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AD64FB08-01EE-4C7C-8D68-0A0456B1C44B}" xr6:coauthVersionLast="47" xr6:coauthVersionMax="47" xr10:uidLastSave="{00000000-0000-0000-0000-000000000000}"/>
  <bookViews>
    <workbookView xWindow="-108" yWindow="-108" windowWidth="23256" windowHeight="13896" firstSheet="5" activeTab="9" xr2:uid="{00000000-000D-0000-FFFF-FFFF00000000}"/>
  </bookViews>
  <sheets>
    <sheet name="strips" sheetId="1" r:id="rId1"/>
    <sheet name="treasury quotes" sheetId="10" r:id="rId2"/>
    <sheet name="credit rating" sheetId="11" r:id="rId3"/>
    <sheet name="default" sheetId="13" r:id="rId4"/>
    <sheet name="corporate governance ranking" sheetId="12" r:id="rId5"/>
    <sheet name="callable bond" sheetId="14" r:id="rId6"/>
    <sheet name="mortgage loan classification" sheetId="2" r:id="rId7"/>
    <sheet name="mortgage amortization" sheetId="3" r:id="rId8"/>
    <sheet name="pass-through" sheetId="4" r:id="rId9"/>
    <sheet name="cmo-01" sheetId="5" r:id="rId10"/>
    <sheet name="cmo-02" sheetId="6" r:id="rId11"/>
    <sheet name="cmo-04" sheetId="8" r:id="rId12"/>
    <sheet name="cmo-06" sheetId="9" r:id="rId13"/>
  </sheets>
  <definedNames>
    <definedName name="solver_adj" localSheetId="5" hidden="1">'callable bond'!$K$16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'callable bond'!$D$34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  <c r="C5" i="3"/>
  <c r="U67" i="4" l="1"/>
  <c r="V67" i="4"/>
  <c r="U68" i="4"/>
  <c r="V68" i="4"/>
  <c r="U69" i="4"/>
  <c r="V69" i="4"/>
  <c r="U70" i="4"/>
  <c r="V70" i="4"/>
  <c r="U71" i="4"/>
  <c r="V71" i="4"/>
  <c r="U72" i="4"/>
  <c r="V72" i="4"/>
  <c r="U73" i="4"/>
  <c r="V73" i="4"/>
  <c r="U74" i="4"/>
  <c r="V74" i="4"/>
  <c r="U75" i="4"/>
  <c r="V75" i="4"/>
  <c r="U76" i="4"/>
  <c r="V76" i="4"/>
  <c r="U77" i="4"/>
  <c r="V77" i="4"/>
  <c r="U78" i="4"/>
  <c r="V78" i="4"/>
  <c r="U79" i="4"/>
  <c r="V79" i="4"/>
  <c r="U80" i="4"/>
  <c r="V80" i="4"/>
  <c r="U81" i="4"/>
  <c r="V81" i="4"/>
  <c r="U82" i="4"/>
  <c r="V82" i="4"/>
  <c r="U83" i="4"/>
  <c r="V83" i="4"/>
  <c r="U84" i="4"/>
  <c r="V84" i="4"/>
  <c r="U85" i="4"/>
  <c r="V85" i="4"/>
  <c r="U86" i="4"/>
  <c r="V86" i="4"/>
  <c r="V66" i="4"/>
  <c r="U66" i="4"/>
  <c r="E57" i="14" l="1"/>
  <c r="D26" i="14"/>
  <c r="E19" i="14"/>
  <c r="E17" i="14" s="1"/>
  <c r="E29" i="14" s="1"/>
  <c r="E42" i="14" l="1"/>
  <c r="E44" i="14"/>
  <c r="E55" i="14"/>
  <c r="D56" i="14" s="1"/>
  <c r="E31" i="14"/>
  <c r="D30" i="14" s="1"/>
  <c r="D34" i="14" s="1"/>
  <c r="G4" i="10"/>
  <c r="G5" i="10"/>
  <c r="G6" i="10"/>
  <c r="G7" i="10"/>
  <c r="G8" i="10"/>
  <c r="G3" i="10"/>
  <c r="D43" i="14" l="1"/>
  <c r="F10" i="9"/>
  <c r="F11" i="9"/>
  <c r="F12" i="9"/>
  <c r="F9" i="9"/>
  <c r="F14" i="9" l="1"/>
  <c r="G16" i="8"/>
  <c r="AD16" i="8" l="1"/>
  <c r="AA16" i="8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X108" i="8"/>
  <c r="Y108" i="8" s="1"/>
  <c r="X109" i="8"/>
  <c r="Y109" i="8" s="1"/>
  <c r="X110" i="8"/>
  <c r="Y110" i="8" s="1"/>
  <c r="X111" i="8"/>
  <c r="Y111" i="8" s="1"/>
  <c r="X112" i="8"/>
  <c r="Y112" i="8" s="1"/>
  <c r="X113" i="8"/>
  <c r="Y113" i="8" s="1"/>
  <c r="X114" i="8"/>
  <c r="Y114" i="8" s="1"/>
  <c r="X115" i="8"/>
  <c r="Y115" i="8" s="1"/>
  <c r="X116" i="8"/>
  <c r="Y116" i="8" s="1"/>
  <c r="X117" i="8"/>
  <c r="Y117" i="8" s="1"/>
  <c r="X118" i="8"/>
  <c r="Y118" i="8" s="1"/>
  <c r="X119" i="8"/>
  <c r="Y119" i="8" s="1"/>
  <c r="X120" i="8"/>
  <c r="Y120" i="8" s="1"/>
  <c r="X121" i="8"/>
  <c r="Y121" i="8" s="1"/>
  <c r="X122" i="8"/>
  <c r="Y122" i="8" s="1"/>
  <c r="X123" i="8"/>
  <c r="Y123" i="8" s="1"/>
  <c r="X124" i="8"/>
  <c r="Y124" i="8" s="1"/>
  <c r="X125" i="8"/>
  <c r="Y125" i="8" s="1"/>
  <c r="X126" i="8"/>
  <c r="Y126" i="8" s="1"/>
  <c r="X127" i="8"/>
  <c r="Y127" i="8" s="1"/>
  <c r="X128" i="8"/>
  <c r="Y128" i="8" s="1"/>
  <c r="X129" i="8"/>
  <c r="Y129" i="8" s="1"/>
  <c r="X130" i="8"/>
  <c r="Y130" i="8" s="1"/>
  <c r="X131" i="8"/>
  <c r="Y131" i="8" s="1"/>
  <c r="X132" i="8"/>
  <c r="Y132" i="8" s="1"/>
  <c r="X133" i="8"/>
  <c r="Y133" i="8" s="1"/>
  <c r="X134" i="8"/>
  <c r="Y134" i="8" s="1"/>
  <c r="X135" i="8"/>
  <c r="Y135" i="8" s="1"/>
  <c r="X136" i="8"/>
  <c r="Y136" i="8" s="1"/>
  <c r="X137" i="8"/>
  <c r="Y137" i="8" s="1"/>
  <c r="X138" i="8"/>
  <c r="Y138" i="8" s="1"/>
  <c r="X139" i="8"/>
  <c r="Y139" i="8" s="1"/>
  <c r="X140" i="8"/>
  <c r="Y140" i="8" s="1"/>
  <c r="X141" i="8"/>
  <c r="Y141" i="8" s="1"/>
  <c r="X142" i="8"/>
  <c r="Y142" i="8" s="1"/>
  <c r="X143" i="8"/>
  <c r="Y143" i="8" s="1"/>
  <c r="X144" i="8"/>
  <c r="Y144" i="8" s="1"/>
  <c r="X145" i="8"/>
  <c r="Y145" i="8" s="1"/>
  <c r="X146" i="8"/>
  <c r="Y146" i="8" s="1"/>
  <c r="X147" i="8"/>
  <c r="Y147" i="8" s="1"/>
  <c r="X148" i="8"/>
  <c r="Y148" i="8" s="1"/>
  <c r="X149" i="8"/>
  <c r="Y149" i="8" s="1"/>
  <c r="X150" i="8"/>
  <c r="Y150" i="8" s="1"/>
  <c r="X151" i="8"/>
  <c r="Y151" i="8" s="1"/>
  <c r="X152" i="8"/>
  <c r="Y152" i="8" s="1"/>
  <c r="X153" i="8"/>
  <c r="Y153" i="8" s="1"/>
  <c r="X154" i="8"/>
  <c r="Y154" i="8" s="1"/>
  <c r="X155" i="8"/>
  <c r="Y155" i="8" s="1"/>
  <c r="X156" i="8"/>
  <c r="Y156" i="8" s="1"/>
  <c r="X157" i="8"/>
  <c r="Y157" i="8" s="1"/>
  <c r="X158" i="8"/>
  <c r="Y158" i="8" s="1"/>
  <c r="X159" i="8"/>
  <c r="Y159" i="8" s="1"/>
  <c r="X160" i="8"/>
  <c r="Y160" i="8" s="1"/>
  <c r="X161" i="8"/>
  <c r="Y161" i="8" s="1"/>
  <c r="X162" i="8"/>
  <c r="Y162" i="8" s="1"/>
  <c r="X163" i="8"/>
  <c r="Y163" i="8" s="1"/>
  <c r="X164" i="8"/>
  <c r="Y164" i="8" s="1"/>
  <c r="X165" i="8"/>
  <c r="Y165" i="8" s="1"/>
  <c r="X166" i="8"/>
  <c r="Y166" i="8" s="1"/>
  <c r="X167" i="8"/>
  <c r="Y167" i="8" s="1"/>
  <c r="X168" i="8"/>
  <c r="Y168" i="8" s="1"/>
  <c r="X169" i="8"/>
  <c r="Y169" i="8" s="1"/>
  <c r="X170" i="8"/>
  <c r="Y170" i="8" s="1"/>
  <c r="X171" i="8"/>
  <c r="Y171" i="8" s="1"/>
  <c r="X172" i="8"/>
  <c r="Y172" i="8" s="1"/>
  <c r="X173" i="8"/>
  <c r="Y173" i="8" s="1"/>
  <c r="X174" i="8"/>
  <c r="Y174" i="8" s="1"/>
  <c r="X175" i="8"/>
  <c r="Y175" i="8" s="1"/>
  <c r="X176" i="8"/>
  <c r="Y176" i="8" s="1"/>
  <c r="X177" i="8"/>
  <c r="Y177" i="8" s="1"/>
  <c r="X178" i="8"/>
  <c r="Y178" i="8" s="1"/>
  <c r="X179" i="8"/>
  <c r="Y179" i="8" s="1"/>
  <c r="X180" i="8"/>
  <c r="Y180" i="8" s="1"/>
  <c r="X181" i="8"/>
  <c r="Y181" i="8" s="1"/>
  <c r="X182" i="8"/>
  <c r="Y182" i="8" s="1"/>
  <c r="X183" i="8"/>
  <c r="Y183" i="8" s="1"/>
  <c r="X184" i="8"/>
  <c r="Y184" i="8" s="1"/>
  <c r="X185" i="8"/>
  <c r="Y185" i="8" s="1"/>
  <c r="X186" i="8"/>
  <c r="Y186" i="8" s="1"/>
  <c r="X187" i="8"/>
  <c r="Y187" i="8" s="1"/>
  <c r="X188" i="8"/>
  <c r="Y188" i="8" s="1"/>
  <c r="X189" i="8"/>
  <c r="Y189" i="8" s="1"/>
  <c r="X190" i="8"/>
  <c r="Y190" i="8" s="1"/>
  <c r="X191" i="8"/>
  <c r="Y191" i="8" s="1"/>
  <c r="X192" i="8"/>
  <c r="Y192" i="8" s="1"/>
  <c r="X193" i="8"/>
  <c r="Y193" i="8" s="1"/>
  <c r="X194" i="8"/>
  <c r="Y194" i="8" s="1"/>
  <c r="X195" i="8"/>
  <c r="Y195" i="8" s="1"/>
  <c r="X196" i="8"/>
  <c r="Y196" i="8" s="1"/>
  <c r="X197" i="8"/>
  <c r="Y197" i="8" s="1"/>
  <c r="X198" i="8"/>
  <c r="Y198" i="8" s="1"/>
  <c r="X199" i="8"/>
  <c r="Y199" i="8" s="1"/>
  <c r="X200" i="8"/>
  <c r="Y200" i="8" s="1"/>
  <c r="X201" i="8"/>
  <c r="Y201" i="8" s="1"/>
  <c r="X202" i="8"/>
  <c r="Y202" i="8" s="1"/>
  <c r="X203" i="8"/>
  <c r="Y203" i="8" s="1"/>
  <c r="X204" i="8"/>
  <c r="Y204" i="8" s="1"/>
  <c r="X205" i="8"/>
  <c r="Y205" i="8" s="1"/>
  <c r="X206" i="8"/>
  <c r="Y206" i="8" s="1"/>
  <c r="X207" i="8"/>
  <c r="Y207" i="8" s="1"/>
  <c r="X208" i="8"/>
  <c r="Y208" i="8" s="1"/>
  <c r="X209" i="8"/>
  <c r="Y209" i="8" s="1"/>
  <c r="X210" i="8"/>
  <c r="Y210" i="8" s="1"/>
  <c r="X211" i="8"/>
  <c r="Y211" i="8" s="1"/>
  <c r="X212" i="8"/>
  <c r="Y212" i="8" s="1"/>
  <c r="X213" i="8"/>
  <c r="Y213" i="8" s="1"/>
  <c r="X214" i="8"/>
  <c r="Y214" i="8" s="1"/>
  <c r="X215" i="8"/>
  <c r="Y215" i="8" s="1"/>
  <c r="X216" i="8"/>
  <c r="Y216" i="8" s="1"/>
  <c r="X217" i="8"/>
  <c r="Y217" i="8" s="1"/>
  <c r="X218" i="8"/>
  <c r="Y218" i="8" s="1"/>
  <c r="X219" i="8"/>
  <c r="Y219" i="8" s="1"/>
  <c r="X220" i="8"/>
  <c r="Y220" i="8" s="1"/>
  <c r="X221" i="8"/>
  <c r="Y221" i="8" s="1"/>
  <c r="X222" i="8"/>
  <c r="Y222" i="8" s="1"/>
  <c r="X223" i="8"/>
  <c r="Y223" i="8" s="1"/>
  <c r="X224" i="8"/>
  <c r="Y224" i="8" s="1"/>
  <c r="X225" i="8"/>
  <c r="Y225" i="8" s="1"/>
  <c r="X226" i="8"/>
  <c r="Y226" i="8" s="1"/>
  <c r="X227" i="8"/>
  <c r="Y227" i="8" s="1"/>
  <c r="X228" i="8"/>
  <c r="Y228" i="8" s="1"/>
  <c r="X229" i="8"/>
  <c r="Y229" i="8" s="1"/>
  <c r="X230" i="8"/>
  <c r="Y230" i="8" s="1"/>
  <c r="X231" i="8"/>
  <c r="Y231" i="8" s="1"/>
  <c r="X232" i="8"/>
  <c r="Y232" i="8" s="1"/>
  <c r="X233" i="8"/>
  <c r="Y233" i="8" s="1"/>
  <c r="X234" i="8"/>
  <c r="Y234" i="8" s="1"/>
  <c r="X235" i="8"/>
  <c r="Y235" i="8" s="1"/>
  <c r="X236" i="8"/>
  <c r="Y236" i="8" s="1"/>
  <c r="X237" i="8"/>
  <c r="Y237" i="8" s="1"/>
  <c r="X238" i="8"/>
  <c r="Y238" i="8" s="1"/>
  <c r="X239" i="8"/>
  <c r="Y239" i="8" s="1"/>
  <c r="X240" i="8"/>
  <c r="Y240" i="8" s="1"/>
  <c r="X241" i="8"/>
  <c r="Y241" i="8" s="1"/>
  <c r="X242" i="8"/>
  <c r="Y242" i="8" s="1"/>
  <c r="X243" i="8"/>
  <c r="Y243" i="8" s="1"/>
  <c r="X244" i="8"/>
  <c r="Y244" i="8" s="1"/>
  <c r="X245" i="8"/>
  <c r="Y245" i="8" s="1"/>
  <c r="X246" i="8"/>
  <c r="Y246" i="8" s="1"/>
  <c r="X247" i="8"/>
  <c r="Y247" i="8" s="1"/>
  <c r="X248" i="8"/>
  <c r="Y248" i="8" s="1"/>
  <c r="X249" i="8"/>
  <c r="Y249" i="8" s="1"/>
  <c r="X250" i="8"/>
  <c r="Y250" i="8" s="1"/>
  <c r="X251" i="8"/>
  <c r="Y251" i="8" s="1"/>
  <c r="X252" i="8"/>
  <c r="Y252" i="8" s="1"/>
  <c r="X253" i="8"/>
  <c r="Y253" i="8" s="1"/>
  <c r="X254" i="8"/>
  <c r="Y254" i="8" s="1"/>
  <c r="X255" i="8"/>
  <c r="Y255" i="8" s="1"/>
  <c r="X256" i="8"/>
  <c r="Y256" i="8" s="1"/>
  <c r="X257" i="8"/>
  <c r="Y257" i="8" s="1"/>
  <c r="X258" i="8"/>
  <c r="Y258" i="8" s="1"/>
  <c r="X259" i="8"/>
  <c r="Y259" i="8" s="1"/>
  <c r="X260" i="8"/>
  <c r="Y260" i="8" s="1"/>
  <c r="X261" i="8"/>
  <c r="Y261" i="8" s="1"/>
  <c r="X262" i="8"/>
  <c r="Y262" i="8" s="1"/>
  <c r="X263" i="8"/>
  <c r="Y263" i="8" s="1"/>
  <c r="X264" i="8"/>
  <c r="Y264" i="8" s="1"/>
  <c r="X265" i="8"/>
  <c r="Y265" i="8" s="1"/>
  <c r="X266" i="8"/>
  <c r="Y266" i="8" s="1"/>
  <c r="X267" i="8"/>
  <c r="Y267" i="8" s="1"/>
  <c r="X268" i="8"/>
  <c r="Y268" i="8" s="1"/>
  <c r="X269" i="8"/>
  <c r="Y269" i="8" s="1"/>
  <c r="X270" i="8"/>
  <c r="Y270" i="8" s="1"/>
  <c r="X271" i="8"/>
  <c r="Y271" i="8" s="1"/>
  <c r="X272" i="8"/>
  <c r="Y272" i="8" s="1"/>
  <c r="X273" i="8"/>
  <c r="Y273" i="8" s="1"/>
  <c r="X274" i="8"/>
  <c r="Y274" i="8" s="1"/>
  <c r="X275" i="8"/>
  <c r="Y275" i="8" s="1"/>
  <c r="X276" i="8"/>
  <c r="Y276" i="8" s="1"/>
  <c r="X277" i="8"/>
  <c r="Y277" i="8" s="1"/>
  <c r="X278" i="8"/>
  <c r="Y278" i="8" s="1"/>
  <c r="X279" i="8"/>
  <c r="Y279" i="8" s="1"/>
  <c r="X280" i="8"/>
  <c r="Y280" i="8" s="1"/>
  <c r="X281" i="8"/>
  <c r="Y281" i="8" s="1"/>
  <c r="X282" i="8"/>
  <c r="Y282" i="8" s="1"/>
  <c r="X283" i="8"/>
  <c r="Y283" i="8" s="1"/>
  <c r="X284" i="8"/>
  <c r="Y284" i="8" s="1"/>
  <c r="X285" i="8"/>
  <c r="Y285" i="8" s="1"/>
  <c r="X286" i="8"/>
  <c r="Y286" i="8" s="1"/>
  <c r="X287" i="8"/>
  <c r="Y287" i="8" s="1"/>
  <c r="X288" i="8"/>
  <c r="Y288" i="8" s="1"/>
  <c r="X289" i="8"/>
  <c r="Y289" i="8" s="1"/>
  <c r="X290" i="8"/>
  <c r="Y290" i="8" s="1"/>
  <c r="X291" i="8"/>
  <c r="Y291" i="8" s="1"/>
  <c r="X292" i="8"/>
  <c r="Y292" i="8" s="1"/>
  <c r="X293" i="8"/>
  <c r="Y293" i="8" s="1"/>
  <c r="X294" i="8"/>
  <c r="Y294" i="8" s="1"/>
  <c r="X295" i="8"/>
  <c r="Y295" i="8" s="1"/>
  <c r="X296" i="8"/>
  <c r="Y296" i="8" s="1"/>
  <c r="X297" i="8"/>
  <c r="Y297" i="8" s="1"/>
  <c r="X298" i="8"/>
  <c r="Y298" i="8" s="1"/>
  <c r="X299" i="8"/>
  <c r="Y299" i="8" s="1"/>
  <c r="X300" i="8"/>
  <c r="Y300" i="8" s="1"/>
  <c r="X301" i="8"/>
  <c r="Y301" i="8" s="1"/>
  <c r="X302" i="8"/>
  <c r="Y302" i="8" s="1"/>
  <c r="X303" i="8"/>
  <c r="Y303" i="8" s="1"/>
  <c r="X304" i="8"/>
  <c r="Y304" i="8" s="1"/>
  <c r="X305" i="8"/>
  <c r="Y305" i="8" s="1"/>
  <c r="X306" i="8"/>
  <c r="Y306" i="8" s="1"/>
  <c r="X307" i="8"/>
  <c r="Y307" i="8" s="1"/>
  <c r="X308" i="8"/>
  <c r="Y308" i="8" s="1"/>
  <c r="X309" i="8"/>
  <c r="Y309" i="8" s="1"/>
  <c r="X310" i="8"/>
  <c r="Y310" i="8" s="1"/>
  <c r="X311" i="8"/>
  <c r="Y311" i="8" s="1"/>
  <c r="X312" i="8"/>
  <c r="Y312" i="8" s="1"/>
  <c r="X313" i="8"/>
  <c r="Y313" i="8" s="1"/>
  <c r="X314" i="8"/>
  <c r="Y314" i="8" s="1"/>
  <c r="X315" i="8"/>
  <c r="Y315" i="8" s="1"/>
  <c r="X316" i="8"/>
  <c r="Y316" i="8" s="1"/>
  <c r="X317" i="8"/>
  <c r="Y317" i="8" s="1"/>
  <c r="X318" i="8"/>
  <c r="Y318" i="8" s="1"/>
  <c r="X319" i="8"/>
  <c r="Y319" i="8" s="1"/>
  <c r="X320" i="8"/>
  <c r="Y320" i="8" s="1"/>
  <c r="X321" i="8"/>
  <c r="Y321" i="8" s="1"/>
  <c r="X322" i="8"/>
  <c r="Y322" i="8" s="1"/>
  <c r="X323" i="8"/>
  <c r="Y323" i="8" s="1"/>
  <c r="X324" i="8"/>
  <c r="Y324" i="8" s="1"/>
  <c r="X325" i="8"/>
  <c r="Y325" i="8" s="1"/>
  <c r="X326" i="8"/>
  <c r="Y326" i="8" s="1"/>
  <c r="X327" i="8"/>
  <c r="Y327" i="8" s="1"/>
  <c r="X328" i="8"/>
  <c r="Y328" i="8" s="1"/>
  <c r="X329" i="8"/>
  <c r="Y329" i="8" s="1"/>
  <c r="X330" i="8"/>
  <c r="Y330" i="8" s="1"/>
  <c r="X331" i="8"/>
  <c r="Y331" i="8" s="1"/>
  <c r="X332" i="8"/>
  <c r="Y332" i="8" s="1"/>
  <c r="X333" i="8"/>
  <c r="Y333" i="8" s="1"/>
  <c r="X334" i="8"/>
  <c r="Y334" i="8" s="1"/>
  <c r="X335" i="8"/>
  <c r="Y335" i="8" s="1"/>
  <c r="X336" i="8"/>
  <c r="Y336" i="8" s="1"/>
  <c r="X337" i="8"/>
  <c r="Y337" i="8" s="1"/>
  <c r="X338" i="8"/>
  <c r="Y338" i="8" s="1"/>
  <c r="X339" i="8"/>
  <c r="Y339" i="8" s="1"/>
  <c r="X340" i="8"/>
  <c r="Y340" i="8" s="1"/>
  <c r="X341" i="8"/>
  <c r="Y341" i="8" s="1"/>
  <c r="X342" i="8"/>
  <c r="Y342" i="8" s="1"/>
  <c r="X343" i="8"/>
  <c r="Y343" i="8" s="1"/>
  <c r="X344" i="8"/>
  <c r="Y344" i="8" s="1"/>
  <c r="X345" i="8"/>
  <c r="Y345" i="8" s="1"/>
  <c r="X346" i="8"/>
  <c r="Y346" i="8" s="1"/>
  <c r="X347" i="8"/>
  <c r="Y347" i="8" s="1"/>
  <c r="X348" i="8"/>
  <c r="Y348" i="8" s="1"/>
  <c r="X349" i="8"/>
  <c r="Y349" i="8" s="1"/>
  <c r="X350" i="8"/>
  <c r="Y350" i="8" s="1"/>
  <c r="X351" i="8"/>
  <c r="Y351" i="8" s="1"/>
  <c r="X352" i="8"/>
  <c r="Y352" i="8" s="1"/>
  <c r="X353" i="8"/>
  <c r="Y353" i="8" s="1"/>
  <c r="X354" i="8"/>
  <c r="Y354" i="8" s="1"/>
  <c r="X355" i="8"/>
  <c r="Y355" i="8" s="1"/>
  <c r="X356" i="8"/>
  <c r="Y356" i="8" s="1"/>
  <c r="X357" i="8"/>
  <c r="Y357" i="8" s="1"/>
  <c r="X358" i="8"/>
  <c r="Y358" i="8" s="1"/>
  <c r="X359" i="8"/>
  <c r="Y359" i="8" s="1"/>
  <c r="X360" i="8"/>
  <c r="Y360" i="8" s="1"/>
  <c r="X361" i="8"/>
  <c r="Y361" i="8" s="1"/>
  <c r="X362" i="8"/>
  <c r="Y362" i="8" s="1"/>
  <c r="X363" i="8"/>
  <c r="Y363" i="8" s="1"/>
  <c r="X364" i="8"/>
  <c r="Y364" i="8" s="1"/>
  <c r="X365" i="8"/>
  <c r="Y365" i="8" s="1"/>
  <c r="X366" i="8"/>
  <c r="Y366" i="8" s="1"/>
  <c r="X367" i="8"/>
  <c r="Y367" i="8" s="1"/>
  <c r="X368" i="8"/>
  <c r="Y368" i="8" s="1"/>
  <c r="X369" i="8"/>
  <c r="Y369" i="8" s="1"/>
  <c r="X370" i="8"/>
  <c r="Y370" i="8" s="1"/>
  <c r="X371" i="8"/>
  <c r="Y371" i="8" s="1"/>
  <c r="X372" i="8"/>
  <c r="X16" i="8"/>
  <c r="G372" i="8"/>
  <c r="D372" i="8"/>
  <c r="E372" i="8" s="1"/>
  <c r="G371" i="8"/>
  <c r="D371" i="8"/>
  <c r="E371" i="8" s="1"/>
  <c r="G370" i="8"/>
  <c r="D370" i="8"/>
  <c r="E370" i="8" s="1"/>
  <c r="G369" i="8"/>
  <c r="D369" i="8"/>
  <c r="E369" i="8" s="1"/>
  <c r="G368" i="8"/>
  <c r="D368" i="8"/>
  <c r="E368" i="8" s="1"/>
  <c r="G367" i="8"/>
  <c r="D367" i="8"/>
  <c r="E367" i="8" s="1"/>
  <c r="G366" i="8"/>
  <c r="D366" i="8"/>
  <c r="E366" i="8" s="1"/>
  <c r="G365" i="8"/>
  <c r="D365" i="8"/>
  <c r="E365" i="8" s="1"/>
  <c r="G364" i="8"/>
  <c r="D364" i="8"/>
  <c r="E364" i="8" s="1"/>
  <c r="G363" i="8"/>
  <c r="D363" i="8"/>
  <c r="E363" i="8" s="1"/>
  <c r="G362" i="8"/>
  <c r="D362" i="8"/>
  <c r="E362" i="8" s="1"/>
  <c r="G361" i="8"/>
  <c r="D361" i="8"/>
  <c r="E361" i="8" s="1"/>
  <c r="G360" i="8"/>
  <c r="D360" i="8"/>
  <c r="E360" i="8" s="1"/>
  <c r="G359" i="8"/>
  <c r="D359" i="8"/>
  <c r="E359" i="8" s="1"/>
  <c r="G358" i="8"/>
  <c r="D358" i="8"/>
  <c r="E358" i="8" s="1"/>
  <c r="G357" i="8"/>
  <c r="D357" i="8"/>
  <c r="E357" i="8" s="1"/>
  <c r="G356" i="8"/>
  <c r="D356" i="8"/>
  <c r="E356" i="8" s="1"/>
  <c r="G355" i="8"/>
  <c r="D355" i="8"/>
  <c r="E355" i="8" s="1"/>
  <c r="G354" i="8"/>
  <c r="D354" i="8"/>
  <c r="E354" i="8" s="1"/>
  <c r="G353" i="8"/>
  <c r="D353" i="8"/>
  <c r="E353" i="8" s="1"/>
  <c r="G352" i="8"/>
  <c r="D352" i="8"/>
  <c r="E352" i="8" s="1"/>
  <c r="G351" i="8"/>
  <c r="D351" i="8"/>
  <c r="E351" i="8" s="1"/>
  <c r="G350" i="8"/>
  <c r="D350" i="8"/>
  <c r="E350" i="8" s="1"/>
  <c r="G349" i="8"/>
  <c r="D349" i="8"/>
  <c r="E349" i="8" s="1"/>
  <c r="G348" i="8"/>
  <c r="D348" i="8"/>
  <c r="E348" i="8" s="1"/>
  <c r="G347" i="8"/>
  <c r="D347" i="8"/>
  <c r="E347" i="8" s="1"/>
  <c r="G346" i="8"/>
  <c r="D346" i="8"/>
  <c r="E346" i="8" s="1"/>
  <c r="G345" i="8"/>
  <c r="D345" i="8"/>
  <c r="E345" i="8" s="1"/>
  <c r="G344" i="8"/>
  <c r="D344" i="8"/>
  <c r="E344" i="8" s="1"/>
  <c r="G343" i="8"/>
  <c r="D343" i="8"/>
  <c r="E343" i="8" s="1"/>
  <c r="G342" i="8"/>
  <c r="D342" i="8"/>
  <c r="E342" i="8" s="1"/>
  <c r="G341" i="8"/>
  <c r="D341" i="8"/>
  <c r="E341" i="8" s="1"/>
  <c r="G340" i="8"/>
  <c r="D340" i="8"/>
  <c r="E340" i="8" s="1"/>
  <c r="G339" i="8"/>
  <c r="D339" i="8"/>
  <c r="E339" i="8" s="1"/>
  <c r="G338" i="8"/>
  <c r="D338" i="8"/>
  <c r="E338" i="8" s="1"/>
  <c r="G337" i="8"/>
  <c r="D337" i="8"/>
  <c r="E337" i="8" s="1"/>
  <c r="G336" i="8"/>
  <c r="D336" i="8"/>
  <c r="E336" i="8" s="1"/>
  <c r="G335" i="8"/>
  <c r="D335" i="8"/>
  <c r="E335" i="8" s="1"/>
  <c r="G334" i="8"/>
  <c r="D334" i="8"/>
  <c r="E334" i="8" s="1"/>
  <c r="G333" i="8"/>
  <c r="D333" i="8"/>
  <c r="E333" i="8" s="1"/>
  <c r="G332" i="8"/>
  <c r="D332" i="8"/>
  <c r="E332" i="8" s="1"/>
  <c r="G331" i="8"/>
  <c r="D331" i="8"/>
  <c r="E331" i="8" s="1"/>
  <c r="G330" i="8"/>
  <c r="D330" i="8"/>
  <c r="E330" i="8" s="1"/>
  <c r="G329" i="8"/>
  <c r="D329" i="8"/>
  <c r="E329" i="8" s="1"/>
  <c r="G328" i="8"/>
  <c r="D328" i="8"/>
  <c r="E328" i="8" s="1"/>
  <c r="G327" i="8"/>
  <c r="D327" i="8"/>
  <c r="E327" i="8" s="1"/>
  <c r="G326" i="8"/>
  <c r="D326" i="8"/>
  <c r="E326" i="8" s="1"/>
  <c r="G325" i="8"/>
  <c r="D325" i="8"/>
  <c r="E325" i="8" s="1"/>
  <c r="G324" i="8"/>
  <c r="D324" i="8"/>
  <c r="E324" i="8" s="1"/>
  <c r="G323" i="8"/>
  <c r="D323" i="8"/>
  <c r="E323" i="8" s="1"/>
  <c r="G322" i="8"/>
  <c r="D322" i="8"/>
  <c r="E322" i="8" s="1"/>
  <c r="G321" i="8"/>
  <c r="D321" i="8"/>
  <c r="E321" i="8" s="1"/>
  <c r="G320" i="8"/>
  <c r="D320" i="8"/>
  <c r="E320" i="8" s="1"/>
  <c r="G319" i="8"/>
  <c r="D319" i="8"/>
  <c r="E319" i="8" s="1"/>
  <c r="G318" i="8"/>
  <c r="D318" i="8"/>
  <c r="E318" i="8" s="1"/>
  <c r="G317" i="8"/>
  <c r="D317" i="8"/>
  <c r="E317" i="8" s="1"/>
  <c r="G316" i="8"/>
  <c r="D316" i="8"/>
  <c r="E316" i="8" s="1"/>
  <c r="G315" i="8"/>
  <c r="D315" i="8"/>
  <c r="E315" i="8" s="1"/>
  <c r="G314" i="8"/>
  <c r="D314" i="8"/>
  <c r="E314" i="8" s="1"/>
  <c r="G313" i="8"/>
  <c r="D313" i="8"/>
  <c r="E313" i="8" s="1"/>
  <c r="G312" i="8"/>
  <c r="D312" i="8"/>
  <c r="E312" i="8" s="1"/>
  <c r="G311" i="8"/>
  <c r="D311" i="8"/>
  <c r="E311" i="8" s="1"/>
  <c r="G310" i="8"/>
  <c r="D310" i="8"/>
  <c r="E310" i="8" s="1"/>
  <c r="G309" i="8"/>
  <c r="D309" i="8"/>
  <c r="E309" i="8" s="1"/>
  <c r="G308" i="8"/>
  <c r="D308" i="8"/>
  <c r="E308" i="8" s="1"/>
  <c r="G307" i="8"/>
  <c r="D307" i="8"/>
  <c r="E307" i="8" s="1"/>
  <c r="G306" i="8"/>
  <c r="D306" i="8"/>
  <c r="E306" i="8" s="1"/>
  <c r="G305" i="8"/>
  <c r="D305" i="8"/>
  <c r="E305" i="8" s="1"/>
  <c r="G304" i="8"/>
  <c r="D304" i="8"/>
  <c r="E304" i="8" s="1"/>
  <c r="G303" i="8"/>
  <c r="D303" i="8"/>
  <c r="E303" i="8" s="1"/>
  <c r="G302" i="8"/>
  <c r="D302" i="8"/>
  <c r="E302" i="8" s="1"/>
  <c r="G301" i="8"/>
  <c r="D301" i="8"/>
  <c r="E301" i="8" s="1"/>
  <c r="G300" i="8"/>
  <c r="D300" i="8"/>
  <c r="E300" i="8" s="1"/>
  <c r="G299" i="8"/>
  <c r="D299" i="8"/>
  <c r="E299" i="8" s="1"/>
  <c r="G298" i="8"/>
  <c r="D298" i="8"/>
  <c r="E298" i="8" s="1"/>
  <c r="G297" i="8"/>
  <c r="D297" i="8"/>
  <c r="E297" i="8" s="1"/>
  <c r="G296" i="8"/>
  <c r="D296" i="8"/>
  <c r="E296" i="8" s="1"/>
  <c r="G295" i="8"/>
  <c r="D295" i="8"/>
  <c r="E295" i="8" s="1"/>
  <c r="G294" i="8"/>
  <c r="D294" i="8"/>
  <c r="E294" i="8" s="1"/>
  <c r="G293" i="8"/>
  <c r="D293" i="8"/>
  <c r="E293" i="8" s="1"/>
  <c r="G292" i="8"/>
  <c r="D292" i="8"/>
  <c r="E292" i="8" s="1"/>
  <c r="G291" i="8"/>
  <c r="D291" i="8"/>
  <c r="E291" i="8" s="1"/>
  <c r="G290" i="8"/>
  <c r="D290" i="8"/>
  <c r="E290" i="8" s="1"/>
  <c r="G289" i="8"/>
  <c r="D289" i="8"/>
  <c r="E289" i="8" s="1"/>
  <c r="G288" i="8"/>
  <c r="D288" i="8"/>
  <c r="E288" i="8" s="1"/>
  <c r="G287" i="8"/>
  <c r="D287" i="8"/>
  <c r="E287" i="8" s="1"/>
  <c r="G286" i="8"/>
  <c r="D286" i="8"/>
  <c r="E286" i="8" s="1"/>
  <c r="G285" i="8"/>
  <c r="D285" i="8"/>
  <c r="E285" i="8" s="1"/>
  <c r="G284" i="8"/>
  <c r="D284" i="8"/>
  <c r="E284" i="8" s="1"/>
  <c r="G283" i="8"/>
  <c r="D283" i="8"/>
  <c r="E283" i="8" s="1"/>
  <c r="G282" i="8"/>
  <c r="D282" i="8"/>
  <c r="E282" i="8" s="1"/>
  <c r="G281" i="8"/>
  <c r="D281" i="8"/>
  <c r="E281" i="8" s="1"/>
  <c r="G280" i="8"/>
  <c r="D280" i="8"/>
  <c r="E280" i="8" s="1"/>
  <c r="G279" i="8"/>
  <c r="D279" i="8"/>
  <c r="E279" i="8" s="1"/>
  <c r="G278" i="8"/>
  <c r="D278" i="8"/>
  <c r="E278" i="8" s="1"/>
  <c r="G277" i="8"/>
  <c r="D277" i="8"/>
  <c r="E277" i="8" s="1"/>
  <c r="G276" i="8"/>
  <c r="D276" i="8"/>
  <c r="E276" i="8" s="1"/>
  <c r="G275" i="8"/>
  <c r="D275" i="8"/>
  <c r="E275" i="8" s="1"/>
  <c r="G274" i="8"/>
  <c r="D274" i="8"/>
  <c r="E274" i="8" s="1"/>
  <c r="G273" i="8"/>
  <c r="D273" i="8"/>
  <c r="E273" i="8" s="1"/>
  <c r="G272" i="8"/>
  <c r="D272" i="8"/>
  <c r="E272" i="8" s="1"/>
  <c r="G271" i="8"/>
  <c r="D271" i="8"/>
  <c r="E271" i="8" s="1"/>
  <c r="G270" i="8"/>
  <c r="D270" i="8"/>
  <c r="E270" i="8" s="1"/>
  <c r="G269" i="8"/>
  <c r="D269" i="8"/>
  <c r="E269" i="8" s="1"/>
  <c r="G268" i="8"/>
  <c r="D268" i="8"/>
  <c r="E268" i="8" s="1"/>
  <c r="G267" i="8"/>
  <c r="D267" i="8"/>
  <c r="E267" i="8" s="1"/>
  <c r="G266" i="8"/>
  <c r="D266" i="8"/>
  <c r="E266" i="8" s="1"/>
  <c r="G265" i="8"/>
  <c r="D265" i="8"/>
  <c r="E265" i="8" s="1"/>
  <c r="G264" i="8"/>
  <c r="D264" i="8"/>
  <c r="E264" i="8" s="1"/>
  <c r="G263" i="8"/>
  <c r="D263" i="8"/>
  <c r="E263" i="8" s="1"/>
  <c r="G262" i="8"/>
  <c r="D262" i="8"/>
  <c r="E262" i="8" s="1"/>
  <c r="G261" i="8"/>
  <c r="D261" i="8"/>
  <c r="E261" i="8" s="1"/>
  <c r="G260" i="8"/>
  <c r="D260" i="8"/>
  <c r="E260" i="8" s="1"/>
  <c r="G259" i="8"/>
  <c r="D259" i="8"/>
  <c r="E259" i="8" s="1"/>
  <c r="G258" i="8"/>
  <c r="D258" i="8"/>
  <c r="E258" i="8" s="1"/>
  <c r="G257" i="8"/>
  <c r="D257" i="8"/>
  <c r="E257" i="8" s="1"/>
  <c r="G256" i="8"/>
  <c r="D256" i="8"/>
  <c r="E256" i="8" s="1"/>
  <c r="G255" i="8"/>
  <c r="D255" i="8"/>
  <c r="E255" i="8" s="1"/>
  <c r="G254" i="8"/>
  <c r="D254" i="8"/>
  <c r="E254" i="8" s="1"/>
  <c r="G253" i="8"/>
  <c r="D253" i="8"/>
  <c r="E253" i="8" s="1"/>
  <c r="G252" i="8"/>
  <c r="D252" i="8"/>
  <c r="E252" i="8" s="1"/>
  <c r="G251" i="8"/>
  <c r="D251" i="8"/>
  <c r="E251" i="8" s="1"/>
  <c r="G250" i="8"/>
  <c r="D250" i="8"/>
  <c r="E250" i="8" s="1"/>
  <c r="G249" i="8"/>
  <c r="D249" i="8"/>
  <c r="E249" i="8" s="1"/>
  <c r="G248" i="8"/>
  <c r="D248" i="8"/>
  <c r="E248" i="8" s="1"/>
  <c r="G247" i="8"/>
  <c r="D247" i="8"/>
  <c r="E247" i="8" s="1"/>
  <c r="G246" i="8"/>
  <c r="D246" i="8"/>
  <c r="E246" i="8" s="1"/>
  <c r="G245" i="8"/>
  <c r="D245" i="8"/>
  <c r="E245" i="8" s="1"/>
  <c r="G244" i="8"/>
  <c r="D244" i="8"/>
  <c r="E244" i="8" s="1"/>
  <c r="G243" i="8"/>
  <c r="D243" i="8"/>
  <c r="E243" i="8" s="1"/>
  <c r="G242" i="8"/>
  <c r="D242" i="8"/>
  <c r="E242" i="8" s="1"/>
  <c r="G241" i="8"/>
  <c r="D241" i="8"/>
  <c r="E241" i="8" s="1"/>
  <c r="G240" i="8"/>
  <c r="D240" i="8"/>
  <c r="E240" i="8" s="1"/>
  <c r="G239" i="8"/>
  <c r="D239" i="8"/>
  <c r="E239" i="8" s="1"/>
  <c r="G238" i="8"/>
  <c r="D238" i="8"/>
  <c r="E238" i="8" s="1"/>
  <c r="G237" i="8"/>
  <c r="D237" i="8"/>
  <c r="E237" i="8" s="1"/>
  <c r="G236" i="8"/>
  <c r="D236" i="8"/>
  <c r="E236" i="8" s="1"/>
  <c r="G235" i="8"/>
  <c r="D235" i="8"/>
  <c r="E235" i="8" s="1"/>
  <c r="G234" i="8"/>
  <c r="D234" i="8"/>
  <c r="E234" i="8" s="1"/>
  <c r="G233" i="8"/>
  <c r="D233" i="8"/>
  <c r="E233" i="8" s="1"/>
  <c r="G232" i="8"/>
  <c r="D232" i="8"/>
  <c r="E232" i="8" s="1"/>
  <c r="G231" i="8"/>
  <c r="D231" i="8"/>
  <c r="E231" i="8" s="1"/>
  <c r="G230" i="8"/>
  <c r="D230" i="8"/>
  <c r="E230" i="8" s="1"/>
  <c r="G229" i="8"/>
  <c r="D229" i="8"/>
  <c r="E229" i="8" s="1"/>
  <c r="G228" i="8"/>
  <c r="D228" i="8"/>
  <c r="E228" i="8" s="1"/>
  <c r="G227" i="8"/>
  <c r="D227" i="8"/>
  <c r="E227" i="8" s="1"/>
  <c r="G226" i="8"/>
  <c r="D226" i="8"/>
  <c r="E226" i="8" s="1"/>
  <c r="G225" i="8"/>
  <c r="D225" i="8"/>
  <c r="E225" i="8" s="1"/>
  <c r="G224" i="8"/>
  <c r="D224" i="8"/>
  <c r="E224" i="8" s="1"/>
  <c r="G223" i="8"/>
  <c r="D223" i="8"/>
  <c r="E223" i="8" s="1"/>
  <c r="G222" i="8"/>
  <c r="D222" i="8"/>
  <c r="E222" i="8" s="1"/>
  <c r="G221" i="8"/>
  <c r="D221" i="8"/>
  <c r="E221" i="8" s="1"/>
  <c r="G220" i="8"/>
  <c r="D220" i="8"/>
  <c r="E220" i="8" s="1"/>
  <c r="G219" i="8"/>
  <c r="D219" i="8"/>
  <c r="E219" i="8" s="1"/>
  <c r="G218" i="8"/>
  <c r="D218" i="8"/>
  <c r="E218" i="8" s="1"/>
  <c r="G217" i="8"/>
  <c r="D217" i="8"/>
  <c r="E217" i="8" s="1"/>
  <c r="G216" i="8"/>
  <c r="D216" i="8"/>
  <c r="E216" i="8" s="1"/>
  <c r="G215" i="8"/>
  <c r="D215" i="8"/>
  <c r="E215" i="8" s="1"/>
  <c r="G214" i="8"/>
  <c r="D214" i="8"/>
  <c r="E214" i="8" s="1"/>
  <c r="G213" i="8"/>
  <c r="D213" i="8"/>
  <c r="E213" i="8" s="1"/>
  <c r="G212" i="8"/>
  <c r="D212" i="8"/>
  <c r="E212" i="8" s="1"/>
  <c r="G211" i="8"/>
  <c r="D211" i="8"/>
  <c r="E211" i="8" s="1"/>
  <c r="G210" i="8"/>
  <c r="D210" i="8"/>
  <c r="E210" i="8" s="1"/>
  <c r="G209" i="8"/>
  <c r="D209" i="8"/>
  <c r="E209" i="8" s="1"/>
  <c r="G208" i="8"/>
  <c r="D208" i="8"/>
  <c r="E208" i="8" s="1"/>
  <c r="G207" i="8"/>
  <c r="D207" i="8"/>
  <c r="E207" i="8" s="1"/>
  <c r="G206" i="8"/>
  <c r="D206" i="8"/>
  <c r="E206" i="8" s="1"/>
  <c r="G205" i="8"/>
  <c r="D205" i="8"/>
  <c r="E205" i="8" s="1"/>
  <c r="G204" i="8"/>
  <c r="D204" i="8"/>
  <c r="E204" i="8" s="1"/>
  <c r="G203" i="8"/>
  <c r="D203" i="8"/>
  <c r="E203" i="8" s="1"/>
  <c r="G202" i="8"/>
  <c r="D202" i="8"/>
  <c r="E202" i="8" s="1"/>
  <c r="G201" i="8"/>
  <c r="D201" i="8"/>
  <c r="E201" i="8" s="1"/>
  <c r="G200" i="8"/>
  <c r="D200" i="8"/>
  <c r="E200" i="8" s="1"/>
  <c r="G199" i="8"/>
  <c r="D199" i="8"/>
  <c r="E199" i="8" s="1"/>
  <c r="G198" i="8"/>
  <c r="D198" i="8"/>
  <c r="E198" i="8" s="1"/>
  <c r="G197" i="8"/>
  <c r="D197" i="8"/>
  <c r="E197" i="8" s="1"/>
  <c r="G196" i="8"/>
  <c r="D196" i="8"/>
  <c r="E196" i="8" s="1"/>
  <c r="G195" i="8"/>
  <c r="D195" i="8"/>
  <c r="E195" i="8" s="1"/>
  <c r="G194" i="8"/>
  <c r="D194" i="8"/>
  <c r="E194" i="8" s="1"/>
  <c r="G193" i="8"/>
  <c r="D193" i="8"/>
  <c r="E193" i="8" s="1"/>
  <c r="G192" i="8"/>
  <c r="D192" i="8"/>
  <c r="E192" i="8" s="1"/>
  <c r="G191" i="8"/>
  <c r="D191" i="8"/>
  <c r="E191" i="8" s="1"/>
  <c r="G190" i="8"/>
  <c r="D190" i="8"/>
  <c r="E190" i="8" s="1"/>
  <c r="G189" i="8"/>
  <c r="D189" i="8"/>
  <c r="E189" i="8" s="1"/>
  <c r="G188" i="8"/>
  <c r="D188" i="8"/>
  <c r="E188" i="8" s="1"/>
  <c r="G187" i="8"/>
  <c r="D187" i="8"/>
  <c r="E187" i="8" s="1"/>
  <c r="G186" i="8"/>
  <c r="D186" i="8"/>
  <c r="E186" i="8" s="1"/>
  <c r="G185" i="8"/>
  <c r="D185" i="8"/>
  <c r="E185" i="8" s="1"/>
  <c r="G184" i="8"/>
  <c r="D184" i="8"/>
  <c r="E184" i="8" s="1"/>
  <c r="G183" i="8"/>
  <c r="D183" i="8"/>
  <c r="E183" i="8" s="1"/>
  <c r="G182" i="8"/>
  <c r="D182" i="8"/>
  <c r="E182" i="8" s="1"/>
  <c r="G181" i="8"/>
  <c r="D181" i="8"/>
  <c r="E181" i="8" s="1"/>
  <c r="G180" i="8"/>
  <c r="D180" i="8"/>
  <c r="E180" i="8" s="1"/>
  <c r="G179" i="8"/>
  <c r="D179" i="8"/>
  <c r="E179" i="8" s="1"/>
  <c r="G178" i="8"/>
  <c r="D178" i="8"/>
  <c r="E178" i="8" s="1"/>
  <c r="G177" i="8"/>
  <c r="D177" i="8"/>
  <c r="E177" i="8" s="1"/>
  <c r="G176" i="8"/>
  <c r="D176" i="8"/>
  <c r="E176" i="8" s="1"/>
  <c r="G175" i="8"/>
  <c r="D175" i="8"/>
  <c r="E175" i="8" s="1"/>
  <c r="G174" i="8"/>
  <c r="D174" i="8"/>
  <c r="E174" i="8" s="1"/>
  <c r="G173" i="8"/>
  <c r="D173" i="8"/>
  <c r="E173" i="8" s="1"/>
  <c r="G172" i="8"/>
  <c r="D172" i="8"/>
  <c r="E172" i="8" s="1"/>
  <c r="G171" i="8"/>
  <c r="D171" i="8"/>
  <c r="E171" i="8" s="1"/>
  <c r="G170" i="8"/>
  <c r="D170" i="8"/>
  <c r="E170" i="8" s="1"/>
  <c r="G169" i="8"/>
  <c r="D169" i="8"/>
  <c r="E169" i="8" s="1"/>
  <c r="G168" i="8"/>
  <c r="D168" i="8"/>
  <c r="E168" i="8" s="1"/>
  <c r="G167" i="8"/>
  <c r="D167" i="8"/>
  <c r="E167" i="8" s="1"/>
  <c r="G166" i="8"/>
  <c r="D166" i="8"/>
  <c r="E166" i="8" s="1"/>
  <c r="G165" i="8"/>
  <c r="D165" i="8"/>
  <c r="E165" i="8" s="1"/>
  <c r="G164" i="8"/>
  <c r="D164" i="8"/>
  <c r="E164" i="8" s="1"/>
  <c r="G163" i="8"/>
  <c r="D163" i="8"/>
  <c r="E163" i="8" s="1"/>
  <c r="G162" i="8"/>
  <c r="D162" i="8"/>
  <c r="E162" i="8" s="1"/>
  <c r="G161" i="8"/>
  <c r="D161" i="8"/>
  <c r="E161" i="8" s="1"/>
  <c r="G160" i="8"/>
  <c r="D160" i="8"/>
  <c r="E160" i="8" s="1"/>
  <c r="G159" i="8"/>
  <c r="D159" i="8"/>
  <c r="E159" i="8" s="1"/>
  <c r="G158" i="8"/>
  <c r="D158" i="8"/>
  <c r="E158" i="8" s="1"/>
  <c r="G157" i="8"/>
  <c r="D157" i="8"/>
  <c r="E157" i="8" s="1"/>
  <c r="G156" i="8"/>
  <c r="D156" i="8"/>
  <c r="E156" i="8" s="1"/>
  <c r="G155" i="8"/>
  <c r="D155" i="8"/>
  <c r="E155" i="8" s="1"/>
  <c r="G154" i="8"/>
  <c r="D154" i="8"/>
  <c r="E154" i="8" s="1"/>
  <c r="G153" i="8"/>
  <c r="D153" i="8"/>
  <c r="E153" i="8" s="1"/>
  <c r="G152" i="8"/>
  <c r="D152" i="8"/>
  <c r="E152" i="8" s="1"/>
  <c r="G151" i="8"/>
  <c r="D151" i="8"/>
  <c r="E151" i="8" s="1"/>
  <c r="G150" i="8"/>
  <c r="D150" i="8"/>
  <c r="E150" i="8" s="1"/>
  <c r="G149" i="8"/>
  <c r="D149" i="8"/>
  <c r="E149" i="8" s="1"/>
  <c r="G148" i="8"/>
  <c r="D148" i="8"/>
  <c r="E148" i="8" s="1"/>
  <c r="G147" i="8"/>
  <c r="D147" i="8"/>
  <c r="E147" i="8" s="1"/>
  <c r="G146" i="8"/>
  <c r="D146" i="8"/>
  <c r="E146" i="8" s="1"/>
  <c r="G145" i="8"/>
  <c r="D145" i="8"/>
  <c r="E145" i="8" s="1"/>
  <c r="G144" i="8"/>
  <c r="D144" i="8"/>
  <c r="E144" i="8" s="1"/>
  <c r="G143" i="8"/>
  <c r="D143" i="8"/>
  <c r="E143" i="8" s="1"/>
  <c r="G142" i="8"/>
  <c r="D142" i="8"/>
  <c r="E142" i="8" s="1"/>
  <c r="G141" i="8"/>
  <c r="D141" i="8"/>
  <c r="E141" i="8" s="1"/>
  <c r="G140" i="8"/>
  <c r="D140" i="8"/>
  <c r="E140" i="8" s="1"/>
  <c r="G139" i="8"/>
  <c r="D139" i="8"/>
  <c r="E139" i="8" s="1"/>
  <c r="G138" i="8"/>
  <c r="D138" i="8"/>
  <c r="E138" i="8" s="1"/>
  <c r="G137" i="8"/>
  <c r="D137" i="8"/>
  <c r="E137" i="8" s="1"/>
  <c r="G136" i="8"/>
  <c r="D136" i="8"/>
  <c r="E136" i="8" s="1"/>
  <c r="G135" i="8"/>
  <c r="D135" i="8"/>
  <c r="E135" i="8" s="1"/>
  <c r="G134" i="8"/>
  <c r="D134" i="8"/>
  <c r="E134" i="8" s="1"/>
  <c r="G133" i="8"/>
  <c r="D133" i="8"/>
  <c r="E133" i="8" s="1"/>
  <c r="G132" i="8"/>
  <c r="D132" i="8"/>
  <c r="E132" i="8" s="1"/>
  <c r="G131" i="8"/>
  <c r="D131" i="8"/>
  <c r="E131" i="8" s="1"/>
  <c r="G130" i="8"/>
  <c r="D130" i="8"/>
  <c r="E130" i="8" s="1"/>
  <c r="G129" i="8"/>
  <c r="D129" i="8"/>
  <c r="E129" i="8" s="1"/>
  <c r="G128" i="8"/>
  <c r="D128" i="8"/>
  <c r="E128" i="8" s="1"/>
  <c r="G127" i="8"/>
  <c r="D127" i="8"/>
  <c r="E127" i="8" s="1"/>
  <c r="G126" i="8"/>
  <c r="D126" i="8"/>
  <c r="E126" i="8" s="1"/>
  <c r="G125" i="8"/>
  <c r="D125" i="8"/>
  <c r="E125" i="8" s="1"/>
  <c r="G124" i="8"/>
  <c r="D124" i="8"/>
  <c r="E124" i="8" s="1"/>
  <c r="G123" i="8"/>
  <c r="D123" i="8"/>
  <c r="E123" i="8" s="1"/>
  <c r="G122" i="8"/>
  <c r="D122" i="8"/>
  <c r="E122" i="8" s="1"/>
  <c r="G121" i="8"/>
  <c r="D121" i="8"/>
  <c r="E121" i="8" s="1"/>
  <c r="G120" i="8"/>
  <c r="D120" i="8"/>
  <c r="E120" i="8" s="1"/>
  <c r="G119" i="8"/>
  <c r="D119" i="8"/>
  <c r="E119" i="8" s="1"/>
  <c r="G118" i="8"/>
  <c r="D118" i="8"/>
  <c r="E118" i="8" s="1"/>
  <c r="G117" i="8"/>
  <c r="D117" i="8"/>
  <c r="E117" i="8" s="1"/>
  <c r="G116" i="8"/>
  <c r="D116" i="8"/>
  <c r="E116" i="8" s="1"/>
  <c r="G115" i="8"/>
  <c r="D115" i="8"/>
  <c r="E115" i="8" s="1"/>
  <c r="G114" i="8"/>
  <c r="D114" i="8"/>
  <c r="E114" i="8" s="1"/>
  <c r="G113" i="8"/>
  <c r="D113" i="8"/>
  <c r="E113" i="8" s="1"/>
  <c r="G112" i="8"/>
  <c r="D112" i="8"/>
  <c r="E112" i="8" s="1"/>
  <c r="G111" i="8"/>
  <c r="D111" i="8"/>
  <c r="E111" i="8" s="1"/>
  <c r="G110" i="8"/>
  <c r="D110" i="8"/>
  <c r="E110" i="8" s="1"/>
  <c r="G109" i="8"/>
  <c r="D109" i="8"/>
  <c r="E109" i="8" s="1"/>
  <c r="G108" i="8"/>
  <c r="D108" i="8"/>
  <c r="E108" i="8" s="1"/>
  <c r="G107" i="8"/>
  <c r="D107" i="8"/>
  <c r="E107" i="8" s="1"/>
  <c r="G106" i="8"/>
  <c r="D106" i="8"/>
  <c r="E106" i="8" s="1"/>
  <c r="G105" i="8"/>
  <c r="D105" i="8"/>
  <c r="E105" i="8" s="1"/>
  <c r="G104" i="8"/>
  <c r="D104" i="8"/>
  <c r="E104" i="8" s="1"/>
  <c r="G103" i="8"/>
  <c r="D103" i="8"/>
  <c r="E103" i="8" s="1"/>
  <c r="G102" i="8"/>
  <c r="D102" i="8"/>
  <c r="E102" i="8" s="1"/>
  <c r="G101" i="8"/>
  <c r="D101" i="8"/>
  <c r="E101" i="8" s="1"/>
  <c r="G100" i="8"/>
  <c r="D100" i="8"/>
  <c r="E100" i="8" s="1"/>
  <c r="G99" i="8"/>
  <c r="D99" i="8"/>
  <c r="E99" i="8" s="1"/>
  <c r="G98" i="8"/>
  <c r="D98" i="8"/>
  <c r="E98" i="8" s="1"/>
  <c r="G97" i="8"/>
  <c r="D97" i="8"/>
  <c r="E97" i="8" s="1"/>
  <c r="G96" i="8"/>
  <c r="D96" i="8"/>
  <c r="E96" i="8" s="1"/>
  <c r="G95" i="8"/>
  <c r="D95" i="8"/>
  <c r="E95" i="8" s="1"/>
  <c r="G94" i="8"/>
  <c r="D94" i="8"/>
  <c r="E94" i="8" s="1"/>
  <c r="G93" i="8"/>
  <c r="D93" i="8"/>
  <c r="E93" i="8" s="1"/>
  <c r="G92" i="8"/>
  <c r="D92" i="8"/>
  <c r="E92" i="8" s="1"/>
  <c r="G91" i="8"/>
  <c r="D91" i="8"/>
  <c r="E91" i="8" s="1"/>
  <c r="G90" i="8"/>
  <c r="D90" i="8"/>
  <c r="E90" i="8" s="1"/>
  <c r="G89" i="8"/>
  <c r="D89" i="8"/>
  <c r="E89" i="8" s="1"/>
  <c r="G88" i="8"/>
  <c r="D88" i="8"/>
  <c r="E88" i="8" s="1"/>
  <c r="G87" i="8"/>
  <c r="D87" i="8"/>
  <c r="E87" i="8" s="1"/>
  <c r="G86" i="8"/>
  <c r="D86" i="8"/>
  <c r="E86" i="8" s="1"/>
  <c r="G85" i="8"/>
  <c r="D85" i="8"/>
  <c r="E85" i="8" s="1"/>
  <c r="G84" i="8"/>
  <c r="D84" i="8"/>
  <c r="E84" i="8" s="1"/>
  <c r="G83" i="8"/>
  <c r="D83" i="8"/>
  <c r="E83" i="8" s="1"/>
  <c r="G82" i="8"/>
  <c r="D82" i="8"/>
  <c r="E82" i="8" s="1"/>
  <c r="G81" i="8"/>
  <c r="D81" i="8"/>
  <c r="E81" i="8" s="1"/>
  <c r="G80" i="8"/>
  <c r="D80" i="8"/>
  <c r="E80" i="8" s="1"/>
  <c r="G79" i="8"/>
  <c r="D79" i="8"/>
  <c r="E79" i="8" s="1"/>
  <c r="G78" i="8"/>
  <c r="D78" i="8"/>
  <c r="E78" i="8" s="1"/>
  <c r="G77" i="8"/>
  <c r="D77" i="8"/>
  <c r="E77" i="8" s="1"/>
  <c r="G76" i="8"/>
  <c r="D76" i="8"/>
  <c r="E76" i="8" s="1"/>
  <c r="G75" i="8"/>
  <c r="D75" i="8"/>
  <c r="E75" i="8" s="1"/>
  <c r="G74" i="8"/>
  <c r="D74" i="8"/>
  <c r="E74" i="8" s="1"/>
  <c r="G73" i="8"/>
  <c r="D73" i="8"/>
  <c r="E73" i="8" s="1"/>
  <c r="G72" i="8"/>
  <c r="D72" i="8"/>
  <c r="E72" i="8" s="1"/>
  <c r="G71" i="8"/>
  <c r="D71" i="8"/>
  <c r="E71" i="8" s="1"/>
  <c r="G70" i="8"/>
  <c r="D70" i="8"/>
  <c r="E70" i="8" s="1"/>
  <c r="G69" i="8"/>
  <c r="D69" i="8"/>
  <c r="E69" i="8" s="1"/>
  <c r="G68" i="8"/>
  <c r="D68" i="8"/>
  <c r="E68" i="8" s="1"/>
  <c r="G67" i="8"/>
  <c r="D67" i="8"/>
  <c r="E67" i="8" s="1"/>
  <c r="G66" i="8"/>
  <c r="D66" i="8"/>
  <c r="E66" i="8" s="1"/>
  <c r="G65" i="8"/>
  <c r="D65" i="8"/>
  <c r="E65" i="8" s="1"/>
  <c r="G64" i="8"/>
  <c r="D64" i="8"/>
  <c r="E64" i="8" s="1"/>
  <c r="G63" i="8"/>
  <c r="D63" i="8"/>
  <c r="E63" i="8" s="1"/>
  <c r="G62" i="8"/>
  <c r="D62" i="8"/>
  <c r="E62" i="8" s="1"/>
  <c r="G61" i="8"/>
  <c r="D61" i="8"/>
  <c r="E61" i="8" s="1"/>
  <c r="G60" i="8"/>
  <c r="D60" i="8"/>
  <c r="E60" i="8" s="1"/>
  <c r="G59" i="8"/>
  <c r="D59" i="8"/>
  <c r="E59" i="8" s="1"/>
  <c r="G58" i="8"/>
  <c r="D58" i="8"/>
  <c r="E58" i="8" s="1"/>
  <c r="G57" i="8"/>
  <c r="D57" i="8"/>
  <c r="E57" i="8" s="1"/>
  <c r="G56" i="8"/>
  <c r="D56" i="8"/>
  <c r="E56" i="8" s="1"/>
  <c r="G55" i="8"/>
  <c r="D55" i="8"/>
  <c r="E55" i="8" s="1"/>
  <c r="G54" i="8"/>
  <c r="D54" i="8"/>
  <c r="E54" i="8" s="1"/>
  <c r="G53" i="8"/>
  <c r="D53" i="8"/>
  <c r="E53" i="8" s="1"/>
  <c r="G52" i="8"/>
  <c r="D52" i="8"/>
  <c r="E52" i="8" s="1"/>
  <c r="G51" i="8"/>
  <c r="D51" i="8"/>
  <c r="E51" i="8" s="1"/>
  <c r="G50" i="8"/>
  <c r="D50" i="8"/>
  <c r="E50" i="8" s="1"/>
  <c r="G49" i="8"/>
  <c r="D49" i="8"/>
  <c r="E49" i="8" s="1"/>
  <c r="G48" i="8"/>
  <c r="D48" i="8"/>
  <c r="E48" i="8" s="1"/>
  <c r="G47" i="8"/>
  <c r="D47" i="8"/>
  <c r="E47" i="8" s="1"/>
  <c r="G46" i="8"/>
  <c r="D46" i="8"/>
  <c r="E46" i="8" s="1"/>
  <c r="G45" i="8"/>
  <c r="D45" i="8"/>
  <c r="E45" i="8" s="1"/>
  <c r="G44" i="8"/>
  <c r="D44" i="8"/>
  <c r="E44" i="8" s="1"/>
  <c r="G43" i="8"/>
  <c r="D43" i="8"/>
  <c r="E43" i="8" s="1"/>
  <c r="G42" i="8"/>
  <c r="D42" i="8"/>
  <c r="E42" i="8" s="1"/>
  <c r="G41" i="8"/>
  <c r="D41" i="8"/>
  <c r="E41" i="8" s="1"/>
  <c r="G40" i="8"/>
  <c r="D40" i="8"/>
  <c r="E40" i="8" s="1"/>
  <c r="G39" i="8"/>
  <c r="D39" i="8"/>
  <c r="E39" i="8" s="1"/>
  <c r="G38" i="8"/>
  <c r="D38" i="8"/>
  <c r="E38" i="8" s="1"/>
  <c r="G37" i="8"/>
  <c r="D37" i="8"/>
  <c r="E37" i="8" s="1"/>
  <c r="G36" i="8"/>
  <c r="D36" i="8"/>
  <c r="E36" i="8" s="1"/>
  <c r="G35" i="8"/>
  <c r="D35" i="8"/>
  <c r="E35" i="8" s="1"/>
  <c r="G34" i="8"/>
  <c r="D34" i="8"/>
  <c r="E34" i="8" s="1"/>
  <c r="G33" i="8"/>
  <c r="D33" i="8"/>
  <c r="E33" i="8" s="1"/>
  <c r="G32" i="8"/>
  <c r="D32" i="8"/>
  <c r="E32" i="8" s="1"/>
  <c r="G31" i="8"/>
  <c r="D31" i="8"/>
  <c r="E31" i="8" s="1"/>
  <c r="G30" i="8"/>
  <c r="D30" i="8"/>
  <c r="E30" i="8" s="1"/>
  <c r="G29" i="8"/>
  <c r="D29" i="8"/>
  <c r="E29" i="8" s="1"/>
  <c r="G28" i="8"/>
  <c r="D28" i="8"/>
  <c r="E28" i="8" s="1"/>
  <c r="G27" i="8"/>
  <c r="D27" i="8"/>
  <c r="E27" i="8" s="1"/>
  <c r="G26" i="8"/>
  <c r="D26" i="8"/>
  <c r="E26" i="8" s="1"/>
  <c r="G25" i="8"/>
  <c r="D25" i="8"/>
  <c r="E25" i="8" s="1"/>
  <c r="G24" i="8"/>
  <c r="D24" i="8"/>
  <c r="E24" i="8" s="1"/>
  <c r="G23" i="8"/>
  <c r="D23" i="8"/>
  <c r="E23" i="8" s="1"/>
  <c r="G22" i="8"/>
  <c r="D22" i="8"/>
  <c r="E22" i="8" s="1"/>
  <c r="G21" i="8"/>
  <c r="D21" i="8"/>
  <c r="E21" i="8" s="1"/>
  <c r="G20" i="8"/>
  <c r="D20" i="8"/>
  <c r="E20" i="8" s="1"/>
  <c r="G19" i="8"/>
  <c r="D19" i="8"/>
  <c r="E19" i="8" s="1"/>
  <c r="G18" i="8"/>
  <c r="D18" i="8"/>
  <c r="E18" i="8" s="1"/>
  <c r="G17" i="8"/>
  <c r="D17" i="8"/>
  <c r="E17" i="8" s="1"/>
  <c r="D16" i="8"/>
  <c r="E16" i="8" s="1"/>
  <c r="C16" i="8"/>
  <c r="F16" i="8" s="1"/>
  <c r="AF16" i="8" l="1"/>
  <c r="AC16" i="8"/>
  <c r="Y16" i="8"/>
  <c r="H16" i="8"/>
  <c r="J16" i="8"/>
  <c r="K16" i="8" s="1"/>
  <c r="L16" i="8" s="1"/>
  <c r="M16" i="8" s="1"/>
  <c r="F17" i="8" s="1"/>
  <c r="I16" i="8"/>
  <c r="G377" i="6"/>
  <c r="D377" i="6"/>
  <c r="E377" i="6" s="1"/>
  <c r="G376" i="6"/>
  <c r="D376" i="6"/>
  <c r="E376" i="6" s="1"/>
  <c r="G375" i="6"/>
  <c r="D375" i="6"/>
  <c r="E375" i="6" s="1"/>
  <c r="G374" i="6"/>
  <c r="D374" i="6"/>
  <c r="E374" i="6" s="1"/>
  <c r="G373" i="6"/>
  <c r="D373" i="6"/>
  <c r="E373" i="6" s="1"/>
  <c r="G372" i="6"/>
  <c r="D372" i="6"/>
  <c r="E372" i="6" s="1"/>
  <c r="G371" i="6"/>
  <c r="D371" i="6"/>
  <c r="E371" i="6" s="1"/>
  <c r="G370" i="6"/>
  <c r="D370" i="6"/>
  <c r="E370" i="6" s="1"/>
  <c r="G369" i="6"/>
  <c r="D369" i="6"/>
  <c r="E369" i="6" s="1"/>
  <c r="G368" i="6"/>
  <c r="D368" i="6"/>
  <c r="E368" i="6" s="1"/>
  <c r="G367" i="6"/>
  <c r="D367" i="6"/>
  <c r="E367" i="6" s="1"/>
  <c r="G366" i="6"/>
  <c r="D366" i="6"/>
  <c r="E366" i="6" s="1"/>
  <c r="G365" i="6"/>
  <c r="D365" i="6"/>
  <c r="E365" i="6" s="1"/>
  <c r="G364" i="6"/>
  <c r="D364" i="6"/>
  <c r="E364" i="6" s="1"/>
  <c r="G363" i="6"/>
  <c r="D363" i="6"/>
  <c r="E363" i="6" s="1"/>
  <c r="G362" i="6"/>
  <c r="D362" i="6"/>
  <c r="E362" i="6" s="1"/>
  <c r="G361" i="6"/>
  <c r="D361" i="6"/>
  <c r="E361" i="6" s="1"/>
  <c r="G360" i="6"/>
  <c r="D360" i="6"/>
  <c r="E360" i="6" s="1"/>
  <c r="G359" i="6"/>
  <c r="D359" i="6"/>
  <c r="E359" i="6" s="1"/>
  <c r="G358" i="6"/>
  <c r="D358" i="6"/>
  <c r="E358" i="6" s="1"/>
  <c r="G357" i="6"/>
  <c r="D357" i="6"/>
  <c r="E357" i="6" s="1"/>
  <c r="G356" i="6"/>
  <c r="D356" i="6"/>
  <c r="E356" i="6" s="1"/>
  <c r="G355" i="6"/>
  <c r="D355" i="6"/>
  <c r="E355" i="6" s="1"/>
  <c r="G354" i="6"/>
  <c r="D354" i="6"/>
  <c r="E354" i="6" s="1"/>
  <c r="G353" i="6"/>
  <c r="D353" i="6"/>
  <c r="E353" i="6" s="1"/>
  <c r="G352" i="6"/>
  <c r="D352" i="6"/>
  <c r="E352" i="6" s="1"/>
  <c r="G351" i="6"/>
  <c r="D351" i="6"/>
  <c r="E351" i="6" s="1"/>
  <c r="G350" i="6"/>
  <c r="D350" i="6"/>
  <c r="E350" i="6" s="1"/>
  <c r="G349" i="6"/>
  <c r="D349" i="6"/>
  <c r="E349" i="6" s="1"/>
  <c r="G348" i="6"/>
  <c r="D348" i="6"/>
  <c r="E348" i="6" s="1"/>
  <c r="G347" i="6"/>
  <c r="D347" i="6"/>
  <c r="E347" i="6" s="1"/>
  <c r="G346" i="6"/>
  <c r="D346" i="6"/>
  <c r="E346" i="6" s="1"/>
  <c r="G345" i="6"/>
  <c r="D345" i="6"/>
  <c r="E345" i="6" s="1"/>
  <c r="G344" i="6"/>
  <c r="D344" i="6"/>
  <c r="E344" i="6" s="1"/>
  <c r="G343" i="6"/>
  <c r="D343" i="6"/>
  <c r="E343" i="6" s="1"/>
  <c r="G342" i="6"/>
  <c r="D342" i="6"/>
  <c r="E342" i="6" s="1"/>
  <c r="G341" i="6"/>
  <c r="D341" i="6"/>
  <c r="E341" i="6" s="1"/>
  <c r="G340" i="6"/>
  <c r="D340" i="6"/>
  <c r="E340" i="6" s="1"/>
  <c r="G339" i="6"/>
  <c r="D339" i="6"/>
  <c r="E339" i="6" s="1"/>
  <c r="G338" i="6"/>
  <c r="D338" i="6"/>
  <c r="E338" i="6" s="1"/>
  <c r="G337" i="6"/>
  <c r="D337" i="6"/>
  <c r="E337" i="6" s="1"/>
  <c r="G336" i="6"/>
  <c r="D336" i="6"/>
  <c r="E336" i="6" s="1"/>
  <c r="G335" i="6"/>
  <c r="D335" i="6"/>
  <c r="E335" i="6" s="1"/>
  <c r="G334" i="6"/>
  <c r="D334" i="6"/>
  <c r="E334" i="6" s="1"/>
  <c r="G333" i="6"/>
  <c r="D333" i="6"/>
  <c r="E333" i="6" s="1"/>
  <c r="G332" i="6"/>
  <c r="D332" i="6"/>
  <c r="E332" i="6" s="1"/>
  <c r="G331" i="6"/>
  <c r="D331" i="6"/>
  <c r="E331" i="6" s="1"/>
  <c r="G330" i="6"/>
  <c r="D330" i="6"/>
  <c r="E330" i="6" s="1"/>
  <c r="G329" i="6"/>
  <c r="D329" i="6"/>
  <c r="E329" i="6" s="1"/>
  <c r="G328" i="6"/>
  <c r="D328" i="6"/>
  <c r="E328" i="6" s="1"/>
  <c r="G327" i="6"/>
  <c r="D327" i="6"/>
  <c r="E327" i="6" s="1"/>
  <c r="G326" i="6"/>
  <c r="D326" i="6"/>
  <c r="E326" i="6" s="1"/>
  <c r="G325" i="6"/>
  <c r="D325" i="6"/>
  <c r="E325" i="6" s="1"/>
  <c r="G324" i="6"/>
  <c r="D324" i="6"/>
  <c r="E324" i="6" s="1"/>
  <c r="G323" i="6"/>
  <c r="D323" i="6"/>
  <c r="E323" i="6" s="1"/>
  <c r="G322" i="6"/>
  <c r="D322" i="6"/>
  <c r="E322" i="6" s="1"/>
  <c r="G321" i="6"/>
  <c r="D321" i="6"/>
  <c r="E321" i="6" s="1"/>
  <c r="G320" i="6"/>
  <c r="D320" i="6"/>
  <c r="E320" i="6" s="1"/>
  <c r="G319" i="6"/>
  <c r="D319" i="6"/>
  <c r="E319" i="6" s="1"/>
  <c r="G318" i="6"/>
  <c r="D318" i="6"/>
  <c r="E318" i="6" s="1"/>
  <c r="G317" i="6"/>
  <c r="D317" i="6"/>
  <c r="E317" i="6" s="1"/>
  <c r="G316" i="6"/>
  <c r="D316" i="6"/>
  <c r="E316" i="6" s="1"/>
  <c r="G315" i="6"/>
  <c r="D315" i="6"/>
  <c r="E315" i="6" s="1"/>
  <c r="G314" i="6"/>
  <c r="D314" i="6"/>
  <c r="E314" i="6" s="1"/>
  <c r="G313" i="6"/>
  <c r="D313" i="6"/>
  <c r="E313" i="6" s="1"/>
  <c r="G312" i="6"/>
  <c r="D312" i="6"/>
  <c r="E312" i="6" s="1"/>
  <c r="G311" i="6"/>
  <c r="D311" i="6"/>
  <c r="E311" i="6" s="1"/>
  <c r="G310" i="6"/>
  <c r="D310" i="6"/>
  <c r="E310" i="6" s="1"/>
  <c r="G309" i="6"/>
  <c r="D309" i="6"/>
  <c r="E309" i="6" s="1"/>
  <c r="G308" i="6"/>
  <c r="D308" i="6"/>
  <c r="E308" i="6" s="1"/>
  <c r="G307" i="6"/>
  <c r="D307" i="6"/>
  <c r="E307" i="6" s="1"/>
  <c r="G306" i="6"/>
  <c r="D306" i="6"/>
  <c r="E306" i="6" s="1"/>
  <c r="G305" i="6"/>
  <c r="D305" i="6"/>
  <c r="E305" i="6" s="1"/>
  <c r="G304" i="6"/>
  <c r="D304" i="6"/>
  <c r="E304" i="6" s="1"/>
  <c r="G303" i="6"/>
  <c r="D303" i="6"/>
  <c r="E303" i="6" s="1"/>
  <c r="G302" i="6"/>
  <c r="D302" i="6"/>
  <c r="E302" i="6" s="1"/>
  <c r="G301" i="6"/>
  <c r="D301" i="6"/>
  <c r="E301" i="6" s="1"/>
  <c r="G300" i="6"/>
  <c r="D300" i="6"/>
  <c r="E300" i="6" s="1"/>
  <c r="G299" i="6"/>
  <c r="D299" i="6"/>
  <c r="E299" i="6" s="1"/>
  <c r="G298" i="6"/>
  <c r="D298" i="6"/>
  <c r="E298" i="6" s="1"/>
  <c r="G297" i="6"/>
  <c r="D297" i="6"/>
  <c r="E297" i="6" s="1"/>
  <c r="G296" i="6"/>
  <c r="D296" i="6"/>
  <c r="E296" i="6" s="1"/>
  <c r="G295" i="6"/>
  <c r="D295" i="6"/>
  <c r="E295" i="6" s="1"/>
  <c r="G294" i="6"/>
  <c r="D294" i="6"/>
  <c r="E294" i="6" s="1"/>
  <c r="G293" i="6"/>
  <c r="D293" i="6"/>
  <c r="E293" i="6" s="1"/>
  <c r="G292" i="6"/>
  <c r="D292" i="6"/>
  <c r="E292" i="6" s="1"/>
  <c r="G291" i="6"/>
  <c r="D291" i="6"/>
  <c r="E291" i="6" s="1"/>
  <c r="G290" i="6"/>
  <c r="D290" i="6"/>
  <c r="E290" i="6" s="1"/>
  <c r="G289" i="6"/>
  <c r="D289" i="6"/>
  <c r="E289" i="6" s="1"/>
  <c r="G288" i="6"/>
  <c r="D288" i="6"/>
  <c r="E288" i="6" s="1"/>
  <c r="G287" i="6"/>
  <c r="D287" i="6"/>
  <c r="E287" i="6" s="1"/>
  <c r="G286" i="6"/>
  <c r="D286" i="6"/>
  <c r="E286" i="6" s="1"/>
  <c r="G285" i="6"/>
  <c r="D285" i="6"/>
  <c r="E285" i="6" s="1"/>
  <c r="G284" i="6"/>
  <c r="D284" i="6"/>
  <c r="E284" i="6" s="1"/>
  <c r="G283" i="6"/>
  <c r="D283" i="6"/>
  <c r="E283" i="6" s="1"/>
  <c r="G282" i="6"/>
  <c r="D282" i="6"/>
  <c r="E282" i="6" s="1"/>
  <c r="G281" i="6"/>
  <c r="D281" i="6"/>
  <c r="E281" i="6" s="1"/>
  <c r="G280" i="6"/>
  <c r="D280" i="6"/>
  <c r="E280" i="6" s="1"/>
  <c r="G279" i="6"/>
  <c r="D279" i="6"/>
  <c r="E279" i="6" s="1"/>
  <c r="G278" i="6"/>
  <c r="D278" i="6"/>
  <c r="E278" i="6" s="1"/>
  <c r="G277" i="6"/>
  <c r="D277" i="6"/>
  <c r="E277" i="6" s="1"/>
  <c r="G276" i="6"/>
  <c r="D276" i="6"/>
  <c r="E276" i="6" s="1"/>
  <c r="G275" i="6"/>
  <c r="D275" i="6"/>
  <c r="E275" i="6" s="1"/>
  <c r="G274" i="6"/>
  <c r="D274" i="6"/>
  <c r="E274" i="6" s="1"/>
  <c r="G273" i="6"/>
  <c r="D273" i="6"/>
  <c r="E273" i="6" s="1"/>
  <c r="G272" i="6"/>
  <c r="D272" i="6"/>
  <c r="E272" i="6" s="1"/>
  <c r="G271" i="6"/>
  <c r="D271" i="6"/>
  <c r="E271" i="6" s="1"/>
  <c r="G270" i="6"/>
  <c r="D270" i="6"/>
  <c r="E270" i="6" s="1"/>
  <c r="G269" i="6"/>
  <c r="D269" i="6"/>
  <c r="E269" i="6" s="1"/>
  <c r="G268" i="6"/>
  <c r="D268" i="6"/>
  <c r="E268" i="6" s="1"/>
  <c r="G267" i="6"/>
  <c r="D267" i="6"/>
  <c r="E267" i="6" s="1"/>
  <c r="G266" i="6"/>
  <c r="D266" i="6"/>
  <c r="E266" i="6" s="1"/>
  <c r="G265" i="6"/>
  <c r="D265" i="6"/>
  <c r="E265" i="6" s="1"/>
  <c r="G264" i="6"/>
  <c r="D264" i="6"/>
  <c r="E264" i="6" s="1"/>
  <c r="G263" i="6"/>
  <c r="D263" i="6"/>
  <c r="E263" i="6" s="1"/>
  <c r="G262" i="6"/>
  <c r="D262" i="6"/>
  <c r="E262" i="6" s="1"/>
  <c r="G261" i="6"/>
  <c r="D261" i="6"/>
  <c r="E261" i="6" s="1"/>
  <c r="G260" i="6"/>
  <c r="D260" i="6"/>
  <c r="E260" i="6" s="1"/>
  <c r="G259" i="6"/>
  <c r="D259" i="6"/>
  <c r="E259" i="6" s="1"/>
  <c r="G258" i="6"/>
  <c r="D258" i="6"/>
  <c r="E258" i="6" s="1"/>
  <c r="G257" i="6"/>
  <c r="D257" i="6"/>
  <c r="E257" i="6" s="1"/>
  <c r="G256" i="6"/>
  <c r="D256" i="6"/>
  <c r="E256" i="6" s="1"/>
  <c r="G255" i="6"/>
  <c r="D255" i="6"/>
  <c r="E255" i="6" s="1"/>
  <c r="G254" i="6"/>
  <c r="D254" i="6"/>
  <c r="E254" i="6" s="1"/>
  <c r="G253" i="6"/>
  <c r="D253" i="6"/>
  <c r="E253" i="6" s="1"/>
  <c r="G252" i="6"/>
  <c r="D252" i="6"/>
  <c r="E252" i="6" s="1"/>
  <c r="G251" i="6"/>
  <c r="D251" i="6"/>
  <c r="E251" i="6" s="1"/>
  <c r="G250" i="6"/>
  <c r="D250" i="6"/>
  <c r="E250" i="6" s="1"/>
  <c r="G249" i="6"/>
  <c r="D249" i="6"/>
  <c r="E249" i="6" s="1"/>
  <c r="G248" i="6"/>
  <c r="D248" i="6"/>
  <c r="E248" i="6" s="1"/>
  <c r="G247" i="6"/>
  <c r="D247" i="6"/>
  <c r="E247" i="6" s="1"/>
  <c r="G246" i="6"/>
  <c r="D246" i="6"/>
  <c r="E246" i="6" s="1"/>
  <c r="G245" i="6"/>
  <c r="D245" i="6"/>
  <c r="E245" i="6" s="1"/>
  <c r="G244" i="6"/>
  <c r="D244" i="6"/>
  <c r="E244" i="6" s="1"/>
  <c r="G243" i="6"/>
  <c r="D243" i="6"/>
  <c r="E243" i="6" s="1"/>
  <c r="G242" i="6"/>
  <c r="D242" i="6"/>
  <c r="E242" i="6" s="1"/>
  <c r="G241" i="6"/>
  <c r="D241" i="6"/>
  <c r="E241" i="6" s="1"/>
  <c r="G240" i="6"/>
  <c r="D240" i="6"/>
  <c r="E240" i="6" s="1"/>
  <c r="G239" i="6"/>
  <c r="D239" i="6"/>
  <c r="E239" i="6" s="1"/>
  <c r="G238" i="6"/>
  <c r="D238" i="6"/>
  <c r="E238" i="6" s="1"/>
  <c r="G237" i="6"/>
  <c r="D237" i="6"/>
  <c r="E237" i="6" s="1"/>
  <c r="G236" i="6"/>
  <c r="D236" i="6"/>
  <c r="E236" i="6" s="1"/>
  <c r="G235" i="6"/>
  <c r="D235" i="6"/>
  <c r="E235" i="6" s="1"/>
  <c r="G234" i="6"/>
  <c r="D234" i="6"/>
  <c r="E234" i="6" s="1"/>
  <c r="G233" i="6"/>
  <c r="D233" i="6"/>
  <c r="E233" i="6" s="1"/>
  <c r="G232" i="6"/>
  <c r="D232" i="6"/>
  <c r="E232" i="6" s="1"/>
  <c r="G231" i="6"/>
  <c r="D231" i="6"/>
  <c r="E231" i="6" s="1"/>
  <c r="G230" i="6"/>
  <c r="D230" i="6"/>
  <c r="E230" i="6" s="1"/>
  <c r="G229" i="6"/>
  <c r="D229" i="6"/>
  <c r="E229" i="6" s="1"/>
  <c r="G228" i="6"/>
  <c r="D228" i="6"/>
  <c r="E228" i="6" s="1"/>
  <c r="G227" i="6"/>
  <c r="D227" i="6"/>
  <c r="E227" i="6" s="1"/>
  <c r="G226" i="6"/>
  <c r="D226" i="6"/>
  <c r="E226" i="6" s="1"/>
  <c r="G225" i="6"/>
  <c r="D225" i="6"/>
  <c r="E225" i="6" s="1"/>
  <c r="G224" i="6"/>
  <c r="D224" i="6"/>
  <c r="E224" i="6" s="1"/>
  <c r="G223" i="6"/>
  <c r="D223" i="6"/>
  <c r="E223" i="6" s="1"/>
  <c r="G222" i="6"/>
  <c r="D222" i="6"/>
  <c r="E222" i="6" s="1"/>
  <c r="G221" i="6"/>
  <c r="D221" i="6"/>
  <c r="E221" i="6" s="1"/>
  <c r="G220" i="6"/>
  <c r="D220" i="6"/>
  <c r="E220" i="6" s="1"/>
  <c r="G219" i="6"/>
  <c r="D219" i="6"/>
  <c r="E219" i="6" s="1"/>
  <c r="G218" i="6"/>
  <c r="D218" i="6"/>
  <c r="E218" i="6" s="1"/>
  <c r="G217" i="6"/>
  <c r="D217" i="6"/>
  <c r="E217" i="6" s="1"/>
  <c r="G216" i="6"/>
  <c r="D216" i="6"/>
  <c r="E216" i="6" s="1"/>
  <c r="G215" i="6"/>
  <c r="D215" i="6"/>
  <c r="E215" i="6" s="1"/>
  <c r="G214" i="6"/>
  <c r="D214" i="6"/>
  <c r="E214" i="6" s="1"/>
  <c r="G213" i="6"/>
  <c r="D213" i="6"/>
  <c r="E213" i="6" s="1"/>
  <c r="G212" i="6"/>
  <c r="D212" i="6"/>
  <c r="E212" i="6" s="1"/>
  <c r="G211" i="6"/>
  <c r="D211" i="6"/>
  <c r="E211" i="6" s="1"/>
  <c r="G210" i="6"/>
  <c r="D210" i="6"/>
  <c r="E210" i="6" s="1"/>
  <c r="G209" i="6"/>
  <c r="D209" i="6"/>
  <c r="E209" i="6" s="1"/>
  <c r="G208" i="6"/>
  <c r="D208" i="6"/>
  <c r="E208" i="6" s="1"/>
  <c r="G207" i="6"/>
  <c r="D207" i="6"/>
  <c r="E207" i="6" s="1"/>
  <c r="G206" i="6"/>
  <c r="D206" i="6"/>
  <c r="E206" i="6" s="1"/>
  <c r="G205" i="6"/>
  <c r="D205" i="6"/>
  <c r="E205" i="6" s="1"/>
  <c r="G204" i="6"/>
  <c r="D204" i="6"/>
  <c r="E204" i="6" s="1"/>
  <c r="G203" i="6"/>
  <c r="D203" i="6"/>
  <c r="E203" i="6" s="1"/>
  <c r="G202" i="6"/>
  <c r="D202" i="6"/>
  <c r="E202" i="6" s="1"/>
  <c r="G201" i="6"/>
  <c r="D201" i="6"/>
  <c r="E201" i="6" s="1"/>
  <c r="G200" i="6"/>
  <c r="D200" i="6"/>
  <c r="E200" i="6" s="1"/>
  <c r="G199" i="6"/>
  <c r="D199" i="6"/>
  <c r="E199" i="6" s="1"/>
  <c r="G198" i="6"/>
  <c r="D198" i="6"/>
  <c r="E198" i="6" s="1"/>
  <c r="G197" i="6"/>
  <c r="D197" i="6"/>
  <c r="E197" i="6" s="1"/>
  <c r="G196" i="6"/>
  <c r="D196" i="6"/>
  <c r="E196" i="6" s="1"/>
  <c r="G195" i="6"/>
  <c r="D195" i="6"/>
  <c r="E195" i="6" s="1"/>
  <c r="G194" i="6"/>
  <c r="D194" i="6"/>
  <c r="E194" i="6" s="1"/>
  <c r="G193" i="6"/>
  <c r="D193" i="6"/>
  <c r="E193" i="6" s="1"/>
  <c r="G192" i="6"/>
  <c r="D192" i="6"/>
  <c r="E192" i="6" s="1"/>
  <c r="G191" i="6"/>
  <c r="D191" i="6"/>
  <c r="E191" i="6" s="1"/>
  <c r="G190" i="6"/>
  <c r="D190" i="6"/>
  <c r="E190" i="6" s="1"/>
  <c r="G189" i="6"/>
  <c r="D189" i="6"/>
  <c r="E189" i="6" s="1"/>
  <c r="G188" i="6"/>
  <c r="D188" i="6"/>
  <c r="E188" i="6" s="1"/>
  <c r="G187" i="6"/>
  <c r="D187" i="6"/>
  <c r="E187" i="6" s="1"/>
  <c r="G186" i="6"/>
  <c r="D186" i="6"/>
  <c r="E186" i="6" s="1"/>
  <c r="G185" i="6"/>
  <c r="D185" i="6"/>
  <c r="E185" i="6" s="1"/>
  <c r="G184" i="6"/>
  <c r="D184" i="6"/>
  <c r="E184" i="6" s="1"/>
  <c r="G183" i="6"/>
  <c r="D183" i="6"/>
  <c r="E183" i="6" s="1"/>
  <c r="G182" i="6"/>
  <c r="D182" i="6"/>
  <c r="E182" i="6" s="1"/>
  <c r="G181" i="6"/>
  <c r="D181" i="6"/>
  <c r="E181" i="6" s="1"/>
  <c r="G180" i="6"/>
  <c r="D180" i="6"/>
  <c r="E180" i="6" s="1"/>
  <c r="G179" i="6"/>
  <c r="D179" i="6"/>
  <c r="E179" i="6" s="1"/>
  <c r="G178" i="6"/>
  <c r="D178" i="6"/>
  <c r="E178" i="6" s="1"/>
  <c r="G177" i="6"/>
  <c r="D177" i="6"/>
  <c r="E177" i="6" s="1"/>
  <c r="G176" i="6"/>
  <c r="D176" i="6"/>
  <c r="E176" i="6" s="1"/>
  <c r="G175" i="6"/>
  <c r="D175" i="6"/>
  <c r="E175" i="6" s="1"/>
  <c r="G174" i="6"/>
  <c r="D174" i="6"/>
  <c r="E174" i="6" s="1"/>
  <c r="G173" i="6"/>
  <c r="D173" i="6"/>
  <c r="E173" i="6" s="1"/>
  <c r="G172" i="6"/>
  <c r="D172" i="6"/>
  <c r="E172" i="6" s="1"/>
  <c r="G171" i="6"/>
  <c r="D171" i="6"/>
  <c r="E171" i="6" s="1"/>
  <c r="G170" i="6"/>
  <c r="D170" i="6"/>
  <c r="E170" i="6" s="1"/>
  <c r="G169" i="6"/>
  <c r="D169" i="6"/>
  <c r="E169" i="6" s="1"/>
  <c r="G168" i="6"/>
  <c r="D168" i="6"/>
  <c r="E168" i="6" s="1"/>
  <c r="G167" i="6"/>
  <c r="D167" i="6"/>
  <c r="E167" i="6" s="1"/>
  <c r="G166" i="6"/>
  <c r="D166" i="6"/>
  <c r="E166" i="6" s="1"/>
  <c r="G165" i="6"/>
  <c r="D165" i="6"/>
  <c r="E165" i="6" s="1"/>
  <c r="G164" i="6"/>
  <c r="D164" i="6"/>
  <c r="E164" i="6" s="1"/>
  <c r="G163" i="6"/>
  <c r="D163" i="6"/>
  <c r="E163" i="6" s="1"/>
  <c r="G162" i="6"/>
  <c r="D162" i="6"/>
  <c r="E162" i="6" s="1"/>
  <c r="G161" i="6"/>
  <c r="D161" i="6"/>
  <c r="E161" i="6" s="1"/>
  <c r="G160" i="6"/>
  <c r="D160" i="6"/>
  <c r="E160" i="6" s="1"/>
  <c r="G159" i="6"/>
  <c r="D159" i="6"/>
  <c r="E159" i="6" s="1"/>
  <c r="G158" i="6"/>
  <c r="D158" i="6"/>
  <c r="E158" i="6" s="1"/>
  <c r="G157" i="6"/>
  <c r="D157" i="6"/>
  <c r="E157" i="6" s="1"/>
  <c r="G156" i="6"/>
  <c r="D156" i="6"/>
  <c r="E156" i="6" s="1"/>
  <c r="G155" i="6"/>
  <c r="D155" i="6"/>
  <c r="E155" i="6" s="1"/>
  <c r="G154" i="6"/>
  <c r="D154" i="6"/>
  <c r="E154" i="6" s="1"/>
  <c r="G153" i="6"/>
  <c r="D153" i="6"/>
  <c r="E153" i="6" s="1"/>
  <c r="G152" i="6"/>
  <c r="D152" i="6"/>
  <c r="E152" i="6" s="1"/>
  <c r="G151" i="6"/>
  <c r="D151" i="6"/>
  <c r="E151" i="6" s="1"/>
  <c r="G150" i="6"/>
  <c r="D150" i="6"/>
  <c r="E150" i="6" s="1"/>
  <c r="G149" i="6"/>
  <c r="D149" i="6"/>
  <c r="E149" i="6" s="1"/>
  <c r="G148" i="6"/>
  <c r="D148" i="6"/>
  <c r="E148" i="6" s="1"/>
  <c r="G147" i="6"/>
  <c r="D147" i="6"/>
  <c r="E147" i="6" s="1"/>
  <c r="G146" i="6"/>
  <c r="D146" i="6"/>
  <c r="E146" i="6" s="1"/>
  <c r="G145" i="6"/>
  <c r="D145" i="6"/>
  <c r="E145" i="6" s="1"/>
  <c r="G144" i="6"/>
  <c r="D144" i="6"/>
  <c r="E144" i="6" s="1"/>
  <c r="G143" i="6"/>
  <c r="D143" i="6"/>
  <c r="E143" i="6" s="1"/>
  <c r="G142" i="6"/>
  <c r="D142" i="6"/>
  <c r="E142" i="6" s="1"/>
  <c r="G141" i="6"/>
  <c r="D141" i="6"/>
  <c r="E141" i="6" s="1"/>
  <c r="G140" i="6"/>
  <c r="D140" i="6"/>
  <c r="E140" i="6" s="1"/>
  <c r="G139" i="6"/>
  <c r="D139" i="6"/>
  <c r="E139" i="6" s="1"/>
  <c r="G138" i="6"/>
  <c r="D138" i="6"/>
  <c r="E138" i="6" s="1"/>
  <c r="G137" i="6"/>
  <c r="D137" i="6"/>
  <c r="E137" i="6" s="1"/>
  <c r="G136" i="6"/>
  <c r="D136" i="6"/>
  <c r="E136" i="6" s="1"/>
  <c r="G135" i="6"/>
  <c r="D135" i="6"/>
  <c r="E135" i="6" s="1"/>
  <c r="G134" i="6"/>
  <c r="D134" i="6"/>
  <c r="E134" i="6" s="1"/>
  <c r="G133" i="6"/>
  <c r="D133" i="6"/>
  <c r="E133" i="6" s="1"/>
  <c r="G132" i="6"/>
  <c r="D132" i="6"/>
  <c r="E132" i="6" s="1"/>
  <c r="G131" i="6"/>
  <c r="D131" i="6"/>
  <c r="E131" i="6" s="1"/>
  <c r="G130" i="6"/>
  <c r="D130" i="6"/>
  <c r="E130" i="6" s="1"/>
  <c r="G129" i="6"/>
  <c r="D129" i="6"/>
  <c r="E129" i="6" s="1"/>
  <c r="G128" i="6"/>
  <c r="D128" i="6"/>
  <c r="E128" i="6" s="1"/>
  <c r="G127" i="6"/>
  <c r="D127" i="6"/>
  <c r="E127" i="6" s="1"/>
  <c r="G126" i="6"/>
  <c r="D126" i="6"/>
  <c r="E126" i="6" s="1"/>
  <c r="G125" i="6"/>
  <c r="D125" i="6"/>
  <c r="E125" i="6" s="1"/>
  <c r="G124" i="6"/>
  <c r="D124" i="6"/>
  <c r="E124" i="6" s="1"/>
  <c r="G123" i="6"/>
  <c r="D123" i="6"/>
  <c r="E123" i="6" s="1"/>
  <c r="G122" i="6"/>
  <c r="D122" i="6"/>
  <c r="E122" i="6" s="1"/>
  <c r="G121" i="6"/>
  <c r="D121" i="6"/>
  <c r="E121" i="6" s="1"/>
  <c r="G120" i="6"/>
  <c r="D120" i="6"/>
  <c r="E120" i="6" s="1"/>
  <c r="G119" i="6"/>
  <c r="D119" i="6"/>
  <c r="E119" i="6" s="1"/>
  <c r="G118" i="6"/>
  <c r="D118" i="6"/>
  <c r="E118" i="6" s="1"/>
  <c r="G117" i="6"/>
  <c r="D117" i="6"/>
  <c r="E117" i="6" s="1"/>
  <c r="G116" i="6"/>
  <c r="D116" i="6"/>
  <c r="E116" i="6" s="1"/>
  <c r="G115" i="6"/>
  <c r="D115" i="6"/>
  <c r="E115" i="6" s="1"/>
  <c r="G114" i="6"/>
  <c r="D114" i="6"/>
  <c r="E114" i="6" s="1"/>
  <c r="G113" i="6"/>
  <c r="D113" i="6"/>
  <c r="E113" i="6" s="1"/>
  <c r="G112" i="6"/>
  <c r="D112" i="6"/>
  <c r="E112" i="6" s="1"/>
  <c r="G111" i="6"/>
  <c r="D111" i="6"/>
  <c r="E111" i="6" s="1"/>
  <c r="G110" i="6"/>
  <c r="D110" i="6"/>
  <c r="E110" i="6" s="1"/>
  <c r="G109" i="6"/>
  <c r="D109" i="6"/>
  <c r="E109" i="6" s="1"/>
  <c r="G108" i="6"/>
  <c r="D108" i="6"/>
  <c r="E108" i="6" s="1"/>
  <c r="G107" i="6"/>
  <c r="D107" i="6"/>
  <c r="E107" i="6" s="1"/>
  <c r="G106" i="6"/>
  <c r="D106" i="6"/>
  <c r="E106" i="6" s="1"/>
  <c r="G105" i="6"/>
  <c r="D105" i="6"/>
  <c r="E105" i="6" s="1"/>
  <c r="G104" i="6"/>
  <c r="D104" i="6"/>
  <c r="E104" i="6" s="1"/>
  <c r="G103" i="6"/>
  <c r="D103" i="6"/>
  <c r="E103" i="6" s="1"/>
  <c r="G102" i="6"/>
  <c r="D102" i="6"/>
  <c r="E102" i="6" s="1"/>
  <c r="G101" i="6"/>
  <c r="D101" i="6"/>
  <c r="E101" i="6" s="1"/>
  <c r="G100" i="6"/>
  <c r="D100" i="6"/>
  <c r="E100" i="6" s="1"/>
  <c r="G99" i="6"/>
  <c r="D99" i="6"/>
  <c r="E99" i="6" s="1"/>
  <c r="G98" i="6"/>
  <c r="D98" i="6"/>
  <c r="E98" i="6" s="1"/>
  <c r="G97" i="6"/>
  <c r="D97" i="6"/>
  <c r="E97" i="6" s="1"/>
  <c r="G96" i="6"/>
  <c r="D96" i="6"/>
  <c r="E96" i="6" s="1"/>
  <c r="G95" i="6"/>
  <c r="D95" i="6"/>
  <c r="E95" i="6" s="1"/>
  <c r="G94" i="6"/>
  <c r="D94" i="6"/>
  <c r="E94" i="6" s="1"/>
  <c r="G93" i="6"/>
  <c r="D93" i="6"/>
  <c r="E93" i="6" s="1"/>
  <c r="G92" i="6"/>
  <c r="D92" i="6"/>
  <c r="E92" i="6" s="1"/>
  <c r="G91" i="6"/>
  <c r="D91" i="6"/>
  <c r="E91" i="6" s="1"/>
  <c r="G90" i="6"/>
  <c r="D90" i="6"/>
  <c r="E90" i="6" s="1"/>
  <c r="G89" i="6"/>
  <c r="D89" i="6"/>
  <c r="E89" i="6" s="1"/>
  <c r="G88" i="6"/>
  <c r="D88" i="6"/>
  <c r="E88" i="6" s="1"/>
  <c r="G87" i="6"/>
  <c r="D87" i="6"/>
  <c r="E87" i="6" s="1"/>
  <c r="G86" i="6"/>
  <c r="D86" i="6"/>
  <c r="E86" i="6" s="1"/>
  <c r="G85" i="6"/>
  <c r="D85" i="6"/>
  <c r="E85" i="6" s="1"/>
  <c r="G84" i="6"/>
  <c r="D84" i="6"/>
  <c r="E84" i="6" s="1"/>
  <c r="G83" i="6"/>
  <c r="D83" i="6"/>
  <c r="E83" i="6" s="1"/>
  <c r="G82" i="6"/>
  <c r="D82" i="6"/>
  <c r="E82" i="6" s="1"/>
  <c r="G81" i="6"/>
  <c r="D81" i="6"/>
  <c r="E81" i="6" s="1"/>
  <c r="G80" i="6"/>
  <c r="D80" i="6"/>
  <c r="E80" i="6" s="1"/>
  <c r="G79" i="6"/>
  <c r="D79" i="6"/>
  <c r="E79" i="6" s="1"/>
  <c r="G78" i="6"/>
  <c r="D78" i="6"/>
  <c r="E78" i="6" s="1"/>
  <c r="G77" i="6"/>
  <c r="D77" i="6"/>
  <c r="E77" i="6" s="1"/>
  <c r="G76" i="6"/>
  <c r="D76" i="6"/>
  <c r="E76" i="6" s="1"/>
  <c r="G75" i="6"/>
  <c r="D75" i="6"/>
  <c r="E75" i="6" s="1"/>
  <c r="G74" i="6"/>
  <c r="D74" i="6"/>
  <c r="E74" i="6" s="1"/>
  <c r="G73" i="6"/>
  <c r="D73" i="6"/>
  <c r="E73" i="6" s="1"/>
  <c r="G72" i="6"/>
  <c r="D72" i="6"/>
  <c r="E72" i="6" s="1"/>
  <c r="G71" i="6"/>
  <c r="D71" i="6"/>
  <c r="E71" i="6" s="1"/>
  <c r="G70" i="6"/>
  <c r="D70" i="6"/>
  <c r="E70" i="6" s="1"/>
  <c r="G69" i="6"/>
  <c r="D69" i="6"/>
  <c r="E69" i="6" s="1"/>
  <c r="G68" i="6"/>
  <c r="D68" i="6"/>
  <c r="E68" i="6" s="1"/>
  <c r="G67" i="6"/>
  <c r="D67" i="6"/>
  <c r="E67" i="6" s="1"/>
  <c r="G66" i="6"/>
  <c r="D66" i="6"/>
  <c r="E66" i="6" s="1"/>
  <c r="G65" i="6"/>
  <c r="D65" i="6"/>
  <c r="E65" i="6" s="1"/>
  <c r="G64" i="6"/>
  <c r="D64" i="6"/>
  <c r="E64" i="6" s="1"/>
  <c r="G63" i="6"/>
  <c r="D63" i="6"/>
  <c r="E63" i="6" s="1"/>
  <c r="G62" i="6"/>
  <c r="D62" i="6"/>
  <c r="E62" i="6" s="1"/>
  <c r="G61" i="6"/>
  <c r="D61" i="6"/>
  <c r="E61" i="6" s="1"/>
  <c r="G60" i="6"/>
  <c r="D60" i="6"/>
  <c r="E60" i="6" s="1"/>
  <c r="G59" i="6"/>
  <c r="D59" i="6"/>
  <c r="E59" i="6" s="1"/>
  <c r="G58" i="6"/>
  <c r="D58" i="6"/>
  <c r="E58" i="6" s="1"/>
  <c r="G57" i="6"/>
  <c r="D57" i="6"/>
  <c r="E57" i="6" s="1"/>
  <c r="G56" i="6"/>
  <c r="D56" i="6"/>
  <c r="E56" i="6" s="1"/>
  <c r="G55" i="6"/>
  <c r="D55" i="6"/>
  <c r="E55" i="6" s="1"/>
  <c r="G54" i="6"/>
  <c r="D54" i="6"/>
  <c r="E54" i="6" s="1"/>
  <c r="G53" i="6"/>
  <c r="D53" i="6"/>
  <c r="E53" i="6" s="1"/>
  <c r="G52" i="6"/>
  <c r="D52" i="6"/>
  <c r="E52" i="6" s="1"/>
  <c r="G51" i="6"/>
  <c r="D51" i="6"/>
  <c r="E51" i="6" s="1"/>
  <c r="G50" i="6"/>
  <c r="D50" i="6"/>
  <c r="E50" i="6" s="1"/>
  <c r="G49" i="6"/>
  <c r="D49" i="6"/>
  <c r="E49" i="6" s="1"/>
  <c r="G48" i="6"/>
  <c r="D48" i="6"/>
  <c r="E48" i="6" s="1"/>
  <c r="G47" i="6"/>
  <c r="D47" i="6"/>
  <c r="E47" i="6" s="1"/>
  <c r="G46" i="6"/>
  <c r="D46" i="6"/>
  <c r="E46" i="6" s="1"/>
  <c r="G45" i="6"/>
  <c r="D45" i="6"/>
  <c r="E45" i="6" s="1"/>
  <c r="G44" i="6"/>
  <c r="D44" i="6"/>
  <c r="E44" i="6" s="1"/>
  <c r="G43" i="6"/>
  <c r="D43" i="6"/>
  <c r="E43" i="6" s="1"/>
  <c r="G42" i="6"/>
  <c r="D42" i="6"/>
  <c r="E42" i="6" s="1"/>
  <c r="G41" i="6"/>
  <c r="D41" i="6"/>
  <c r="E41" i="6" s="1"/>
  <c r="G40" i="6"/>
  <c r="D40" i="6"/>
  <c r="E40" i="6" s="1"/>
  <c r="G39" i="6"/>
  <c r="D39" i="6"/>
  <c r="E39" i="6" s="1"/>
  <c r="G38" i="6"/>
  <c r="D38" i="6"/>
  <c r="E38" i="6" s="1"/>
  <c r="G37" i="6"/>
  <c r="D37" i="6"/>
  <c r="E37" i="6" s="1"/>
  <c r="G36" i="6"/>
  <c r="D36" i="6"/>
  <c r="E36" i="6" s="1"/>
  <c r="G35" i="6"/>
  <c r="D35" i="6"/>
  <c r="E35" i="6" s="1"/>
  <c r="G34" i="6"/>
  <c r="D34" i="6"/>
  <c r="E34" i="6" s="1"/>
  <c r="G33" i="6"/>
  <c r="D33" i="6"/>
  <c r="E33" i="6" s="1"/>
  <c r="G32" i="6"/>
  <c r="D32" i="6"/>
  <c r="E32" i="6" s="1"/>
  <c r="G31" i="6"/>
  <c r="D31" i="6"/>
  <c r="E31" i="6" s="1"/>
  <c r="G30" i="6"/>
  <c r="D30" i="6"/>
  <c r="E30" i="6" s="1"/>
  <c r="G29" i="6"/>
  <c r="D29" i="6"/>
  <c r="E29" i="6" s="1"/>
  <c r="G28" i="6"/>
  <c r="D28" i="6"/>
  <c r="E28" i="6" s="1"/>
  <c r="G27" i="6"/>
  <c r="D27" i="6"/>
  <c r="E27" i="6" s="1"/>
  <c r="G26" i="6"/>
  <c r="D26" i="6"/>
  <c r="E26" i="6" s="1"/>
  <c r="G25" i="6"/>
  <c r="D25" i="6"/>
  <c r="E25" i="6" s="1"/>
  <c r="G24" i="6"/>
  <c r="D24" i="6"/>
  <c r="E24" i="6" s="1"/>
  <c r="G23" i="6"/>
  <c r="D23" i="6"/>
  <c r="E23" i="6" s="1"/>
  <c r="G22" i="6"/>
  <c r="D22" i="6"/>
  <c r="E22" i="6" s="1"/>
  <c r="Y21" i="6"/>
  <c r="AB21" i="6" s="1"/>
  <c r="V21" i="6"/>
  <c r="X21" i="6" s="1"/>
  <c r="S21" i="6"/>
  <c r="U21" i="6" s="1"/>
  <c r="P21" i="6"/>
  <c r="G21" i="6"/>
  <c r="D21" i="6"/>
  <c r="E21" i="6" s="1"/>
  <c r="C21" i="6"/>
  <c r="I21" i="6" s="1"/>
  <c r="J17" i="8" l="1"/>
  <c r="H17" i="8"/>
  <c r="C17" i="8"/>
  <c r="N16" i="8"/>
  <c r="R21" i="6"/>
  <c r="F21" i="6"/>
  <c r="H21" i="6" s="1"/>
  <c r="Y21" i="5"/>
  <c r="AA21" i="5" s="1"/>
  <c r="V21" i="5"/>
  <c r="X21" i="5" s="1"/>
  <c r="S21" i="5"/>
  <c r="U21" i="5" s="1"/>
  <c r="P21" i="5"/>
  <c r="R21" i="5"/>
  <c r="G377" i="5"/>
  <c r="D377" i="5"/>
  <c r="E377" i="5" s="1"/>
  <c r="G376" i="5"/>
  <c r="D376" i="5"/>
  <c r="E376" i="5" s="1"/>
  <c r="G375" i="5"/>
  <c r="D375" i="5"/>
  <c r="E375" i="5" s="1"/>
  <c r="G374" i="5"/>
  <c r="D374" i="5"/>
  <c r="E374" i="5" s="1"/>
  <c r="G373" i="5"/>
  <c r="D373" i="5"/>
  <c r="E373" i="5" s="1"/>
  <c r="G372" i="5"/>
  <c r="D372" i="5"/>
  <c r="E372" i="5" s="1"/>
  <c r="G371" i="5"/>
  <c r="D371" i="5"/>
  <c r="E371" i="5" s="1"/>
  <c r="G370" i="5"/>
  <c r="D370" i="5"/>
  <c r="E370" i="5" s="1"/>
  <c r="G369" i="5"/>
  <c r="D369" i="5"/>
  <c r="E369" i="5" s="1"/>
  <c r="G368" i="5"/>
  <c r="D368" i="5"/>
  <c r="E368" i="5" s="1"/>
  <c r="G367" i="5"/>
  <c r="D367" i="5"/>
  <c r="E367" i="5" s="1"/>
  <c r="G366" i="5"/>
  <c r="D366" i="5"/>
  <c r="E366" i="5" s="1"/>
  <c r="G365" i="5"/>
  <c r="D365" i="5"/>
  <c r="E365" i="5" s="1"/>
  <c r="G364" i="5"/>
  <c r="D364" i="5"/>
  <c r="E364" i="5" s="1"/>
  <c r="G363" i="5"/>
  <c r="D363" i="5"/>
  <c r="E363" i="5" s="1"/>
  <c r="G362" i="5"/>
  <c r="D362" i="5"/>
  <c r="E362" i="5" s="1"/>
  <c r="G361" i="5"/>
  <c r="D361" i="5"/>
  <c r="E361" i="5" s="1"/>
  <c r="G360" i="5"/>
  <c r="D360" i="5"/>
  <c r="E360" i="5" s="1"/>
  <c r="G359" i="5"/>
  <c r="D359" i="5"/>
  <c r="E359" i="5" s="1"/>
  <c r="G358" i="5"/>
  <c r="D358" i="5"/>
  <c r="E358" i="5" s="1"/>
  <c r="G357" i="5"/>
  <c r="D357" i="5"/>
  <c r="E357" i="5" s="1"/>
  <c r="G356" i="5"/>
  <c r="D356" i="5"/>
  <c r="E356" i="5" s="1"/>
  <c r="G355" i="5"/>
  <c r="D355" i="5"/>
  <c r="E355" i="5" s="1"/>
  <c r="G354" i="5"/>
  <c r="D354" i="5"/>
  <c r="E354" i="5" s="1"/>
  <c r="G353" i="5"/>
  <c r="D353" i="5"/>
  <c r="E353" i="5" s="1"/>
  <c r="G352" i="5"/>
  <c r="D352" i="5"/>
  <c r="E352" i="5" s="1"/>
  <c r="G351" i="5"/>
  <c r="D351" i="5"/>
  <c r="E351" i="5" s="1"/>
  <c r="G350" i="5"/>
  <c r="D350" i="5"/>
  <c r="E350" i="5" s="1"/>
  <c r="G349" i="5"/>
  <c r="D349" i="5"/>
  <c r="E349" i="5" s="1"/>
  <c r="G348" i="5"/>
  <c r="D348" i="5"/>
  <c r="E348" i="5" s="1"/>
  <c r="G347" i="5"/>
  <c r="D347" i="5"/>
  <c r="E347" i="5" s="1"/>
  <c r="G346" i="5"/>
  <c r="D346" i="5"/>
  <c r="E346" i="5" s="1"/>
  <c r="G345" i="5"/>
  <c r="D345" i="5"/>
  <c r="E345" i="5" s="1"/>
  <c r="G344" i="5"/>
  <c r="D344" i="5"/>
  <c r="E344" i="5" s="1"/>
  <c r="G343" i="5"/>
  <c r="D343" i="5"/>
  <c r="E343" i="5" s="1"/>
  <c r="G342" i="5"/>
  <c r="D342" i="5"/>
  <c r="E342" i="5" s="1"/>
  <c r="G341" i="5"/>
  <c r="D341" i="5"/>
  <c r="E341" i="5" s="1"/>
  <c r="G340" i="5"/>
  <c r="D340" i="5"/>
  <c r="E340" i="5" s="1"/>
  <c r="G339" i="5"/>
  <c r="D339" i="5"/>
  <c r="E339" i="5" s="1"/>
  <c r="G338" i="5"/>
  <c r="D338" i="5"/>
  <c r="E338" i="5" s="1"/>
  <c r="G337" i="5"/>
  <c r="D337" i="5"/>
  <c r="E337" i="5" s="1"/>
  <c r="G336" i="5"/>
  <c r="D336" i="5"/>
  <c r="E336" i="5" s="1"/>
  <c r="G335" i="5"/>
  <c r="D335" i="5"/>
  <c r="E335" i="5" s="1"/>
  <c r="G334" i="5"/>
  <c r="D334" i="5"/>
  <c r="E334" i="5" s="1"/>
  <c r="G333" i="5"/>
  <c r="D333" i="5"/>
  <c r="E333" i="5" s="1"/>
  <c r="G332" i="5"/>
  <c r="D332" i="5"/>
  <c r="E332" i="5" s="1"/>
  <c r="G331" i="5"/>
  <c r="D331" i="5"/>
  <c r="E331" i="5" s="1"/>
  <c r="G330" i="5"/>
  <c r="D330" i="5"/>
  <c r="E330" i="5" s="1"/>
  <c r="G329" i="5"/>
  <c r="D329" i="5"/>
  <c r="E329" i="5" s="1"/>
  <c r="G328" i="5"/>
  <c r="D328" i="5"/>
  <c r="E328" i="5" s="1"/>
  <c r="G327" i="5"/>
  <c r="D327" i="5"/>
  <c r="E327" i="5" s="1"/>
  <c r="G326" i="5"/>
  <c r="D326" i="5"/>
  <c r="E326" i="5" s="1"/>
  <c r="G325" i="5"/>
  <c r="D325" i="5"/>
  <c r="E325" i="5" s="1"/>
  <c r="G324" i="5"/>
  <c r="D324" i="5"/>
  <c r="E324" i="5" s="1"/>
  <c r="G323" i="5"/>
  <c r="D323" i="5"/>
  <c r="E323" i="5" s="1"/>
  <c r="G322" i="5"/>
  <c r="D322" i="5"/>
  <c r="E322" i="5" s="1"/>
  <c r="G321" i="5"/>
  <c r="D321" i="5"/>
  <c r="E321" i="5" s="1"/>
  <c r="G320" i="5"/>
  <c r="D320" i="5"/>
  <c r="E320" i="5" s="1"/>
  <c r="G319" i="5"/>
  <c r="D319" i="5"/>
  <c r="E319" i="5" s="1"/>
  <c r="G318" i="5"/>
  <c r="D318" i="5"/>
  <c r="E318" i="5" s="1"/>
  <c r="G317" i="5"/>
  <c r="D317" i="5"/>
  <c r="E317" i="5" s="1"/>
  <c r="G316" i="5"/>
  <c r="D316" i="5"/>
  <c r="E316" i="5" s="1"/>
  <c r="G315" i="5"/>
  <c r="D315" i="5"/>
  <c r="E315" i="5" s="1"/>
  <c r="G314" i="5"/>
  <c r="D314" i="5"/>
  <c r="E314" i="5" s="1"/>
  <c r="G313" i="5"/>
  <c r="D313" i="5"/>
  <c r="E313" i="5" s="1"/>
  <c r="G312" i="5"/>
  <c r="D312" i="5"/>
  <c r="E312" i="5" s="1"/>
  <c r="G311" i="5"/>
  <c r="D311" i="5"/>
  <c r="E311" i="5" s="1"/>
  <c r="G310" i="5"/>
  <c r="D310" i="5"/>
  <c r="E310" i="5" s="1"/>
  <c r="G309" i="5"/>
  <c r="D309" i="5"/>
  <c r="E309" i="5" s="1"/>
  <c r="G308" i="5"/>
  <c r="D308" i="5"/>
  <c r="E308" i="5" s="1"/>
  <c r="G307" i="5"/>
  <c r="D307" i="5"/>
  <c r="E307" i="5" s="1"/>
  <c r="G306" i="5"/>
  <c r="D306" i="5"/>
  <c r="E306" i="5" s="1"/>
  <c r="G305" i="5"/>
  <c r="D305" i="5"/>
  <c r="E305" i="5" s="1"/>
  <c r="G304" i="5"/>
  <c r="D304" i="5"/>
  <c r="E304" i="5" s="1"/>
  <c r="G303" i="5"/>
  <c r="D303" i="5"/>
  <c r="E303" i="5" s="1"/>
  <c r="G302" i="5"/>
  <c r="D302" i="5"/>
  <c r="E302" i="5" s="1"/>
  <c r="G301" i="5"/>
  <c r="D301" i="5"/>
  <c r="E301" i="5" s="1"/>
  <c r="G300" i="5"/>
  <c r="D300" i="5"/>
  <c r="E300" i="5" s="1"/>
  <c r="G299" i="5"/>
  <c r="D299" i="5"/>
  <c r="E299" i="5" s="1"/>
  <c r="G298" i="5"/>
  <c r="D298" i="5"/>
  <c r="E298" i="5" s="1"/>
  <c r="G297" i="5"/>
  <c r="D297" i="5"/>
  <c r="E297" i="5" s="1"/>
  <c r="G296" i="5"/>
  <c r="D296" i="5"/>
  <c r="E296" i="5" s="1"/>
  <c r="G295" i="5"/>
  <c r="D295" i="5"/>
  <c r="E295" i="5" s="1"/>
  <c r="G294" i="5"/>
  <c r="D294" i="5"/>
  <c r="E294" i="5" s="1"/>
  <c r="G293" i="5"/>
  <c r="D293" i="5"/>
  <c r="E293" i="5" s="1"/>
  <c r="G292" i="5"/>
  <c r="D292" i="5"/>
  <c r="E292" i="5" s="1"/>
  <c r="G291" i="5"/>
  <c r="D291" i="5"/>
  <c r="E291" i="5" s="1"/>
  <c r="G290" i="5"/>
  <c r="D290" i="5"/>
  <c r="E290" i="5" s="1"/>
  <c r="G289" i="5"/>
  <c r="D289" i="5"/>
  <c r="E289" i="5" s="1"/>
  <c r="G288" i="5"/>
  <c r="D288" i="5"/>
  <c r="E288" i="5" s="1"/>
  <c r="G287" i="5"/>
  <c r="D287" i="5"/>
  <c r="E287" i="5" s="1"/>
  <c r="G286" i="5"/>
  <c r="D286" i="5"/>
  <c r="E286" i="5" s="1"/>
  <c r="G285" i="5"/>
  <c r="D285" i="5"/>
  <c r="E285" i="5" s="1"/>
  <c r="G284" i="5"/>
  <c r="D284" i="5"/>
  <c r="E284" i="5" s="1"/>
  <c r="G283" i="5"/>
  <c r="D283" i="5"/>
  <c r="E283" i="5" s="1"/>
  <c r="G282" i="5"/>
  <c r="D282" i="5"/>
  <c r="E282" i="5" s="1"/>
  <c r="G281" i="5"/>
  <c r="D281" i="5"/>
  <c r="E281" i="5" s="1"/>
  <c r="G280" i="5"/>
  <c r="D280" i="5"/>
  <c r="E280" i="5" s="1"/>
  <c r="G279" i="5"/>
  <c r="D279" i="5"/>
  <c r="E279" i="5" s="1"/>
  <c r="G278" i="5"/>
  <c r="D278" i="5"/>
  <c r="E278" i="5" s="1"/>
  <c r="G277" i="5"/>
  <c r="D277" i="5"/>
  <c r="E277" i="5" s="1"/>
  <c r="G276" i="5"/>
  <c r="D276" i="5"/>
  <c r="E276" i="5" s="1"/>
  <c r="G275" i="5"/>
  <c r="D275" i="5"/>
  <c r="E275" i="5" s="1"/>
  <c r="G274" i="5"/>
  <c r="D274" i="5"/>
  <c r="E274" i="5" s="1"/>
  <c r="G273" i="5"/>
  <c r="D273" i="5"/>
  <c r="E273" i="5" s="1"/>
  <c r="G272" i="5"/>
  <c r="D272" i="5"/>
  <c r="E272" i="5" s="1"/>
  <c r="G271" i="5"/>
  <c r="D271" i="5"/>
  <c r="E271" i="5" s="1"/>
  <c r="G270" i="5"/>
  <c r="D270" i="5"/>
  <c r="E270" i="5" s="1"/>
  <c r="G269" i="5"/>
  <c r="D269" i="5"/>
  <c r="E269" i="5" s="1"/>
  <c r="G268" i="5"/>
  <c r="D268" i="5"/>
  <c r="E268" i="5" s="1"/>
  <c r="G267" i="5"/>
  <c r="D267" i="5"/>
  <c r="E267" i="5" s="1"/>
  <c r="G266" i="5"/>
  <c r="D266" i="5"/>
  <c r="E266" i="5" s="1"/>
  <c r="G265" i="5"/>
  <c r="D265" i="5"/>
  <c r="E265" i="5" s="1"/>
  <c r="G264" i="5"/>
  <c r="D264" i="5"/>
  <c r="E264" i="5" s="1"/>
  <c r="G263" i="5"/>
  <c r="D263" i="5"/>
  <c r="E263" i="5" s="1"/>
  <c r="G262" i="5"/>
  <c r="D262" i="5"/>
  <c r="E262" i="5" s="1"/>
  <c r="G261" i="5"/>
  <c r="D261" i="5"/>
  <c r="E261" i="5" s="1"/>
  <c r="G260" i="5"/>
  <c r="D260" i="5"/>
  <c r="E260" i="5" s="1"/>
  <c r="G259" i="5"/>
  <c r="D259" i="5"/>
  <c r="E259" i="5" s="1"/>
  <c r="G258" i="5"/>
  <c r="D258" i="5"/>
  <c r="E258" i="5" s="1"/>
  <c r="G257" i="5"/>
  <c r="D257" i="5"/>
  <c r="E257" i="5" s="1"/>
  <c r="G256" i="5"/>
  <c r="D256" i="5"/>
  <c r="E256" i="5" s="1"/>
  <c r="G255" i="5"/>
  <c r="D255" i="5"/>
  <c r="E255" i="5" s="1"/>
  <c r="G254" i="5"/>
  <c r="D254" i="5"/>
  <c r="E254" i="5" s="1"/>
  <c r="G253" i="5"/>
  <c r="D253" i="5"/>
  <c r="E253" i="5" s="1"/>
  <c r="G252" i="5"/>
  <c r="D252" i="5"/>
  <c r="E252" i="5" s="1"/>
  <c r="G251" i="5"/>
  <c r="D251" i="5"/>
  <c r="E251" i="5" s="1"/>
  <c r="G250" i="5"/>
  <c r="D250" i="5"/>
  <c r="E250" i="5" s="1"/>
  <c r="G249" i="5"/>
  <c r="D249" i="5"/>
  <c r="E249" i="5" s="1"/>
  <c r="G248" i="5"/>
  <c r="D248" i="5"/>
  <c r="E248" i="5" s="1"/>
  <c r="G247" i="5"/>
  <c r="D247" i="5"/>
  <c r="E247" i="5" s="1"/>
  <c r="G246" i="5"/>
  <c r="D246" i="5"/>
  <c r="E246" i="5" s="1"/>
  <c r="G245" i="5"/>
  <c r="D245" i="5"/>
  <c r="E245" i="5" s="1"/>
  <c r="G244" i="5"/>
  <c r="D244" i="5"/>
  <c r="E244" i="5" s="1"/>
  <c r="G243" i="5"/>
  <c r="D243" i="5"/>
  <c r="E243" i="5" s="1"/>
  <c r="G242" i="5"/>
  <c r="D242" i="5"/>
  <c r="E242" i="5" s="1"/>
  <c r="G241" i="5"/>
  <c r="D241" i="5"/>
  <c r="E241" i="5" s="1"/>
  <c r="G240" i="5"/>
  <c r="D240" i="5"/>
  <c r="E240" i="5" s="1"/>
  <c r="G239" i="5"/>
  <c r="D239" i="5"/>
  <c r="E239" i="5" s="1"/>
  <c r="G238" i="5"/>
  <c r="D238" i="5"/>
  <c r="E238" i="5" s="1"/>
  <c r="G237" i="5"/>
  <c r="D237" i="5"/>
  <c r="E237" i="5" s="1"/>
  <c r="G236" i="5"/>
  <c r="D236" i="5"/>
  <c r="E236" i="5" s="1"/>
  <c r="G235" i="5"/>
  <c r="D235" i="5"/>
  <c r="E235" i="5" s="1"/>
  <c r="G234" i="5"/>
  <c r="D234" i="5"/>
  <c r="E234" i="5" s="1"/>
  <c r="G233" i="5"/>
  <c r="D233" i="5"/>
  <c r="E233" i="5" s="1"/>
  <c r="G232" i="5"/>
  <c r="D232" i="5"/>
  <c r="E232" i="5" s="1"/>
  <c r="G231" i="5"/>
  <c r="D231" i="5"/>
  <c r="E231" i="5" s="1"/>
  <c r="G230" i="5"/>
  <c r="D230" i="5"/>
  <c r="E230" i="5" s="1"/>
  <c r="G229" i="5"/>
  <c r="D229" i="5"/>
  <c r="E229" i="5" s="1"/>
  <c r="G228" i="5"/>
  <c r="D228" i="5"/>
  <c r="E228" i="5" s="1"/>
  <c r="G227" i="5"/>
  <c r="D227" i="5"/>
  <c r="E227" i="5" s="1"/>
  <c r="G226" i="5"/>
  <c r="D226" i="5"/>
  <c r="E226" i="5" s="1"/>
  <c r="G225" i="5"/>
  <c r="D225" i="5"/>
  <c r="E225" i="5" s="1"/>
  <c r="G224" i="5"/>
  <c r="D224" i="5"/>
  <c r="E224" i="5" s="1"/>
  <c r="G223" i="5"/>
  <c r="D223" i="5"/>
  <c r="E223" i="5" s="1"/>
  <c r="G222" i="5"/>
  <c r="D222" i="5"/>
  <c r="E222" i="5" s="1"/>
  <c r="G221" i="5"/>
  <c r="D221" i="5"/>
  <c r="E221" i="5" s="1"/>
  <c r="G220" i="5"/>
  <c r="D220" i="5"/>
  <c r="E220" i="5" s="1"/>
  <c r="G219" i="5"/>
  <c r="D219" i="5"/>
  <c r="E219" i="5" s="1"/>
  <c r="G218" i="5"/>
  <c r="D218" i="5"/>
  <c r="E218" i="5" s="1"/>
  <c r="G217" i="5"/>
  <c r="D217" i="5"/>
  <c r="E217" i="5" s="1"/>
  <c r="G216" i="5"/>
  <c r="D216" i="5"/>
  <c r="E216" i="5" s="1"/>
  <c r="G215" i="5"/>
  <c r="D215" i="5"/>
  <c r="E215" i="5" s="1"/>
  <c r="G214" i="5"/>
  <c r="D214" i="5"/>
  <c r="E214" i="5" s="1"/>
  <c r="G213" i="5"/>
  <c r="D213" i="5"/>
  <c r="E213" i="5" s="1"/>
  <c r="G212" i="5"/>
  <c r="D212" i="5"/>
  <c r="E212" i="5" s="1"/>
  <c r="G211" i="5"/>
  <c r="D211" i="5"/>
  <c r="E211" i="5" s="1"/>
  <c r="G210" i="5"/>
  <c r="D210" i="5"/>
  <c r="E210" i="5" s="1"/>
  <c r="G209" i="5"/>
  <c r="D209" i="5"/>
  <c r="E209" i="5" s="1"/>
  <c r="G208" i="5"/>
  <c r="D208" i="5"/>
  <c r="E208" i="5" s="1"/>
  <c r="G207" i="5"/>
  <c r="D207" i="5"/>
  <c r="E207" i="5" s="1"/>
  <c r="G206" i="5"/>
  <c r="D206" i="5"/>
  <c r="E206" i="5" s="1"/>
  <c r="G205" i="5"/>
  <c r="D205" i="5"/>
  <c r="E205" i="5" s="1"/>
  <c r="G204" i="5"/>
  <c r="D204" i="5"/>
  <c r="E204" i="5" s="1"/>
  <c r="G203" i="5"/>
  <c r="D203" i="5"/>
  <c r="E203" i="5" s="1"/>
  <c r="G202" i="5"/>
  <c r="D202" i="5"/>
  <c r="E202" i="5" s="1"/>
  <c r="G201" i="5"/>
  <c r="D201" i="5"/>
  <c r="E201" i="5" s="1"/>
  <c r="G200" i="5"/>
  <c r="D200" i="5"/>
  <c r="E200" i="5" s="1"/>
  <c r="G199" i="5"/>
  <c r="D199" i="5"/>
  <c r="E199" i="5" s="1"/>
  <c r="G198" i="5"/>
  <c r="D198" i="5"/>
  <c r="E198" i="5" s="1"/>
  <c r="G197" i="5"/>
  <c r="D197" i="5"/>
  <c r="E197" i="5" s="1"/>
  <c r="G196" i="5"/>
  <c r="D196" i="5"/>
  <c r="E196" i="5" s="1"/>
  <c r="G195" i="5"/>
  <c r="D195" i="5"/>
  <c r="E195" i="5" s="1"/>
  <c r="G194" i="5"/>
  <c r="D194" i="5"/>
  <c r="E194" i="5" s="1"/>
  <c r="G193" i="5"/>
  <c r="D193" i="5"/>
  <c r="E193" i="5" s="1"/>
  <c r="G192" i="5"/>
  <c r="D192" i="5"/>
  <c r="E192" i="5" s="1"/>
  <c r="G191" i="5"/>
  <c r="D191" i="5"/>
  <c r="E191" i="5" s="1"/>
  <c r="G190" i="5"/>
  <c r="D190" i="5"/>
  <c r="E190" i="5" s="1"/>
  <c r="G189" i="5"/>
  <c r="D189" i="5"/>
  <c r="E189" i="5" s="1"/>
  <c r="G188" i="5"/>
  <c r="D188" i="5"/>
  <c r="E188" i="5" s="1"/>
  <c r="G187" i="5"/>
  <c r="D187" i="5"/>
  <c r="E187" i="5" s="1"/>
  <c r="G186" i="5"/>
  <c r="D186" i="5"/>
  <c r="E186" i="5" s="1"/>
  <c r="G185" i="5"/>
  <c r="D185" i="5"/>
  <c r="E185" i="5" s="1"/>
  <c r="G184" i="5"/>
  <c r="D184" i="5"/>
  <c r="E184" i="5" s="1"/>
  <c r="G183" i="5"/>
  <c r="D183" i="5"/>
  <c r="E183" i="5" s="1"/>
  <c r="G182" i="5"/>
  <c r="D182" i="5"/>
  <c r="E182" i="5" s="1"/>
  <c r="G181" i="5"/>
  <c r="D181" i="5"/>
  <c r="E181" i="5" s="1"/>
  <c r="G180" i="5"/>
  <c r="D180" i="5"/>
  <c r="E180" i="5" s="1"/>
  <c r="G179" i="5"/>
  <c r="D179" i="5"/>
  <c r="E179" i="5" s="1"/>
  <c r="G178" i="5"/>
  <c r="D178" i="5"/>
  <c r="E178" i="5" s="1"/>
  <c r="G177" i="5"/>
  <c r="D177" i="5"/>
  <c r="E177" i="5" s="1"/>
  <c r="G176" i="5"/>
  <c r="D176" i="5"/>
  <c r="E176" i="5" s="1"/>
  <c r="G175" i="5"/>
  <c r="D175" i="5"/>
  <c r="E175" i="5" s="1"/>
  <c r="G174" i="5"/>
  <c r="D174" i="5"/>
  <c r="E174" i="5" s="1"/>
  <c r="G173" i="5"/>
  <c r="D173" i="5"/>
  <c r="E173" i="5" s="1"/>
  <c r="G172" i="5"/>
  <c r="D172" i="5"/>
  <c r="E172" i="5" s="1"/>
  <c r="G171" i="5"/>
  <c r="D171" i="5"/>
  <c r="E171" i="5" s="1"/>
  <c r="G170" i="5"/>
  <c r="D170" i="5"/>
  <c r="E170" i="5" s="1"/>
  <c r="G169" i="5"/>
  <c r="D169" i="5"/>
  <c r="E169" i="5" s="1"/>
  <c r="G168" i="5"/>
  <c r="D168" i="5"/>
  <c r="E168" i="5" s="1"/>
  <c r="G167" i="5"/>
  <c r="D167" i="5"/>
  <c r="E167" i="5" s="1"/>
  <c r="G166" i="5"/>
  <c r="D166" i="5"/>
  <c r="E166" i="5" s="1"/>
  <c r="G165" i="5"/>
  <c r="D165" i="5"/>
  <c r="E165" i="5" s="1"/>
  <c r="G164" i="5"/>
  <c r="D164" i="5"/>
  <c r="E164" i="5" s="1"/>
  <c r="G163" i="5"/>
  <c r="D163" i="5"/>
  <c r="E163" i="5" s="1"/>
  <c r="G162" i="5"/>
  <c r="D162" i="5"/>
  <c r="E162" i="5" s="1"/>
  <c r="G161" i="5"/>
  <c r="D161" i="5"/>
  <c r="E161" i="5" s="1"/>
  <c r="G160" i="5"/>
  <c r="D160" i="5"/>
  <c r="E160" i="5" s="1"/>
  <c r="G159" i="5"/>
  <c r="D159" i="5"/>
  <c r="E159" i="5" s="1"/>
  <c r="G158" i="5"/>
  <c r="D158" i="5"/>
  <c r="E158" i="5" s="1"/>
  <c r="G157" i="5"/>
  <c r="D157" i="5"/>
  <c r="E157" i="5" s="1"/>
  <c r="G156" i="5"/>
  <c r="D156" i="5"/>
  <c r="E156" i="5" s="1"/>
  <c r="G155" i="5"/>
  <c r="D155" i="5"/>
  <c r="E155" i="5" s="1"/>
  <c r="G154" i="5"/>
  <c r="D154" i="5"/>
  <c r="E154" i="5" s="1"/>
  <c r="G153" i="5"/>
  <c r="D153" i="5"/>
  <c r="E153" i="5" s="1"/>
  <c r="G152" i="5"/>
  <c r="D152" i="5"/>
  <c r="E152" i="5" s="1"/>
  <c r="G151" i="5"/>
  <c r="D151" i="5"/>
  <c r="E151" i="5" s="1"/>
  <c r="G150" i="5"/>
  <c r="D150" i="5"/>
  <c r="E150" i="5" s="1"/>
  <c r="G149" i="5"/>
  <c r="D149" i="5"/>
  <c r="E149" i="5" s="1"/>
  <c r="G148" i="5"/>
  <c r="D148" i="5"/>
  <c r="E148" i="5" s="1"/>
  <c r="G147" i="5"/>
  <c r="D147" i="5"/>
  <c r="E147" i="5" s="1"/>
  <c r="G146" i="5"/>
  <c r="D146" i="5"/>
  <c r="E146" i="5" s="1"/>
  <c r="G145" i="5"/>
  <c r="D145" i="5"/>
  <c r="E145" i="5" s="1"/>
  <c r="G144" i="5"/>
  <c r="D144" i="5"/>
  <c r="E144" i="5" s="1"/>
  <c r="G143" i="5"/>
  <c r="D143" i="5"/>
  <c r="E143" i="5" s="1"/>
  <c r="G142" i="5"/>
  <c r="D142" i="5"/>
  <c r="E142" i="5" s="1"/>
  <c r="G141" i="5"/>
  <c r="D141" i="5"/>
  <c r="E141" i="5" s="1"/>
  <c r="G140" i="5"/>
  <c r="D140" i="5"/>
  <c r="E140" i="5" s="1"/>
  <c r="G139" i="5"/>
  <c r="D139" i="5"/>
  <c r="E139" i="5" s="1"/>
  <c r="G138" i="5"/>
  <c r="D138" i="5"/>
  <c r="E138" i="5" s="1"/>
  <c r="G137" i="5"/>
  <c r="D137" i="5"/>
  <c r="E137" i="5" s="1"/>
  <c r="G136" i="5"/>
  <c r="D136" i="5"/>
  <c r="E136" i="5" s="1"/>
  <c r="G135" i="5"/>
  <c r="D135" i="5"/>
  <c r="E135" i="5" s="1"/>
  <c r="G134" i="5"/>
  <c r="D134" i="5"/>
  <c r="E134" i="5" s="1"/>
  <c r="G133" i="5"/>
  <c r="D133" i="5"/>
  <c r="E133" i="5" s="1"/>
  <c r="G132" i="5"/>
  <c r="D132" i="5"/>
  <c r="E132" i="5" s="1"/>
  <c r="G131" i="5"/>
  <c r="D131" i="5"/>
  <c r="E131" i="5" s="1"/>
  <c r="G130" i="5"/>
  <c r="D130" i="5"/>
  <c r="E130" i="5" s="1"/>
  <c r="G129" i="5"/>
  <c r="D129" i="5"/>
  <c r="E129" i="5" s="1"/>
  <c r="G128" i="5"/>
  <c r="D128" i="5"/>
  <c r="E128" i="5" s="1"/>
  <c r="G127" i="5"/>
  <c r="D127" i="5"/>
  <c r="E127" i="5" s="1"/>
  <c r="G126" i="5"/>
  <c r="D126" i="5"/>
  <c r="E126" i="5" s="1"/>
  <c r="G125" i="5"/>
  <c r="D125" i="5"/>
  <c r="E125" i="5" s="1"/>
  <c r="G124" i="5"/>
  <c r="D124" i="5"/>
  <c r="E124" i="5" s="1"/>
  <c r="G123" i="5"/>
  <c r="D123" i="5"/>
  <c r="E123" i="5" s="1"/>
  <c r="G122" i="5"/>
  <c r="D122" i="5"/>
  <c r="E122" i="5" s="1"/>
  <c r="G121" i="5"/>
  <c r="D121" i="5"/>
  <c r="E121" i="5" s="1"/>
  <c r="G120" i="5"/>
  <c r="D120" i="5"/>
  <c r="E120" i="5" s="1"/>
  <c r="G119" i="5"/>
  <c r="D119" i="5"/>
  <c r="E119" i="5" s="1"/>
  <c r="G118" i="5"/>
  <c r="D118" i="5"/>
  <c r="E118" i="5" s="1"/>
  <c r="G117" i="5"/>
  <c r="D117" i="5"/>
  <c r="E117" i="5" s="1"/>
  <c r="G116" i="5"/>
  <c r="D116" i="5"/>
  <c r="E116" i="5" s="1"/>
  <c r="G115" i="5"/>
  <c r="D115" i="5"/>
  <c r="E115" i="5" s="1"/>
  <c r="G114" i="5"/>
  <c r="D114" i="5"/>
  <c r="E114" i="5" s="1"/>
  <c r="G113" i="5"/>
  <c r="D113" i="5"/>
  <c r="E113" i="5" s="1"/>
  <c r="G112" i="5"/>
  <c r="D112" i="5"/>
  <c r="E112" i="5" s="1"/>
  <c r="G111" i="5"/>
  <c r="D111" i="5"/>
  <c r="E111" i="5" s="1"/>
  <c r="G110" i="5"/>
  <c r="D110" i="5"/>
  <c r="E110" i="5" s="1"/>
  <c r="G109" i="5"/>
  <c r="D109" i="5"/>
  <c r="E109" i="5" s="1"/>
  <c r="G108" i="5"/>
  <c r="D108" i="5"/>
  <c r="E108" i="5" s="1"/>
  <c r="G107" i="5"/>
  <c r="D107" i="5"/>
  <c r="E107" i="5" s="1"/>
  <c r="G106" i="5"/>
  <c r="D106" i="5"/>
  <c r="E106" i="5" s="1"/>
  <c r="G105" i="5"/>
  <c r="D105" i="5"/>
  <c r="E105" i="5" s="1"/>
  <c r="G104" i="5"/>
  <c r="D104" i="5"/>
  <c r="E104" i="5" s="1"/>
  <c r="G103" i="5"/>
  <c r="D103" i="5"/>
  <c r="E103" i="5" s="1"/>
  <c r="G102" i="5"/>
  <c r="D102" i="5"/>
  <c r="E102" i="5" s="1"/>
  <c r="G101" i="5"/>
  <c r="D101" i="5"/>
  <c r="E101" i="5" s="1"/>
  <c r="G100" i="5"/>
  <c r="D100" i="5"/>
  <c r="E100" i="5" s="1"/>
  <c r="G99" i="5"/>
  <c r="D99" i="5"/>
  <c r="E99" i="5" s="1"/>
  <c r="G98" i="5"/>
  <c r="D98" i="5"/>
  <c r="E98" i="5" s="1"/>
  <c r="G97" i="5"/>
  <c r="D97" i="5"/>
  <c r="E97" i="5" s="1"/>
  <c r="G96" i="5"/>
  <c r="D96" i="5"/>
  <c r="E96" i="5" s="1"/>
  <c r="G95" i="5"/>
  <c r="D95" i="5"/>
  <c r="E95" i="5" s="1"/>
  <c r="G94" i="5"/>
  <c r="D94" i="5"/>
  <c r="E94" i="5" s="1"/>
  <c r="G93" i="5"/>
  <c r="D93" i="5"/>
  <c r="E93" i="5" s="1"/>
  <c r="G92" i="5"/>
  <c r="D92" i="5"/>
  <c r="E92" i="5" s="1"/>
  <c r="G91" i="5"/>
  <c r="D91" i="5"/>
  <c r="E91" i="5" s="1"/>
  <c r="G90" i="5"/>
  <c r="D90" i="5"/>
  <c r="E90" i="5" s="1"/>
  <c r="G89" i="5"/>
  <c r="D89" i="5"/>
  <c r="E89" i="5" s="1"/>
  <c r="G88" i="5"/>
  <c r="D88" i="5"/>
  <c r="E88" i="5" s="1"/>
  <c r="G87" i="5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C21" i="5"/>
  <c r="AE16" i="8" l="1"/>
  <c r="AJ16" i="8" s="1"/>
  <c r="K17" i="8"/>
  <c r="L17" i="8" s="1"/>
  <c r="M17" i="8" s="1"/>
  <c r="F18" i="8" s="1"/>
  <c r="I17" i="8"/>
  <c r="O16" i="8"/>
  <c r="J21" i="6"/>
  <c r="F21" i="5"/>
  <c r="I21" i="5"/>
  <c r="D12" i="4"/>
  <c r="E12" i="4" s="1"/>
  <c r="G12" i="4"/>
  <c r="D13" i="4"/>
  <c r="E13" i="4" s="1"/>
  <c r="G13" i="4"/>
  <c r="D14" i="4"/>
  <c r="E14" i="4" s="1"/>
  <c r="G14" i="4"/>
  <c r="D15" i="4"/>
  <c r="E15" i="4" s="1"/>
  <c r="G15" i="4"/>
  <c r="D16" i="4"/>
  <c r="E16" i="4" s="1"/>
  <c r="G16" i="4"/>
  <c r="D17" i="4"/>
  <c r="E17" i="4" s="1"/>
  <c r="G17" i="4"/>
  <c r="D18" i="4"/>
  <c r="E18" i="4" s="1"/>
  <c r="G18" i="4"/>
  <c r="D19" i="4"/>
  <c r="E19" i="4" s="1"/>
  <c r="G19" i="4"/>
  <c r="D20" i="4"/>
  <c r="E20" i="4" s="1"/>
  <c r="G20" i="4"/>
  <c r="D21" i="4"/>
  <c r="E21" i="4" s="1"/>
  <c r="G21" i="4"/>
  <c r="D22" i="4"/>
  <c r="E22" i="4" s="1"/>
  <c r="G22" i="4"/>
  <c r="D23" i="4"/>
  <c r="E23" i="4" s="1"/>
  <c r="G23" i="4"/>
  <c r="D24" i="4"/>
  <c r="E24" i="4" s="1"/>
  <c r="G24" i="4"/>
  <c r="D25" i="4"/>
  <c r="E25" i="4" s="1"/>
  <c r="G25" i="4"/>
  <c r="D26" i="4"/>
  <c r="E26" i="4" s="1"/>
  <c r="G26" i="4"/>
  <c r="D27" i="4"/>
  <c r="E27" i="4" s="1"/>
  <c r="G27" i="4"/>
  <c r="D28" i="4"/>
  <c r="E28" i="4" s="1"/>
  <c r="G28" i="4"/>
  <c r="D29" i="4"/>
  <c r="E29" i="4" s="1"/>
  <c r="G29" i="4"/>
  <c r="D30" i="4"/>
  <c r="E30" i="4" s="1"/>
  <c r="G30" i="4"/>
  <c r="D31" i="4"/>
  <c r="E31" i="4" s="1"/>
  <c r="G31" i="4"/>
  <c r="D32" i="4"/>
  <c r="E32" i="4" s="1"/>
  <c r="G32" i="4"/>
  <c r="D33" i="4"/>
  <c r="E33" i="4" s="1"/>
  <c r="G33" i="4"/>
  <c r="D34" i="4"/>
  <c r="E34" i="4" s="1"/>
  <c r="G34" i="4"/>
  <c r="D35" i="4"/>
  <c r="E35" i="4" s="1"/>
  <c r="G35" i="4"/>
  <c r="D36" i="4"/>
  <c r="E36" i="4" s="1"/>
  <c r="G36" i="4"/>
  <c r="D37" i="4"/>
  <c r="E37" i="4" s="1"/>
  <c r="G37" i="4"/>
  <c r="D38" i="4"/>
  <c r="E38" i="4" s="1"/>
  <c r="G38" i="4"/>
  <c r="D39" i="4"/>
  <c r="E39" i="4" s="1"/>
  <c r="G39" i="4"/>
  <c r="D40" i="4"/>
  <c r="E40" i="4" s="1"/>
  <c r="G40" i="4"/>
  <c r="D41" i="4"/>
  <c r="E41" i="4" s="1"/>
  <c r="G41" i="4"/>
  <c r="D42" i="4"/>
  <c r="E42" i="4" s="1"/>
  <c r="G42" i="4"/>
  <c r="D43" i="4"/>
  <c r="E43" i="4" s="1"/>
  <c r="G43" i="4"/>
  <c r="D44" i="4"/>
  <c r="E44" i="4" s="1"/>
  <c r="G44" i="4"/>
  <c r="D45" i="4"/>
  <c r="E45" i="4" s="1"/>
  <c r="G45" i="4"/>
  <c r="D46" i="4"/>
  <c r="E46" i="4" s="1"/>
  <c r="G46" i="4"/>
  <c r="D47" i="4"/>
  <c r="E47" i="4" s="1"/>
  <c r="G47" i="4"/>
  <c r="D48" i="4"/>
  <c r="E48" i="4" s="1"/>
  <c r="G48" i="4"/>
  <c r="D49" i="4"/>
  <c r="E49" i="4" s="1"/>
  <c r="G49" i="4"/>
  <c r="D50" i="4"/>
  <c r="E50" i="4" s="1"/>
  <c r="G50" i="4"/>
  <c r="D51" i="4"/>
  <c r="E51" i="4" s="1"/>
  <c r="G51" i="4"/>
  <c r="D52" i="4"/>
  <c r="E52" i="4" s="1"/>
  <c r="G52" i="4"/>
  <c r="D53" i="4"/>
  <c r="E53" i="4" s="1"/>
  <c r="G53" i="4"/>
  <c r="D54" i="4"/>
  <c r="E54" i="4" s="1"/>
  <c r="G54" i="4"/>
  <c r="D55" i="4"/>
  <c r="E55" i="4" s="1"/>
  <c r="G55" i="4"/>
  <c r="D56" i="4"/>
  <c r="E56" i="4" s="1"/>
  <c r="G56" i="4"/>
  <c r="D57" i="4"/>
  <c r="E57" i="4" s="1"/>
  <c r="G57" i="4"/>
  <c r="D58" i="4"/>
  <c r="E58" i="4" s="1"/>
  <c r="G58" i="4"/>
  <c r="D59" i="4"/>
  <c r="E59" i="4" s="1"/>
  <c r="G59" i="4"/>
  <c r="D60" i="4"/>
  <c r="E60" i="4" s="1"/>
  <c r="G60" i="4"/>
  <c r="D61" i="4"/>
  <c r="E61" i="4" s="1"/>
  <c r="G61" i="4"/>
  <c r="D62" i="4"/>
  <c r="E62" i="4" s="1"/>
  <c r="G62" i="4"/>
  <c r="D63" i="4"/>
  <c r="E63" i="4" s="1"/>
  <c r="G63" i="4"/>
  <c r="D64" i="4"/>
  <c r="E64" i="4" s="1"/>
  <c r="G64" i="4"/>
  <c r="D65" i="4"/>
  <c r="E65" i="4" s="1"/>
  <c r="G65" i="4"/>
  <c r="D66" i="4"/>
  <c r="E66" i="4" s="1"/>
  <c r="G66" i="4"/>
  <c r="D67" i="4"/>
  <c r="E67" i="4" s="1"/>
  <c r="G67" i="4"/>
  <c r="D68" i="4"/>
  <c r="E68" i="4" s="1"/>
  <c r="G68" i="4"/>
  <c r="D69" i="4"/>
  <c r="E69" i="4" s="1"/>
  <c r="G69" i="4"/>
  <c r="D70" i="4"/>
  <c r="E70" i="4" s="1"/>
  <c r="G70" i="4"/>
  <c r="D71" i="4"/>
  <c r="E71" i="4" s="1"/>
  <c r="G71" i="4"/>
  <c r="D72" i="4"/>
  <c r="E72" i="4" s="1"/>
  <c r="G72" i="4"/>
  <c r="D73" i="4"/>
  <c r="E73" i="4" s="1"/>
  <c r="G73" i="4"/>
  <c r="D74" i="4"/>
  <c r="E74" i="4" s="1"/>
  <c r="G74" i="4"/>
  <c r="D75" i="4"/>
  <c r="E75" i="4" s="1"/>
  <c r="G75" i="4"/>
  <c r="D76" i="4"/>
  <c r="E76" i="4" s="1"/>
  <c r="G76" i="4"/>
  <c r="D77" i="4"/>
  <c r="E77" i="4" s="1"/>
  <c r="G77" i="4"/>
  <c r="D78" i="4"/>
  <c r="E78" i="4" s="1"/>
  <c r="G78" i="4"/>
  <c r="D79" i="4"/>
  <c r="E79" i="4" s="1"/>
  <c r="G79" i="4"/>
  <c r="D80" i="4"/>
  <c r="E80" i="4" s="1"/>
  <c r="G80" i="4"/>
  <c r="D81" i="4"/>
  <c r="E81" i="4" s="1"/>
  <c r="G81" i="4"/>
  <c r="D82" i="4"/>
  <c r="E82" i="4" s="1"/>
  <c r="G82" i="4"/>
  <c r="D83" i="4"/>
  <c r="E83" i="4" s="1"/>
  <c r="G83" i="4"/>
  <c r="D84" i="4"/>
  <c r="E84" i="4" s="1"/>
  <c r="G84" i="4"/>
  <c r="D85" i="4"/>
  <c r="E85" i="4" s="1"/>
  <c r="G85" i="4"/>
  <c r="D86" i="4"/>
  <c r="E86" i="4" s="1"/>
  <c r="G86" i="4"/>
  <c r="D87" i="4"/>
  <c r="E87" i="4" s="1"/>
  <c r="G87" i="4"/>
  <c r="D88" i="4"/>
  <c r="E88" i="4" s="1"/>
  <c r="G88" i="4"/>
  <c r="D89" i="4"/>
  <c r="E89" i="4" s="1"/>
  <c r="G89" i="4"/>
  <c r="D90" i="4"/>
  <c r="E90" i="4" s="1"/>
  <c r="G90" i="4"/>
  <c r="D91" i="4"/>
  <c r="E91" i="4" s="1"/>
  <c r="G91" i="4"/>
  <c r="D92" i="4"/>
  <c r="E92" i="4" s="1"/>
  <c r="G92" i="4"/>
  <c r="D93" i="4"/>
  <c r="E93" i="4" s="1"/>
  <c r="G93" i="4"/>
  <c r="D94" i="4"/>
  <c r="E94" i="4" s="1"/>
  <c r="G94" i="4"/>
  <c r="D95" i="4"/>
  <c r="E95" i="4" s="1"/>
  <c r="G95" i="4"/>
  <c r="D96" i="4"/>
  <c r="E96" i="4" s="1"/>
  <c r="G96" i="4"/>
  <c r="D97" i="4"/>
  <c r="E97" i="4" s="1"/>
  <c r="G97" i="4"/>
  <c r="D98" i="4"/>
  <c r="E98" i="4" s="1"/>
  <c r="G98" i="4"/>
  <c r="D99" i="4"/>
  <c r="E99" i="4" s="1"/>
  <c r="G99" i="4"/>
  <c r="D100" i="4"/>
  <c r="E100" i="4" s="1"/>
  <c r="G100" i="4"/>
  <c r="D101" i="4"/>
  <c r="E101" i="4" s="1"/>
  <c r="G101" i="4"/>
  <c r="D102" i="4"/>
  <c r="E102" i="4" s="1"/>
  <c r="G102" i="4"/>
  <c r="D103" i="4"/>
  <c r="E103" i="4" s="1"/>
  <c r="G103" i="4"/>
  <c r="D104" i="4"/>
  <c r="E104" i="4" s="1"/>
  <c r="G104" i="4"/>
  <c r="D105" i="4"/>
  <c r="E105" i="4" s="1"/>
  <c r="G105" i="4"/>
  <c r="D106" i="4"/>
  <c r="E106" i="4" s="1"/>
  <c r="G106" i="4"/>
  <c r="D107" i="4"/>
  <c r="E107" i="4" s="1"/>
  <c r="G107" i="4"/>
  <c r="D108" i="4"/>
  <c r="E108" i="4" s="1"/>
  <c r="G108" i="4"/>
  <c r="D109" i="4"/>
  <c r="E109" i="4" s="1"/>
  <c r="G109" i="4"/>
  <c r="D110" i="4"/>
  <c r="E110" i="4" s="1"/>
  <c r="G110" i="4"/>
  <c r="D111" i="4"/>
  <c r="E111" i="4" s="1"/>
  <c r="G111" i="4"/>
  <c r="D112" i="4"/>
  <c r="E112" i="4" s="1"/>
  <c r="G112" i="4"/>
  <c r="D113" i="4"/>
  <c r="E113" i="4" s="1"/>
  <c r="G113" i="4"/>
  <c r="D114" i="4"/>
  <c r="E114" i="4" s="1"/>
  <c r="G114" i="4"/>
  <c r="D115" i="4"/>
  <c r="E115" i="4" s="1"/>
  <c r="G115" i="4"/>
  <c r="D116" i="4"/>
  <c r="E116" i="4" s="1"/>
  <c r="G116" i="4"/>
  <c r="D117" i="4"/>
  <c r="E117" i="4" s="1"/>
  <c r="G117" i="4"/>
  <c r="D118" i="4"/>
  <c r="E118" i="4" s="1"/>
  <c r="G118" i="4"/>
  <c r="D119" i="4"/>
  <c r="E119" i="4" s="1"/>
  <c r="G119" i="4"/>
  <c r="D120" i="4"/>
  <c r="E120" i="4" s="1"/>
  <c r="G120" i="4"/>
  <c r="D121" i="4"/>
  <c r="E121" i="4" s="1"/>
  <c r="G121" i="4"/>
  <c r="D122" i="4"/>
  <c r="E122" i="4" s="1"/>
  <c r="G122" i="4"/>
  <c r="D123" i="4"/>
  <c r="E123" i="4" s="1"/>
  <c r="G123" i="4"/>
  <c r="D124" i="4"/>
  <c r="E124" i="4" s="1"/>
  <c r="G124" i="4"/>
  <c r="D125" i="4"/>
  <c r="E125" i="4" s="1"/>
  <c r="G125" i="4"/>
  <c r="D126" i="4"/>
  <c r="E126" i="4" s="1"/>
  <c r="G126" i="4"/>
  <c r="D127" i="4"/>
  <c r="E127" i="4" s="1"/>
  <c r="G127" i="4"/>
  <c r="D128" i="4"/>
  <c r="E128" i="4" s="1"/>
  <c r="G128" i="4"/>
  <c r="D129" i="4"/>
  <c r="E129" i="4" s="1"/>
  <c r="G129" i="4"/>
  <c r="D130" i="4"/>
  <c r="E130" i="4" s="1"/>
  <c r="G130" i="4"/>
  <c r="D131" i="4"/>
  <c r="E131" i="4" s="1"/>
  <c r="G131" i="4"/>
  <c r="D132" i="4"/>
  <c r="E132" i="4" s="1"/>
  <c r="G132" i="4"/>
  <c r="D133" i="4"/>
  <c r="E133" i="4" s="1"/>
  <c r="G133" i="4"/>
  <c r="D134" i="4"/>
  <c r="E134" i="4" s="1"/>
  <c r="G134" i="4"/>
  <c r="D135" i="4"/>
  <c r="E135" i="4" s="1"/>
  <c r="G135" i="4"/>
  <c r="D136" i="4"/>
  <c r="E136" i="4" s="1"/>
  <c r="G136" i="4"/>
  <c r="D137" i="4"/>
  <c r="E137" i="4" s="1"/>
  <c r="G137" i="4"/>
  <c r="D138" i="4"/>
  <c r="E138" i="4" s="1"/>
  <c r="G138" i="4"/>
  <c r="D139" i="4"/>
  <c r="E139" i="4" s="1"/>
  <c r="G139" i="4"/>
  <c r="D140" i="4"/>
  <c r="E140" i="4" s="1"/>
  <c r="G140" i="4"/>
  <c r="D141" i="4"/>
  <c r="E141" i="4" s="1"/>
  <c r="G141" i="4"/>
  <c r="D142" i="4"/>
  <c r="E142" i="4" s="1"/>
  <c r="G142" i="4"/>
  <c r="D143" i="4"/>
  <c r="E143" i="4" s="1"/>
  <c r="G143" i="4"/>
  <c r="D144" i="4"/>
  <c r="E144" i="4" s="1"/>
  <c r="G144" i="4"/>
  <c r="D145" i="4"/>
  <c r="E145" i="4" s="1"/>
  <c r="G145" i="4"/>
  <c r="D146" i="4"/>
  <c r="E146" i="4" s="1"/>
  <c r="G146" i="4"/>
  <c r="D147" i="4"/>
  <c r="E147" i="4" s="1"/>
  <c r="G147" i="4"/>
  <c r="D148" i="4"/>
  <c r="E148" i="4" s="1"/>
  <c r="G148" i="4"/>
  <c r="D149" i="4"/>
  <c r="E149" i="4" s="1"/>
  <c r="G149" i="4"/>
  <c r="D150" i="4"/>
  <c r="E150" i="4" s="1"/>
  <c r="G150" i="4"/>
  <c r="D151" i="4"/>
  <c r="E151" i="4" s="1"/>
  <c r="G151" i="4"/>
  <c r="D152" i="4"/>
  <c r="E152" i="4" s="1"/>
  <c r="G152" i="4"/>
  <c r="D153" i="4"/>
  <c r="E153" i="4" s="1"/>
  <c r="G153" i="4"/>
  <c r="D154" i="4"/>
  <c r="E154" i="4" s="1"/>
  <c r="G154" i="4"/>
  <c r="D155" i="4"/>
  <c r="E155" i="4" s="1"/>
  <c r="G155" i="4"/>
  <c r="D156" i="4"/>
  <c r="E156" i="4" s="1"/>
  <c r="G156" i="4"/>
  <c r="D157" i="4"/>
  <c r="E157" i="4" s="1"/>
  <c r="G157" i="4"/>
  <c r="D158" i="4"/>
  <c r="E158" i="4" s="1"/>
  <c r="G158" i="4"/>
  <c r="D159" i="4"/>
  <c r="E159" i="4" s="1"/>
  <c r="G159" i="4"/>
  <c r="D160" i="4"/>
  <c r="E160" i="4" s="1"/>
  <c r="G160" i="4"/>
  <c r="D161" i="4"/>
  <c r="E161" i="4" s="1"/>
  <c r="G161" i="4"/>
  <c r="D162" i="4"/>
  <c r="E162" i="4" s="1"/>
  <c r="G162" i="4"/>
  <c r="D163" i="4"/>
  <c r="E163" i="4" s="1"/>
  <c r="G163" i="4"/>
  <c r="D164" i="4"/>
  <c r="E164" i="4" s="1"/>
  <c r="G164" i="4"/>
  <c r="D165" i="4"/>
  <c r="E165" i="4" s="1"/>
  <c r="G165" i="4"/>
  <c r="D166" i="4"/>
  <c r="E166" i="4" s="1"/>
  <c r="G166" i="4"/>
  <c r="D167" i="4"/>
  <c r="E167" i="4" s="1"/>
  <c r="G167" i="4"/>
  <c r="D168" i="4"/>
  <c r="E168" i="4" s="1"/>
  <c r="G168" i="4"/>
  <c r="D169" i="4"/>
  <c r="E169" i="4" s="1"/>
  <c r="G169" i="4"/>
  <c r="D170" i="4"/>
  <c r="E170" i="4" s="1"/>
  <c r="G170" i="4"/>
  <c r="D171" i="4"/>
  <c r="E171" i="4" s="1"/>
  <c r="G171" i="4"/>
  <c r="D172" i="4"/>
  <c r="E172" i="4" s="1"/>
  <c r="G172" i="4"/>
  <c r="D173" i="4"/>
  <c r="E173" i="4" s="1"/>
  <c r="G173" i="4"/>
  <c r="D174" i="4"/>
  <c r="E174" i="4" s="1"/>
  <c r="G174" i="4"/>
  <c r="D175" i="4"/>
  <c r="E175" i="4" s="1"/>
  <c r="G175" i="4"/>
  <c r="D176" i="4"/>
  <c r="E176" i="4" s="1"/>
  <c r="G176" i="4"/>
  <c r="D177" i="4"/>
  <c r="E177" i="4" s="1"/>
  <c r="G177" i="4"/>
  <c r="D178" i="4"/>
  <c r="E178" i="4" s="1"/>
  <c r="G178" i="4"/>
  <c r="D179" i="4"/>
  <c r="E179" i="4" s="1"/>
  <c r="G179" i="4"/>
  <c r="D180" i="4"/>
  <c r="E180" i="4" s="1"/>
  <c r="G180" i="4"/>
  <c r="D181" i="4"/>
  <c r="E181" i="4" s="1"/>
  <c r="G181" i="4"/>
  <c r="D182" i="4"/>
  <c r="E182" i="4" s="1"/>
  <c r="G182" i="4"/>
  <c r="D183" i="4"/>
  <c r="E183" i="4" s="1"/>
  <c r="G183" i="4"/>
  <c r="D184" i="4"/>
  <c r="E184" i="4" s="1"/>
  <c r="G184" i="4"/>
  <c r="D185" i="4"/>
  <c r="E185" i="4" s="1"/>
  <c r="G185" i="4"/>
  <c r="D186" i="4"/>
  <c r="E186" i="4" s="1"/>
  <c r="G186" i="4"/>
  <c r="D187" i="4"/>
  <c r="E187" i="4" s="1"/>
  <c r="G187" i="4"/>
  <c r="D188" i="4"/>
  <c r="E188" i="4" s="1"/>
  <c r="G188" i="4"/>
  <c r="D189" i="4"/>
  <c r="E189" i="4" s="1"/>
  <c r="G189" i="4"/>
  <c r="D190" i="4"/>
  <c r="E190" i="4" s="1"/>
  <c r="G190" i="4"/>
  <c r="D191" i="4"/>
  <c r="E191" i="4" s="1"/>
  <c r="G191" i="4"/>
  <c r="D192" i="4"/>
  <c r="E192" i="4" s="1"/>
  <c r="G192" i="4"/>
  <c r="D193" i="4"/>
  <c r="E193" i="4" s="1"/>
  <c r="G193" i="4"/>
  <c r="D194" i="4"/>
  <c r="E194" i="4" s="1"/>
  <c r="G194" i="4"/>
  <c r="D195" i="4"/>
  <c r="E195" i="4" s="1"/>
  <c r="G195" i="4"/>
  <c r="D196" i="4"/>
  <c r="E196" i="4" s="1"/>
  <c r="G196" i="4"/>
  <c r="D197" i="4"/>
  <c r="E197" i="4" s="1"/>
  <c r="G197" i="4"/>
  <c r="D198" i="4"/>
  <c r="E198" i="4" s="1"/>
  <c r="G198" i="4"/>
  <c r="D199" i="4"/>
  <c r="E199" i="4" s="1"/>
  <c r="G199" i="4"/>
  <c r="D200" i="4"/>
  <c r="E200" i="4" s="1"/>
  <c r="G200" i="4"/>
  <c r="D201" i="4"/>
  <c r="E201" i="4" s="1"/>
  <c r="G201" i="4"/>
  <c r="D202" i="4"/>
  <c r="E202" i="4" s="1"/>
  <c r="G202" i="4"/>
  <c r="D203" i="4"/>
  <c r="E203" i="4" s="1"/>
  <c r="G203" i="4"/>
  <c r="D204" i="4"/>
  <c r="E204" i="4" s="1"/>
  <c r="G204" i="4"/>
  <c r="D205" i="4"/>
  <c r="E205" i="4" s="1"/>
  <c r="G205" i="4"/>
  <c r="D206" i="4"/>
  <c r="E206" i="4" s="1"/>
  <c r="G206" i="4"/>
  <c r="D207" i="4"/>
  <c r="E207" i="4" s="1"/>
  <c r="G207" i="4"/>
  <c r="D208" i="4"/>
  <c r="E208" i="4" s="1"/>
  <c r="G208" i="4"/>
  <c r="D209" i="4"/>
  <c r="E209" i="4" s="1"/>
  <c r="G209" i="4"/>
  <c r="D210" i="4"/>
  <c r="E210" i="4" s="1"/>
  <c r="G210" i="4"/>
  <c r="D211" i="4"/>
  <c r="E211" i="4" s="1"/>
  <c r="G211" i="4"/>
  <c r="D212" i="4"/>
  <c r="E212" i="4" s="1"/>
  <c r="G212" i="4"/>
  <c r="D213" i="4"/>
  <c r="E213" i="4" s="1"/>
  <c r="G213" i="4"/>
  <c r="D214" i="4"/>
  <c r="E214" i="4" s="1"/>
  <c r="G214" i="4"/>
  <c r="D215" i="4"/>
  <c r="E215" i="4" s="1"/>
  <c r="G215" i="4"/>
  <c r="D216" i="4"/>
  <c r="E216" i="4" s="1"/>
  <c r="G216" i="4"/>
  <c r="D217" i="4"/>
  <c r="E217" i="4" s="1"/>
  <c r="G217" i="4"/>
  <c r="D218" i="4"/>
  <c r="E218" i="4" s="1"/>
  <c r="G218" i="4"/>
  <c r="D219" i="4"/>
  <c r="E219" i="4" s="1"/>
  <c r="G219" i="4"/>
  <c r="D220" i="4"/>
  <c r="E220" i="4" s="1"/>
  <c r="G220" i="4"/>
  <c r="D221" i="4"/>
  <c r="E221" i="4" s="1"/>
  <c r="G221" i="4"/>
  <c r="D222" i="4"/>
  <c r="E222" i="4" s="1"/>
  <c r="G222" i="4"/>
  <c r="D223" i="4"/>
  <c r="E223" i="4" s="1"/>
  <c r="G223" i="4"/>
  <c r="D224" i="4"/>
  <c r="E224" i="4" s="1"/>
  <c r="G224" i="4"/>
  <c r="D225" i="4"/>
  <c r="E225" i="4" s="1"/>
  <c r="G225" i="4"/>
  <c r="D226" i="4"/>
  <c r="E226" i="4" s="1"/>
  <c r="G226" i="4"/>
  <c r="D227" i="4"/>
  <c r="E227" i="4" s="1"/>
  <c r="G227" i="4"/>
  <c r="D228" i="4"/>
  <c r="E228" i="4" s="1"/>
  <c r="G228" i="4"/>
  <c r="D229" i="4"/>
  <c r="E229" i="4" s="1"/>
  <c r="G229" i="4"/>
  <c r="D230" i="4"/>
  <c r="E230" i="4" s="1"/>
  <c r="G230" i="4"/>
  <c r="D231" i="4"/>
  <c r="E231" i="4" s="1"/>
  <c r="G231" i="4"/>
  <c r="D232" i="4"/>
  <c r="E232" i="4" s="1"/>
  <c r="G232" i="4"/>
  <c r="D233" i="4"/>
  <c r="E233" i="4" s="1"/>
  <c r="G233" i="4"/>
  <c r="D234" i="4"/>
  <c r="E234" i="4" s="1"/>
  <c r="G234" i="4"/>
  <c r="D235" i="4"/>
  <c r="E235" i="4" s="1"/>
  <c r="G235" i="4"/>
  <c r="D236" i="4"/>
  <c r="E236" i="4" s="1"/>
  <c r="G236" i="4"/>
  <c r="D237" i="4"/>
  <c r="E237" i="4" s="1"/>
  <c r="G237" i="4"/>
  <c r="D238" i="4"/>
  <c r="E238" i="4" s="1"/>
  <c r="G238" i="4"/>
  <c r="D239" i="4"/>
  <c r="E239" i="4" s="1"/>
  <c r="G239" i="4"/>
  <c r="D240" i="4"/>
  <c r="E240" i="4" s="1"/>
  <c r="G240" i="4"/>
  <c r="D241" i="4"/>
  <c r="E241" i="4" s="1"/>
  <c r="G241" i="4"/>
  <c r="D242" i="4"/>
  <c r="E242" i="4" s="1"/>
  <c r="G242" i="4"/>
  <c r="D243" i="4"/>
  <c r="E243" i="4" s="1"/>
  <c r="G243" i="4"/>
  <c r="D244" i="4"/>
  <c r="E244" i="4" s="1"/>
  <c r="G244" i="4"/>
  <c r="D245" i="4"/>
  <c r="E245" i="4" s="1"/>
  <c r="G245" i="4"/>
  <c r="D246" i="4"/>
  <c r="E246" i="4" s="1"/>
  <c r="G246" i="4"/>
  <c r="D247" i="4"/>
  <c r="E247" i="4" s="1"/>
  <c r="G247" i="4"/>
  <c r="D248" i="4"/>
  <c r="E248" i="4" s="1"/>
  <c r="G248" i="4"/>
  <c r="D249" i="4"/>
  <c r="E249" i="4" s="1"/>
  <c r="G249" i="4"/>
  <c r="D250" i="4"/>
  <c r="E250" i="4" s="1"/>
  <c r="G250" i="4"/>
  <c r="D251" i="4"/>
  <c r="E251" i="4" s="1"/>
  <c r="G251" i="4"/>
  <c r="D252" i="4"/>
  <c r="E252" i="4" s="1"/>
  <c r="G252" i="4"/>
  <c r="D253" i="4"/>
  <c r="E253" i="4" s="1"/>
  <c r="G253" i="4"/>
  <c r="D254" i="4"/>
  <c r="E254" i="4" s="1"/>
  <c r="G254" i="4"/>
  <c r="D255" i="4"/>
  <c r="E255" i="4" s="1"/>
  <c r="G255" i="4"/>
  <c r="D256" i="4"/>
  <c r="E256" i="4" s="1"/>
  <c r="G256" i="4"/>
  <c r="D257" i="4"/>
  <c r="E257" i="4" s="1"/>
  <c r="G257" i="4"/>
  <c r="D258" i="4"/>
  <c r="E258" i="4" s="1"/>
  <c r="G258" i="4"/>
  <c r="D259" i="4"/>
  <c r="E259" i="4" s="1"/>
  <c r="G259" i="4"/>
  <c r="D260" i="4"/>
  <c r="E260" i="4" s="1"/>
  <c r="G260" i="4"/>
  <c r="D261" i="4"/>
  <c r="E261" i="4" s="1"/>
  <c r="G261" i="4"/>
  <c r="D262" i="4"/>
  <c r="E262" i="4" s="1"/>
  <c r="G262" i="4"/>
  <c r="D263" i="4"/>
  <c r="E263" i="4" s="1"/>
  <c r="G263" i="4"/>
  <c r="D264" i="4"/>
  <c r="E264" i="4" s="1"/>
  <c r="G264" i="4"/>
  <c r="D265" i="4"/>
  <c r="E265" i="4" s="1"/>
  <c r="G265" i="4"/>
  <c r="D266" i="4"/>
  <c r="E266" i="4" s="1"/>
  <c r="G266" i="4"/>
  <c r="D267" i="4"/>
  <c r="E267" i="4" s="1"/>
  <c r="G267" i="4"/>
  <c r="D268" i="4"/>
  <c r="E268" i="4" s="1"/>
  <c r="G268" i="4"/>
  <c r="D269" i="4"/>
  <c r="E269" i="4" s="1"/>
  <c r="G269" i="4"/>
  <c r="D270" i="4"/>
  <c r="E270" i="4" s="1"/>
  <c r="G270" i="4"/>
  <c r="D271" i="4"/>
  <c r="E271" i="4" s="1"/>
  <c r="G271" i="4"/>
  <c r="D272" i="4"/>
  <c r="E272" i="4" s="1"/>
  <c r="G272" i="4"/>
  <c r="D273" i="4"/>
  <c r="E273" i="4" s="1"/>
  <c r="G273" i="4"/>
  <c r="D274" i="4"/>
  <c r="E274" i="4" s="1"/>
  <c r="G274" i="4"/>
  <c r="D275" i="4"/>
  <c r="E275" i="4" s="1"/>
  <c r="G275" i="4"/>
  <c r="D276" i="4"/>
  <c r="E276" i="4" s="1"/>
  <c r="G276" i="4"/>
  <c r="D277" i="4"/>
  <c r="E277" i="4" s="1"/>
  <c r="G277" i="4"/>
  <c r="D278" i="4"/>
  <c r="E278" i="4" s="1"/>
  <c r="G278" i="4"/>
  <c r="D279" i="4"/>
  <c r="E279" i="4" s="1"/>
  <c r="G279" i="4"/>
  <c r="D280" i="4"/>
  <c r="E280" i="4" s="1"/>
  <c r="G280" i="4"/>
  <c r="D281" i="4"/>
  <c r="E281" i="4" s="1"/>
  <c r="G281" i="4"/>
  <c r="D282" i="4"/>
  <c r="E282" i="4" s="1"/>
  <c r="G282" i="4"/>
  <c r="D283" i="4"/>
  <c r="E283" i="4" s="1"/>
  <c r="G283" i="4"/>
  <c r="D284" i="4"/>
  <c r="E284" i="4" s="1"/>
  <c r="G284" i="4"/>
  <c r="D285" i="4"/>
  <c r="E285" i="4" s="1"/>
  <c r="G285" i="4"/>
  <c r="D286" i="4"/>
  <c r="E286" i="4" s="1"/>
  <c r="G286" i="4"/>
  <c r="D287" i="4"/>
  <c r="E287" i="4" s="1"/>
  <c r="G287" i="4"/>
  <c r="D288" i="4"/>
  <c r="E288" i="4" s="1"/>
  <c r="G288" i="4"/>
  <c r="D289" i="4"/>
  <c r="E289" i="4" s="1"/>
  <c r="G289" i="4"/>
  <c r="D290" i="4"/>
  <c r="E290" i="4" s="1"/>
  <c r="G290" i="4"/>
  <c r="D291" i="4"/>
  <c r="E291" i="4" s="1"/>
  <c r="G291" i="4"/>
  <c r="D292" i="4"/>
  <c r="E292" i="4" s="1"/>
  <c r="G292" i="4"/>
  <c r="D293" i="4"/>
  <c r="E293" i="4" s="1"/>
  <c r="G293" i="4"/>
  <c r="D294" i="4"/>
  <c r="E294" i="4" s="1"/>
  <c r="G294" i="4"/>
  <c r="D295" i="4"/>
  <c r="E295" i="4" s="1"/>
  <c r="G295" i="4"/>
  <c r="D296" i="4"/>
  <c r="E296" i="4" s="1"/>
  <c r="G296" i="4"/>
  <c r="D297" i="4"/>
  <c r="E297" i="4" s="1"/>
  <c r="G297" i="4"/>
  <c r="D298" i="4"/>
  <c r="E298" i="4" s="1"/>
  <c r="G298" i="4"/>
  <c r="D299" i="4"/>
  <c r="E299" i="4" s="1"/>
  <c r="G299" i="4"/>
  <c r="D300" i="4"/>
  <c r="E300" i="4" s="1"/>
  <c r="G300" i="4"/>
  <c r="D301" i="4"/>
  <c r="E301" i="4" s="1"/>
  <c r="G301" i="4"/>
  <c r="D302" i="4"/>
  <c r="E302" i="4" s="1"/>
  <c r="G302" i="4"/>
  <c r="D303" i="4"/>
  <c r="E303" i="4" s="1"/>
  <c r="G303" i="4"/>
  <c r="D304" i="4"/>
  <c r="E304" i="4" s="1"/>
  <c r="G304" i="4"/>
  <c r="D305" i="4"/>
  <c r="E305" i="4" s="1"/>
  <c r="G305" i="4"/>
  <c r="D306" i="4"/>
  <c r="E306" i="4" s="1"/>
  <c r="G306" i="4"/>
  <c r="D307" i="4"/>
  <c r="E307" i="4" s="1"/>
  <c r="G307" i="4"/>
  <c r="D308" i="4"/>
  <c r="E308" i="4" s="1"/>
  <c r="G308" i="4"/>
  <c r="D309" i="4"/>
  <c r="E309" i="4" s="1"/>
  <c r="G309" i="4"/>
  <c r="D310" i="4"/>
  <c r="E310" i="4" s="1"/>
  <c r="G310" i="4"/>
  <c r="D311" i="4"/>
  <c r="E311" i="4" s="1"/>
  <c r="G311" i="4"/>
  <c r="D312" i="4"/>
  <c r="E312" i="4" s="1"/>
  <c r="G312" i="4"/>
  <c r="D313" i="4"/>
  <c r="E313" i="4" s="1"/>
  <c r="G313" i="4"/>
  <c r="D314" i="4"/>
  <c r="E314" i="4" s="1"/>
  <c r="G314" i="4"/>
  <c r="D315" i="4"/>
  <c r="E315" i="4" s="1"/>
  <c r="G315" i="4"/>
  <c r="D316" i="4"/>
  <c r="E316" i="4" s="1"/>
  <c r="G316" i="4"/>
  <c r="D317" i="4"/>
  <c r="E317" i="4" s="1"/>
  <c r="G317" i="4"/>
  <c r="D318" i="4"/>
  <c r="E318" i="4" s="1"/>
  <c r="G318" i="4"/>
  <c r="D319" i="4"/>
  <c r="E319" i="4" s="1"/>
  <c r="G319" i="4"/>
  <c r="D320" i="4"/>
  <c r="E320" i="4" s="1"/>
  <c r="G320" i="4"/>
  <c r="D321" i="4"/>
  <c r="E321" i="4" s="1"/>
  <c r="G321" i="4"/>
  <c r="D322" i="4"/>
  <c r="E322" i="4" s="1"/>
  <c r="G322" i="4"/>
  <c r="D323" i="4"/>
  <c r="E323" i="4" s="1"/>
  <c r="G323" i="4"/>
  <c r="D324" i="4"/>
  <c r="E324" i="4" s="1"/>
  <c r="G324" i="4"/>
  <c r="D325" i="4"/>
  <c r="E325" i="4" s="1"/>
  <c r="G325" i="4"/>
  <c r="D326" i="4"/>
  <c r="E326" i="4" s="1"/>
  <c r="G326" i="4"/>
  <c r="D327" i="4"/>
  <c r="E327" i="4" s="1"/>
  <c r="G327" i="4"/>
  <c r="D328" i="4"/>
  <c r="E328" i="4" s="1"/>
  <c r="G328" i="4"/>
  <c r="D329" i="4"/>
  <c r="E329" i="4" s="1"/>
  <c r="G329" i="4"/>
  <c r="D330" i="4"/>
  <c r="E330" i="4" s="1"/>
  <c r="G330" i="4"/>
  <c r="D331" i="4"/>
  <c r="E331" i="4" s="1"/>
  <c r="G331" i="4"/>
  <c r="D332" i="4"/>
  <c r="E332" i="4" s="1"/>
  <c r="G332" i="4"/>
  <c r="D333" i="4"/>
  <c r="E333" i="4" s="1"/>
  <c r="G333" i="4"/>
  <c r="D334" i="4"/>
  <c r="E334" i="4" s="1"/>
  <c r="G334" i="4"/>
  <c r="D335" i="4"/>
  <c r="E335" i="4" s="1"/>
  <c r="G335" i="4"/>
  <c r="D336" i="4"/>
  <c r="E336" i="4" s="1"/>
  <c r="G336" i="4"/>
  <c r="D337" i="4"/>
  <c r="E337" i="4" s="1"/>
  <c r="G337" i="4"/>
  <c r="D338" i="4"/>
  <c r="E338" i="4" s="1"/>
  <c r="G338" i="4"/>
  <c r="D339" i="4"/>
  <c r="E339" i="4" s="1"/>
  <c r="G339" i="4"/>
  <c r="D340" i="4"/>
  <c r="E340" i="4" s="1"/>
  <c r="G340" i="4"/>
  <c r="D341" i="4"/>
  <c r="E341" i="4" s="1"/>
  <c r="G341" i="4"/>
  <c r="D342" i="4"/>
  <c r="E342" i="4" s="1"/>
  <c r="G342" i="4"/>
  <c r="D343" i="4"/>
  <c r="E343" i="4" s="1"/>
  <c r="G343" i="4"/>
  <c r="D344" i="4"/>
  <c r="E344" i="4" s="1"/>
  <c r="G344" i="4"/>
  <c r="D345" i="4"/>
  <c r="E345" i="4" s="1"/>
  <c r="G345" i="4"/>
  <c r="D346" i="4"/>
  <c r="E346" i="4" s="1"/>
  <c r="G346" i="4"/>
  <c r="D347" i="4"/>
  <c r="E347" i="4" s="1"/>
  <c r="G347" i="4"/>
  <c r="D348" i="4"/>
  <c r="E348" i="4" s="1"/>
  <c r="G348" i="4"/>
  <c r="D349" i="4"/>
  <c r="E349" i="4" s="1"/>
  <c r="G349" i="4"/>
  <c r="D350" i="4"/>
  <c r="E350" i="4" s="1"/>
  <c r="G350" i="4"/>
  <c r="D351" i="4"/>
  <c r="E351" i="4" s="1"/>
  <c r="G351" i="4"/>
  <c r="D352" i="4"/>
  <c r="E352" i="4" s="1"/>
  <c r="G352" i="4"/>
  <c r="D353" i="4"/>
  <c r="E353" i="4" s="1"/>
  <c r="G353" i="4"/>
  <c r="D354" i="4"/>
  <c r="E354" i="4" s="1"/>
  <c r="G354" i="4"/>
  <c r="D355" i="4"/>
  <c r="E355" i="4" s="1"/>
  <c r="G355" i="4"/>
  <c r="D356" i="4"/>
  <c r="E356" i="4" s="1"/>
  <c r="G356" i="4"/>
  <c r="D357" i="4"/>
  <c r="E357" i="4" s="1"/>
  <c r="G357" i="4"/>
  <c r="D358" i="4"/>
  <c r="E358" i="4" s="1"/>
  <c r="G358" i="4"/>
  <c r="D359" i="4"/>
  <c r="E359" i="4" s="1"/>
  <c r="G359" i="4"/>
  <c r="D360" i="4"/>
  <c r="E360" i="4" s="1"/>
  <c r="G360" i="4"/>
  <c r="D361" i="4"/>
  <c r="E361" i="4" s="1"/>
  <c r="G361" i="4"/>
  <c r="D362" i="4"/>
  <c r="E362" i="4" s="1"/>
  <c r="G362" i="4"/>
  <c r="D363" i="4"/>
  <c r="E363" i="4" s="1"/>
  <c r="G363" i="4"/>
  <c r="D364" i="4"/>
  <c r="E364" i="4" s="1"/>
  <c r="G364" i="4"/>
  <c r="D365" i="4"/>
  <c r="E365" i="4" s="1"/>
  <c r="G365" i="4"/>
  <c r="D366" i="4"/>
  <c r="E366" i="4" s="1"/>
  <c r="G366" i="4"/>
  <c r="G11" i="4"/>
  <c r="G10" i="4"/>
  <c r="AB16" i="8" l="1"/>
  <c r="AI16" i="8" s="1"/>
  <c r="AD17" i="8"/>
  <c r="N17" i="8"/>
  <c r="C18" i="8"/>
  <c r="H18" i="8"/>
  <c r="J18" i="8"/>
  <c r="K21" i="6"/>
  <c r="O21" i="6" s="1"/>
  <c r="J21" i="5"/>
  <c r="H21" i="5"/>
  <c r="E8" i="3"/>
  <c r="C10" i="4"/>
  <c r="D11" i="4"/>
  <c r="E11" i="4" s="1"/>
  <c r="E10" i="4"/>
  <c r="N21" i="6" l="1"/>
  <c r="R9" i="4"/>
  <c r="I10" i="4"/>
  <c r="C22" i="6"/>
  <c r="AA17" i="8"/>
  <c r="AC17" i="8" s="1"/>
  <c r="AF17" i="8"/>
  <c r="I18" i="8"/>
  <c r="K18" i="8"/>
  <c r="L18" i="8" s="1"/>
  <c r="M18" i="8" s="1"/>
  <c r="F19" i="8" s="1"/>
  <c r="O17" i="8"/>
  <c r="L21" i="6"/>
  <c r="M21" i="6" s="1"/>
  <c r="F22" i="6" s="1"/>
  <c r="H22" i="6" s="1"/>
  <c r="Q21" i="6"/>
  <c r="I22" i="6"/>
  <c r="K21" i="5"/>
  <c r="L21" i="5" s="1"/>
  <c r="M21" i="5" s="1"/>
  <c r="F22" i="5" s="1"/>
  <c r="F10" i="4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9" i="3"/>
  <c r="C8" i="3"/>
  <c r="F8" i="3" l="1"/>
  <c r="C9" i="3" s="1"/>
  <c r="D9" i="3" s="1"/>
  <c r="D8" i="3"/>
  <c r="J22" i="6"/>
  <c r="K22" i="6" s="1"/>
  <c r="AE17" i="8"/>
  <c r="AJ17" i="8" s="1"/>
  <c r="J19" i="8"/>
  <c r="H19" i="8"/>
  <c r="C19" i="8"/>
  <c r="N18" i="8"/>
  <c r="T21" i="6"/>
  <c r="O22" i="6"/>
  <c r="N22" i="6"/>
  <c r="L22" i="6"/>
  <c r="M22" i="6" s="1"/>
  <c r="F23" i="6" s="1"/>
  <c r="H23" i="6" s="1"/>
  <c r="C23" i="6"/>
  <c r="AE21" i="6"/>
  <c r="P22" i="6"/>
  <c r="R22" i="6" s="1"/>
  <c r="N21" i="5"/>
  <c r="O21" i="5" s="1"/>
  <c r="H22" i="5"/>
  <c r="J22" i="5"/>
  <c r="C22" i="5"/>
  <c r="H10" i="4"/>
  <c r="J10" i="4"/>
  <c r="F9" i="3"/>
  <c r="C10" i="3" s="1"/>
  <c r="C20" i="1"/>
  <c r="B35" i="1" s="1"/>
  <c r="D6" i="1"/>
  <c r="B26" i="1" s="1"/>
  <c r="K19" i="8" l="1"/>
  <c r="L19" i="8" s="1"/>
  <c r="M19" i="8" s="1"/>
  <c r="F20" i="8" s="1"/>
  <c r="I19" i="8"/>
  <c r="O18" i="8"/>
  <c r="W21" i="6"/>
  <c r="Z21" i="6" s="1"/>
  <c r="Y22" i="6" s="1"/>
  <c r="Q21" i="5"/>
  <c r="T21" i="5" s="1"/>
  <c r="W21" i="5" s="1"/>
  <c r="B15" i="1"/>
  <c r="D15" i="1" s="1"/>
  <c r="F15" i="1" s="1"/>
  <c r="J23" i="6"/>
  <c r="AF21" i="6"/>
  <c r="S22" i="6"/>
  <c r="I23" i="6"/>
  <c r="I22" i="5"/>
  <c r="K22" i="5"/>
  <c r="L22" i="5" s="1"/>
  <c r="M22" i="5" s="1"/>
  <c r="F23" i="5" s="1"/>
  <c r="B33" i="1"/>
  <c r="B19" i="1"/>
  <c r="D19" i="1" s="1"/>
  <c r="F19" i="1" s="1"/>
  <c r="B29" i="1"/>
  <c r="K10" i="4"/>
  <c r="C11" i="4" s="1"/>
  <c r="D10" i="3"/>
  <c r="F10" i="3"/>
  <c r="C11" i="3" s="1"/>
  <c r="B18" i="1"/>
  <c r="D18" i="1" s="1"/>
  <c r="F18" i="1" s="1"/>
  <c r="B14" i="1"/>
  <c r="D14" i="1" s="1"/>
  <c r="F14" i="1" s="1"/>
  <c r="B32" i="1"/>
  <c r="B28" i="1"/>
  <c r="B11" i="1"/>
  <c r="D11" i="1" s="1"/>
  <c r="F11" i="1" s="1"/>
  <c r="B17" i="1"/>
  <c r="D17" i="1" s="1"/>
  <c r="F17" i="1" s="1"/>
  <c r="B13" i="1"/>
  <c r="D13" i="1" s="1"/>
  <c r="F13" i="1" s="1"/>
  <c r="B25" i="1"/>
  <c r="B31" i="1"/>
  <c r="B27" i="1"/>
  <c r="B20" i="1"/>
  <c r="D20" i="1" s="1"/>
  <c r="F20" i="1" s="1"/>
  <c r="B16" i="1"/>
  <c r="D16" i="1" s="1"/>
  <c r="F16" i="1" s="1"/>
  <c r="B12" i="1"/>
  <c r="D12" i="1" s="1"/>
  <c r="F12" i="1" s="1"/>
  <c r="B34" i="1"/>
  <c r="B30" i="1"/>
  <c r="N19" i="8" l="1"/>
  <c r="C20" i="8"/>
  <c r="I20" i="8" s="1"/>
  <c r="H20" i="8"/>
  <c r="J20" i="8"/>
  <c r="AF21" i="5"/>
  <c r="V22" i="5"/>
  <c r="S22" i="5"/>
  <c r="AE21" i="5"/>
  <c r="AD21" i="5"/>
  <c r="P22" i="5"/>
  <c r="Z21" i="5"/>
  <c r="K23" i="6"/>
  <c r="L23" i="6" s="1"/>
  <c r="M23" i="6" s="1"/>
  <c r="F24" i="6" s="1"/>
  <c r="J24" i="6" s="1"/>
  <c r="AG21" i="6"/>
  <c r="V22" i="6"/>
  <c r="U22" i="6"/>
  <c r="C23" i="5"/>
  <c r="N22" i="5"/>
  <c r="J23" i="5"/>
  <c r="H23" i="5"/>
  <c r="L10" i="4"/>
  <c r="M10" i="4" s="1"/>
  <c r="F11" i="4" s="1"/>
  <c r="J11" i="4" s="1"/>
  <c r="K11" i="4" s="1"/>
  <c r="L11" i="4" s="1"/>
  <c r="M11" i="4" s="1"/>
  <c r="F12" i="4" s="1"/>
  <c r="N10" i="4"/>
  <c r="I11" i="4"/>
  <c r="D11" i="3"/>
  <c r="F11" i="3"/>
  <c r="C12" i="3" s="1"/>
  <c r="F21" i="1"/>
  <c r="I23" i="5" l="1"/>
  <c r="K23" i="5"/>
  <c r="L23" i="5" s="1"/>
  <c r="M23" i="5" s="1"/>
  <c r="F24" i="5" s="1"/>
  <c r="H24" i="5" s="1"/>
  <c r="K20" i="8"/>
  <c r="L20" i="8" s="1"/>
  <c r="M20" i="8" s="1"/>
  <c r="F21" i="8" s="1"/>
  <c r="J21" i="8" s="1"/>
  <c r="O19" i="8"/>
  <c r="C24" i="6"/>
  <c r="I24" i="6" s="1"/>
  <c r="N23" i="6"/>
  <c r="O22" i="5"/>
  <c r="R22" i="5"/>
  <c r="Q22" i="5"/>
  <c r="H24" i="6"/>
  <c r="U22" i="5"/>
  <c r="X22" i="5"/>
  <c r="AG21" i="5"/>
  <c r="Y22" i="5"/>
  <c r="O23" i="6"/>
  <c r="K24" i="6"/>
  <c r="L24" i="6" s="1"/>
  <c r="M24" i="6" s="1"/>
  <c r="F25" i="6" s="1"/>
  <c r="X22" i="6"/>
  <c r="J24" i="5"/>
  <c r="O10" i="4"/>
  <c r="R10" i="4" s="1"/>
  <c r="H11" i="4"/>
  <c r="N11" i="4"/>
  <c r="O11" i="4" s="1"/>
  <c r="R11" i="4" s="1"/>
  <c r="C12" i="4"/>
  <c r="I12" i="4" s="1"/>
  <c r="J12" i="4"/>
  <c r="H12" i="4"/>
  <c r="D12" i="3"/>
  <c r="F12" i="3"/>
  <c r="C13" i="3" s="1"/>
  <c r="C24" i="5" l="1"/>
  <c r="N23" i="5"/>
  <c r="C21" i="8"/>
  <c r="K21" i="8" s="1"/>
  <c r="L21" i="8" s="1"/>
  <c r="M21" i="8" s="1"/>
  <c r="F22" i="8" s="1"/>
  <c r="N20" i="8"/>
  <c r="O20" i="8" s="1"/>
  <c r="H21" i="8"/>
  <c r="T22" i="5"/>
  <c r="AA22" i="5"/>
  <c r="AD22" i="5"/>
  <c r="O24" i="6"/>
  <c r="P23" i="5"/>
  <c r="N24" i="6"/>
  <c r="H25" i="6"/>
  <c r="J25" i="6"/>
  <c r="C25" i="6"/>
  <c r="AB22" i="6"/>
  <c r="I24" i="5"/>
  <c r="K24" i="5"/>
  <c r="L24" i="5" s="1"/>
  <c r="M24" i="5" s="1"/>
  <c r="F25" i="5" s="1"/>
  <c r="O23" i="5"/>
  <c r="K12" i="4"/>
  <c r="L12" i="4" s="1"/>
  <c r="M12" i="4" s="1"/>
  <c r="F13" i="4" s="1"/>
  <c r="H13" i="4" s="1"/>
  <c r="D13" i="3"/>
  <c r="F13" i="3"/>
  <c r="C14" i="3" s="1"/>
  <c r="I21" i="8" l="1"/>
  <c r="C22" i="8"/>
  <c r="I22" i="8" s="1"/>
  <c r="N21" i="8"/>
  <c r="H22" i="8"/>
  <c r="J22" i="8"/>
  <c r="Q23" i="5"/>
  <c r="R23" i="5"/>
  <c r="AE22" i="5"/>
  <c r="S23" i="5"/>
  <c r="W22" i="5"/>
  <c r="Z22" i="5"/>
  <c r="Q22" i="6"/>
  <c r="T22" i="6" s="1"/>
  <c r="I25" i="6"/>
  <c r="K25" i="6"/>
  <c r="L25" i="6" s="1"/>
  <c r="M25" i="6" s="1"/>
  <c r="F26" i="6" s="1"/>
  <c r="N24" i="5"/>
  <c r="C25" i="5"/>
  <c r="I25" i="5" s="1"/>
  <c r="J25" i="5"/>
  <c r="H25" i="5"/>
  <c r="C13" i="4"/>
  <c r="J13" i="4"/>
  <c r="N12" i="4"/>
  <c r="D14" i="3"/>
  <c r="F14" i="3"/>
  <c r="C15" i="3" s="1"/>
  <c r="K22" i="8" l="1"/>
  <c r="L22" i="8" s="1"/>
  <c r="M22" i="8" s="1"/>
  <c r="F23" i="8" s="1"/>
  <c r="J23" i="8" s="1"/>
  <c r="O21" i="8"/>
  <c r="AF22" i="5"/>
  <c r="V23" i="5"/>
  <c r="AG22" i="5"/>
  <c r="Y23" i="5"/>
  <c r="O24" i="5"/>
  <c r="O25" i="6"/>
  <c r="U23" i="5"/>
  <c r="P24" i="5"/>
  <c r="AD23" i="5"/>
  <c r="T23" i="5"/>
  <c r="S24" i="5" s="1"/>
  <c r="W22" i="6"/>
  <c r="N25" i="6"/>
  <c r="P23" i="6"/>
  <c r="AE22" i="6"/>
  <c r="H26" i="6"/>
  <c r="J26" i="6"/>
  <c r="C26" i="6"/>
  <c r="K25" i="5"/>
  <c r="L25" i="5" s="1"/>
  <c r="M25" i="5" s="1"/>
  <c r="F26" i="5" s="1"/>
  <c r="J26" i="5" s="1"/>
  <c r="O12" i="4"/>
  <c r="R12" i="4" s="1"/>
  <c r="K13" i="4"/>
  <c r="L13" i="4" s="1"/>
  <c r="M13" i="4" s="1"/>
  <c r="F14" i="4" s="1"/>
  <c r="J14" i="4" s="1"/>
  <c r="I13" i="4"/>
  <c r="D15" i="3"/>
  <c r="F15" i="3"/>
  <c r="C16" i="3" s="1"/>
  <c r="C23" i="8" l="1"/>
  <c r="K23" i="8" s="1"/>
  <c r="L23" i="8" s="1"/>
  <c r="M23" i="8" s="1"/>
  <c r="F24" i="8" s="1"/>
  <c r="N22" i="8"/>
  <c r="H23" i="8"/>
  <c r="U24" i="5"/>
  <c r="AE23" i="5"/>
  <c r="X23" i="5"/>
  <c r="W23" i="5"/>
  <c r="R24" i="5"/>
  <c r="Q24" i="5"/>
  <c r="AA23" i="5"/>
  <c r="Z22" i="6"/>
  <c r="Y23" i="6" s="1"/>
  <c r="R23" i="6"/>
  <c r="AG22" i="6"/>
  <c r="V23" i="6"/>
  <c r="S23" i="6"/>
  <c r="AF22" i="6"/>
  <c r="K26" i="6"/>
  <c r="L26" i="6" s="1"/>
  <c r="M26" i="6" s="1"/>
  <c r="F27" i="6" s="1"/>
  <c r="I26" i="6"/>
  <c r="H26" i="5"/>
  <c r="N25" i="5"/>
  <c r="C26" i="5"/>
  <c r="K26" i="5" s="1"/>
  <c r="L26" i="5" s="1"/>
  <c r="M26" i="5" s="1"/>
  <c r="F27" i="5" s="1"/>
  <c r="H14" i="4"/>
  <c r="N13" i="4"/>
  <c r="C14" i="4"/>
  <c r="I14" i="4" s="1"/>
  <c r="D16" i="3"/>
  <c r="F16" i="3"/>
  <c r="C17" i="3" s="1"/>
  <c r="I23" i="8" l="1"/>
  <c r="O22" i="8"/>
  <c r="H24" i="8"/>
  <c r="J24" i="8"/>
  <c r="C24" i="8"/>
  <c r="N23" i="8"/>
  <c r="P25" i="5"/>
  <c r="AD24" i="5"/>
  <c r="T24" i="5"/>
  <c r="W24" i="5" s="1"/>
  <c r="AF23" i="5"/>
  <c r="V24" i="5"/>
  <c r="O25" i="5"/>
  <c r="O26" i="6"/>
  <c r="Z23" i="5"/>
  <c r="N26" i="6"/>
  <c r="X23" i="6"/>
  <c r="AB23" i="6"/>
  <c r="U23" i="6"/>
  <c r="J27" i="6"/>
  <c r="H27" i="6"/>
  <c r="C27" i="6"/>
  <c r="I26" i="5"/>
  <c r="C27" i="5"/>
  <c r="I27" i="5" s="1"/>
  <c r="N26" i="5"/>
  <c r="J27" i="5"/>
  <c r="H27" i="5"/>
  <c r="O13" i="4"/>
  <c r="R13" i="4" s="1"/>
  <c r="K14" i="4"/>
  <c r="L14" i="4" s="1"/>
  <c r="M14" i="4" s="1"/>
  <c r="F15" i="4" s="1"/>
  <c r="H15" i="4" s="1"/>
  <c r="D17" i="3"/>
  <c r="F17" i="3"/>
  <c r="C18" i="3" s="1"/>
  <c r="Z24" i="5" l="1"/>
  <c r="O23" i="8"/>
  <c r="I24" i="8"/>
  <c r="K24" i="8"/>
  <c r="L24" i="8" s="1"/>
  <c r="M24" i="8" s="1"/>
  <c r="F25" i="8" s="1"/>
  <c r="O26" i="5"/>
  <c r="AG23" i="5"/>
  <c r="Y24" i="5"/>
  <c r="X24" i="5"/>
  <c r="AF24" i="5" s="1"/>
  <c r="V25" i="5"/>
  <c r="AE24" i="5"/>
  <c r="S25" i="5"/>
  <c r="Q25" i="5"/>
  <c r="R25" i="5"/>
  <c r="Q23" i="6"/>
  <c r="K27" i="6"/>
  <c r="L27" i="6" s="1"/>
  <c r="M27" i="6" s="1"/>
  <c r="F28" i="6" s="1"/>
  <c r="I27" i="6"/>
  <c r="K27" i="5"/>
  <c r="J15" i="4"/>
  <c r="N14" i="4"/>
  <c r="C15" i="4"/>
  <c r="I15" i="4" s="1"/>
  <c r="D18" i="3"/>
  <c r="F18" i="3"/>
  <c r="C19" i="3" s="1"/>
  <c r="N24" i="8" l="1"/>
  <c r="J25" i="8"/>
  <c r="H25" i="8"/>
  <c r="C25" i="8"/>
  <c r="O27" i="6"/>
  <c r="AA24" i="5"/>
  <c r="AG24" i="5" s="1"/>
  <c r="Y25" i="5"/>
  <c r="P26" i="5"/>
  <c r="AD25" i="5"/>
  <c r="T25" i="5"/>
  <c r="W25" i="5"/>
  <c r="V26" i="5" s="1"/>
  <c r="Z25" i="5"/>
  <c r="X25" i="5"/>
  <c r="S26" i="5"/>
  <c r="U25" i="5"/>
  <c r="T23" i="6"/>
  <c r="N27" i="6"/>
  <c r="C28" i="6"/>
  <c r="I28" i="6" s="1"/>
  <c r="P24" i="6"/>
  <c r="AE23" i="6"/>
  <c r="J28" i="6"/>
  <c r="H28" i="6"/>
  <c r="L27" i="5"/>
  <c r="M27" i="5" s="1"/>
  <c r="F28" i="5" s="1"/>
  <c r="C28" i="5"/>
  <c r="N27" i="5"/>
  <c r="O14" i="4"/>
  <c r="R14" i="4" s="1"/>
  <c r="K15" i="4"/>
  <c r="L15" i="4" s="1"/>
  <c r="M15" i="4" s="1"/>
  <c r="F16" i="4" s="1"/>
  <c r="D19" i="3"/>
  <c r="F19" i="3"/>
  <c r="C20" i="3" s="1"/>
  <c r="O24" i="8" l="1"/>
  <c r="K25" i="8"/>
  <c r="L25" i="8" s="1"/>
  <c r="M25" i="8" s="1"/>
  <c r="F26" i="8" s="1"/>
  <c r="I25" i="8"/>
  <c r="X26" i="5"/>
  <c r="AF25" i="5"/>
  <c r="AA25" i="5"/>
  <c r="AG25" i="5" s="1"/>
  <c r="Y26" i="5"/>
  <c r="U26" i="5"/>
  <c r="Q26" i="5"/>
  <c r="R26" i="5"/>
  <c r="AE25" i="5"/>
  <c r="W23" i="6"/>
  <c r="Z23" i="6" s="1"/>
  <c r="Y24" i="6" s="1"/>
  <c r="S24" i="6"/>
  <c r="U24" i="6" s="1"/>
  <c r="AF23" i="6"/>
  <c r="R24" i="6"/>
  <c r="K28" i="6"/>
  <c r="L28" i="6" s="1"/>
  <c r="M28" i="6" s="1"/>
  <c r="F29" i="6" s="1"/>
  <c r="H29" i="6" s="1"/>
  <c r="H28" i="5"/>
  <c r="J28" i="5"/>
  <c r="O27" i="5"/>
  <c r="I28" i="5"/>
  <c r="N15" i="4"/>
  <c r="C16" i="4"/>
  <c r="I16" i="4" s="1"/>
  <c r="H16" i="4"/>
  <c r="J16" i="4"/>
  <c r="D20" i="3"/>
  <c r="F20" i="3"/>
  <c r="C21" i="3" s="1"/>
  <c r="C26" i="8" l="1"/>
  <c r="I26" i="8" s="1"/>
  <c r="N25" i="8"/>
  <c r="H26" i="8"/>
  <c r="J26" i="8"/>
  <c r="AA26" i="5"/>
  <c r="P27" i="5"/>
  <c r="AD26" i="5"/>
  <c r="T26" i="5"/>
  <c r="W26" i="5" s="1"/>
  <c r="AG23" i="6"/>
  <c r="V24" i="6"/>
  <c r="X24" i="6" s="1"/>
  <c r="C29" i="6"/>
  <c r="I29" i="6" s="1"/>
  <c r="N28" i="6"/>
  <c r="O28" i="6"/>
  <c r="J29" i="6"/>
  <c r="K28" i="5"/>
  <c r="O15" i="4"/>
  <c r="R15" i="4" s="1"/>
  <c r="K16" i="4"/>
  <c r="L16" i="4" s="1"/>
  <c r="M16" i="4" s="1"/>
  <c r="F17" i="4" s="1"/>
  <c r="H17" i="4" s="1"/>
  <c r="D21" i="3"/>
  <c r="F21" i="3"/>
  <c r="C22" i="3" s="1"/>
  <c r="K26" i="8" l="1"/>
  <c r="L26" i="8" s="1"/>
  <c r="M26" i="8" s="1"/>
  <c r="F27" i="8" s="1"/>
  <c r="J27" i="8" s="1"/>
  <c r="O25" i="8"/>
  <c r="AF26" i="5"/>
  <c r="V27" i="5"/>
  <c r="Z26" i="5"/>
  <c r="Q27" i="5"/>
  <c r="R27" i="5"/>
  <c r="AE26" i="5"/>
  <c r="S27" i="5"/>
  <c r="K29" i="6"/>
  <c r="L29" i="6" s="1"/>
  <c r="M29" i="6" s="1"/>
  <c r="F30" i="6" s="1"/>
  <c r="J30" i="6" s="1"/>
  <c r="AB24" i="6"/>
  <c r="L28" i="5"/>
  <c r="M28" i="5" s="1"/>
  <c r="F29" i="5" s="1"/>
  <c r="C29" i="5"/>
  <c r="N28" i="5"/>
  <c r="C17" i="4"/>
  <c r="I17" i="4" s="1"/>
  <c r="N16" i="4"/>
  <c r="O16" i="4" s="1"/>
  <c r="R16" i="4" s="1"/>
  <c r="J17" i="4"/>
  <c r="D22" i="3"/>
  <c r="F22" i="3"/>
  <c r="C23" i="3" s="1"/>
  <c r="C27" i="8" l="1"/>
  <c r="K27" i="8" s="1"/>
  <c r="L27" i="8" s="1"/>
  <c r="M27" i="8" s="1"/>
  <c r="F28" i="8" s="1"/>
  <c r="N26" i="8"/>
  <c r="H27" i="8"/>
  <c r="H30" i="6"/>
  <c r="N29" i="6"/>
  <c r="U27" i="5"/>
  <c r="O28" i="5"/>
  <c r="X27" i="5"/>
  <c r="AG26" i="5"/>
  <c r="Y27" i="5"/>
  <c r="P28" i="5"/>
  <c r="AD27" i="5"/>
  <c r="T27" i="5"/>
  <c r="Q24" i="6"/>
  <c r="T24" i="6" s="1"/>
  <c r="C30" i="6"/>
  <c r="I30" i="6" s="1"/>
  <c r="O29" i="6"/>
  <c r="I29" i="5"/>
  <c r="J29" i="5"/>
  <c r="K29" i="5" s="1"/>
  <c r="L29" i="5" s="1"/>
  <c r="M29" i="5" s="1"/>
  <c r="F30" i="5" s="1"/>
  <c r="H29" i="5"/>
  <c r="K17" i="4"/>
  <c r="C18" i="4" s="1"/>
  <c r="I18" i="4" s="1"/>
  <c r="D23" i="3"/>
  <c r="F23" i="3"/>
  <c r="C24" i="3" s="1"/>
  <c r="K30" i="6" l="1"/>
  <c r="L30" i="6" s="1"/>
  <c r="M30" i="6" s="1"/>
  <c r="F31" i="6" s="1"/>
  <c r="AE27" i="5"/>
  <c r="O26" i="8"/>
  <c r="I27" i="8"/>
  <c r="N27" i="8"/>
  <c r="C28" i="8"/>
  <c r="I28" i="8" s="1"/>
  <c r="H28" i="8"/>
  <c r="J28" i="8"/>
  <c r="O30" i="6"/>
  <c r="R28" i="5"/>
  <c r="Q28" i="5"/>
  <c r="AA27" i="5"/>
  <c r="W27" i="5"/>
  <c r="S28" i="5"/>
  <c r="W24" i="6"/>
  <c r="N30" i="6"/>
  <c r="P25" i="6"/>
  <c r="AE24" i="6"/>
  <c r="AF24" i="6"/>
  <c r="S25" i="6"/>
  <c r="J31" i="6"/>
  <c r="H31" i="6"/>
  <c r="C31" i="6"/>
  <c r="H30" i="5"/>
  <c r="J30" i="5"/>
  <c r="N29" i="5"/>
  <c r="C30" i="5"/>
  <c r="N17" i="4"/>
  <c r="O17" i="4" s="1"/>
  <c r="R17" i="4" s="1"/>
  <c r="L17" i="4"/>
  <c r="M17" i="4" s="1"/>
  <c r="F18" i="4" s="1"/>
  <c r="H18" i="4" s="1"/>
  <c r="D24" i="3"/>
  <c r="F24" i="3"/>
  <c r="C25" i="3" s="1"/>
  <c r="O27" i="8" l="1"/>
  <c r="K28" i="8"/>
  <c r="L28" i="8" s="1"/>
  <c r="M28" i="8" s="1"/>
  <c r="F29" i="8" s="1"/>
  <c r="J29" i="8" s="1"/>
  <c r="U28" i="5"/>
  <c r="P29" i="5"/>
  <c r="AD28" i="5"/>
  <c r="T28" i="5"/>
  <c r="O29" i="5"/>
  <c r="AF27" i="5"/>
  <c r="V28" i="5"/>
  <c r="Z27" i="5"/>
  <c r="Z24" i="6"/>
  <c r="Y25" i="6" s="1"/>
  <c r="R25" i="6"/>
  <c r="AG24" i="6"/>
  <c r="V25" i="6"/>
  <c r="U25" i="6"/>
  <c r="K31" i="6"/>
  <c r="L31" i="6" s="1"/>
  <c r="M31" i="6" s="1"/>
  <c r="F32" i="6" s="1"/>
  <c r="I31" i="6"/>
  <c r="I30" i="5"/>
  <c r="K30" i="5"/>
  <c r="L30" i="5" s="1"/>
  <c r="M30" i="5" s="1"/>
  <c r="F31" i="5" s="1"/>
  <c r="J18" i="4"/>
  <c r="K18" i="4" s="1"/>
  <c r="L18" i="4" s="1"/>
  <c r="M18" i="4" s="1"/>
  <c r="F19" i="4" s="1"/>
  <c r="H19" i="4" s="1"/>
  <c r="D25" i="3"/>
  <c r="F25" i="3"/>
  <c r="C26" i="3" s="1"/>
  <c r="O31" i="6" l="1"/>
  <c r="AE28" i="5"/>
  <c r="C29" i="8"/>
  <c r="I29" i="8" s="1"/>
  <c r="N28" i="8"/>
  <c r="H29" i="8"/>
  <c r="R29" i="5"/>
  <c r="Q29" i="5"/>
  <c r="AG27" i="5"/>
  <c r="Y28" i="5"/>
  <c r="S29" i="5"/>
  <c r="X28" i="5"/>
  <c r="W28" i="5"/>
  <c r="V29" i="5" s="1"/>
  <c r="N31" i="6"/>
  <c r="X25" i="6"/>
  <c r="J32" i="6"/>
  <c r="H32" i="6"/>
  <c r="C32" i="6"/>
  <c r="J31" i="5"/>
  <c r="H31" i="5"/>
  <c r="C31" i="5"/>
  <c r="N30" i="5"/>
  <c r="J19" i="4"/>
  <c r="N18" i="4"/>
  <c r="O18" i="4" s="1"/>
  <c r="R18" i="4" s="1"/>
  <c r="C19" i="4"/>
  <c r="I19" i="4" s="1"/>
  <c r="D26" i="3"/>
  <c r="F26" i="3"/>
  <c r="C27" i="3" s="1"/>
  <c r="O28" i="8" l="1"/>
  <c r="K29" i="8"/>
  <c r="L29" i="8" s="1"/>
  <c r="M29" i="8" s="1"/>
  <c r="F30" i="8" s="1"/>
  <c r="J30" i="8" s="1"/>
  <c r="X29" i="5"/>
  <c r="U29" i="5"/>
  <c r="P30" i="5"/>
  <c r="AD29" i="5"/>
  <c r="T29" i="5"/>
  <c r="S30" i="5" s="1"/>
  <c r="O30" i="5"/>
  <c r="AA28" i="5"/>
  <c r="AF28" i="5"/>
  <c r="Z28" i="5"/>
  <c r="Y29" i="5" s="1"/>
  <c r="AB25" i="6"/>
  <c r="I32" i="6"/>
  <c r="K32" i="6"/>
  <c r="L32" i="6" s="1"/>
  <c r="M32" i="6" s="1"/>
  <c r="F33" i="6" s="1"/>
  <c r="I31" i="5"/>
  <c r="K31" i="5"/>
  <c r="L31" i="5" s="1"/>
  <c r="M31" i="5" s="1"/>
  <c r="F32" i="5" s="1"/>
  <c r="K19" i="4"/>
  <c r="L19" i="4" s="1"/>
  <c r="M19" i="4" s="1"/>
  <c r="F20" i="4" s="1"/>
  <c r="H20" i="4" s="1"/>
  <c r="F27" i="3"/>
  <c r="C28" i="3" s="1"/>
  <c r="D27" i="3"/>
  <c r="W29" i="5" l="1"/>
  <c r="AF29" i="5" s="1"/>
  <c r="N29" i="8"/>
  <c r="H30" i="8"/>
  <c r="C30" i="8"/>
  <c r="K30" i="8" s="1"/>
  <c r="L30" i="8" s="1"/>
  <c r="M30" i="8" s="1"/>
  <c r="F31" i="8" s="1"/>
  <c r="AA29" i="5"/>
  <c r="Z29" i="5"/>
  <c r="C20" i="4"/>
  <c r="I20" i="4" s="1"/>
  <c r="V30" i="5"/>
  <c r="U30" i="5"/>
  <c r="AG28" i="5"/>
  <c r="AE29" i="5"/>
  <c r="Q30" i="5"/>
  <c r="P31" i="5" s="1"/>
  <c r="R30" i="5"/>
  <c r="Q25" i="6"/>
  <c r="T25" i="6" s="1"/>
  <c r="O32" i="6"/>
  <c r="N32" i="6"/>
  <c r="H33" i="6"/>
  <c r="J33" i="6"/>
  <c r="C33" i="6"/>
  <c r="N31" i="5"/>
  <c r="H32" i="5"/>
  <c r="J32" i="5"/>
  <c r="C32" i="5"/>
  <c r="J20" i="4"/>
  <c r="N19" i="4"/>
  <c r="O19" i="4" s="1"/>
  <c r="R19" i="4" s="1"/>
  <c r="F28" i="3"/>
  <c r="C29" i="3" s="1"/>
  <c r="D28" i="3"/>
  <c r="AG29" i="5" l="1"/>
  <c r="O29" i="8"/>
  <c r="I30" i="8"/>
  <c r="C31" i="8"/>
  <c r="J31" i="8"/>
  <c r="H31" i="8"/>
  <c r="N30" i="8"/>
  <c r="R31" i="5"/>
  <c r="Q31" i="5"/>
  <c r="O31" i="5"/>
  <c r="T31" i="5"/>
  <c r="Y30" i="5"/>
  <c r="K20" i="4"/>
  <c r="L20" i="4" s="1"/>
  <c r="M20" i="4" s="1"/>
  <c r="F21" i="4" s="1"/>
  <c r="J21" i="4" s="1"/>
  <c r="AD30" i="5"/>
  <c r="T30" i="5"/>
  <c r="W30" i="5"/>
  <c r="AF30" i="5" s="1"/>
  <c r="X30" i="5"/>
  <c r="W25" i="6"/>
  <c r="P26" i="6"/>
  <c r="AE25" i="6"/>
  <c r="I33" i="6"/>
  <c r="K33" i="6"/>
  <c r="L33" i="6" s="1"/>
  <c r="M33" i="6" s="1"/>
  <c r="F34" i="6" s="1"/>
  <c r="I32" i="5"/>
  <c r="K32" i="5"/>
  <c r="L32" i="5" s="1"/>
  <c r="M32" i="5" s="1"/>
  <c r="F33" i="5" s="1"/>
  <c r="D29" i="3"/>
  <c r="F29" i="3"/>
  <c r="C30" i="3" s="1"/>
  <c r="Z30" i="5" l="1"/>
  <c r="H21" i="4"/>
  <c r="O30" i="8"/>
  <c r="K31" i="8"/>
  <c r="L31" i="8" s="1"/>
  <c r="M31" i="8" s="1"/>
  <c r="F32" i="8" s="1"/>
  <c r="I31" i="8"/>
  <c r="AA30" i="5"/>
  <c r="Y31" i="5"/>
  <c r="AE30" i="5"/>
  <c r="S31" i="5"/>
  <c r="P32" i="5"/>
  <c r="AD31" i="5"/>
  <c r="AG30" i="5"/>
  <c r="C21" i="4"/>
  <c r="I21" i="4" s="1"/>
  <c r="N20" i="4"/>
  <c r="O20" i="4" s="1"/>
  <c r="R20" i="4" s="1"/>
  <c r="V31" i="5"/>
  <c r="W31" i="5"/>
  <c r="Z25" i="6"/>
  <c r="Y26" i="6" s="1"/>
  <c r="R26" i="6"/>
  <c r="O33" i="6"/>
  <c r="N33" i="6"/>
  <c r="AG25" i="6"/>
  <c r="AF25" i="6"/>
  <c r="V26" i="6"/>
  <c r="X26" i="6" s="1"/>
  <c r="S26" i="6"/>
  <c r="U26" i="6" s="1"/>
  <c r="H34" i="6"/>
  <c r="J34" i="6"/>
  <c r="C34" i="6"/>
  <c r="J33" i="5"/>
  <c r="H33" i="5"/>
  <c r="C33" i="5"/>
  <c r="N32" i="5"/>
  <c r="D30" i="3"/>
  <c r="F30" i="3"/>
  <c r="C31" i="3" s="1"/>
  <c r="H32" i="8" l="1"/>
  <c r="J32" i="8"/>
  <c r="C32" i="8"/>
  <c r="N31" i="8"/>
  <c r="K21" i="4"/>
  <c r="L21" i="4" s="1"/>
  <c r="M21" i="4" s="1"/>
  <c r="F22" i="4" s="1"/>
  <c r="H22" i="4" s="1"/>
  <c r="Z31" i="5"/>
  <c r="U31" i="5"/>
  <c r="AE31" i="5" s="1"/>
  <c r="S32" i="5"/>
  <c r="V32" i="5"/>
  <c r="X31" i="5"/>
  <c r="AF31" i="5" s="1"/>
  <c r="Q32" i="5"/>
  <c r="R32" i="5"/>
  <c r="AA31" i="5"/>
  <c r="O32" i="5"/>
  <c r="AB26" i="6"/>
  <c r="K34" i="6"/>
  <c r="L34" i="6" s="1"/>
  <c r="M34" i="6" s="1"/>
  <c r="F35" i="6" s="1"/>
  <c r="I34" i="6"/>
  <c r="I33" i="5"/>
  <c r="K33" i="5"/>
  <c r="L33" i="5" s="1"/>
  <c r="M33" i="5" s="1"/>
  <c r="F34" i="5" s="1"/>
  <c r="D31" i="3"/>
  <c r="F31" i="3"/>
  <c r="C32" i="3" s="1"/>
  <c r="J22" i="4" l="1"/>
  <c r="N21" i="4"/>
  <c r="O21" i="4" s="1"/>
  <c r="R21" i="4" s="1"/>
  <c r="C22" i="4"/>
  <c r="I22" i="4" s="1"/>
  <c r="O31" i="8"/>
  <c r="I32" i="8"/>
  <c r="K32" i="8"/>
  <c r="L32" i="8" s="1"/>
  <c r="M32" i="8" s="1"/>
  <c r="F33" i="8" s="1"/>
  <c r="P33" i="5"/>
  <c r="AD32" i="5"/>
  <c r="AG31" i="5"/>
  <c r="U32" i="5"/>
  <c r="O34" i="6"/>
  <c r="T32" i="5"/>
  <c r="Y32" i="5"/>
  <c r="X32" i="5"/>
  <c r="Q26" i="6"/>
  <c r="T26" i="6" s="1"/>
  <c r="N34" i="6"/>
  <c r="J35" i="6"/>
  <c r="H35" i="6"/>
  <c r="C35" i="6"/>
  <c r="N33" i="5"/>
  <c r="H34" i="5"/>
  <c r="J34" i="5"/>
  <c r="C34" i="5"/>
  <c r="F32" i="3"/>
  <c r="C33" i="3" s="1"/>
  <c r="D32" i="3"/>
  <c r="K22" i="4" l="1"/>
  <c r="L22" i="4" s="1"/>
  <c r="M22" i="4" s="1"/>
  <c r="F23" i="4" s="1"/>
  <c r="H23" i="4" s="1"/>
  <c r="N32" i="8"/>
  <c r="J33" i="8"/>
  <c r="H33" i="8"/>
  <c r="C33" i="8"/>
  <c r="AE32" i="5"/>
  <c r="O33" i="5"/>
  <c r="W32" i="5"/>
  <c r="S33" i="5"/>
  <c r="AA32" i="5"/>
  <c r="R33" i="5"/>
  <c r="Q33" i="5"/>
  <c r="T33" i="5" s="1"/>
  <c r="W26" i="6"/>
  <c r="Z26" i="6" s="1"/>
  <c r="AE26" i="6"/>
  <c r="P27" i="6"/>
  <c r="AF26" i="6"/>
  <c r="S27" i="6"/>
  <c r="K35" i="6"/>
  <c r="L35" i="6" s="1"/>
  <c r="M35" i="6" s="1"/>
  <c r="F36" i="6" s="1"/>
  <c r="I35" i="6"/>
  <c r="O35" i="6" s="1"/>
  <c r="I34" i="5"/>
  <c r="K34" i="5"/>
  <c r="L34" i="5" s="1"/>
  <c r="M34" i="5" s="1"/>
  <c r="F35" i="5" s="1"/>
  <c r="F33" i="3"/>
  <c r="C34" i="3" s="1"/>
  <c r="D33" i="3"/>
  <c r="J23" i="4" l="1"/>
  <c r="C23" i="4"/>
  <c r="I23" i="4" s="1"/>
  <c r="N22" i="4"/>
  <c r="O22" i="4" s="1"/>
  <c r="R22" i="4" s="1"/>
  <c r="O32" i="8"/>
  <c r="K33" i="8"/>
  <c r="L33" i="8" s="1"/>
  <c r="M33" i="8" s="1"/>
  <c r="F34" i="8" s="1"/>
  <c r="I33" i="8"/>
  <c r="U33" i="5"/>
  <c r="AE33" i="5" s="1"/>
  <c r="S34" i="5"/>
  <c r="AF32" i="5"/>
  <c r="V33" i="5"/>
  <c r="Z32" i="5"/>
  <c r="P34" i="5"/>
  <c r="AD33" i="5"/>
  <c r="W33" i="5"/>
  <c r="Z33" i="5" s="1"/>
  <c r="Y27" i="6"/>
  <c r="R27" i="6"/>
  <c r="N35" i="6"/>
  <c r="AG26" i="6"/>
  <c r="V27" i="6"/>
  <c r="U27" i="6"/>
  <c r="J36" i="6"/>
  <c r="H36" i="6"/>
  <c r="C36" i="6"/>
  <c r="J35" i="5"/>
  <c r="H35" i="5"/>
  <c r="C35" i="5"/>
  <c r="N34" i="5"/>
  <c r="D34" i="3"/>
  <c r="F34" i="3"/>
  <c r="C35" i="3" s="1"/>
  <c r="K23" i="4" l="1"/>
  <c r="L23" i="4" s="1"/>
  <c r="M23" i="4" s="1"/>
  <c r="F24" i="4" s="1"/>
  <c r="J24" i="4" s="1"/>
  <c r="N33" i="8"/>
  <c r="C34" i="8"/>
  <c r="I34" i="8" s="1"/>
  <c r="H34" i="8"/>
  <c r="J34" i="8"/>
  <c r="O34" i="5"/>
  <c r="Q34" i="5"/>
  <c r="R34" i="5"/>
  <c r="AG32" i="5"/>
  <c r="Y33" i="5"/>
  <c r="U34" i="5"/>
  <c r="X33" i="5"/>
  <c r="AF33" i="5" s="1"/>
  <c r="V34" i="5"/>
  <c r="X27" i="6"/>
  <c r="I36" i="6"/>
  <c r="K36" i="6"/>
  <c r="L36" i="6" s="1"/>
  <c r="M36" i="6" s="1"/>
  <c r="F37" i="6" s="1"/>
  <c r="I35" i="5"/>
  <c r="K35" i="5"/>
  <c r="L35" i="5" s="1"/>
  <c r="M35" i="5" s="1"/>
  <c r="F36" i="5" s="1"/>
  <c r="C24" i="4"/>
  <c r="I24" i="4" s="1"/>
  <c r="H24" i="4"/>
  <c r="N23" i="4"/>
  <c r="O23" i="4" s="1"/>
  <c r="R23" i="4" s="1"/>
  <c r="F35" i="3"/>
  <c r="C36" i="3" s="1"/>
  <c r="D35" i="3"/>
  <c r="O33" i="8" l="1"/>
  <c r="K34" i="8"/>
  <c r="L34" i="8" s="1"/>
  <c r="M34" i="8" s="1"/>
  <c r="F35" i="8" s="1"/>
  <c r="J35" i="8" s="1"/>
  <c r="X34" i="5"/>
  <c r="P35" i="5"/>
  <c r="AD34" i="5"/>
  <c r="AA33" i="5"/>
  <c r="AG33" i="5" s="1"/>
  <c r="Y34" i="5"/>
  <c r="T34" i="5"/>
  <c r="O36" i="6"/>
  <c r="N36" i="6"/>
  <c r="AB27" i="6"/>
  <c r="C37" i="6"/>
  <c r="H37" i="6"/>
  <c r="J37" i="6"/>
  <c r="N35" i="5"/>
  <c r="H36" i="5"/>
  <c r="J36" i="5"/>
  <c r="C36" i="5"/>
  <c r="K24" i="4"/>
  <c r="L24" i="4" s="1"/>
  <c r="M24" i="4" s="1"/>
  <c r="F25" i="4" s="1"/>
  <c r="J25" i="4" s="1"/>
  <c r="D36" i="3"/>
  <c r="F36" i="3"/>
  <c r="C37" i="3" s="1"/>
  <c r="C35" i="8" l="1"/>
  <c r="K35" i="8" s="1"/>
  <c r="L35" i="8" s="1"/>
  <c r="M35" i="8" s="1"/>
  <c r="F36" i="8" s="1"/>
  <c r="N34" i="8"/>
  <c r="H35" i="8"/>
  <c r="AE34" i="5"/>
  <c r="S35" i="5"/>
  <c r="W34" i="5"/>
  <c r="R35" i="5"/>
  <c r="Q35" i="5"/>
  <c r="O35" i="5"/>
  <c r="AA34" i="5"/>
  <c r="Q27" i="6"/>
  <c r="T27" i="6" s="1"/>
  <c r="I37" i="6"/>
  <c r="K37" i="6"/>
  <c r="L37" i="6" s="1"/>
  <c r="M37" i="6" s="1"/>
  <c r="F38" i="6" s="1"/>
  <c r="K36" i="5"/>
  <c r="L36" i="5" s="1"/>
  <c r="M36" i="5" s="1"/>
  <c r="F37" i="5" s="1"/>
  <c r="I36" i="5"/>
  <c r="C25" i="4"/>
  <c r="H25" i="4"/>
  <c r="N24" i="4"/>
  <c r="O24" i="4" s="1"/>
  <c r="R24" i="4" s="1"/>
  <c r="F37" i="3"/>
  <c r="C38" i="3" s="1"/>
  <c r="D37" i="3"/>
  <c r="I35" i="8" l="1"/>
  <c r="O34" i="8"/>
  <c r="N35" i="8"/>
  <c r="C36" i="8"/>
  <c r="H36" i="8"/>
  <c r="J36" i="8"/>
  <c r="AF34" i="5"/>
  <c r="V35" i="5"/>
  <c r="P36" i="5"/>
  <c r="AD35" i="5"/>
  <c r="U35" i="5"/>
  <c r="T35" i="5"/>
  <c r="Z34" i="5"/>
  <c r="W27" i="6"/>
  <c r="O37" i="6"/>
  <c r="N37" i="6"/>
  <c r="P28" i="6"/>
  <c r="C38" i="6"/>
  <c r="I38" i="6" s="1"/>
  <c r="AE27" i="6"/>
  <c r="AF27" i="6"/>
  <c r="S28" i="6"/>
  <c r="H38" i="6"/>
  <c r="J38" i="6"/>
  <c r="N36" i="5"/>
  <c r="C37" i="5"/>
  <c r="J37" i="5"/>
  <c r="H37" i="5"/>
  <c r="I25" i="4"/>
  <c r="K25" i="4"/>
  <c r="D38" i="3"/>
  <c r="F38" i="3"/>
  <c r="C39" i="3" s="1"/>
  <c r="O35" i="8" l="1"/>
  <c r="I36" i="8"/>
  <c r="K36" i="8"/>
  <c r="L36" i="8" s="1"/>
  <c r="M36" i="8" s="1"/>
  <c r="F37" i="8" s="1"/>
  <c r="AG34" i="5"/>
  <c r="Y35" i="5"/>
  <c r="AE35" i="5"/>
  <c r="R36" i="5"/>
  <c r="Q36" i="5"/>
  <c r="O36" i="5"/>
  <c r="S36" i="5"/>
  <c r="X35" i="5"/>
  <c r="W35" i="5"/>
  <c r="AF35" i="5" s="1"/>
  <c r="Z27" i="6"/>
  <c r="Y28" i="6" s="1"/>
  <c r="R28" i="6"/>
  <c r="AG27" i="6"/>
  <c r="V28" i="6"/>
  <c r="U28" i="6"/>
  <c r="K38" i="6"/>
  <c r="N38" i="6" s="1"/>
  <c r="I37" i="5"/>
  <c r="K37" i="5"/>
  <c r="L37" i="5" s="1"/>
  <c r="M37" i="5" s="1"/>
  <c r="F38" i="5" s="1"/>
  <c r="L25" i="4"/>
  <c r="M25" i="4" s="1"/>
  <c r="F26" i="4" s="1"/>
  <c r="C26" i="4"/>
  <c r="N25" i="4"/>
  <c r="O25" i="4" s="1"/>
  <c r="R25" i="4" s="1"/>
  <c r="D39" i="3"/>
  <c r="F39" i="3"/>
  <c r="C40" i="3" s="1"/>
  <c r="V36" i="5" l="1"/>
  <c r="Z35" i="5"/>
  <c r="C37" i="8"/>
  <c r="J37" i="8"/>
  <c r="H37" i="8"/>
  <c r="N36" i="8"/>
  <c r="U36" i="5"/>
  <c r="X36" i="5"/>
  <c r="P37" i="5"/>
  <c r="AD36" i="5"/>
  <c r="AA35" i="5"/>
  <c r="AG35" i="5" s="1"/>
  <c r="Y36" i="5"/>
  <c r="T36" i="5"/>
  <c r="S37" i="5" s="1"/>
  <c r="O38" i="6"/>
  <c r="X28" i="6"/>
  <c r="L38" i="6"/>
  <c r="M38" i="6" s="1"/>
  <c r="F39" i="6" s="1"/>
  <c r="C39" i="6"/>
  <c r="H38" i="5"/>
  <c r="J38" i="5"/>
  <c r="C38" i="5"/>
  <c r="N37" i="5"/>
  <c r="I26" i="4"/>
  <c r="H26" i="4"/>
  <c r="J26" i="4"/>
  <c r="K26" i="4" s="1"/>
  <c r="L26" i="4" s="1"/>
  <c r="M26" i="4" s="1"/>
  <c r="F27" i="4" s="1"/>
  <c r="D40" i="3"/>
  <c r="F40" i="3"/>
  <c r="C41" i="3" s="1"/>
  <c r="O36" i="8" l="1"/>
  <c r="K37" i="8"/>
  <c r="L37" i="8" s="1"/>
  <c r="M37" i="8" s="1"/>
  <c r="F38" i="8" s="1"/>
  <c r="I37" i="8"/>
  <c r="U37" i="5"/>
  <c r="AE36" i="5"/>
  <c r="W36" i="5"/>
  <c r="Z36" i="5" s="1"/>
  <c r="R37" i="5"/>
  <c r="Q37" i="5"/>
  <c r="T37" i="5" s="1"/>
  <c r="O37" i="5"/>
  <c r="AA36" i="5"/>
  <c r="AB28" i="6"/>
  <c r="I39" i="6"/>
  <c r="J39" i="6"/>
  <c r="K39" i="6" s="1"/>
  <c r="L39" i="6" s="1"/>
  <c r="M39" i="6" s="1"/>
  <c r="F40" i="6" s="1"/>
  <c r="H39" i="6"/>
  <c r="K38" i="5"/>
  <c r="L38" i="5" s="1"/>
  <c r="M38" i="5" s="1"/>
  <c r="F39" i="5" s="1"/>
  <c r="I38" i="5"/>
  <c r="C27" i="4"/>
  <c r="I27" i="4" s="1"/>
  <c r="H27" i="4"/>
  <c r="J27" i="4"/>
  <c r="N26" i="4"/>
  <c r="O26" i="4" s="1"/>
  <c r="R26" i="4" s="1"/>
  <c r="D41" i="3"/>
  <c r="F41" i="3"/>
  <c r="C42" i="3" s="1"/>
  <c r="C38" i="8" l="1"/>
  <c r="I38" i="8" s="1"/>
  <c r="N37" i="8"/>
  <c r="H38" i="8"/>
  <c r="J38" i="8"/>
  <c r="AE37" i="5"/>
  <c r="S38" i="5"/>
  <c r="AG36" i="5"/>
  <c r="P38" i="5"/>
  <c r="AD37" i="5"/>
  <c r="W37" i="5"/>
  <c r="Y37" i="5"/>
  <c r="Z37" i="5"/>
  <c r="AF36" i="5"/>
  <c r="V37" i="5"/>
  <c r="Q28" i="6"/>
  <c r="T28" i="6"/>
  <c r="N39" i="6"/>
  <c r="O39" i="6"/>
  <c r="J40" i="6"/>
  <c r="H40" i="6"/>
  <c r="C40" i="6"/>
  <c r="N38" i="5"/>
  <c r="C39" i="5"/>
  <c r="J39" i="5"/>
  <c r="H39" i="5"/>
  <c r="K27" i="4"/>
  <c r="L27" i="4" s="1"/>
  <c r="M27" i="4" s="1"/>
  <c r="F28" i="4" s="1"/>
  <c r="H28" i="4" s="1"/>
  <c r="D42" i="3"/>
  <c r="F42" i="3"/>
  <c r="C43" i="3" s="1"/>
  <c r="O37" i="8" l="1"/>
  <c r="K38" i="8"/>
  <c r="L38" i="8" s="1"/>
  <c r="M38" i="8" s="1"/>
  <c r="F39" i="8" s="1"/>
  <c r="J39" i="8" s="1"/>
  <c r="AA37" i="5"/>
  <c r="AG37" i="5" s="1"/>
  <c r="Y38" i="5"/>
  <c r="Q38" i="5"/>
  <c r="R38" i="5"/>
  <c r="X37" i="5"/>
  <c r="AF37" i="5" s="1"/>
  <c r="V38" i="5"/>
  <c r="U38" i="5"/>
  <c r="O38" i="5"/>
  <c r="W28" i="6"/>
  <c r="Z28" i="6" s="1"/>
  <c r="P29" i="6"/>
  <c r="AE28" i="6"/>
  <c r="I40" i="6"/>
  <c r="K40" i="6"/>
  <c r="L40" i="6" s="1"/>
  <c r="M40" i="6" s="1"/>
  <c r="F41" i="6" s="1"/>
  <c r="I39" i="5"/>
  <c r="K39" i="5"/>
  <c r="L39" i="5" s="1"/>
  <c r="M39" i="5" s="1"/>
  <c r="F40" i="5" s="1"/>
  <c r="N27" i="4"/>
  <c r="O27" i="4" s="1"/>
  <c r="R27" i="4" s="1"/>
  <c r="C28" i="4"/>
  <c r="I28" i="4" s="1"/>
  <c r="J28" i="4"/>
  <c r="D43" i="3"/>
  <c r="F43" i="3"/>
  <c r="C44" i="3" s="1"/>
  <c r="C39" i="8" l="1"/>
  <c r="I39" i="8" s="1"/>
  <c r="N38" i="8"/>
  <c r="H39" i="8"/>
  <c r="K28" i="4"/>
  <c r="L28" i="4" s="1"/>
  <c r="M28" i="4" s="1"/>
  <c r="F29" i="4" s="1"/>
  <c r="H29" i="4" s="1"/>
  <c r="P39" i="5"/>
  <c r="AD38" i="5"/>
  <c r="X38" i="5"/>
  <c r="AA38" i="5"/>
  <c r="T38" i="5"/>
  <c r="W38" i="5" s="1"/>
  <c r="R29" i="6"/>
  <c r="O40" i="6"/>
  <c r="N40" i="6"/>
  <c r="S29" i="6"/>
  <c r="U29" i="6" s="1"/>
  <c r="Y29" i="6"/>
  <c r="AF28" i="6"/>
  <c r="H41" i="6"/>
  <c r="J41" i="6"/>
  <c r="C41" i="6"/>
  <c r="H40" i="5"/>
  <c r="J40" i="5"/>
  <c r="C40" i="5"/>
  <c r="N39" i="5"/>
  <c r="D44" i="3"/>
  <c r="F44" i="3"/>
  <c r="C45" i="3" s="1"/>
  <c r="J29" i="4" l="1"/>
  <c r="C29" i="4"/>
  <c r="I29" i="4" s="1"/>
  <c r="N28" i="4"/>
  <c r="O28" i="4" s="1"/>
  <c r="R28" i="4" s="1"/>
  <c r="K39" i="8"/>
  <c r="L39" i="8" s="1"/>
  <c r="M39" i="8" s="1"/>
  <c r="F40" i="8" s="1"/>
  <c r="J40" i="8" s="1"/>
  <c r="O38" i="8"/>
  <c r="AF38" i="5"/>
  <c r="Z38" i="5"/>
  <c r="V39" i="5"/>
  <c r="O39" i="5"/>
  <c r="AE38" i="5"/>
  <c r="S39" i="5"/>
  <c r="Q39" i="5"/>
  <c r="T39" i="5" s="1"/>
  <c r="R39" i="5"/>
  <c r="AG28" i="6"/>
  <c r="V29" i="6"/>
  <c r="X29" i="6" s="1"/>
  <c r="AB29" i="6"/>
  <c r="I41" i="6"/>
  <c r="K41" i="6"/>
  <c r="L41" i="6" s="1"/>
  <c r="M41" i="6" s="1"/>
  <c r="F42" i="6" s="1"/>
  <c r="K40" i="5"/>
  <c r="L40" i="5" s="1"/>
  <c r="M40" i="5" s="1"/>
  <c r="F41" i="5" s="1"/>
  <c r="I40" i="5"/>
  <c r="F45" i="3"/>
  <c r="C46" i="3" s="1"/>
  <c r="D45" i="3"/>
  <c r="K29" i="4" l="1"/>
  <c r="L29" i="4" s="1"/>
  <c r="M29" i="4" s="1"/>
  <c r="F30" i="4" s="1"/>
  <c r="H30" i="4" s="1"/>
  <c r="H40" i="8"/>
  <c r="C40" i="8"/>
  <c r="I40" i="8" s="1"/>
  <c r="N39" i="8"/>
  <c r="X39" i="5"/>
  <c r="P40" i="5"/>
  <c r="AD39" i="5"/>
  <c r="W39" i="5"/>
  <c r="AG38" i="5"/>
  <c r="Y39" i="5"/>
  <c r="O41" i="6"/>
  <c r="U39" i="5"/>
  <c r="AE39" i="5" s="1"/>
  <c r="S40" i="5"/>
  <c r="Q29" i="6"/>
  <c r="T29" i="6" s="1"/>
  <c r="N41" i="6"/>
  <c r="H42" i="6"/>
  <c r="J42" i="6"/>
  <c r="C42" i="6"/>
  <c r="C41" i="5"/>
  <c r="I41" i="5" s="1"/>
  <c r="N40" i="5"/>
  <c r="J41" i="5"/>
  <c r="H41" i="5"/>
  <c r="C30" i="4"/>
  <c r="I30" i="4" s="1"/>
  <c r="D46" i="3"/>
  <c r="F46" i="3"/>
  <c r="C47" i="3" s="1"/>
  <c r="N29" i="4" l="1"/>
  <c r="O29" i="4" s="1"/>
  <c r="R29" i="4" s="1"/>
  <c r="J30" i="4"/>
  <c r="K30" i="4" s="1"/>
  <c r="C31" i="4" s="1"/>
  <c r="I31" i="4" s="1"/>
  <c r="AF39" i="5"/>
  <c r="Z39" i="5"/>
  <c r="Y40" i="5" s="1"/>
  <c r="O39" i="8"/>
  <c r="K40" i="8"/>
  <c r="L40" i="8" s="1"/>
  <c r="M40" i="8" s="1"/>
  <c r="F41" i="8" s="1"/>
  <c r="J41" i="8" s="1"/>
  <c r="U40" i="5"/>
  <c r="AA39" i="5"/>
  <c r="Q40" i="5"/>
  <c r="T40" i="5" s="1"/>
  <c r="R40" i="5"/>
  <c r="O40" i="5"/>
  <c r="V40" i="5"/>
  <c r="W29" i="6"/>
  <c r="Z29" i="6" s="1"/>
  <c r="AE29" i="6"/>
  <c r="P30" i="6"/>
  <c r="K42" i="6"/>
  <c r="L42" i="6" s="1"/>
  <c r="M42" i="6" s="1"/>
  <c r="F43" i="6" s="1"/>
  <c r="I42" i="6"/>
  <c r="K41" i="5"/>
  <c r="L41" i="5" s="1"/>
  <c r="M41" i="5" s="1"/>
  <c r="F42" i="5" s="1"/>
  <c r="J42" i="5" s="1"/>
  <c r="D47" i="3"/>
  <c r="F47" i="3"/>
  <c r="C48" i="3" s="1"/>
  <c r="O42" i="6" l="1"/>
  <c r="AG39" i="5"/>
  <c r="AE40" i="5"/>
  <c r="C41" i="8"/>
  <c r="I41" i="8" s="1"/>
  <c r="N40" i="8"/>
  <c r="H41" i="8"/>
  <c r="N30" i="4"/>
  <c r="O30" i="4" s="1"/>
  <c r="R30" i="4" s="1"/>
  <c r="L30" i="4"/>
  <c r="M30" i="4" s="1"/>
  <c r="F31" i="4" s="1"/>
  <c r="H31" i="4" s="1"/>
  <c r="X40" i="5"/>
  <c r="W40" i="5"/>
  <c r="S41" i="5"/>
  <c r="AA40" i="5"/>
  <c r="P41" i="5"/>
  <c r="AD40" i="5"/>
  <c r="Y30" i="6"/>
  <c r="R30" i="6"/>
  <c r="N42" i="6"/>
  <c r="V30" i="6"/>
  <c r="X30" i="6" s="1"/>
  <c r="S30" i="6"/>
  <c r="U30" i="6" s="1"/>
  <c r="AF29" i="6"/>
  <c r="AG29" i="6"/>
  <c r="J43" i="6"/>
  <c r="H43" i="6"/>
  <c r="C43" i="6"/>
  <c r="H42" i="5"/>
  <c r="C42" i="5"/>
  <c r="K42" i="5" s="1"/>
  <c r="N41" i="5"/>
  <c r="D48" i="3"/>
  <c r="F48" i="3"/>
  <c r="C49" i="3" s="1"/>
  <c r="AF40" i="5" l="1"/>
  <c r="Z40" i="5"/>
  <c r="AG40" i="5" s="1"/>
  <c r="O40" i="8"/>
  <c r="K41" i="8"/>
  <c r="L41" i="8" s="1"/>
  <c r="M41" i="8" s="1"/>
  <c r="F42" i="8" s="1"/>
  <c r="J42" i="8" s="1"/>
  <c r="J31" i="4"/>
  <c r="O41" i="5"/>
  <c r="U41" i="5"/>
  <c r="Q41" i="5"/>
  <c r="T41" i="5" s="1"/>
  <c r="AE41" i="5" s="1"/>
  <c r="R41" i="5"/>
  <c r="Y41" i="5"/>
  <c r="V41" i="5"/>
  <c r="AB30" i="6"/>
  <c r="K43" i="6"/>
  <c r="L43" i="6" s="1"/>
  <c r="M43" i="6" s="1"/>
  <c r="F44" i="6" s="1"/>
  <c r="I43" i="6"/>
  <c r="L42" i="5"/>
  <c r="M42" i="5" s="1"/>
  <c r="F43" i="5" s="1"/>
  <c r="J43" i="5" s="1"/>
  <c r="C43" i="5"/>
  <c r="I43" i="5" s="1"/>
  <c r="I42" i="5"/>
  <c r="N42" i="5"/>
  <c r="D49" i="3"/>
  <c r="F49" i="3"/>
  <c r="C50" i="3" s="1"/>
  <c r="H43" i="5" l="1"/>
  <c r="N41" i="8"/>
  <c r="C42" i="8"/>
  <c r="I42" i="8" s="1"/>
  <c r="H42" i="8"/>
  <c r="K31" i="4"/>
  <c r="N31" i="4" s="1"/>
  <c r="O31" i="4" s="1"/>
  <c r="R31" i="4" s="1"/>
  <c r="P42" i="5"/>
  <c r="AD41" i="5"/>
  <c r="W41" i="5"/>
  <c r="V42" i="5" s="1"/>
  <c r="X41" i="5"/>
  <c r="O43" i="6"/>
  <c r="AA41" i="5"/>
  <c r="S42" i="5"/>
  <c r="Q30" i="6"/>
  <c r="T30" i="6" s="1"/>
  <c r="N43" i="6"/>
  <c r="J44" i="6"/>
  <c r="H44" i="6"/>
  <c r="C44" i="6"/>
  <c r="O42" i="5"/>
  <c r="K43" i="5"/>
  <c r="L43" i="5" s="1"/>
  <c r="M43" i="5" s="1"/>
  <c r="F44" i="5" s="1"/>
  <c r="D50" i="3"/>
  <c r="F50" i="3"/>
  <c r="C51" i="3" s="1"/>
  <c r="O41" i="8" l="1"/>
  <c r="K42" i="8"/>
  <c r="L42" i="8" s="1"/>
  <c r="M42" i="8" s="1"/>
  <c r="F43" i="8" s="1"/>
  <c r="J43" i="8" s="1"/>
  <c r="L31" i="4"/>
  <c r="M31" i="4" s="1"/>
  <c r="F32" i="4" s="1"/>
  <c r="C32" i="4"/>
  <c r="AF41" i="5"/>
  <c r="X42" i="5"/>
  <c r="U42" i="5"/>
  <c r="Z41" i="5"/>
  <c r="Q42" i="5"/>
  <c r="R42" i="5"/>
  <c r="W30" i="6"/>
  <c r="Z30" i="6" s="1"/>
  <c r="AE30" i="6"/>
  <c r="P31" i="6"/>
  <c r="I44" i="6"/>
  <c r="K44" i="6"/>
  <c r="L44" i="6" s="1"/>
  <c r="M44" i="6" s="1"/>
  <c r="F45" i="6" s="1"/>
  <c r="H44" i="5"/>
  <c r="J44" i="5"/>
  <c r="C44" i="5"/>
  <c r="N43" i="5"/>
  <c r="D51" i="3"/>
  <c r="F51" i="3"/>
  <c r="C52" i="3" s="1"/>
  <c r="C43" i="8" l="1"/>
  <c r="K43" i="8" s="1"/>
  <c r="L43" i="8" s="1"/>
  <c r="M43" i="8" s="1"/>
  <c r="F44" i="8" s="1"/>
  <c r="J44" i="8" s="1"/>
  <c r="H43" i="8"/>
  <c r="N42" i="8"/>
  <c r="I32" i="4"/>
  <c r="H32" i="4"/>
  <c r="J32" i="4"/>
  <c r="P43" i="5"/>
  <c r="AD42" i="5"/>
  <c r="T42" i="5"/>
  <c r="W42" i="5" s="1"/>
  <c r="O43" i="5"/>
  <c r="AG41" i="5"/>
  <c r="Y42" i="5"/>
  <c r="R31" i="6"/>
  <c r="O44" i="6"/>
  <c r="N44" i="6"/>
  <c r="S31" i="6"/>
  <c r="U31" i="6" s="1"/>
  <c r="Y31" i="6"/>
  <c r="AF30" i="6"/>
  <c r="H45" i="6"/>
  <c r="J45" i="6"/>
  <c r="C45" i="6"/>
  <c r="K44" i="5"/>
  <c r="L44" i="5" s="1"/>
  <c r="M44" i="5" s="1"/>
  <c r="F45" i="5" s="1"/>
  <c r="I44" i="5"/>
  <c r="D52" i="3"/>
  <c r="F52" i="3"/>
  <c r="C53" i="3" s="1"/>
  <c r="I43" i="8" l="1"/>
  <c r="C44" i="8"/>
  <c r="I44" i="8" s="1"/>
  <c r="H44" i="8"/>
  <c r="N43" i="8"/>
  <c r="O42" i="8"/>
  <c r="K32" i="4"/>
  <c r="L32" i="4" s="1"/>
  <c r="M32" i="4" s="1"/>
  <c r="F33" i="4" s="1"/>
  <c r="AF42" i="5"/>
  <c r="V43" i="5"/>
  <c r="AA42" i="5"/>
  <c r="AE42" i="5"/>
  <c r="S43" i="5"/>
  <c r="Z42" i="5"/>
  <c r="AG42" i="5" s="1"/>
  <c r="Q43" i="5"/>
  <c r="R43" i="5"/>
  <c r="AG30" i="6"/>
  <c r="V31" i="6"/>
  <c r="X31" i="6" s="1"/>
  <c r="I45" i="6"/>
  <c r="K45" i="6"/>
  <c r="L45" i="6" s="1"/>
  <c r="M45" i="6" s="1"/>
  <c r="F46" i="6" s="1"/>
  <c r="N44" i="5"/>
  <c r="C45" i="5"/>
  <c r="J45" i="5"/>
  <c r="H45" i="5"/>
  <c r="D53" i="3"/>
  <c r="F53" i="3"/>
  <c r="C54" i="3" s="1"/>
  <c r="Y43" i="5" l="1"/>
  <c r="K44" i="8"/>
  <c r="L44" i="8" s="1"/>
  <c r="M44" i="8" s="1"/>
  <c r="F45" i="8" s="1"/>
  <c r="O43" i="8"/>
  <c r="H33" i="4"/>
  <c r="J33" i="4"/>
  <c r="N32" i="4"/>
  <c r="O32" i="4" s="1"/>
  <c r="R32" i="4" s="1"/>
  <c r="C33" i="4"/>
  <c r="P44" i="5"/>
  <c r="AD43" i="5"/>
  <c r="T43" i="5"/>
  <c r="W43" i="5"/>
  <c r="O44" i="5"/>
  <c r="AA43" i="5"/>
  <c r="U43" i="5"/>
  <c r="X43" i="5"/>
  <c r="O45" i="6"/>
  <c r="N45" i="6"/>
  <c r="C46" i="6"/>
  <c r="I46" i="6" s="1"/>
  <c r="AB31" i="6"/>
  <c r="H46" i="6"/>
  <c r="J46" i="6"/>
  <c r="I45" i="5"/>
  <c r="K45" i="5"/>
  <c r="L45" i="5" s="1"/>
  <c r="M45" i="5" s="1"/>
  <c r="F46" i="5" s="1"/>
  <c r="D54" i="3"/>
  <c r="F54" i="3"/>
  <c r="C55" i="3" s="1"/>
  <c r="AF43" i="5" l="1"/>
  <c r="N44" i="8"/>
  <c r="O44" i="8" s="1"/>
  <c r="C45" i="8"/>
  <c r="I45" i="8" s="1"/>
  <c r="J45" i="8"/>
  <c r="H45" i="8"/>
  <c r="I33" i="4"/>
  <c r="K33" i="4"/>
  <c r="L33" i="4" s="1"/>
  <c r="M33" i="4" s="1"/>
  <c r="F34" i="4" s="1"/>
  <c r="AE43" i="5"/>
  <c r="V44" i="5"/>
  <c r="S44" i="5"/>
  <c r="Z43" i="5"/>
  <c r="Q44" i="5"/>
  <c r="R44" i="5"/>
  <c r="Q31" i="6"/>
  <c r="T31" i="6" s="1"/>
  <c r="K46" i="6"/>
  <c r="L46" i="6" s="1"/>
  <c r="M46" i="6" s="1"/>
  <c r="F47" i="6" s="1"/>
  <c r="H46" i="5"/>
  <c r="J46" i="5"/>
  <c r="C46" i="5"/>
  <c r="N45" i="5"/>
  <c r="D55" i="3"/>
  <c r="F55" i="3"/>
  <c r="C56" i="3" s="1"/>
  <c r="N33" i="4" l="1"/>
  <c r="O33" i="4" s="1"/>
  <c r="R33" i="4" s="1"/>
  <c r="C34" i="4"/>
  <c r="I34" i="4" s="1"/>
  <c r="K45" i="8"/>
  <c r="L45" i="8" s="1"/>
  <c r="M45" i="8" s="1"/>
  <c r="F46" i="8" s="1"/>
  <c r="H34" i="4"/>
  <c r="J34" i="4"/>
  <c r="U44" i="5"/>
  <c r="AG43" i="5"/>
  <c r="Y44" i="5"/>
  <c r="AD44" i="5"/>
  <c r="T44" i="5"/>
  <c r="AE44" i="5" s="1"/>
  <c r="X44" i="5"/>
  <c r="O45" i="5"/>
  <c r="P45" i="5"/>
  <c r="W31" i="6"/>
  <c r="O46" i="6"/>
  <c r="N46" i="6"/>
  <c r="C47" i="6"/>
  <c r="I47" i="6" s="1"/>
  <c r="AE31" i="6"/>
  <c r="P32" i="6"/>
  <c r="AF31" i="6"/>
  <c r="J47" i="6"/>
  <c r="H47" i="6"/>
  <c r="K46" i="5"/>
  <c r="L46" i="5" s="1"/>
  <c r="M46" i="5" s="1"/>
  <c r="F47" i="5" s="1"/>
  <c r="I46" i="5"/>
  <c r="D56" i="3"/>
  <c r="F56" i="3"/>
  <c r="C57" i="3" s="1"/>
  <c r="K34" i="4" l="1"/>
  <c r="C35" i="4" s="1"/>
  <c r="I35" i="4" s="1"/>
  <c r="C46" i="8"/>
  <c r="H46" i="8"/>
  <c r="J46" i="8"/>
  <c r="N45" i="8"/>
  <c r="R45" i="5"/>
  <c r="Q45" i="5"/>
  <c r="AA44" i="5"/>
  <c r="W44" i="5"/>
  <c r="Z44" i="5" s="1"/>
  <c r="S45" i="5"/>
  <c r="Z31" i="6"/>
  <c r="Y32" i="6" s="1"/>
  <c r="R32" i="6"/>
  <c r="K47" i="6"/>
  <c r="L47" i="6" s="1"/>
  <c r="M47" i="6" s="1"/>
  <c r="F48" i="6" s="1"/>
  <c r="H48" i="6" s="1"/>
  <c r="S32" i="6"/>
  <c r="U32" i="6" s="1"/>
  <c r="AG31" i="6"/>
  <c r="V32" i="6"/>
  <c r="N46" i="5"/>
  <c r="C47" i="5"/>
  <c r="J47" i="5"/>
  <c r="H47" i="5"/>
  <c r="D57" i="3"/>
  <c r="F57" i="3"/>
  <c r="C58" i="3" s="1"/>
  <c r="N34" i="4" l="1"/>
  <c r="O34" i="4" s="1"/>
  <c r="R34" i="4" s="1"/>
  <c r="L34" i="4"/>
  <c r="M34" i="4" s="1"/>
  <c r="F35" i="4" s="1"/>
  <c r="J35" i="4" s="1"/>
  <c r="O45" i="8"/>
  <c r="I46" i="8"/>
  <c r="K46" i="8"/>
  <c r="L46" i="8" s="1"/>
  <c r="M46" i="8" s="1"/>
  <c r="F47" i="8" s="1"/>
  <c r="AG44" i="5"/>
  <c r="O46" i="5"/>
  <c r="J48" i="6"/>
  <c r="U45" i="5"/>
  <c r="AF44" i="5"/>
  <c r="V45" i="5"/>
  <c r="P46" i="5"/>
  <c r="AD45" i="5"/>
  <c r="T45" i="5"/>
  <c r="S46" i="5" s="1"/>
  <c r="N47" i="6"/>
  <c r="Y45" i="5"/>
  <c r="C48" i="6"/>
  <c r="O47" i="6"/>
  <c r="X32" i="6"/>
  <c r="I47" i="5"/>
  <c r="K47" i="5"/>
  <c r="L47" i="5" s="1"/>
  <c r="M47" i="5" s="1"/>
  <c r="F48" i="5" s="1"/>
  <c r="D58" i="3"/>
  <c r="F58" i="3"/>
  <c r="C59" i="3" s="1"/>
  <c r="K48" i="6" l="1"/>
  <c r="L48" i="6" s="1"/>
  <c r="M48" i="6" s="1"/>
  <c r="F49" i="6" s="1"/>
  <c r="H35" i="4"/>
  <c r="J47" i="8"/>
  <c r="H47" i="8"/>
  <c r="C47" i="8"/>
  <c r="N46" i="8"/>
  <c r="K35" i="4"/>
  <c r="L35" i="4" s="1"/>
  <c r="M35" i="4" s="1"/>
  <c r="F36" i="4" s="1"/>
  <c r="R46" i="5"/>
  <c r="Q46" i="5"/>
  <c r="U46" i="5"/>
  <c r="I48" i="6"/>
  <c r="AE45" i="5"/>
  <c r="X45" i="5"/>
  <c r="AA45" i="5"/>
  <c r="W45" i="5"/>
  <c r="O48" i="6"/>
  <c r="N48" i="6"/>
  <c r="AB32" i="6"/>
  <c r="H49" i="6"/>
  <c r="J49" i="6"/>
  <c r="C49" i="6"/>
  <c r="C48" i="5"/>
  <c r="H48" i="5"/>
  <c r="J48" i="5"/>
  <c r="N47" i="5"/>
  <c r="D59" i="3"/>
  <c r="F59" i="3"/>
  <c r="C60" i="3" s="1"/>
  <c r="N35" i="4" l="1"/>
  <c r="O35" i="4" s="1"/>
  <c r="R35" i="4" s="1"/>
  <c r="C36" i="4"/>
  <c r="I36" i="4" s="1"/>
  <c r="O46" i="8"/>
  <c r="K47" i="8"/>
  <c r="L47" i="8" s="1"/>
  <c r="M47" i="8" s="1"/>
  <c r="F48" i="8" s="1"/>
  <c r="I47" i="8"/>
  <c r="H36" i="4"/>
  <c r="J36" i="4"/>
  <c r="AF45" i="5"/>
  <c r="Z45" i="5"/>
  <c r="AD46" i="5"/>
  <c r="T46" i="5"/>
  <c r="O47" i="5"/>
  <c r="P47" i="5"/>
  <c r="V46" i="5"/>
  <c r="Q32" i="6"/>
  <c r="T32" i="6" s="1"/>
  <c r="I49" i="6"/>
  <c r="K49" i="6"/>
  <c r="L49" i="6" s="1"/>
  <c r="M49" i="6" s="1"/>
  <c r="F50" i="6" s="1"/>
  <c r="K48" i="5"/>
  <c r="L48" i="5" s="1"/>
  <c r="M48" i="5" s="1"/>
  <c r="F49" i="5" s="1"/>
  <c r="I48" i="5"/>
  <c r="D60" i="3"/>
  <c r="F60" i="3"/>
  <c r="C61" i="3" s="1"/>
  <c r="K36" i="4" l="1"/>
  <c r="L36" i="4" s="1"/>
  <c r="M36" i="4" s="1"/>
  <c r="F37" i="4" s="1"/>
  <c r="H37" i="4" s="1"/>
  <c r="C37" i="4"/>
  <c r="I37" i="4" s="1"/>
  <c r="C48" i="8"/>
  <c r="I48" i="8" s="1"/>
  <c r="N47" i="8"/>
  <c r="H48" i="8"/>
  <c r="J48" i="8"/>
  <c r="N36" i="4"/>
  <c r="O36" i="4" s="1"/>
  <c r="R36" i="4" s="1"/>
  <c r="R47" i="5"/>
  <c r="Q47" i="5"/>
  <c r="X46" i="5"/>
  <c r="AE46" i="5"/>
  <c r="S47" i="5"/>
  <c r="O49" i="6"/>
  <c r="AG45" i="5"/>
  <c r="Y46" i="5"/>
  <c r="W46" i="5"/>
  <c r="Z46" i="5" s="1"/>
  <c r="W32" i="6"/>
  <c r="Z32" i="6" s="1"/>
  <c r="N49" i="6"/>
  <c r="AF32" i="6"/>
  <c r="P33" i="6"/>
  <c r="AE32" i="6"/>
  <c r="C50" i="6"/>
  <c r="H50" i="6"/>
  <c r="J50" i="6"/>
  <c r="C49" i="5"/>
  <c r="J49" i="5"/>
  <c r="H49" i="5"/>
  <c r="N48" i="5"/>
  <c r="D61" i="3"/>
  <c r="F61" i="3"/>
  <c r="C62" i="3" s="1"/>
  <c r="J37" i="4" l="1"/>
  <c r="K37" i="4" s="1"/>
  <c r="L37" i="4" s="1"/>
  <c r="M37" i="4" s="1"/>
  <c r="F38" i="4" s="1"/>
  <c r="H38" i="4" s="1"/>
  <c r="K48" i="8"/>
  <c r="L48" i="8" s="1"/>
  <c r="M48" i="8" s="1"/>
  <c r="F49" i="8" s="1"/>
  <c r="J49" i="8" s="1"/>
  <c r="O47" i="8"/>
  <c r="AF46" i="5"/>
  <c r="V47" i="5"/>
  <c r="O48" i="5"/>
  <c r="AA46" i="5"/>
  <c r="AG46" i="5" s="1"/>
  <c r="Y47" i="5"/>
  <c r="U47" i="5"/>
  <c r="P48" i="5"/>
  <c r="AD47" i="5"/>
  <c r="T47" i="5"/>
  <c r="R33" i="6"/>
  <c r="AG32" i="6"/>
  <c r="S33" i="6"/>
  <c r="U33" i="6" s="1"/>
  <c r="K50" i="6"/>
  <c r="L50" i="6" s="1"/>
  <c r="M50" i="6" s="1"/>
  <c r="F51" i="6" s="1"/>
  <c r="I50" i="6"/>
  <c r="I49" i="5"/>
  <c r="K49" i="5"/>
  <c r="L49" i="5" s="1"/>
  <c r="M49" i="5" s="1"/>
  <c r="F50" i="5" s="1"/>
  <c r="D62" i="3"/>
  <c r="F62" i="3"/>
  <c r="C63" i="3" s="1"/>
  <c r="O50" i="6" l="1"/>
  <c r="N37" i="4"/>
  <c r="O37" i="4" s="1"/>
  <c r="R37" i="4" s="1"/>
  <c r="J38" i="4"/>
  <c r="C38" i="4"/>
  <c r="AE47" i="5"/>
  <c r="C49" i="8"/>
  <c r="K49" i="8" s="1"/>
  <c r="L49" i="8" s="1"/>
  <c r="M49" i="8" s="1"/>
  <c r="F50" i="8" s="1"/>
  <c r="N48" i="8"/>
  <c r="H49" i="8"/>
  <c r="S48" i="5"/>
  <c r="R48" i="5"/>
  <c r="Q48" i="5"/>
  <c r="W47" i="5"/>
  <c r="V48" i="5" s="1"/>
  <c r="X47" i="5"/>
  <c r="AA47" i="5"/>
  <c r="N50" i="6"/>
  <c r="V33" i="6"/>
  <c r="X33" i="6" s="1"/>
  <c r="Y33" i="6"/>
  <c r="AB33" i="6" s="1"/>
  <c r="J51" i="6"/>
  <c r="H51" i="6"/>
  <c r="C51" i="6"/>
  <c r="H50" i="5"/>
  <c r="J50" i="5"/>
  <c r="C50" i="5"/>
  <c r="N49" i="5"/>
  <c r="D63" i="3"/>
  <c r="F63" i="3"/>
  <c r="C64" i="3" s="1"/>
  <c r="I49" i="8" l="1"/>
  <c r="I38" i="4"/>
  <c r="K38" i="4"/>
  <c r="O48" i="8"/>
  <c r="N49" i="8"/>
  <c r="C50" i="8"/>
  <c r="I50" i="8" s="1"/>
  <c r="H50" i="8"/>
  <c r="J50" i="8"/>
  <c r="AD48" i="5"/>
  <c r="T48" i="5"/>
  <c r="S49" i="5" s="1"/>
  <c r="X48" i="5"/>
  <c r="P49" i="5"/>
  <c r="O49" i="5"/>
  <c r="AF47" i="5"/>
  <c r="Z47" i="5"/>
  <c r="Y48" i="5" s="1"/>
  <c r="U48" i="5"/>
  <c r="Q33" i="6"/>
  <c r="T33" i="6" s="1"/>
  <c r="K51" i="6"/>
  <c r="L51" i="6" s="1"/>
  <c r="M51" i="6" s="1"/>
  <c r="F52" i="6" s="1"/>
  <c r="I51" i="6"/>
  <c r="O51" i="6" s="1"/>
  <c r="K50" i="5"/>
  <c r="L50" i="5" s="1"/>
  <c r="M50" i="5" s="1"/>
  <c r="F51" i="5" s="1"/>
  <c r="I50" i="5"/>
  <c r="D64" i="3"/>
  <c r="F64" i="3"/>
  <c r="C65" i="3" s="1"/>
  <c r="L38" i="4" l="1"/>
  <c r="M38" i="4" s="1"/>
  <c r="F39" i="4" s="1"/>
  <c r="C39" i="4"/>
  <c r="N38" i="4"/>
  <c r="O38" i="4" s="1"/>
  <c r="R38" i="4" s="1"/>
  <c r="W48" i="5"/>
  <c r="AF48" i="5" s="1"/>
  <c r="O49" i="8"/>
  <c r="K50" i="8"/>
  <c r="L50" i="8" s="1"/>
  <c r="M50" i="8" s="1"/>
  <c r="F51" i="8" s="1"/>
  <c r="J51" i="8" s="1"/>
  <c r="R49" i="5"/>
  <c r="Q49" i="5"/>
  <c r="U49" i="5"/>
  <c r="AA48" i="5"/>
  <c r="V49" i="5"/>
  <c r="AE48" i="5"/>
  <c r="AG47" i="5"/>
  <c r="W33" i="6"/>
  <c r="Z33" i="6" s="1"/>
  <c r="N51" i="6"/>
  <c r="C52" i="6"/>
  <c r="I52" i="6" s="1"/>
  <c r="S34" i="6"/>
  <c r="AE33" i="6"/>
  <c r="P34" i="6"/>
  <c r="AF33" i="6"/>
  <c r="J52" i="6"/>
  <c r="H52" i="6"/>
  <c r="C51" i="5"/>
  <c r="N50" i="5"/>
  <c r="J51" i="5"/>
  <c r="H51" i="5"/>
  <c r="F65" i="3"/>
  <c r="C66" i="3" s="1"/>
  <c r="D65" i="3"/>
  <c r="Z48" i="5" l="1"/>
  <c r="Y49" i="5" s="1"/>
  <c r="J39" i="4"/>
  <c r="H39" i="4"/>
  <c r="I39" i="4"/>
  <c r="N50" i="8"/>
  <c r="C51" i="8"/>
  <c r="K51" i="8" s="1"/>
  <c r="L51" i="8" s="1"/>
  <c r="M51" i="8" s="1"/>
  <c r="F52" i="8" s="1"/>
  <c r="H51" i="8"/>
  <c r="P50" i="5"/>
  <c r="AD49" i="5"/>
  <c r="T49" i="5"/>
  <c r="W49" i="5" s="1"/>
  <c r="O50" i="5"/>
  <c r="X49" i="5"/>
  <c r="AA49" i="5"/>
  <c r="AG48" i="5"/>
  <c r="R34" i="6"/>
  <c r="Y34" i="6"/>
  <c r="U34" i="6"/>
  <c r="K52" i="6"/>
  <c r="L52" i="6" s="1"/>
  <c r="M52" i="6" s="1"/>
  <c r="F53" i="6" s="1"/>
  <c r="I51" i="5"/>
  <c r="K51" i="5"/>
  <c r="L51" i="5" s="1"/>
  <c r="M51" i="5" s="1"/>
  <c r="F52" i="5" s="1"/>
  <c r="D66" i="3"/>
  <c r="F66" i="3"/>
  <c r="C67" i="3" s="1"/>
  <c r="K39" i="4" l="1"/>
  <c r="L39" i="4" s="1"/>
  <c r="M39" i="4" s="1"/>
  <c r="F40" i="4" s="1"/>
  <c r="AF49" i="5"/>
  <c r="O50" i="8"/>
  <c r="I51" i="8"/>
  <c r="N51" i="8"/>
  <c r="C52" i="8"/>
  <c r="I52" i="8" s="1"/>
  <c r="H52" i="8"/>
  <c r="J52" i="8"/>
  <c r="Z49" i="5"/>
  <c r="V50" i="5"/>
  <c r="AE49" i="5"/>
  <c r="S50" i="5"/>
  <c r="Q50" i="5"/>
  <c r="R50" i="5"/>
  <c r="N52" i="6"/>
  <c r="AG33" i="6"/>
  <c r="O52" i="6"/>
  <c r="V34" i="6"/>
  <c r="X34" i="6" s="1"/>
  <c r="H53" i="6"/>
  <c r="J53" i="6"/>
  <c r="C53" i="6"/>
  <c r="H52" i="5"/>
  <c r="J52" i="5"/>
  <c r="C52" i="5"/>
  <c r="N51" i="5"/>
  <c r="F67" i="3"/>
  <c r="C68" i="3" s="1"/>
  <c r="D67" i="3"/>
  <c r="N39" i="4" l="1"/>
  <c r="O39" i="4" s="1"/>
  <c r="R39" i="4" s="1"/>
  <c r="H40" i="4"/>
  <c r="J40" i="4"/>
  <c r="C40" i="4"/>
  <c r="O51" i="8"/>
  <c r="K52" i="8"/>
  <c r="L52" i="8" s="1"/>
  <c r="M52" i="8" s="1"/>
  <c r="F53" i="8" s="1"/>
  <c r="J53" i="8" s="1"/>
  <c r="O51" i="5"/>
  <c r="P51" i="5"/>
  <c r="AD50" i="5"/>
  <c r="T50" i="5"/>
  <c r="X50" i="5"/>
  <c r="U50" i="5"/>
  <c r="AG49" i="5"/>
  <c r="Y50" i="5"/>
  <c r="AB34" i="6"/>
  <c r="I53" i="6"/>
  <c r="K53" i="6"/>
  <c r="L53" i="6" s="1"/>
  <c r="M53" i="6" s="1"/>
  <c r="F54" i="6" s="1"/>
  <c r="K52" i="5"/>
  <c r="L52" i="5" s="1"/>
  <c r="M52" i="5" s="1"/>
  <c r="F53" i="5" s="1"/>
  <c r="I52" i="5"/>
  <c r="F68" i="3"/>
  <c r="C69" i="3" s="1"/>
  <c r="D68" i="3"/>
  <c r="AE50" i="5" l="1"/>
  <c r="I40" i="4"/>
  <c r="K40" i="4"/>
  <c r="L40" i="4" s="1"/>
  <c r="M40" i="4" s="1"/>
  <c r="F41" i="4" s="1"/>
  <c r="N52" i="8"/>
  <c r="C53" i="8"/>
  <c r="K53" i="8" s="1"/>
  <c r="L53" i="8" s="1"/>
  <c r="M53" i="8" s="1"/>
  <c r="F54" i="8" s="1"/>
  <c r="H53" i="8"/>
  <c r="AA50" i="5"/>
  <c r="S51" i="5"/>
  <c r="O53" i="6"/>
  <c r="W50" i="5"/>
  <c r="Q51" i="5"/>
  <c r="R51" i="5"/>
  <c r="Q34" i="6"/>
  <c r="T34" i="6" s="1"/>
  <c r="N53" i="6"/>
  <c r="H54" i="6"/>
  <c r="J54" i="6"/>
  <c r="C54" i="6"/>
  <c r="N52" i="5"/>
  <c r="C53" i="5"/>
  <c r="I53" i="5" s="1"/>
  <c r="J53" i="5"/>
  <c r="H53" i="5"/>
  <c r="D69" i="3"/>
  <c r="F69" i="3"/>
  <c r="C70" i="3" s="1"/>
  <c r="N40" i="4" l="1"/>
  <c r="O40" i="4" s="1"/>
  <c r="R40" i="4" s="1"/>
  <c r="C41" i="4"/>
  <c r="I41" i="4" s="1"/>
  <c r="H41" i="4"/>
  <c r="J41" i="4"/>
  <c r="O52" i="8"/>
  <c r="I53" i="8"/>
  <c r="N53" i="8"/>
  <c r="C54" i="8"/>
  <c r="I54" i="8" s="1"/>
  <c r="H54" i="8"/>
  <c r="J54" i="8"/>
  <c r="U51" i="5"/>
  <c r="AF50" i="5"/>
  <c r="V51" i="5"/>
  <c r="Z50" i="5"/>
  <c r="AD51" i="5"/>
  <c r="T51" i="5"/>
  <c r="O52" i="5"/>
  <c r="P52" i="5"/>
  <c r="W34" i="6"/>
  <c r="Z34" i="6" s="1"/>
  <c r="P35" i="6"/>
  <c r="K54" i="6"/>
  <c r="L54" i="6" s="1"/>
  <c r="M54" i="6" s="1"/>
  <c r="F55" i="6" s="1"/>
  <c r="I54" i="6"/>
  <c r="K53" i="5"/>
  <c r="L53" i="5" s="1"/>
  <c r="M53" i="5" s="1"/>
  <c r="F54" i="5" s="1"/>
  <c r="D70" i="3"/>
  <c r="F70" i="3"/>
  <c r="C71" i="3" s="1"/>
  <c r="K41" i="4" l="1"/>
  <c r="L41" i="4" s="1"/>
  <c r="M41" i="4" s="1"/>
  <c r="F42" i="4" s="1"/>
  <c r="AE51" i="5"/>
  <c r="O53" i="8"/>
  <c r="K54" i="8"/>
  <c r="L54" i="8" s="1"/>
  <c r="M54" i="8" s="1"/>
  <c r="F55" i="8" s="1"/>
  <c r="J55" i="8" s="1"/>
  <c r="X51" i="5"/>
  <c r="Q52" i="5"/>
  <c r="R52" i="5"/>
  <c r="W51" i="5"/>
  <c r="O54" i="6"/>
  <c r="AG50" i="5"/>
  <c r="Y51" i="5"/>
  <c r="S52" i="5"/>
  <c r="R35" i="6"/>
  <c r="N54" i="6"/>
  <c r="AF34" i="6"/>
  <c r="AG34" i="6"/>
  <c r="S35" i="6"/>
  <c r="U35" i="6" s="1"/>
  <c r="AE34" i="6"/>
  <c r="J55" i="6"/>
  <c r="H55" i="6"/>
  <c r="C55" i="6"/>
  <c r="C54" i="5"/>
  <c r="I54" i="5" s="1"/>
  <c r="H54" i="5"/>
  <c r="J54" i="5"/>
  <c r="N53" i="5"/>
  <c r="D71" i="3"/>
  <c r="F71" i="3"/>
  <c r="C72" i="3" s="1"/>
  <c r="N41" i="4" l="1"/>
  <c r="O41" i="4" s="1"/>
  <c r="R41" i="4" s="1"/>
  <c r="H42" i="4"/>
  <c r="J42" i="4"/>
  <c r="C42" i="4"/>
  <c r="AF51" i="5"/>
  <c r="Z51" i="5"/>
  <c r="Y52" i="5" s="1"/>
  <c r="C55" i="8"/>
  <c r="K55" i="8" s="1"/>
  <c r="L55" i="8" s="1"/>
  <c r="M55" i="8" s="1"/>
  <c r="F56" i="8" s="1"/>
  <c r="N54" i="8"/>
  <c r="H55" i="8"/>
  <c r="P53" i="5"/>
  <c r="AD52" i="5"/>
  <c r="T52" i="5"/>
  <c r="W52" i="5" s="1"/>
  <c r="U52" i="5"/>
  <c r="V52" i="5"/>
  <c r="O53" i="5"/>
  <c r="AA51" i="5"/>
  <c r="AG51" i="5" s="1"/>
  <c r="V35" i="6"/>
  <c r="X35" i="6" s="1"/>
  <c r="K55" i="6"/>
  <c r="L55" i="6" s="1"/>
  <c r="M55" i="6" s="1"/>
  <c r="F56" i="6" s="1"/>
  <c r="I55" i="6"/>
  <c r="K54" i="5"/>
  <c r="L54" i="5" s="1"/>
  <c r="M54" i="5" s="1"/>
  <c r="F55" i="5" s="1"/>
  <c r="D72" i="3"/>
  <c r="F72" i="3"/>
  <c r="C73" i="3" s="1"/>
  <c r="I42" i="4" l="1"/>
  <c r="K42" i="4"/>
  <c r="L42" i="4" s="1"/>
  <c r="M42" i="4" s="1"/>
  <c r="F43" i="4" s="1"/>
  <c r="O54" i="8"/>
  <c r="I55" i="8"/>
  <c r="N55" i="8"/>
  <c r="C56" i="8"/>
  <c r="I56" i="8" s="1"/>
  <c r="H56" i="8"/>
  <c r="J56" i="8"/>
  <c r="X52" i="5"/>
  <c r="AF52" i="5" s="1"/>
  <c r="V53" i="5"/>
  <c r="R53" i="5"/>
  <c r="Q53" i="5"/>
  <c r="AE52" i="5"/>
  <c r="AA52" i="5"/>
  <c r="O55" i="6"/>
  <c r="S53" i="5"/>
  <c r="Z52" i="5"/>
  <c r="N55" i="6"/>
  <c r="Y35" i="6"/>
  <c r="AB35" i="6" s="1"/>
  <c r="C56" i="6"/>
  <c r="I56" i="6" s="1"/>
  <c r="J56" i="6"/>
  <c r="H56" i="6"/>
  <c r="J55" i="5"/>
  <c r="H55" i="5"/>
  <c r="N54" i="5"/>
  <c r="C55" i="5"/>
  <c r="F73" i="3"/>
  <c r="C74" i="3" s="1"/>
  <c r="D73" i="3"/>
  <c r="AG52" i="5" l="1"/>
  <c r="C43" i="4"/>
  <c r="I43" i="4" s="1"/>
  <c r="N42" i="4"/>
  <c r="O42" i="4" s="1"/>
  <c r="R42" i="4" s="1"/>
  <c r="H43" i="4"/>
  <c r="J43" i="4"/>
  <c r="K43" i="4" s="1"/>
  <c r="L43" i="4" s="1"/>
  <c r="M43" i="4" s="1"/>
  <c r="F44" i="4" s="1"/>
  <c r="O55" i="8"/>
  <c r="K56" i="8"/>
  <c r="L56" i="8" s="1"/>
  <c r="M56" i="8" s="1"/>
  <c r="F57" i="8" s="1"/>
  <c r="J57" i="8" s="1"/>
  <c r="Y53" i="5"/>
  <c r="U53" i="5"/>
  <c r="X53" i="5"/>
  <c r="O54" i="5"/>
  <c r="P54" i="5"/>
  <c r="AD53" i="5"/>
  <c r="T53" i="5"/>
  <c r="Q35" i="6"/>
  <c r="T35" i="6" s="1"/>
  <c r="K56" i="6"/>
  <c r="L56" i="6" s="1"/>
  <c r="M56" i="6" s="1"/>
  <c r="F57" i="6" s="1"/>
  <c r="J57" i="6" s="1"/>
  <c r="I55" i="5"/>
  <c r="K55" i="5"/>
  <c r="L55" i="5" s="1"/>
  <c r="M55" i="5" s="1"/>
  <c r="F56" i="5" s="1"/>
  <c r="D74" i="3"/>
  <c r="F74" i="3"/>
  <c r="C75" i="3" s="1"/>
  <c r="C44" i="4" l="1"/>
  <c r="I44" i="4" s="1"/>
  <c r="H44" i="4"/>
  <c r="J44" i="4"/>
  <c r="N43" i="4"/>
  <c r="O43" i="4" s="1"/>
  <c r="R43" i="4" s="1"/>
  <c r="C57" i="8"/>
  <c r="K57" i="8" s="1"/>
  <c r="L57" i="8" s="1"/>
  <c r="M57" i="8" s="1"/>
  <c r="F58" i="8" s="1"/>
  <c r="N56" i="8"/>
  <c r="H57" i="8"/>
  <c r="AE53" i="5"/>
  <c r="Q54" i="5"/>
  <c r="R54" i="5"/>
  <c r="S54" i="5"/>
  <c r="W53" i="5"/>
  <c r="AA53" i="5"/>
  <c r="W35" i="6"/>
  <c r="Z35" i="6" s="1"/>
  <c r="C57" i="6"/>
  <c r="I57" i="6" s="1"/>
  <c r="N56" i="6"/>
  <c r="H57" i="6"/>
  <c r="O56" i="6"/>
  <c r="S36" i="6"/>
  <c r="U36" i="6" s="1"/>
  <c r="N55" i="5"/>
  <c r="H56" i="5"/>
  <c r="J56" i="5"/>
  <c r="C56" i="5"/>
  <c r="F75" i="3"/>
  <c r="C76" i="3" s="1"/>
  <c r="D75" i="3"/>
  <c r="K44" i="4" l="1"/>
  <c r="L44" i="4" s="1"/>
  <c r="M44" i="4" s="1"/>
  <c r="F45" i="4" s="1"/>
  <c r="I57" i="8"/>
  <c r="O56" i="8"/>
  <c r="N57" i="8"/>
  <c r="C58" i="8"/>
  <c r="I58" i="8" s="1"/>
  <c r="H58" i="8"/>
  <c r="J58" i="8"/>
  <c r="U54" i="5"/>
  <c r="K57" i="6"/>
  <c r="L57" i="6" s="1"/>
  <c r="M57" i="6" s="1"/>
  <c r="F58" i="6" s="1"/>
  <c r="H58" i="6" s="1"/>
  <c r="P55" i="5"/>
  <c r="AD54" i="5"/>
  <c r="T54" i="5"/>
  <c r="AE54" i="5" s="1"/>
  <c r="O55" i="5"/>
  <c r="AF53" i="5"/>
  <c r="V54" i="5"/>
  <c r="Z53" i="5"/>
  <c r="AF35" i="6"/>
  <c r="Y36" i="6"/>
  <c r="AB36" i="6" s="1"/>
  <c r="AE35" i="6"/>
  <c r="P36" i="6"/>
  <c r="K56" i="5"/>
  <c r="L56" i="5" s="1"/>
  <c r="M56" i="5" s="1"/>
  <c r="F57" i="5" s="1"/>
  <c r="I56" i="5"/>
  <c r="D76" i="3"/>
  <c r="F76" i="3"/>
  <c r="C77" i="3" s="1"/>
  <c r="N44" i="4" l="1"/>
  <c r="O44" i="4" s="1"/>
  <c r="R44" i="4" s="1"/>
  <c r="H45" i="4"/>
  <c r="J45" i="4"/>
  <c r="C45" i="4"/>
  <c r="O57" i="8"/>
  <c r="K58" i="8"/>
  <c r="L58" i="8" s="1"/>
  <c r="M58" i="8" s="1"/>
  <c r="F59" i="8" s="1"/>
  <c r="J59" i="8" s="1"/>
  <c r="AG53" i="5"/>
  <c r="Y54" i="5"/>
  <c r="C58" i="6"/>
  <c r="I58" i="6" s="1"/>
  <c r="X54" i="5"/>
  <c r="J58" i="6"/>
  <c r="S55" i="5"/>
  <c r="N57" i="6"/>
  <c r="W54" i="5"/>
  <c r="V55" i="5" s="1"/>
  <c r="Q55" i="5"/>
  <c r="P56" i="5" s="1"/>
  <c r="R55" i="5"/>
  <c r="O57" i="6"/>
  <c r="V36" i="6"/>
  <c r="X36" i="6" s="1"/>
  <c r="R36" i="6"/>
  <c r="Q36" i="6"/>
  <c r="T36" i="6" s="1"/>
  <c r="AG35" i="6"/>
  <c r="C57" i="5"/>
  <c r="I57" i="5" s="1"/>
  <c r="J57" i="5"/>
  <c r="H57" i="5"/>
  <c r="N56" i="5"/>
  <c r="D77" i="3"/>
  <c r="F77" i="3"/>
  <c r="C78" i="3" s="1"/>
  <c r="K58" i="6" l="1"/>
  <c r="L58" i="6" s="1"/>
  <c r="M58" i="6" s="1"/>
  <c r="F59" i="6" s="1"/>
  <c r="I45" i="4"/>
  <c r="K45" i="4"/>
  <c r="L45" i="4" s="1"/>
  <c r="M45" i="4" s="1"/>
  <c r="F46" i="4" s="1"/>
  <c r="C59" i="8"/>
  <c r="I59" i="8" s="1"/>
  <c r="N58" i="8"/>
  <c r="H59" i="8"/>
  <c r="Q56" i="5"/>
  <c r="R56" i="5"/>
  <c r="X55" i="5"/>
  <c r="U55" i="5"/>
  <c r="AD55" i="5"/>
  <c r="T55" i="5"/>
  <c r="W55" i="5" s="1"/>
  <c r="Z55" i="5" s="1"/>
  <c r="AA54" i="5"/>
  <c r="O56" i="5"/>
  <c r="AF54" i="5"/>
  <c r="Z54" i="5"/>
  <c r="W36" i="6"/>
  <c r="Z36" i="6" s="1"/>
  <c r="O58" i="6"/>
  <c r="N58" i="6"/>
  <c r="C59" i="6"/>
  <c r="I59" i="6" s="1"/>
  <c r="J59" i="6"/>
  <c r="H59" i="6"/>
  <c r="K57" i="5"/>
  <c r="L57" i="5" s="1"/>
  <c r="M57" i="5" s="1"/>
  <c r="F58" i="5" s="1"/>
  <c r="H58" i="5" s="1"/>
  <c r="D78" i="3"/>
  <c r="F78" i="3"/>
  <c r="C79" i="3" s="1"/>
  <c r="S56" i="5" l="1"/>
  <c r="AD56" i="5"/>
  <c r="C58" i="5"/>
  <c r="I58" i="5" s="1"/>
  <c r="N45" i="4"/>
  <c r="O45" i="4" s="1"/>
  <c r="R45" i="4" s="1"/>
  <c r="H46" i="4"/>
  <c r="J46" i="4"/>
  <c r="C46" i="4"/>
  <c r="K59" i="8"/>
  <c r="L59" i="8" s="1"/>
  <c r="M59" i="8" s="1"/>
  <c r="F60" i="8" s="1"/>
  <c r="H60" i="8" s="1"/>
  <c r="O58" i="8"/>
  <c r="AG54" i="5"/>
  <c r="AF55" i="5"/>
  <c r="U56" i="5"/>
  <c r="T56" i="5"/>
  <c r="S57" i="5" s="1"/>
  <c r="Y55" i="5"/>
  <c r="AE55" i="5"/>
  <c r="V56" i="5"/>
  <c r="P57" i="5"/>
  <c r="Y37" i="6"/>
  <c r="AE36" i="6"/>
  <c r="P37" i="6"/>
  <c r="K59" i="6"/>
  <c r="L59" i="6" s="1"/>
  <c r="M59" i="6" s="1"/>
  <c r="F60" i="6" s="1"/>
  <c r="N57" i="5"/>
  <c r="J58" i="5"/>
  <c r="K58" i="5" s="1"/>
  <c r="L58" i="5" s="1"/>
  <c r="M58" i="5" s="1"/>
  <c r="F59" i="5" s="1"/>
  <c r="D79" i="3"/>
  <c r="F79" i="3"/>
  <c r="C80" i="3" s="1"/>
  <c r="I46" i="4" l="1"/>
  <c r="K46" i="4"/>
  <c r="C47" i="4" s="1"/>
  <c r="C60" i="8"/>
  <c r="I60" i="8" s="1"/>
  <c r="N59" i="8"/>
  <c r="J60" i="8"/>
  <c r="U57" i="5"/>
  <c r="AA55" i="5"/>
  <c r="AG55" i="5" s="1"/>
  <c r="Y56" i="5"/>
  <c r="R57" i="5"/>
  <c r="Q57" i="5"/>
  <c r="AE56" i="5"/>
  <c r="W56" i="5"/>
  <c r="V57" i="5" s="1"/>
  <c r="O57" i="5"/>
  <c r="T57" i="5"/>
  <c r="X56" i="5"/>
  <c r="R37" i="6"/>
  <c r="N59" i="6"/>
  <c r="O59" i="6"/>
  <c r="AG36" i="6"/>
  <c r="V37" i="6"/>
  <c r="X37" i="6" s="1"/>
  <c r="AF36" i="6"/>
  <c r="S37" i="6"/>
  <c r="U37" i="6" s="1"/>
  <c r="J60" i="6"/>
  <c r="H60" i="6"/>
  <c r="C60" i="6"/>
  <c r="N58" i="5"/>
  <c r="C59" i="5"/>
  <c r="J59" i="5"/>
  <c r="H59" i="5"/>
  <c r="D80" i="3"/>
  <c r="F80" i="3"/>
  <c r="C81" i="3" s="1"/>
  <c r="I47" i="4" l="1"/>
  <c r="N46" i="4"/>
  <c r="O46" i="4" s="1"/>
  <c r="R46" i="4" s="1"/>
  <c r="L46" i="4"/>
  <c r="M46" i="4" s="1"/>
  <c r="F47" i="4" s="1"/>
  <c r="AE57" i="5"/>
  <c r="O59" i="8"/>
  <c r="K60" i="8"/>
  <c r="L60" i="8" s="1"/>
  <c r="M60" i="8" s="1"/>
  <c r="F61" i="8" s="1"/>
  <c r="J61" i="8" s="1"/>
  <c r="O58" i="5"/>
  <c r="AA56" i="5"/>
  <c r="X57" i="5"/>
  <c r="P58" i="5"/>
  <c r="AD57" i="5"/>
  <c r="AF56" i="5"/>
  <c r="W57" i="5"/>
  <c r="Z56" i="5"/>
  <c r="S58" i="5"/>
  <c r="AB37" i="6"/>
  <c r="I60" i="6"/>
  <c r="K60" i="6"/>
  <c r="L60" i="6" s="1"/>
  <c r="M60" i="6" s="1"/>
  <c r="F61" i="6" s="1"/>
  <c r="I59" i="5"/>
  <c r="K59" i="5"/>
  <c r="L59" i="5" s="1"/>
  <c r="M59" i="5" s="1"/>
  <c r="F60" i="5" s="1"/>
  <c r="D81" i="3"/>
  <c r="F81" i="3"/>
  <c r="C82" i="3" s="1"/>
  <c r="J47" i="4" l="1"/>
  <c r="H47" i="4"/>
  <c r="AG56" i="5"/>
  <c r="Y57" i="5"/>
  <c r="N60" i="8"/>
  <c r="C61" i="8"/>
  <c r="K61" i="8" s="1"/>
  <c r="L61" i="8" s="1"/>
  <c r="M61" i="8" s="1"/>
  <c r="F62" i="8" s="1"/>
  <c r="H61" i="8"/>
  <c r="AF57" i="5"/>
  <c r="Z57" i="5"/>
  <c r="V58" i="5"/>
  <c r="U58" i="5"/>
  <c r="AA57" i="5"/>
  <c r="Q58" i="5"/>
  <c r="R58" i="5"/>
  <c r="Q37" i="6"/>
  <c r="T37" i="6" s="1"/>
  <c r="O60" i="6"/>
  <c r="N60" i="6"/>
  <c r="C61" i="6"/>
  <c r="H61" i="6"/>
  <c r="J61" i="6"/>
  <c r="H60" i="5"/>
  <c r="J60" i="5"/>
  <c r="C60" i="5"/>
  <c r="N59" i="5"/>
  <c r="D82" i="3"/>
  <c r="F82" i="3"/>
  <c r="C83" i="3" s="1"/>
  <c r="K47" i="4" l="1"/>
  <c r="L47" i="4" s="1"/>
  <c r="M47" i="4" s="1"/>
  <c r="F48" i="4" s="1"/>
  <c r="Y58" i="5"/>
  <c r="AA58" i="5" s="1"/>
  <c r="O60" i="8"/>
  <c r="I61" i="8"/>
  <c r="H62" i="8"/>
  <c r="J62" i="8"/>
  <c r="C62" i="8"/>
  <c r="N61" i="8"/>
  <c r="P59" i="5"/>
  <c r="AD58" i="5"/>
  <c r="T58" i="5"/>
  <c r="W58" i="5" s="1"/>
  <c r="X58" i="5"/>
  <c r="AG57" i="5"/>
  <c r="O59" i="5"/>
  <c r="W37" i="6"/>
  <c r="Z37" i="6" s="1"/>
  <c r="AE37" i="6"/>
  <c r="P38" i="6"/>
  <c r="I61" i="6"/>
  <c r="K61" i="6"/>
  <c r="L61" i="6" s="1"/>
  <c r="M61" i="6" s="1"/>
  <c r="F62" i="6" s="1"/>
  <c r="K60" i="5"/>
  <c r="L60" i="5" s="1"/>
  <c r="M60" i="5" s="1"/>
  <c r="F61" i="5" s="1"/>
  <c r="I60" i="5"/>
  <c r="D83" i="3"/>
  <c r="F83" i="3"/>
  <c r="C84" i="3" s="1"/>
  <c r="H48" i="4" l="1"/>
  <c r="J48" i="4"/>
  <c r="C48" i="4"/>
  <c r="N47" i="4"/>
  <c r="O47" i="4" s="1"/>
  <c r="R47" i="4" s="1"/>
  <c r="O61" i="8"/>
  <c r="I62" i="8"/>
  <c r="K62" i="8"/>
  <c r="L62" i="8" s="1"/>
  <c r="M62" i="8" s="1"/>
  <c r="F63" i="8" s="1"/>
  <c r="AF58" i="5"/>
  <c r="Z58" i="5"/>
  <c r="V59" i="5"/>
  <c r="AE58" i="5"/>
  <c r="S59" i="5"/>
  <c r="Q59" i="5"/>
  <c r="P60" i="5" s="1"/>
  <c r="R59" i="5"/>
  <c r="R38" i="6"/>
  <c r="O61" i="6"/>
  <c r="N61" i="6"/>
  <c r="AF37" i="6"/>
  <c r="S38" i="6"/>
  <c r="U38" i="6" s="1"/>
  <c r="V38" i="6"/>
  <c r="X38" i="6" s="1"/>
  <c r="H62" i="6"/>
  <c r="J62" i="6"/>
  <c r="C62" i="6"/>
  <c r="N60" i="5"/>
  <c r="C61" i="5"/>
  <c r="J61" i="5"/>
  <c r="H61" i="5"/>
  <c r="D84" i="3"/>
  <c r="F84" i="3"/>
  <c r="C85" i="3" s="1"/>
  <c r="I48" i="4" l="1"/>
  <c r="K48" i="4"/>
  <c r="L48" i="4" s="1"/>
  <c r="M48" i="4" s="1"/>
  <c r="F49" i="4" s="1"/>
  <c r="N62" i="8"/>
  <c r="J63" i="8"/>
  <c r="H63" i="8"/>
  <c r="C63" i="8"/>
  <c r="O60" i="5"/>
  <c r="AD59" i="5"/>
  <c r="T59" i="5"/>
  <c r="W59" i="5" s="1"/>
  <c r="X59" i="5"/>
  <c r="Q60" i="5"/>
  <c r="R60" i="5"/>
  <c r="AG58" i="5"/>
  <c r="Y59" i="5"/>
  <c r="U59" i="5"/>
  <c r="AG37" i="6"/>
  <c r="K62" i="6"/>
  <c r="L62" i="6" s="1"/>
  <c r="M62" i="6" s="1"/>
  <c r="F63" i="6" s="1"/>
  <c r="I62" i="6"/>
  <c r="O62" i="6" s="1"/>
  <c r="I61" i="5"/>
  <c r="K61" i="5"/>
  <c r="L61" i="5" s="1"/>
  <c r="M61" i="5" s="1"/>
  <c r="F62" i="5" s="1"/>
  <c r="D85" i="3"/>
  <c r="F85" i="3"/>
  <c r="C86" i="3" s="1"/>
  <c r="N48" i="4" l="1"/>
  <c r="C49" i="4"/>
  <c r="I49" i="4" s="1"/>
  <c r="O48" i="4"/>
  <c r="R48" i="4" s="1"/>
  <c r="H49" i="4"/>
  <c r="J49" i="4"/>
  <c r="AF59" i="5"/>
  <c r="Z59" i="5"/>
  <c r="O62" i="8"/>
  <c r="K63" i="8"/>
  <c r="L63" i="8" s="1"/>
  <c r="M63" i="8" s="1"/>
  <c r="F64" i="8" s="1"/>
  <c r="I63" i="8"/>
  <c r="AA59" i="5"/>
  <c r="AG59" i="5" s="1"/>
  <c r="Y60" i="5"/>
  <c r="AD60" i="5"/>
  <c r="AE59" i="5"/>
  <c r="V60" i="5"/>
  <c r="S60" i="5"/>
  <c r="T60" i="5" s="1"/>
  <c r="W60" i="5" s="1"/>
  <c r="Z60" i="5" s="1"/>
  <c r="P61" i="5"/>
  <c r="N62" i="6"/>
  <c r="Y38" i="6"/>
  <c r="C63" i="6"/>
  <c r="I63" i="6" s="1"/>
  <c r="J63" i="6"/>
  <c r="H63" i="6"/>
  <c r="H62" i="5"/>
  <c r="J62" i="5"/>
  <c r="C62" i="5"/>
  <c r="N61" i="5"/>
  <c r="F86" i="3"/>
  <c r="C87" i="3" s="1"/>
  <c r="D86" i="3"/>
  <c r="K49" i="4" l="1"/>
  <c r="L49" i="4" s="1"/>
  <c r="M49" i="4" s="1"/>
  <c r="F50" i="4" s="1"/>
  <c r="N63" i="8"/>
  <c r="C64" i="8"/>
  <c r="I64" i="8" s="1"/>
  <c r="H64" i="8"/>
  <c r="J64" i="8"/>
  <c r="AA60" i="5"/>
  <c r="AG60" i="5" s="1"/>
  <c r="Y61" i="5"/>
  <c r="R61" i="5"/>
  <c r="Q61" i="5"/>
  <c r="P62" i="5" s="1"/>
  <c r="O61" i="5"/>
  <c r="U60" i="5"/>
  <c r="AE60" i="5" s="1"/>
  <c r="S61" i="5"/>
  <c r="X60" i="5"/>
  <c r="AF60" i="5" s="1"/>
  <c r="V61" i="5"/>
  <c r="AB38" i="6"/>
  <c r="K63" i="6"/>
  <c r="L63" i="6" s="1"/>
  <c r="M63" i="6" s="1"/>
  <c r="F64" i="6" s="1"/>
  <c r="J64" i="6" s="1"/>
  <c r="K62" i="5"/>
  <c r="L62" i="5" s="1"/>
  <c r="M62" i="5" s="1"/>
  <c r="F63" i="5" s="1"/>
  <c r="I62" i="5"/>
  <c r="D87" i="3"/>
  <c r="F87" i="3"/>
  <c r="C88" i="3" s="1"/>
  <c r="T61" i="5" l="1"/>
  <c r="W61" i="5" s="1"/>
  <c r="J50" i="4"/>
  <c r="H50" i="4"/>
  <c r="C50" i="4"/>
  <c r="N49" i="4"/>
  <c r="O49" i="4" s="1"/>
  <c r="R49" i="4" s="1"/>
  <c r="AD61" i="5"/>
  <c r="O63" i="8"/>
  <c r="K64" i="8"/>
  <c r="L64" i="8" s="1"/>
  <c r="M64" i="8" s="1"/>
  <c r="F65" i="8" s="1"/>
  <c r="J65" i="8" s="1"/>
  <c r="R62" i="5"/>
  <c r="V62" i="5"/>
  <c r="X61" i="5"/>
  <c r="AF61" i="5" s="1"/>
  <c r="AA61" i="5"/>
  <c r="U61" i="5"/>
  <c r="AE61" i="5" s="1"/>
  <c r="S62" i="5"/>
  <c r="Z61" i="5"/>
  <c r="Q38" i="6"/>
  <c r="N63" i="6"/>
  <c r="O63" i="6"/>
  <c r="C64" i="6"/>
  <c r="K64" i="6" s="1"/>
  <c r="H64" i="6"/>
  <c r="C63" i="5"/>
  <c r="I63" i="5" s="1"/>
  <c r="N62" i="5"/>
  <c r="J63" i="5"/>
  <c r="H63" i="5"/>
  <c r="D88" i="3"/>
  <c r="F88" i="3"/>
  <c r="C89" i="3" s="1"/>
  <c r="AG61" i="5" l="1"/>
  <c r="K50" i="4"/>
  <c r="L50" i="4" s="1"/>
  <c r="M50" i="4" s="1"/>
  <c r="F51" i="4" s="1"/>
  <c r="I50" i="4"/>
  <c r="N64" i="8"/>
  <c r="C65" i="8"/>
  <c r="K65" i="8" s="1"/>
  <c r="L65" i="8" s="1"/>
  <c r="M65" i="8" s="1"/>
  <c r="F66" i="8" s="1"/>
  <c r="H65" i="8"/>
  <c r="Y62" i="5"/>
  <c r="X62" i="5"/>
  <c r="U62" i="5"/>
  <c r="O62" i="5"/>
  <c r="Q62" i="5"/>
  <c r="T62" i="5" s="1"/>
  <c r="T38" i="6"/>
  <c r="W38" i="6" s="1"/>
  <c r="L64" i="6"/>
  <c r="M64" i="6" s="1"/>
  <c r="F65" i="6" s="1"/>
  <c r="H65" i="6" s="1"/>
  <c r="N64" i="6"/>
  <c r="I64" i="6"/>
  <c r="O64" i="6" s="1"/>
  <c r="AE38" i="6"/>
  <c r="P39" i="6"/>
  <c r="C65" i="6"/>
  <c r="K63" i="5"/>
  <c r="L63" i="5" s="1"/>
  <c r="M63" i="5" s="1"/>
  <c r="F64" i="5" s="1"/>
  <c r="J64" i="5" s="1"/>
  <c r="D89" i="3"/>
  <c r="F89" i="3"/>
  <c r="C90" i="3" s="1"/>
  <c r="J65" i="6" l="1"/>
  <c r="C51" i="4"/>
  <c r="I51" i="4" s="1"/>
  <c r="N50" i="4"/>
  <c r="O50" i="4" s="1"/>
  <c r="R50" i="4" s="1"/>
  <c r="H51" i="4"/>
  <c r="J51" i="4"/>
  <c r="O64" i="8"/>
  <c r="I65" i="8"/>
  <c r="N65" i="8"/>
  <c r="C66" i="8"/>
  <c r="I66" i="8" s="1"/>
  <c r="H66" i="8"/>
  <c r="J66" i="8"/>
  <c r="AE62" i="5"/>
  <c r="S63" i="5"/>
  <c r="AA62" i="5"/>
  <c r="AD62" i="5"/>
  <c r="P63" i="5"/>
  <c r="W62" i="5"/>
  <c r="Z62" i="5" s="1"/>
  <c r="Z38" i="6"/>
  <c r="R39" i="6"/>
  <c r="AF38" i="6"/>
  <c r="S39" i="6"/>
  <c r="U39" i="6" s="1"/>
  <c r="I65" i="6"/>
  <c r="K65" i="6"/>
  <c r="L65" i="6" s="1"/>
  <c r="M65" i="6" s="1"/>
  <c r="F66" i="6" s="1"/>
  <c r="N63" i="5"/>
  <c r="H64" i="5"/>
  <c r="C64" i="5"/>
  <c r="I64" i="5" s="1"/>
  <c r="D90" i="3"/>
  <c r="F90" i="3"/>
  <c r="C91" i="3" s="1"/>
  <c r="K51" i="4" l="1"/>
  <c r="L51" i="4" s="1"/>
  <c r="M51" i="4" s="1"/>
  <c r="F52" i="4" s="1"/>
  <c r="AG62" i="5"/>
  <c r="O65" i="8"/>
  <c r="K66" i="8"/>
  <c r="L66" i="8" s="1"/>
  <c r="M66" i="8" s="1"/>
  <c r="F67" i="8" s="1"/>
  <c r="J67" i="8" s="1"/>
  <c r="Y63" i="5"/>
  <c r="AF62" i="5"/>
  <c r="V63" i="5"/>
  <c r="Q63" i="5"/>
  <c r="R63" i="5"/>
  <c r="U63" i="5"/>
  <c r="O63" i="5"/>
  <c r="T63" i="5"/>
  <c r="O65" i="6"/>
  <c r="N65" i="6"/>
  <c r="V39" i="6"/>
  <c r="X39" i="6" s="1"/>
  <c r="AG38" i="6"/>
  <c r="H66" i="6"/>
  <c r="J66" i="6"/>
  <c r="C66" i="6"/>
  <c r="K64" i="5"/>
  <c r="L64" i="5" s="1"/>
  <c r="M64" i="5" s="1"/>
  <c r="F65" i="5" s="1"/>
  <c r="J65" i="5" s="1"/>
  <c r="D91" i="3"/>
  <c r="F91" i="3"/>
  <c r="C92" i="3" s="1"/>
  <c r="N51" i="4" l="1"/>
  <c r="O51" i="4" s="1"/>
  <c r="R51" i="4" s="1"/>
  <c r="H52" i="4"/>
  <c r="J52" i="4"/>
  <c r="C52" i="4"/>
  <c r="AE63" i="5"/>
  <c r="AD63" i="5"/>
  <c r="C67" i="8"/>
  <c r="I67" i="8" s="1"/>
  <c r="N66" i="8"/>
  <c r="H67" i="8"/>
  <c r="S64" i="5"/>
  <c r="W63" i="5"/>
  <c r="V64" i="5" s="1"/>
  <c r="X63" i="5"/>
  <c r="P64" i="5"/>
  <c r="AA63" i="5"/>
  <c r="Y39" i="6"/>
  <c r="K66" i="6"/>
  <c r="L66" i="6" s="1"/>
  <c r="M66" i="6" s="1"/>
  <c r="F67" i="6" s="1"/>
  <c r="I66" i="6"/>
  <c r="C65" i="5"/>
  <c r="I65" i="5" s="1"/>
  <c r="N64" i="5"/>
  <c r="H65" i="5"/>
  <c r="F92" i="3"/>
  <c r="C93" i="3" s="1"/>
  <c r="D92" i="3"/>
  <c r="I52" i="4" l="1"/>
  <c r="K52" i="4"/>
  <c r="L52" i="4" s="1"/>
  <c r="M52" i="4" s="1"/>
  <c r="F53" i="4" s="1"/>
  <c r="K65" i="5"/>
  <c r="L65" i="5" s="1"/>
  <c r="M65" i="5" s="1"/>
  <c r="F66" i="5" s="1"/>
  <c r="J66" i="5" s="1"/>
  <c r="K67" i="8"/>
  <c r="L67" i="8" s="1"/>
  <c r="M67" i="8" s="1"/>
  <c r="F68" i="8" s="1"/>
  <c r="J68" i="8" s="1"/>
  <c r="O66" i="8"/>
  <c r="X64" i="5"/>
  <c r="AF63" i="5"/>
  <c r="Z63" i="5"/>
  <c r="O64" i="5"/>
  <c r="O66" i="6"/>
  <c r="Q64" i="5"/>
  <c r="T64" i="5" s="1"/>
  <c r="R64" i="5"/>
  <c r="U64" i="5"/>
  <c r="N66" i="6"/>
  <c r="AB39" i="6"/>
  <c r="J67" i="6"/>
  <c r="H67" i="6"/>
  <c r="C67" i="6"/>
  <c r="N65" i="5"/>
  <c r="D93" i="3"/>
  <c r="F93" i="3"/>
  <c r="C94" i="3" s="1"/>
  <c r="H66" i="5" l="1"/>
  <c r="C66" i="5"/>
  <c r="C53" i="4"/>
  <c r="N52" i="4"/>
  <c r="O52" i="4" s="1"/>
  <c r="R52" i="4" s="1"/>
  <c r="I53" i="4"/>
  <c r="H53" i="4"/>
  <c r="J53" i="4"/>
  <c r="K53" i="4" s="1"/>
  <c r="L53" i="4" s="1"/>
  <c r="M53" i="4" s="1"/>
  <c r="F54" i="4" s="1"/>
  <c r="W64" i="5"/>
  <c r="V65" i="5" s="1"/>
  <c r="N67" i="8"/>
  <c r="C68" i="8"/>
  <c r="I68" i="8" s="1"/>
  <c r="H68" i="8"/>
  <c r="AF64" i="5"/>
  <c r="AE64" i="5"/>
  <c r="AG63" i="5"/>
  <c r="Y64" i="5"/>
  <c r="O65" i="5"/>
  <c r="P65" i="5"/>
  <c r="AD64" i="5"/>
  <c r="S65" i="5"/>
  <c r="Q39" i="6"/>
  <c r="T39" i="6" s="1"/>
  <c r="K67" i="6"/>
  <c r="L67" i="6" s="1"/>
  <c r="M67" i="6" s="1"/>
  <c r="F68" i="6" s="1"/>
  <c r="I67" i="6"/>
  <c r="K66" i="5"/>
  <c r="L66" i="5" s="1"/>
  <c r="M66" i="5" s="1"/>
  <c r="F67" i="5" s="1"/>
  <c r="I66" i="5"/>
  <c r="D94" i="3"/>
  <c r="F94" i="3"/>
  <c r="C95" i="3" s="1"/>
  <c r="Z64" i="5" l="1"/>
  <c r="C54" i="4"/>
  <c r="I54" i="4" s="1"/>
  <c r="H54" i="4"/>
  <c r="J54" i="4"/>
  <c r="N53" i="4"/>
  <c r="O53" i="4" s="1"/>
  <c r="R53" i="4" s="1"/>
  <c r="O67" i="8"/>
  <c r="K68" i="8"/>
  <c r="L68" i="8" s="1"/>
  <c r="M68" i="8" s="1"/>
  <c r="F69" i="8" s="1"/>
  <c r="J69" i="8" s="1"/>
  <c r="R65" i="5"/>
  <c r="Q65" i="5"/>
  <c r="X65" i="5"/>
  <c r="O67" i="6"/>
  <c r="U65" i="5"/>
  <c r="AA64" i="5"/>
  <c r="AG64" i="5" s="1"/>
  <c r="Y65" i="5"/>
  <c r="W39" i="6"/>
  <c r="Z39" i="6" s="1"/>
  <c r="N67" i="6"/>
  <c r="AE39" i="6"/>
  <c r="P40" i="6"/>
  <c r="C68" i="6"/>
  <c r="I68" i="6" s="1"/>
  <c r="J68" i="6"/>
  <c r="H68" i="6"/>
  <c r="C67" i="5"/>
  <c r="I67" i="5" s="1"/>
  <c r="N66" i="5"/>
  <c r="J67" i="5"/>
  <c r="H67" i="5"/>
  <c r="F95" i="3"/>
  <c r="C96" i="3" s="1"/>
  <c r="D95" i="3"/>
  <c r="K54" i="4" l="1"/>
  <c r="L54" i="4" s="1"/>
  <c r="M54" i="4" s="1"/>
  <c r="F55" i="4" s="1"/>
  <c r="C69" i="8"/>
  <c r="K69" i="8" s="1"/>
  <c r="L69" i="8" s="1"/>
  <c r="M69" i="8" s="1"/>
  <c r="F70" i="8" s="1"/>
  <c r="H70" i="8" s="1"/>
  <c r="H69" i="8"/>
  <c r="N68" i="8"/>
  <c r="O66" i="5"/>
  <c r="P66" i="5"/>
  <c r="AD65" i="5"/>
  <c r="T65" i="5"/>
  <c r="AA65" i="5"/>
  <c r="R40" i="6"/>
  <c r="AF39" i="6"/>
  <c r="S40" i="6"/>
  <c r="K68" i="6"/>
  <c r="L68" i="6" s="1"/>
  <c r="M68" i="6" s="1"/>
  <c r="F69" i="6" s="1"/>
  <c r="H69" i="6" s="1"/>
  <c r="K67" i="5"/>
  <c r="L67" i="5" s="1"/>
  <c r="M67" i="5" s="1"/>
  <c r="F68" i="5" s="1"/>
  <c r="F96" i="3"/>
  <c r="C97" i="3" s="1"/>
  <c r="D96" i="3"/>
  <c r="I69" i="8" l="1"/>
  <c r="N54" i="4"/>
  <c r="O54" i="4" s="1"/>
  <c r="R54" i="4" s="1"/>
  <c r="H55" i="4"/>
  <c r="J55" i="4"/>
  <c r="C55" i="4"/>
  <c r="O68" i="8"/>
  <c r="J70" i="8"/>
  <c r="C70" i="8"/>
  <c r="I70" i="8" s="1"/>
  <c r="N69" i="8"/>
  <c r="O69" i="8" s="1"/>
  <c r="AE65" i="5"/>
  <c r="S66" i="5"/>
  <c r="W65" i="5"/>
  <c r="R66" i="5"/>
  <c r="Q66" i="5"/>
  <c r="O68" i="6"/>
  <c r="N68" i="6"/>
  <c r="C69" i="6"/>
  <c r="I69" i="6" s="1"/>
  <c r="J69" i="6"/>
  <c r="U40" i="6"/>
  <c r="AG39" i="6"/>
  <c r="V40" i="6"/>
  <c r="C68" i="5"/>
  <c r="H68" i="5"/>
  <c r="J68" i="5"/>
  <c r="N67" i="5"/>
  <c r="D97" i="3"/>
  <c r="F97" i="3"/>
  <c r="C98" i="3" s="1"/>
  <c r="I55" i="4" l="1"/>
  <c r="K55" i="4"/>
  <c r="L55" i="4" s="1"/>
  <c r="M55" i="4" s="1"/>
  <c r="F56" i="4" s="1"/>
  <c r="K70" i="8"/>
  <c r="L70" i="8" s="1"/>
  <c r="M70" i="8" s="1"/>
  <c r="F71" i="8" s="1"/>
  <c r="H71" i="8" s="1"/>
  <c r="AF65" i="5"/>
  <c r="V66" i="5"/>
  <c r="Z65" i="5"/>
  <c r="U66" i="5"/>
  <c r="O67" i="5"/>
  <c r="P67" i="5"/>
  <c r="AD66" i="5"/>
  <c r="T66" i="5"/>
  <c r="AE66" i="5" s="1"/>
  <c r="K69" i="6"/>
  <c r="L69" i="6" s="1"/>
  <c r="M69" i="6" s="1"/>
  <c r="F70" i="6" s="1"/>
  <c r="H70" i="6" s="1"/>
  <c r="Y40" i="6"/>
  <c r="X40" i="6"/>
  <c r="K68" i="5"/>
  <c r="L68" i="5" s="1"/>
  <c r="M68" i="5" s="1"/>
  <c r="F69" i="5" s="1"/>
  <c r="I68" i="5"/>
  <c r="D98" i="3"/>
  <c r="F98" i="3"/>
  <c r="C99" i="3" s="1"/>
  <c r="C56" i="4" l="1"/>
  <c r="I56" i="4" s="1"/>
  <c r="N55" i="4"/>
  <c r="O55" i="4" s="1"/>
  <c r="R55" i="4" s="1"/>
  <c r="H56" i="4"/>
  <c r="J56" i="4"/>
  <c r="S67" i="5"/>
  <c r="N70" i="8"/>
  <c r="O70" i="8" s="1"/>
  <c r="J71" i="8"/>
  <c r="C71" i="8"/>
  <c r="J70" i="6"/>
  <c r="C70" i="6"/>
  <c r="I70" i="6" s="1"/>
  <c r="U67" i="5"/>
  <c r="AG65" i="5"/>
  <c r="Y66" i="5"/>
  <c r="Q67" i="5"/>
  <c r="P68" i="5" s="1"/>
  <c r="R67" i="5"/>
  <c r="X66" i="5"/>
  <c r="W66" i="5"/>
  <c r="N69" i="6"/>
  <c r="O69" i="6"/>
  <c r="AB40" i="6"/>
  <c r="C69" i="5"/>
  <c r="I69" i="5" s="1"/>
  <c r="J69" i="5"/>
  <c r="H69" i="5"/>
  <c r="N68" i="5"/>
  <c r="D99" i="3"/>
  <c r="F99" i="3"/>
  <c r="C100" i="3" s="1"/>
  <c r="K56" i="4" l="1"/>
  <c r="L56" i="4" s="1"/>
  <c r="M56" i="4" s="1"/>
  <c r="F57" i="4" s="1"/>
  <c r="H57" i="4" s="1"/>
  <c r="N56" i="4"/>
  <c r="O56" i="4" s="1"/>
  <c r="R56" i="4" s="1"/>
  <c r="K71" i="8"/>
  <c r="L71" i="8" s="1"/>
  <c r="M71" i="8" s="1"/>
  <c r="F72" i="8" s="1"/>
  <c r="J72" i="8" s="1"/>
  <c r="I71" i="8"/>
  <c r="K70" i="6"/>
  <c r="O70" i="6" s="1"/>
  <c r="AA66" i="5"/>
  <c r="O68" i="5"/>
  <c r="AF66" i="5"/>
  <c r="Z66" i="5"/>
  <c r="R68" i="5"/>
  <c r="Q68" i="5"/>
  <c r="N70" i="6"/>
  <c r="V67" i="5"/>
  <c r="AD67" i="5"/>
  <c r="T67" i="5"/>
  <c r="Q40" i="6"/>
  <c r="T40" i="6" s="1"/>
  <c r="K69" i="5"/>
  <c r="L69" i="5" s="1"/>
  <c r="M69" i="5" s="1"/>
  <c r="F70" i="5" s="1"/>
  <c r="D100" i="3"/>
  <c r="F100" i="3"/>
  <c r="C101" i="3" s="1"/>
  <c r="J57" i="4" l="1"/>
  <c r="C57" i="4"/>
  <c r="I57" i="4" s="1"/>
  <c r="AG66" i="5"/>
  <c r="C72" i="8"/>
  <c r="I72" i="8" s="1"/>
  <c r="N71" i="8"/>
  <c r="O71" i="8" s="1"/>
  <c r="H72" i="8"/>
  <c r="L70" i="6"/>
  <c r="M70" i="6" s="1"/>
  <c r="F71" i="6" s="1"/>
  <c r="C71" i="6"/>
  <c r="AE67" i="5"/>
  <c r="S68" i="5"/>
  <c r="T68" i="5" s="1"/>
  <c r="W68" i="5" s="1"/>
  <c r="P69" i="5"/>
  <c r="AD68" i="5"/>
  <c r="Y67" i="5"/>
  <c r="W67" i="5"/>
  <c r="V68" i="5" s="1"/>
  <c r="X67" i="5"/>
  <c r="W40" i="6"/>
  <c r="Z40" i="6" s="1"/>
  <c r="AE40" i="6"/>
  <c r="P41" i="6"/>
  <c r="C70" i="5"/>
  <c r="H70" i="5"/>
  <c r="J70" i="5"/>
  <c r="N69" i="5"/>
  <c r="D101" i="3"/>
  <c r="F101" i="3"/>
  <c r="C102" i="3" s="1"/>
  <c r="K57" i="4" l="1"/>
  <c r="K72" i="8"/>
  <c r="L72" i="8" s="1"/>
  <c r="M72" i="8" s="1"/>
  <c r="F73" i="8" s="1"/>
  <c r="H73" i="8" s="1"/>
  <c r="I71" i="6"/>
  <c r="J71" i="6"/>
  <c r="H71" i="6"/>
  <c r="AA67" i="5"/>
  <c r="S69" i="5"/>
  <c r="U68" i="5"/>
  <c r="AE68" i="5" s="1"/>
  <c r="V69" i="5"/>
  <c r="X68" i="5"/>
  <c r="AF68" i="5" s="1"/>
  <c r="Z68" i="5"/>
  <c r="O69" i="5"/>
  <c r="AF67" i="5"/>
  <c r="R69" i="5"/>
  <c r="Q69" i="5"/>
  <c r="Z67" i="5"/>
  <c r="R41" i="6"/>
  <c r="AF40" i="6"/>
  <c r="S41" i="6"/>
  <c r="K70" i="5"/>
  <c r="L70" i="5" s="1"/>
  <c r="M70" i="5" s="1"/>
  <c r="F71" i="5" s="1"/>
  <c r="I70" i="5"/>
  <c r="D102" i="3"/>
  <c r="F102" i="3"/>
  <c r="C103" i="3" s="1"/>
  <c r="L57" i="4" l="1"/>
  <c r="M57" i="4" s="1"/>
  <c r="F58" i="4" s="1"/>
  <c r="N57" i="4"/>
  <c r="O57" i="4" s="1"/>
  <c r="R57" i="4" s="1"/>
  <c r="C58" i="4"/>
  <c r="N72" i="8"/>
  <c r="O72" i="8" s="1"/>
  <c r="J73" i="8"/>
  <c r="C73" i="8"/>
  <c r="I73" i="8" s="1"/>
  <c r="AG67" i="5"/>
  <c r="K71" i="6"/>
  <c r="L71" i="6" s="1"/>
  <c r="M71" i="6" s="1"/>
  <c r="F72" i="6" s="1"/>
  <c r="P70" i="5"/>
  <c r="AD69" i="5"/>
  <c r="U69" i="5"/>
  <c r="Y68" i="5"/>
  <c r="X69" i="5"/>
  <c r="T69" i="5"/>
  <c r="Y41" i="6"/>
  <c r="U41" i="6"/>
  <c r="AG40" i="6"/>
  <c r="V41" i="6"/>
  <c r="C71" i="5"/>
  <c r="J71" i="5"/>
  <c r="H71" i="5"/>
  <c r="N70" i="5"/>
  <c r="F103" i="3"/>
  <c r="C104" i="3" s="1"/>
  <c r="D103" i="3"/>
  <c r="I58" i="4" l="1"/>
  <c r="J58" i="4"/>
  <c r="H58" i="4"/>
  <c r="O71" i="6"/>
  <c r="K73" i="8"/>
  <c r="L73" i="8" s="1"/>
  <c r="M73" i="8" s="1"/>
  <c r="F74" i="8" s="1"/>
  <c r="J74" i="8" s="1"/>
  <c r="AE69" i="5"/>
  <c r="H74" i="8"/>
  <c r="J72" i="6"/>
  <c r="H72" i="6"/>
  <c r="C72" i="6"/>
  <c r="N71" i="6"/>
  <c r="S70" i="5"/>
  <c r="AA68" i="5"/>
  <c r="AG68" i="5" s="1"/>
  <c r="Y69" i="5"/>
  <c r="W69" i="5"/>
  <c r="O70" i="5"/>
  <c r="Q70" i="5"/>
  <c r="T70" i="5" s="1"/>
  <c r="R70" i="5"/>
  <c r="AB41" i="6"/>
  <c r="X41" i="6"/>
  <c r="I71" i="5"/>
  <c r="K71" i="5"/>
  <c r="L71" i="5" s="1"/>
  <c r="M71" i="5" s="1"/>
  <c r="F72" i="5" s="1"/>
  <c r="D104" i="3"/>
  <c r="F104" i="3"/>
  <c r="C105" i="3" s="1"/>
  <c r="K58" i="4" l="1"/>
  <c r="L58" i="4" s="1"/>
  <c r="M58" i="4" s="1"/>
  <c r="F59" i="4" s="1"/>
  <c r="C74" i="8"/>
  <c r="I74" i="8" s="1"/>
  <c r="N73" i="8"/>
  <c r="O73" i="8" s="1"/>
  <c r="K74" i="8"/>
  <c r="L74" i="8" s="1"/>
  <c r="M74" i="8" s="1"/>
  <c r="F75" i="8" s="1"/>
  <c r="J75" i="8" s="1"/>
  <c r="I72" i="6"/>
  <c r="K72" i="6"/>
  <c r="L72" i="6" s="1"/>
  <c r="M72" i="6" s="1"/>
  <c r="F73" i="6" s="1"/>
  <c r="N72" i="6"/>
  <c r="AF69" i="5"/>
  <c r="V70" i="5"/>
  <c r="W70" i="5"/>
  <c r="AA69" i="5"/>
  <c r="P71" i="5"/>
  <c r="AD70" i="5"/>
  <c r="Z69" i="5"/>
  <c r="Y70" i="5" s="1"/>
  <c r="S71" i="5"/>
  <c r="U70" i="5"/>
  <c r="AE70" i="5" s="1"/>
  <c r="Q41" i="6"/>
  <c r="T41" i="6" s="1"/>
  <c r="H72" i="5"/>
  <c r="J72" i="5"/>
  <c r="C72" i="5"/>
  <c r="N71" i="5"/>
  <c r="D105" i="3"/>
  <c r="F105" i="3"/>
  <c r="C106" i="3" s="1"/>
  <c r="J59" i="4" l="1"/>
  <c r="H59" i="4"/>
  <c r="C73" i="6"/>
  <c r="N58" i="4"/>
  <c r="O58" i="4" s="1"/>
  <c r="R58" i="4" s="1"/>
  <c r="C59" i="4"/>
  <c r="C75" i="8"/>
  <c r="I75" i="8" s="1"/>
  <c r="N74" i="8"/>
  <c r="H75" i="8"/>
  <c r="I73" i="6"/>
  <c r="H73" i="6"/>
  <c r="J73" i="6"/>
  <c r="K73" i="6" s="1"/>
  <c r="L73" i="6" s="1"/>
  <c r="M73" i="6" s="1"/>
  <c r="F74" i="6" s="1"/>
  <c r="O72" i="6"/>
  <c r="AA70" i="5"/>
  <c r="U71" i="5"/>
  <c r="Q71" i="5"/>
  <c r="R71" i="5"/>
  <c r="V71" i="5"/>
  <c r="X70" i="5"/>
  <c r="AF70" i="5" s="1"/>
  <c r="O71" i="5"/>
  <c r="Z70" i="5"/>
  <c r="AG69" i="5"/>
  <c r="W41" i="6"/>
  <c r="Z41" i="6" s="1"/>
  <c r="AE41" i="6"/>
  <c r="P42" i="6"/>
  <c r="K72" i="5"/>
  <c r="L72" i="5" s="1"/>
  <c r="M72" i="5" s="1"/>
  <c r="F73" i="5" s="1"/>
  <c r="I72" i="5"/>
  <c r="D106" i="3"/>
  <c r="F106" i="3"/>
  <c r="C107" i="3" s="1"/>
  <c r="I59" i="4" l="1"/>
  <c r="K59" i="4"/>
  <c r="L59" i="4" s="1"/>
  <c r="M59" i="4" s="1"/>
  <c r="F60" i="4" s="1"/>
  <c r="N59" i="4"/>
  <c r="O59" i="4" s="1"/>
  <c r="R59" i="4" s="1"/>
  <c r="AG70" i="5"/>
  <c r="K75" i="8"/>
  <c r="L75" i="8" s="1"/>
  <c r="M75" i="8" s="1"/>
  <c r="F76" i="8" s="1"/>
  <c r="O74" i="8"/>
  <c r="H74" i="6"/>
  <c r="J74" i="6"/>
  <c r="C74" i="6"/>
  <c r="N73" i="6"/>
  <c r="O73" i="6"/>
  <c r="C73" i="5"/>
  <c r="I73" i="5" s="1"/>
  <c r="X71" i="5"/>
  <c r="P72" i="5"/>
  <c r="AD71" i="5"/>
  <c r="Y71" i="5"/>
  <c r="N72" i="5"/>
  <c r="O72" i="5" s="1"/>
  <c r="T71" i="5"/>
  <c r="R42" i="6"/>
  <c r="AG41" i="6"/>
  <c r="V42" i="6"/>
  <c r="AF41" i="6"/>
  <c r="S42" i="6"/>
  <c r="J73" i="5"/>
  <c r="H73" i="5"/>
  <c r="F107" i="3"/>
  <c r="C108" i="3" s="1"/>
  <c r="D107" i="3"/>
  <c r="C60" i="4" l="1"/>
  <c r="H60" i="4"/>
  <c r="J60" i="4"/>
  <c r="N75" i="8"/>
  <c r="O75" i="8" s="1"/>
  <c r="C76" i="8"/>
  <c r="I76" i="8" s="1"/>
  <c r="H76" i="8"/>
  <c r="J76" i="8"/>
  <c r="I74" i="6"/>
  <c r="K74" i="6"/>
  <c r="N74" i="6" s="1"/>
  <c r="AE71" i="5"/>
  <c r="S72" i="5"/>
  <c r="W71" i="5"/>
  <c r="Q72" i="5"/>
  <c r="R72" i="5"/>
  <c r="AA71" i="5"/>
  <c r="U42" i="6"/>
  <c r="Y42" i="6"/>
  <c r="X42" i="6"/>
  <c r="K73" i="5"/>
  <c r="L73" i="5" s="1"/>
  <c r="M73" i="5" s="1"/>
  <c r="F74" i="5" s="1"/>
  <c r="D108" i="3"/>
  <c r="F108" i="3"/>
  <c r="C109" i="3" s="1"/>
  <c r="I60" i="4" l="1"/>
  <c r="K60" i="4"/>
  <c r="L60" i="4" s="1"/>
  <c r="M60" i="4" s="1"/>
  <c r="F61" i="4" s="1"/>
  <c r="C74" i="5"/>
  <c r="T72" i="5"/>
  <c r="K76" i="8"/>
  <c r="L76" i="8" s="1"/>
  <c r="M76" i="8" s="1"/>
  <c r="F77" i="8" s="1"/>
  <c r="H77" i="8" s="1"/>
  <c r="L74" i="6"/>
  <c r="M74" i="6" s="1"/>
  <c r="F75" i="6" s="1"/>
  <c r="C75" i="6"/>
  <c r="O74" i="6"/>
  <c r="AF71" i="5"/>
  <c r="V72" i="5"/>
  <c r="U72" i="5"/>
  <c r="Z71" i="5"/>
  <c r="P73" i="5"/>
  <c r="AD72" i="5"/>
  <c r="AB42" i="6"/>
  <c r="I74" i="5"/>
  <c r="H74" i="5"/>
  <c r="J74" i="5"/>
  <c r="N73" i="5"/>
  <c r="F109" i="3"/>
  <c r="C110" i="3" s="1"/>
  <c r="D109" i="3"/>
  <c r="C61" i="4" l="1"/>
  <c r="H61" i="4"/>
  <c r="J61" i="4"/>
  <c r="N60" i="4"/>
  <c r="O60" i="4" s="1"/>
  <c r="R60" i="4" s="1"/>
  <c r="AE72" i="5"/>
  <c r="S73" i="5"/>
  <c r="U73" i="5" s="1"/>
  <c r="W72" i="5"/>
  <c r="Z72" i="5" s="1"/>
  <c r="N76" i="8"/>
  <c r="O76" i="8" s="1"/>
  <c r="C77" i="8"/>
  <c r="J77" i="8"/>
  <c r="I75" i="6"/>
  <c r="H75" i="6"/>
  <c r="J75" i="6"/>
  <c r="X72" i="5"/>
  <c r="AG71" i="5"/>
  <c r="Y72" i="5"/>
  <c r="O73" i="5"/>
  <c r="Q73" i="5"/>
  <c r="P74" i="5" s="1"/>
  <c r="R73" i="5"/>
  <c r="Q42" i="6"/>
  <c r="T42" i="6" s="1"/>
  <c r="K74" i="5"/>
  <c r="F110" i="3"/>
  <c r="C111" i="3" s="1"/>
  <c r="D110" i="3"/>
  <c r="I61" i="4" l="1"/>
  <c r="K61" i="4"/>
  <c r="L61" i="4" s="1"/>
  <c r="M61" i="4" s="1"/>
  <c r="F62" i="4" s="1"/>
  <c r="T73" i="5"/>
  <c r="W73" i="5" s="1"/>
  <c r="V73" i="5"/>
  <c r="AF72" i="5"/>
  <c r="K77" i="8"/>
  <c r="L77" i="8" s="1"/>
  <c r="M77" i="8" s="1"/>
  <c r="F78" i="8" s="1"/>
  <c r="H78" i="8" s="1"/>
  <c r="I77" i="8"/>
  <c r="K75" i="6"/>
  <c r="L75" i="6" s="1"/>
  <c r="M75" i="6" s="1"/>
  <c r="F76" i="6" s="1"/>
  <c r="AE73" i="5"/>
  <c r="AA72" i="5"/>
  <c r="AG72" i="5" s="1"/>
  <c r="Y73" i="5"/>
  <c r="R74" i="5"/>
  <c r="X73" i="5"/>
  <c r="AD73" i="5"/>
  <c r="W42" i="6"/>
  <c r="Z42" i="6" s="1"/>
  <c r="AE42" i="6"/>
  <c r="P43" i="6"/>
  <c r="L74" i="5"/>
  <c r="M74" i="5" s="1"/>
  <c r="F75" i="5" s="1"/>
  <c r="C75" i="5"/>
  <c r="N74" i="5"/>
  <c r="D111" i="3"/>
  <c r="F111" i="3"/>
  <c r="C112" i="3" s="1"/>
  <c r="C62" i="4" l="1"/>
  <c r="I62" i="4"/>
  <c r="J62" i="4"/>
  <c r="H62" i="4"/>
  <c r="S74" i="5"/>
  <c r="N61" i="4"/>
  <c r="O61" i="4" s="1"/>
  <c r="R61" i="4" s="1"/>
  <c r="AF73" i="5"/>
  <c r="N77" i="8"/>
  <c r="C78" i="8"/>
  <c r="I78" i="8" s="1"/>
  <c r="V74" i="5"/>
  <c r="X74" i="5" s="1"/>
  <c r="J78" i="8"/>
  <c r="O77" i="8"/>
  <c r="N75" i="6"/>
  <c r="J76" i="6"/>
  <c r="H76" i="6"/>
  <c r="O75" i="6"/>
  <c r="C76" i="6"/>
  <c r="O74" i="5"/>
  <c r="Z73" i="5"/>
  <c r="AA73" i="5"/>
  <c r="U74" i="5"/>
  <c r="Q74" i="5"/>
  <c r="R43" i="6"/>
  <c r="AF42" i="6"/>
  <c r="S43" i="6"/>
  <c r="J75" i="5"/>
  <c r="K75" i="5" s="1"/>
  <c r="H75" i="5"/>
  <c r="I75" i="5"/>
  <c r="F112" i="3"/>
  <c r="C113" i="3" s="1"/>
  <c r="D112" i="3"/>
  <c r="K62" i="4" l="1"/>
  <c r="L62" i="4" s="1"/>
  <c r="M62" i="4" s="1"/>
  <c r="F63" i="4" s="1"/>
  <c r="N62" i="4"/>
  <c r="O62" i="4" s="1"/>
  <c r="R62" i="4" s="1"/>
  <c r="C63" i="4"/>
  <c r="K78" i="8"/>
  <c r="L78" i="8" s="1"/>
  <c r="M78" i="8" s="1"/>
  <c r="F79" i="8" s="1"/>
  <c r="H79" i="8" s="1"/>
  <c r="L75" i="5"/>
  <c r="M75" i="5" s="1"/>
  <c r="F76" i="5" s="1"/>
  <c r="H76" i="5" s="1"/>
  <c r="C76" i="5"/>
  <c r="I76" i="5" s="1"/>
  <c r="N78" i="8"/>
  <c r="J79" i="8"/>
  <c r="K76" i="6"/>
  <c r="L76" i="6" s="1"/>
  <c r="M76" i="6" s="1"/>
  <c r="F77" i="6" s="1"/>
  <c r="I76" i="6"/>
  <c r="P75" i="5"/>
  <c r="AD74" i="5"/>
  <c r="AG73" i="5"/>
  <c r="T74" i="5"/>
  <c r="W74" i="5" s="1"/>
  <c r="Y74" i="5"/>
  <c r="AG42" i="6"/>
  <c r="V43" i="6"/>
  <c r="U43" i="6"/>
  <c r="N75" i="5"/>
  <c r="D113" i="3"/>
  <c r="F113" i="3"/>
  <c r="C114" i="3" s="1"/>
  <c r="I63" i="4" l="1"/>
  <c r="J63" i="4"/>
  <c r="K63" i="4" s="1"/>
  <c r="H63" i="4"/>
  <c r="C77" i="6"/>
  <c r="O76" i="6"/>
  <c r="C79" i="8"/>
  <c r="I79" i="8" s="1"/>
  <c r="J76" i="5"/>
  <c r="K76" i="5" s="1"/>
  <c r="O78" i="8"/>
  <c r="I77" i="6"/>
  <c r="H77" i="6"/>
  <c r="J77" i="6"/>
  <c r="N76" i="6"/>
  <c r="AF74" i="5"/>
  <c r="V75" i="5"/>
  <c r="Z74" i="5"/>
  <c r="AA74" i="5"/>
  <c r="O75" i="5"/>
  <c r="AE74" i="5"/>
  <c r="S75" i="5"/>
  <c r="Q75" i="5"/>
  <c r="R75" i="5"/>
  <c r="X43" i="6"/>
  <c r="Y43" i="6"/>
  <c r="L76" i="5"/>
  <c r="M76" i="5" s="1"/>
  <c r="F77" i="5" s="1"/>
  <c r="D114" i="3"/>
  <c r="F114" i="3"/>
  <c r="C115" i="3" s="1"/>
  <c r="L63" i="4" l="1"/>
  <c r="M63" i="4" s="1"/>
  <c r="F64" i="4" s="1"/>
  <c r="C64" i="4"/>
  <c r="N63" i="4"/>
  <c r="O63" i="4" s="1"/>
  <c r="R63" i="4" s="1"/>
  <c r="N76" i="5"/>
  <c r="O76" i="5" s="1"/>
  <c r="C77" i="5"/>
  <c r="K79" i="8"/>
  <c r="L79" i="8" s="1"/>
  <c r="M79" i="8" s="1"/>
  <c r="F80" i="8" s="1"/>
  <c r="H80" i="8" s="1"/>
  <c r="AD75" i="5"/>
  <c r="N79" i="8"/>
  <c r="K77" i="6"/>
  <c r="L77" i="6" s="1"/>
  <c r="M77" i="6" s="1"/>
  <c r="F78" i="6" s="1"/>
  <c r="C78" i="6"/>
  <c r="U75" i="5"/>
  <c r="AG74" i="5"/>
  <c r="X75" i="5"/>
  <c r="P76" i="5"/>
  <c r="T75" i="5"/>
  <c r="S76" i="5" s="1"/>
  <c r="Y75" i="5"/>
  <c r="AB43" i="6"/>
  <c r="I77" i="5"/>
  <c r="J77" i="5"/>
  <c r="H77" i="5"/>
  <c r="F115" i="3"/>
  <c r="C116" i="3" s="1"/>
  <c r="D115" i="3"/>
  <c r="O77" i="6" l="1"/>
  <c r="I64" i="4"/>
  <c r="J64" i="4"/>
  <c r="K64" i="4" s="1"/>
  <c r="L64" i="4" s="1"/>
  <c r="M64" i="4" s="1"/>
  <c r="F65" i="4" s="1"/>
  <c r="H64" i="4"/>
  <c r="C80" i="8"/>
  <c r="I80" i="8" s="1"/>
  <c r="J80" i="8"/>
  <c r="K80" i="8" s="1"/>
  <c r="L80" i="8" s="1"/>
  <c r="M80" i="8" s="1"/>
  <c r="F81" i="8" s="1"/>
  <c r="H81" i="8" s="1"/>
  <c r="O79" i="8"/>
  <c r="I78" i="6"/>
  <c r="H78" i="6"/>
  <c r="J78" i="6"/>
  <c r="N77" i="6"/>
  <c r="R76" i="5"/>
  <c r="Q76" i="5"/>
  <c r="U76" i="5"/>
  <c r="AA75" i="5"/>
  <c r="AE75" i="5"/>
  <c r="W75" i="5"/>
  <c r="Q43" i="6"/>
  <c r="T43" i="6" s="1"/>
  <c r="K77" i="5"/>
  <c r="L77" i="5" s="1"/>
  <c r="M77" i="5" s="1"/>
  <c r="F78" i="5" s="1"/>
  <c r="D116" i="3"/>
  <c r="F116" i="3"/>
  <c r="C117" i="3" s="1"/>
  <c r="H65" i="4" l="1"/>
  <c r="J65" i="4"/>
  <c r="N64" i="4"/>
  <c r="O64" i="4" s="1"/>
  <c r="R64" i="4" s="1"/>
  <c r="C65" i="4"/>
  <c r="C81" i="8"/>
  <c r="I81" i="8" s="1"/>
  <c r="J81" i="8"/>
  <c r="N80" i="8"/>
  <c r="K78" i="6"/>
  <c r="AF75" i="5"/>
  <c r="V76" i="5"/>
  <c r="Z75" i="5"/>
  <c r="P77" i="5"/>
  <c r="AD76" i="5"/>
  <c r="T76" i="5"/>
  <c r="W76" i="5" s="1"/>
  <c r="W43" i="6"/>
  <c r="Z43" i="6" s="1"/>
  <c r="AE43" i="6"/>
  <c r="P44" i="6"/>
  <c r="C78" i="5"/>
  <c r="H78" i="5"/>
  <c r="J78" i="5"/>
  <c r="N77" i="5"/>
  <c r="F117" i="3"/>
  <c r="C118" i="3" s="1"/>
  <c r="D117" i="3"/>
  <c r="I65" i="4" l="1"/>
  <c r="K65" i="4"/>
  <c r="O80" i="8"/>
  <c r="K81" i="8"/>
  <c r="L81" i="8" s="1"/>
  <c r="M81" i="8" s="1"/>
  <c r="F82" i="8" s="1"/>
  <c r="H82" i="8" s="1"/>
  <c r="L78" i="6"/>
  <c r="M78" i="6" s="1"/>
  <c r="F79" i="6" s="1"/>
  <c r="C79" i="6"/>
  <c r="N78" i="6"/>
  <c r="O78" i="6"/>
  <c r="O77" i="5"/>
  <c r="AE76" i="5"/>
  <c r="S77" i="5"/>
  <c r="R77" i="5"/>
  <c r="Q77" i="5"/>
  <c r="AG75" i="5"/>
  <c r="Y76" i="5"/>
  <c r="V77" i="5"/>
  <c r="X76" i="5"/>
  <c r="AF76" i="5" s="1"/>
  <c r="Z76" i="5"/>
  <c r="R44" i="6"/>
  <c r="AF43" i="6"/>
  <c r="S44" i="6"/>
  <c r="K78" i="5"/>
  <c r="L78" i="5" s="1"/>
  <c r="M78" i="5" s="1"/>
  <c r="F79" i="5" s="1"/>
  <c r="H79" i="5" s="1"/>
  <c r="I78" i="5"/>
  <c r="D118" i="3"/>
  <c r="F118" i="3"/>
  <c r="C119" i="3" s="1"/>
  <c r="L65" i="4" l="1"/>
  <c r="M65" i="4" s="1"/>
  <c r="F66" i="4" s="1"/>
  <c r="C66" i="4"/>
  <c r="N65" i="4"/>
  <c r="O65" i="4" s="1"/>
  <c r="R65" i="4" s="1"/>
  <c r="C79" i="5"/>
  <c r="N78" i="5"/>
  <c r="O78" i="5" s="1"/>
  <c r="J79" i="5"/>
  <c r="K79" i="5" s="1"/>
  <c r="L79" i="5" s="1"/>
  <c r="M79" i="5" s="1"/>
  <c r="F80" i="5" s="1"/>
  <c r="J82" i="8"/>
  <c r="C82" i="8"/>
  <c r="I82" i="8" s="1"/>
  <c r="N81" i="8"/>
  <c r="I79" i="6"/>
  <c r="H79" i="6"/>
  <c r="J79" i="6"/>
  <c r="X77" i="5"/>
  <c r="P78" i="5"/>
  <c r="AD77" i="5"/>
  <c r="T77" i="5"/>
  <c r="S78" i="5" s="1"/>
  <c r="AA76" i="5"/>
  <c r="AG76" i="5" s="1"/>
  <c r="Y77" i="5"/>
  <c r="U77" i="5"/>
  <c r="U44" i="6"/>
  <c r="AG43" i="6"/>
  <c r="V44" i="6"/>
  <c r="I79" i="5"/>
  <c r="F119" i="3"/>
  <c r="C120" i="3" s="1"/>
  <c r="D119" i="3"/>
  <c r="I66" i="4" l="1"/>
  <c r="H66" i="4"/>
  <c r="J66" i="4"/>
  <c r="W77" i="5"/>
  <c r="AF77" i="5" s="1"/>
  <c r="K82" i="8"/>
  <c r="L82" i="8" s="1"/>
  <c r="M82" i="8" s="1"/>
  <c r="F83" i="8" s="1"/>
  <c r="J83" i="8" s="1"/>
  <c r="O81" i="8"/>
  <c r="K79" i="6"/>
  <c r="U78" i="5"/>
  <c r="AA77" i="5"/>
  <c r="R78" i="5"/>
  <c r="Q78" i="5"/>
  <c r="AE77" i="5"/>
  <c r="V78" i="5"/>
  <c r="Y44" i="6"/>
  <c r="X44" i="6"/>
  <c r="N79" i="5"/>
  <c r="H80" i="5"/>
  <c r="J80" i="5"/>
  <c r="C80" i="5"/>
  <c r="F120" i="3"/>
  <c r="C121" i="3" s="1"/>
  <c r="D120" i="3"/>
  <c r="K66" i="4" l="1"/>
  <c r="L66" i="4" s="1"/>
  <c r="M66" i="4" s="1"/>
  <c r="F67" i="4" s="1"/>
  <c r="Z77" i="5"/>
  <c r="Y78" i="5" s="1"/>
  <c r="AA78" i="5" s="1"/>
  <c r="N82" i="8"/>
  <c r="O82" i="8" s="1"/>
  <c r="C83" i="8"/>
  <c r="K83" i="8" s="1"/>
  <c r="L83" i="8" s="1"/>
  <c r="M83" i="8" s="1"/>
  <c r="F84" i="8" s="1"/>
  <c r="H83" i="8"/>
  <c r="L79" i="6"/>
  <c r="M79" i="6" s="1"/>
  <c r="F80" i="6" s="1"/>
  <c r="C80" i="6"/>
  <c r="N79" i="6"/>
  <c r="O79" i="6"/>
  <c r="O79" i="5"/>
  <c r="P79" i="5"/>
  <c r="AD78" i="5"/>
  <c r="T78" i="5"/>
  <c r="W78" i="5" s="1"/>
  <c r="X78" i="5"/>
  <c r="AB44" i="6"/>
  <c r="K80" i="5"/>
  <c r="L80" i="5" s="1"/>
  <c r="M80" i="5" s="1"/>
  <c r="F81" i="5" s="1"/>
  <c r="I80" i="5"/>
  <c r="D121" i="3"/>
  <c r="F121" i="3"/>
  <c r="C122" i="3" s="1"/>
  <c r="N66" i="4" l="1"/>
  <c r="O66" i="4" s="1"/>
  <c r="R66" i="4" s="1"/>
  <c r="J67" i="4"/>
  <c r="H67" i="4"/>
  <c r="C67" i="4"/>
  <c r="AF78" i="5"/>
  <c r="V79" i="5"/>
  <c r="X79" i="5" s="1"/>
  <c r="AG77" i="5"/>
  <c r="I83" i="8"/>
  <c r="N83" i="8"/>
  <c r="C84" i="8"/>
  <c r="I84" i="8" s="1"/>
  <c r="H84" i="8"/>
  <c r="J84" i="8"/>
  <c r="I80" i="6"/>
  <c r="K80" i="6"/>
  <c r="L80" i="6" s="1"/>
  <c r="M80" i="6" s="1"/>
  <c r="F81" i="6" s="1"/>
  <c r="C81" i="6"/>
  <c r="H80" i="6"/>
  <c r="J80" i="6"/>
  <c r="Z78" i="5"/>
  <c r="AE78" i="5"/>
  <c r="S79" i="5"/>
  <c r="R79" i="5"/>
  <c r="Q79" i="5"/>
  <c r="P80" i="5" s="1"/>
  <c r="Q44" i="6"/>
  <c r="T44" i="6" s="1"/>
  <c r="C81" i="5"/>
  <c r="I81" i="5" s="1"/>
  <c r="J81" i="5"/>
  <c r="H81" i="5"/>
  <c r="N80" i="5"/>
  <c r="D122" i="3"/>
  <c r="F122" i="3"/>
  <c r="C123" i="3" s="1"/>
  <c r="I67" i="4" l="1"/>
  <c r="K67" i="4"/>
  <c r="L67" i="4" s="1"/>
  <c r="M67" i="4" s="1"/>
  <c r="F68" i="4" s="1"/>
  <c r="C68" i="4"/>
  <c r="N67" i="4"/>
  <c r="O67" i="4" s="1"/>
  <c r="R67" i="4" s="1"/>
  <c r="K84" i="8"/>
  <c r="L84" i="8" s="1"/>
  <c r="M84" i="8" s="1"/>
  <c r="F85" i="8" s="1"/>
  <c r="H85" i="8" s="1"/>
  <c r="O83" i="8"/>
  <c r="H81" i="6"/>
  <c r="J81" i="6"/>
  <c r="K81" i="6" s="1"/>
  <c r="L81" i="6" s="1"/>
  <c r="M81" i="6" s="1"/>
  <c r="F82" i="6" s="1"/>
  <c r="I81" i="6"/>
  <c r="N80" i="6"/>
  <c r="O80" i="6"/>
  <c r="O80" i="5"/>
  <c r="AD79" i="5"/>
  <c r="T79" i="5"/>
  <c r="S80" i="5" s="1"/>
  <c r="Q80" i="5"/>
  <c r="R80" i="5"/>
  <c r="AG78" i="5"/>
  <c r="Y79" i="5"/>
  <c r="U79" i="5"/>
  <c r="W44" i="6"/>
  <c r="Z44" i="6" s="1"/>
  <c r="AE44" i="6"/>
  <c r="P45" i="6"/>
  <c r="K81" i="5"/>
  <c r="L81" i="5" s="1"/>
  <c r="M81" i="5" s="1"/>
  <c r="F82" i="5" s="1"/>
  <c r="F123" i="3"/>
  <c r="C124" i="3" s="1"/>
  <c r="D123" i="3"/>
  <c r="I68" i="4" l="1"/>
  <c r="J68" i="4"/>
  <c r="H68" i="4"/>
  <c r="T80" i="5"/>
  <c r="AE79" i="5"/>
  <c r="W79" i="5"/>
  <c r="Z79" i="5" s="1"/>
  <c r="N84" i="8"/>
  <c r="C85" i="8"/>
  <c r="I85" i="8" s="1"/>
  <c r="J85" i="8"/>
  <c r="H82" i="6"/>
  <c r="J82" i="6"/>
  <c r="O81" i="6"/>
  <c r="N81" i="6"/>
  <c r="C82" i="6"/>
  <c r="AA79" i="5"/>
  <c r="U80" i="5"/>
  <c r="P81" i="5"/>
  <c r="AD80" i="5"/>
  <c r="R45" i="6"/>
  <c r="AG44" i="6"/>
  <c r="V45" i="6"/>
  <c r="AF44" i="6"/>
  <c r="S45" i="6"/>
  <c r="C82" i="5"/>
  <c r="I82" i="5" s="1"/>
  <c r="H82" i="5"/>
  <c r="J82" i="5"/>
  <c r="N81" i="5"/>
  <c r="F124" i="3"/>
  <c r="C125" i="3" s="1"/>
  <c r="D124" i="3"/>
  <c r="K68" i="4" l="1"/>
  <c r="L68" i="4" s="1"/>
  <c r="M68" i="4" s="1"/>
  <c r="F69" i="4" s="1"/>
  <c r="AG79" i="5"/>
  <c r="Y80" i="5"/>
  <c r="V80" i="5"/>
  <c r="X80" i="5" s="1"/>
  <c r="AF79" i="5"/>
  <c r="S81" i="5"/>
  <c r="U81" i="5" s="1"/>
  <c r="AE80" i="5"/>
  <c r="O84" i="8"/>
  <c r="K85" i="8"/>
  <c r="L85" i="8" s="1"/>
  <c r="M85" i="8" s="1"/>
  <c r="F86" i="8" s="1"/>
  <c r="H86" i="8" s="1"/>
  <c r="K82" i="6"/>
  <c r="L82" i="6" s="1"/>
  <c r="M82" i="6" s="1"/>
  <c r="F83" i="6" s="1"/>
  <c r="I82" i="6"/>
  <c r="O81" i="5"/>
  <c r="Q81" i="5"/>
  <c r="T81" i="5" s="1"/>
  <c r="R81" i="5"/>
  <c r="Y45" i="6"/>
  <c r="U45" i="6"/>
  <c r="X45" i="6"/>
  <c r="K82" i="5"/>
  <c r="D125" i="3"/>
  <c r="F125" i="3"/>
  <c r="C126" i="3" s="1"/>
  <c r="H69" i="4" l="1"/>
  <c r="J69" i="4"/>
  <c r="C83" i="6"/>
  <c r="N68" i="4"/>
  <c r="O68" i="4" s="1"/>
  <c r="R68" i="4" s="1"/>
  <c r="O82" i="6"/>
  <c r="C69" i="4"/>
  <c r="AA80" i="5"/>
  <c r="W80" i="5"/>
  <c r="Z80" i="5" s="1"/>
  <c r="Y81" i="5" s="1"/>
  <c r="AA81" i="5" s="1"/>
  <c r="N85" i="8"/>
  <c r="C86" i="8"/>
  <c r="I86" i="8" s="1"/>
  <c r="J86" i="8"/>
  <c r="I83" i="6"/>
  <c r="J83" i="6"/>
  <c r="H83" i="6"/>
  <c r="N82" i="6"/>
  <c r="AE81" i="5"/>
  <c r="S82" i="5"/>
  <c r="P82" i="5"/>
  <c r="AD81" i="5"/>
  <c r="AB45" i="6"/>
  <c r="L82" i="5"/>
  <c r="M82" i="5" s="1"/>
  <c r="F83" i="5" s="1"/>
  <c r="C83" i="5"/>
  <c r="N82" i="5"/>
  <c r="D126" i="3"/>
  <c r="F126" i="3"/>
  <c r="C127" i="3" s="1"/>
  <c r="I69" i="4" l="1"/>
  <c r="K69" i="4"/>
  <c r="L69" i="4" s="1"/>
  <c r="M69" i="4" s="1"/>
  <c r="F70" i="4" s="1"/>
  <c r="AG80" i="5"/>
  <c r="V81" i="5"/>
  <c r="AF80" i="5"/>
  <c r="O85" i="8"/>
  <c r="K86" i="8"/>
  <c r="L86" i="8" s="1"/>
  <c r="M86" i="8" s="1"/>
  <c r="F87" i="8" s="1"/>
  <c r="H87" i="8" s="1"/>
  <c r="K83" i="6"/>
  <c r="L83" i="6" s="1"/>
  <c r="M83" i="6" s="1"/>
  <c r="F84" i="6" s="1"/>
  <c r="U82" i="5"/>
  <c r="O82" i="5"/>
  <c r="R82" i="5"/>
  <c r="Q82" i="5"/>
  <c r="Q45" i="6"/>
  <c r="T45" i="6"/>
  <c r="I83" i="5"/>
  <c r="J83" i="5"/>
  <c r="H83" i="5"/>
  <c r="F127" i="3"/>
  <c r="C128" i="3" s="1"/>
  <c r="D127" i="3"/>
  <c r="O83" i="6" l="1"/>
  <c r="J70" i="4"/>
  <c r="H70" i="4"/>
  <c r="C70" i="4"/>
  <c r="C84" i="6"/>
  <c r="N69" i="4"/>
  <c r="O69" i="4" s="1"/>
  <c r="R69" i="4" s="1"/>
  <c r="W81" i="5"/>
  <c r="V82" i="5" s="1"/>
  <c r="X82" i="5" s="1"/>
  <c r="X81" i="5"/>
  <c r="N86" i="8"/>
  <c r="O86" i="8" s="1"/>
  <c r="J87" i="8"/>
  <c r="C87" i="8"/>
  <c r="I87" i="8" s="1"/>
  <c r="I84" i="6"/>
  <c r="H84" i="6"/>
  <c r="J84" i="6"/>
  <c r="K84" i="6" s="1"/>
  <c r="L84" i="6" s="1"/>
  <c r="M84" i="6" s="1"/>
  <c r="F85" i="6" s="1"/>
  <c r="N83" i="6"/>
  <c r="T82" i="5"/>
  <c r="P83" i="5"/>
  <c r="AD82" i="5"/>
  <c r="W45" i="6"/>
  <c r="Z45" i="6" s="1"/>
  <c r="AE45" i="6"/>
  <c r="P46" i="6"/>
  <c r="K83" i="5"/>
  <c r="L83" i="5" s="1"/>
  <c r="M83" i="5" s="1"/>
  <c r="F84" i="5" s="1"/>
  <c r="F128" i="3"/>
  <c r="C129" i="3" s="1"/>
  <c r="D128" i="3"/>
  <c r="I70" i="4" l="1"/>
  <c r="K70" i="4"/>
  <c r="L70" i="4" s="1"/>
  <c r="M70" i="4" s="1"/>
  <c r="F71" i="4" s="1"/>
  <c r="C85" i="6"/>
  <c r="Z81" i="5"/>
  <c r="AF81" i="5"/>
  <c r="K87" i="8"/>
  <c r="L87" i="8" s="1"/>
  <c r="M87" i="8" s="1"/>
  <c r="F88" i="8" s="1"/>
  <c r="H88" i="8" s="1"/>
  <c r="I85" i="6"/>
  <c r="H85" i="6"/>
  <c r="J85" i="6"/>
  <c r="N84" i="6"/>
  <c r="O84" i="6"/>
  <c r="AE82" i="5"/>
  <c r="S83" i="5"/>
  <c r="R83" i="5"/>
  <c r="W82" i="5"/>
  <c r="R46" i="6"/>
  <c r="AF45" i="6"/>
  <c r="S46" i="6"/>
  <c r="C84" i="5"/>
  <c r="I84" i="5" s="1"/>
  <c r="H84" i="5"/>
  <c r="J84" i="5"/>
  <c r="N83" i="5"/>
  <c r="F129" i="3"/>
  <c r="C130" i="3" s="1"/>
  <c r="D129" i="3"/>
  <c r="H71" i="4" l="1"/>
  <c r="J71" i="4"/>
  <c r="C71" i="4"/>
  <c r="N70" i="4"/>
  <c r="O70" i="4" s="1"/>
  <c r="R70" i="4" s="1"/>
  <c r="AG81" i="5"/>
  <c r="Y82" i="5"/>
  <c r="AA82" i="5" s="1"/>
  <c r="N87" i="8"/>
  <c r="C88" i="8"/>
  <c r="I88" i="8" s="1"/>
  <c r="J88" i="8"/>
  <c r="K85" i="6"/>
  <c r="L85" i="6" s="1"/>
  <c r="M85" i="6" s="1"/>
  <c r="F86" i="6" s="1"/>
  <c r="C86" i="6"/>
  <c r="U83" i="5"/>
  <c r="AF82" i="5"/>
  <c r="V83" i="5"/>
  <c r="Z82" i="5"/>
  <c r="O83" i="5"/>
  <c r="Q83" i="5"/>
  <c r="AG45" i="6"/>
  <c r="V46" i="6"/>
  <c r="U46" i="6"/>
  <c r="K84" i="5"/>
  <c r="D130" i="3"/>
  <c r="F130" i="3"/>
  <c r="C131" i="3" s="1"/>
  <c r="K71" i="4" l="1"/>
  <c r="L71" i="4" s="1"/>
  <c r="M71" i="4" s="1"/>
  <c r="F72" i="4" s="1"/>
  <c r="I71" i="4"/>
  <c r="C72" i="4"/>
  <c r="N71" i="4"/>
  <c r="O71" i="4" s="1"/>
  <c r="R71" i="4" s="1"/>
  <c r="O85" i="6"/>
  <c r="O87" i="8"/>
  <c r="K88" i="8"/>
  <c r="L88" i="8" s="1"/>
  <c r="M88" i="8" s="1"/>
  <c r="F89" i="8" s="1"/>
  <c r="H89" i="8" s="1"/>
  <c r="I86" i="6"/>
  <c r="H86" i="6"/>
  <c r="J86" i="6"/>
  <c r="K86" i="6" s="1"/>
  <c r="L86" i="6" s="1"/>
  <c r="M86" i="6" s="1"/>
  <c r="F87" i="6" s="1"/>
  <c r="N85" i="6"/>
  <c r="X83" i="5"/>
  <c r="AD83" i="5"/>
  <c r="P84" i="5"/>
  <c r="T83" i="5"/>
  <c r="AG82" i="5"/>
  <c r="Y83" i="5"/>
  <c r="X46" i="6"/>
  <c r="Y46" i="6"/>
  <c r="L84" i="5"/>
  <c r="M84" i="5" s="1"/>
  <c r="F85" i="5" s="1"/>
  <c r="C85" i="5"/>
  <c r="N84" i="5"/>
  <c r="D131" i="3"/>
  <c r="F131" i="3"/>
  <c r="C132" i="3" s="1"/>
  <c r="I72" i="4" l="1"/>
  <c r="H72" i="4"/>
  <c r="J72" i="4"/>
  <c r="K72" i="4" s="1"/>
  <c r="L72" i="4" s="1"/>
  <c r="M72" i="4" s="1"/>
  <c r="F73" i="4" s="1"/>
  <c r="C87" i="6"/>
  <c r="I87" i="6" s="1"/>
  <c r="J89" i="8"/>
  <c r="C89" i="8"/>
  <c r="I89" i="8" s="1"/>
  <c r="N88" i="8"/>
  <c r="J87" i="6"/>
  <c r="H87" i="6"/>
  <c r="N86" i="6"/>
  <c r="O86" i="6"/>
  <c r="AE83" i="5"/>
  <c r="S84" i="5"/>
  <c r="W83" i="5"/>
  <c r="O84" i="5"/>
  <c r="AA83" i="5"/>
  <c r="Q84" i="5"/>
  <c r="R84" i="5"/>
  <c r="AB46" i="6"/>
  <c r="I85" i="5"/>
  <c r="H85" i="5"/>
  <c r="J85" i="5"/>
  <c r="K85" i="5" s="1"/>
  <c r="L85" i="5" s="1"/>
  <c r="M85" i="5" s="1"/>
  <c r="F86" i="5" s="1"/>
  <c r="F132" i="3"/>
  <c r="C133" i="3" s="1"/>
  <c r="D132" i="3"/>
  <c r="H73" i="4" l="1"/>
  <c r="J73" i="4"/>
  <c r="C73" i="4"/>
  <c r="N72" i="4"/>
  <c r="O72" i="4" s="1"/>
  <c r="R72" i="4" s="1"/>
  <c r="AD84" i="5"/>
  <c r="K89" i="8"/>
  <c r="L89" i="8" s="1"/>
  <c r="M89" i="8" s="1"/>
  <c r="F90" i="8" s="1"/>
  <c r="J90" i="8" s="1"/>
  <c r="O88" i="8"/>
  <c r="K87" i="6"/>
  <c r="L87" i="6" s="1"/>
  <c r="M87" i="6" s="1"/>
  <c r="F88" i="6" s="1"/>
  <c r="AF83" i="5"/>
  <c r="V84" i="5"/>
  <c r="P85" i="5"/>
  <c r="T84" i="5"/>
  <c r="S85" i="5" s="1"/>
  <c r="U84" i="5"/>
  <c r="Z83" i="5"/>
  <c r="Q46" i="6"/>
  <c r="J86" i="5"/>
  <c r="H86" i="5"/>
  <c r="N85" i="5"/>
  <c r="C86" i="5"/>
  <c r="F133" i="3"/>
  <c r="C134" i="3" s="1"/>
  <c r="D133" i="3"/>
  <c r="K73" i="4" l="1"/>
  <c r="I73" i="4"/>
  <c r="O87" i="6"/>
  <c r="C88" i="6"/>
  <c r="I88" i="6" s="1"/>
  <c r="N89" i="8"/>
  <c r="O89" i="8" s="1"/>
  <c r="H90" i="8"/>
  <c r="C90" i="8"/>
  <c r="I90" i="8" s="1"/>
  <c r="H88" i="6"/>
  <c r="J88" i="6"/>
  <c r="K88" i="6" s="1"/>
  <c r="L88" i="6" s="1"/>
  <c r="M88" i="6" s="1"/>
  <c r="F89" i="6" s="1"/>
  <c r="N87" i="6"/>
  <c r="X84" i="5"/>
  <c r="U85" i="5"/>
  <c r="O85" i="5"/>
  <c r="AE84" i="5"/>
  <c r="W84" i="5"/>
  <c r="AG83" i="5"/>
  <c r="Y84" i="5"/>
  <c r="R85" i="5"/>
  <c r="Q85" i="5"/>
  <c r="T85" i="5" s="1"/>
  <c r="T46" i="6"/>
  <c r="W46" i="6" s="1"/>
  <c r="AE46" i="6"/>
  <c r="P47" i="6"/>
  <c r="K86" i="5"/>
  <c r="L86" i="5" s="1"/>
  <c r="M86" i="5" s="1"/>
  <c r="F87" i="5" s="1"/>
  <c r="I86" i="5"/>
  <c r="D134" i="3"/>
  <c r="F134" i="3"/>
  <c r="C135" i="3" s="1"/>
  <c r="L73" i="4" l="1"/>
  <c r="M73" i="4" s="1"/>
  <c r="F74" i="4" s="1"/>
  <c r="C74" i="4"/>
  <c r="N73" i="4"/>
  <c r="O73" i="4" s="1"/>
  <c r="R73" i="4" s="1"/>
  <c r="AE85" i="5"/>
  <c r="K90" i="8"/>
  <c r="L90" i="8" s="1"/>
  <c r="M90" i="8" s="1"/>
  <c r="F91" i="8" s="1"/>
  <c r="J91" i="8" s="1"/>
  <c r="O88" i="6"/>
  <c r="J89" i="6"/>
  <c r="H89" i="6"/>
  <c r="N88" i="6"/>
  <c r="C89" i="6"/>
  <c r="AA84" i="5"/>
  <c r="S86" i="5"/>
  <c r="P86" i="5"/>
  <c r="AD85" i="5"/>
  <c r="AF84" i="5"/>
  <c r="Z84" i="5"/>
  <c r="Y85" i="5" s="1"/>
  <c r="V85" i="5"/>
  <c r="W85" i="5" s="1"/>
  <c r="Z46" i="6"/>
  <c r="R47" i="6"/>
  <c r="AG46" i="6"/>
  <c r="V47" i="6"/>
  <c r="AF46" i="6"/>
  <c r="S47" i="6"/>
  <c r="N86" i="5"/>
  <c r="H87" i="5"/>
  <c r="J87" i="5"/>
  <c r="C87" i="5"/>
  <c r="D135" i="3"/>
  <c r="F135" i="3"/>
  <c r="C136" i="3" s="1"/>
  <c r="I74" i="4" l="1"/>
  <c r="J74" i="4"/>
  <c r="H74" i="4"/>
  <c r="H91" i="8"/>
  <c r="N90" i="8"/>
  <c r="O90" i="8" s="1"/>
  <c r="C91" i="8"/>
  <c r="I91" i="8" s="1"/>
  <c r="I89" i="6"/>
  <c r="K89" i="6"/>
  <c r="AA85" i="5"/>
  <c r="U86" i="5"/>
  <c r="X85" i="5"/>
  <c r="AF85" i="5" s="1"/>
  <c r="V86" i="5"/>
  <c r="O86" i="5"/>
  <c r="Z85" i="5"/>
  <c r="Q86" i="5"/>
  <c r="T86" i="5" s="1"/>
  <c r="R86" i="5"/>
  <c r="AG84" i="5"/>
  <c r="U47" i="6"/>
  <c r="X47" i="6"/>
  <c r="Y47" i="6"/>
  <c r="I87" i="5"/>
  <c r="K87" i="5"/>
  <c r="L87" i="5" s="1"/>
  <c r="M87" i="5" s="1"/>
  <c r="F88" i="5" s="1"/>
  <c r="F136" i="3"/>
  <c r="C137" i="3" s="1"/>
  <c r="D136" i="3"/>
  <c r="AE86" i="5" l="1"/>
  <c r="K74" i="4"/>
  <c r="L74" i="4" s="1"/>
  <c r="M74" i="4" s="1"/>
  <c r="F75" i="4" s="1"/>
  <c r="AG85" i="5"/>
  <c r="K91" i="8"/>
  <c r="L91" i="8" s="1"/>
  <c r="M91" i="8" s="1"/>
  <c r="F92" i="8" s="1"/>
  <c r="J92" i="8" s="1"/>
  <c r="L89" i="6"/>
  <c r="M89" i="6" s="1"/>
  <c r="F90" i="6" s="1"/>
  <c r="C90" i="6"/>
  <c r="O89" i="6"/>
  <c r="N89" i="6"/>
  <c r="S87" i="5"/>
  <c r="X86" i="5"/>
  <c r="Y86" i="5"/>
  <c r="W86" i="5"/>
  <c r="V87" i="5" s="1"/>
  <c r="P87" i="5"/>
  <c r="AD86" i="5"/>
  <c r="AB47" i="6"/>
  <c r="J88" i="5"/>
  <c r="H88" i="5"/>
  <c r="C88" i="5"/>
  <c r="N87" i="5"/>
  <c r="F137" i="3"/>
  <c r="C138" i="3" s="1"/>
  <c r="D137" i="3"/>
  <c r="N74" i="4" l="1"/>
  <c r="O74" i="4" s="1"/>
  <c r="R74" i="4" s="1"/>
  <c r="J75" i="4"/>
  <c r="H75" i="4"/>
  <c r="C75" i="4"/>
  <c r="Z86" i="5"/>
  <c r="Y87" i="5" s="1"/>
  <c r="N91" i="8"/>
  <c r="O91" i="8" s="1"/>
  <c r="C92" i="8"/>
  <c r="I92" i="8" s="1"/>
  <c r="H92" i="8"/>
  <c r="I90" i="6"/>
  <c r="H90" i="6"/>
  <c r="J90" i="6"/>
  <c r="X87" i="5"/>
  <c r="AA86" i="5"/>
  <c r="AG86" i="5" s="1"/>
  <c r="O87" i="5"/>
  <c r="T87" i="5"/>
  <c r="R87" i="5"/>
  <c r="Q87" i="5"/>
  <c r="P88" i="5" s="1"/>
  <c r="AF86" i="5"/>
  <c r="U87" i="5"/>
  <c r="Q47" i="6"/>
  <c r="T47" i="6" s="1"/>
  <c r="K88" i="5"/>
  <c r="L88" i="5" s="1"/>
  <c r="M88" i="5" s="1"/>
  <c r="F89" i="5" s="1"/>
  <c r="I88" i="5"/>
  <c r="F138" i="3"/>
  <c r="C139" i="3" s="1"/>
  <c r="D138" i="3"/>
  <c r="K75" i="4" l="1"/>
  <c r="L75" i="4" s="1"/>
  <c r="M75" i="4" s="1"/>
  <c r="F76" i="4" s="1"/>
  <c r="I75" i="4"/>
  <c r="C76" i="4"/>
  <c r="K92" i="8"/>
  <c r="L92" i="8" s="1"/>
  <c r="M92" i="8" s="1"/>
  <c r="F93" i="8" s="1"/>
  <c r="J93" i="8" s="1"/>
  <c r="AE87" i="5"/>
  <c r="S88" i="5"/>
  <c r="U88" i="5" s="1"/>
  <c r="N92" i="8"/>
  <c r="C93" i="8"/>
  <c r="I93" i="8" s="1"/>
  <c r="K90" i="6"/>
  <c r="L90" i="6" s="1"/>
  <c r="M90" i="6" s="1"/>
  <c r="F91" i="6" s="1"/>
  <c r="R88" i="5"/>
  <c r="AD87" i="5"/>
  <c r="W87" i="5"/>
  <c r="AA87" i="5"/>
  <c r="W47" i="6"/>
  <c r="Z47" i="6" s="1"/>
  <c r="AE47" i="6"/>
  <c r="P48" i="6"/>
  <c r="N88" i="5"/>
  <c r="Q88" i="5" s="1"/>
  <c r="C89" i="5"/>
  <c r="I89" i="5" s="1"/>
  <c r="H89" i="5"/>
  <c r="J89" i="5"/>
  <c r="D139" i="3"/>
  <c r="F139" i="3"/>
  <c r="C140" i="3" s="1"/>
  <c r="I76" i="4" l="1"/>
  <c r="J76" i="4"/>
  <c r="H76" i="4"/>
  <c r="N75" i="4"/>
  <c r="O75" i="4" s="1"/>
  <c r="R75" i="4" s="1"/>
  <c r="H93" i="8"/>
  <c r="K93" i="8"/>
  <c r="L93" i="8" s="1"/>
  <c r="M93" i="8" s="1"/>
  <c r="F94" i="8" s="1"/>
  <c r="J94" i="8" s="1"/>
  <c r="O92" i="8"/>
  <c r="J91" i="6"/>
  <c r="H91" i="6"/>
  <c r="O90" i="6"/>
  <c r="C91" i="6"/>
  <c r="N90" i="6"/>
  <c r="P89" i="5"/>
  <c r="AD88" i="5"/>
  <c r="AF87" i="5"/>
  <c r="V88" i="5"/>
  <c r="Z87" i="5"/>
  <c r="O88" i="5"/>
  <c r="T88" i="5"/>
  <c r="R48" i="6"/>
  <c r="Y48" i="6"/>
  <c r="AG47" i="6"/>
  <c r="V48" i="6"/>
  <c r="AF47" i="6"/>
  <c r="S48" i="6"/>
  <c r="K89" i="5"/>
  <c r="L89" i="5" s="1"/>
  <c r="M89" i="5" s="1"/>
  <c r="F90" i="5" s="1"/>
  <c r="D140" i="3"/>
  <c r="F140" i="3"/>
  <c r="C141" i="3" s="1"/>
  <c r="K76" i="4" l="1"/>
  <c r="L76" i="4" s="1"/>
  <c r="M76" i="4" s="1"/>
  <c r="F77" i="4" s="1"/>
  <c r="C94" i="8"/>
  <c r="I94" i="8" s="1"/>
  <c r="H94" i="8"/>
  <c r="N93" i="8"/>
  <c r="I91" i="6"/>
  <c r="K91" i="6"/>
  <c r="L91" i="6" s="1"/>
  <c r="M91" i="6" s="1"/>
  <c r="F92" i="6" s="1"/>
  <c r="N91" i="6"/>
  <c r="X88" i="5"/>
  <c r="AE88" i="5"/>
  <c r="S89" i="5"/>
  <c r="W88" i="5"/>
  <c r="V89" i="5" s="1"/>
  <c r="AG87" i="5"/>
  <c r="Y88" i="5"/>
  <c r="R89" i="5"/>
  <c r="AB48" i="6"/>
  <c r="X48" i="6"/>
  <c r="U48" i="6"/>
  <c r="J90" i="5"/>
  <c r="H90" i="5"/>
  <c r="C90" i="5"/>
  <c r="N89" i="5"/>
  <c r="Q89" i="5" s="1"/>
  <c r="D141" i="3"/>
  <c r="F141" i="3"/>
  <c r="C142" i="3" s="1"/>
  <c r="H77" i="4" l="1"/>
  <c r="J77" i="4"/>
  <c r="N76" i="4"/>
  <c r="O76" i="4" s="1"/>
  <c r="R76" i="4" s="1"/>
  <c r="C77" i="4"/>
  <c r="O93" i="8"/>
  <c r="K94" i="8"/>
  <c r="N94" i="8" s="1"/>
  <c r="C92" i="6"/>
  <c r="H92" i="6"/>
  <c r="J92" i="6"/>
  <c r="O91" i="6"/>
  <c r="X89" i="5"/>
  <c r="P90" i="5"/>
  <c r="AD89" i="5"/>
  <c r="U89" i="5"/>
  <c r="AA88" i="5"/>
  <c r="O89" i="5"/>
  <c r="T89" i="5"/>
  <c r="AF88" i="5"/>
  <c r="Z88" i="5"/>
  <c r="Y89" i="5" s="1"/>
  <c r="Q48" i="6"/>
  <c r="T48" i="6"/>
  <c r="K90" i="5"/>
  <c r="L90" i="5" s="1"/>
  <c r="M90" i="5" s="1"/>
  <c r="F91" i="5" s="1"/>
  <c r="I90" i="5"/>
  <c r="D142" i="3"/>
  <c r="F142" i="3"/>
  <c r="C143" i="3" s="1"/>
  <c r="I77" i="4" l="1"/>
  <c r="K77" i="4"/>
  <c r="L77" i="4" s="1"/>
  <c r="M77" i="4" s="1"/>
  <c r="F78" i="4" s="1"/>
  <c r="C78" i="4"/>
  <c r="N77" i="4"/>
  <c r="O77" i="4" s="1"/>
  <c r="R77" i="4" s="1"/>
  <c r="AE89" i="5"/>
  <c r="W89" i="5"/>
  <c r="AF89" i="5" s="1"/>
  <c r="O94" i="8"/>
  <c r="C95" i="8"/>
  <c r="I95" i="8" s="1"/>
  <c r="L94" i="8"/>
  <c r="M94" i="8" s="1"/>
  <c r="F95" i="8" s="1"/>
  <c r="H95" i="8" s="1"/>
  <c r="I92" i="6"/>
  <c r="K92" i="6"/>
  <c r="L92" i="6" s="1"/>
  <c r="M92" i="6" s="1"/>
  <c r="F93" i="6" s="1"/>
  <c r="AA89" i="5"/>
  <c r="R90" i="5"/>
  <c r="AG88" i="5"/>
  <c r="S90" i="5"/>
  <c r="W48" i="6"/>
  <c r="Z48" i="6" s="1"/>
  <c r="AE48" i="6"/>
  <c r="P49" i="6"/>
  <c r="N90" i="5"/>
  <c r="O90" i="5" s="1"/>
  <c r="H91" i="5"/>
  <c r="J91" i="5"/>
  <c r="C91" i="5"/>
  <c r="D143" i="3"/>
  <c r="F143" i="3"/>
  <c r="C144" i="3" s="1"/>
  <c r="C93" i="6" l="1"/>
  <c r="I78" i="4"/>
  <c r="H78" i="4"/>
  <c r="J78" i="4"/>
  <c r="Z89" i="5"/>
  <c r="AG89" i="5" s="1"/>
  <c r="V90" i="5"/>
  <c r="Q90" i="5"/>
  <c r="T90" i="5" s="1"/>
  <c r="J95" i="8"/>
  <c r="K95" i="8" s="1"/>
  <c r="L95" i="8" s="1"/>
  <c r="M95" i="8" s="1"/>
  <c r="F96" i="8" s="1"/>
  <c r="H96" i="8" s="1"/>
  <c r="H93" i="6"/>
  <c r="J93" i="6"/>
  <c r="K93" i="6" s="1"/>
  <c r="L93" i="6" s="1"/>
  <c r="M93" i="6" s="1"/>
  <c r="F94" i="6" s="1"/>
  <c r="I93" i="6"/>
  <c r="O92" i="6"/>
  <c r="N92" i="6"/>
  <c r="U90" i="5"/>
  <c r="X90" i="5"/>
  <c r="R49" i="6"/>
  <c r="AF48" i="6"/>
  <c r="S49" i="6"/>
  <c r="I91" i="5"/>
  <c r="K91" i="5"/>
  <c r="L91" i="5" s="1"/>
  <c r="M91" i="5" s="1"/>
  <c r="F92" i="5" s="1"/>
  <c r="D144" i="3"/>
  <c r="F144" i="3"/>
  <c r="C145" i="3" s="1"/>
  <c r="Y90" i="5" l="1"/>
  <c r="P91" i="5"/>
  <c r="K78" i="4"/>
  <c r="L78" i="4" s="1"/>
  <c r="M78" i="4" s="1"/>
  <c r="F79" i="4" s="1"/>
  <c r="AD90" i="5"/>
  <c r="AE90" i="5"/>
  <c r="C96" i="8"/>
  <c r="I96" i="8" s="1"/>
  <c r="N95" i="8"/>
  <c r="J96" i="8"/>
  <c r="O93" i="6"/>
  <c r="C94" i="6"/>
  <c r="N93" i="6"/>
  <c r="J94" i="6"/>
  <c r="H94" i="6"/>
  <c r="W90" i="5"/>
  <c r="Z90" i="5" s="1"/>
  <c r="R91" i="5"/>
  <c r="S91" i="5"/>
  <c r="AA90" i="5"/>
  <c r="Y49" i="6"/>
  <c r="U49" i="6"/>
  <c r="AG48" i="6"/>
  <c r="V49" i="6"/>
  <c r="C92" i="5"/>
  <c r="I92" i="5" s="1"/>
  <c r="J92" i="5"/>
  <c r="H92" i="5"/>
  <c r="N91" i="5"/>
  <c r="F145" i="3"/>
  <c r="C146" i="3" s="1"/>
  <c r="D145" i="3"/>
  <c r="J79" i="4" l="1"/>
  <c r="H79" i="4"/>
  <c r="C79" i="4"/>
  <c r="N78" i="4"/>
  <c r="O78" i="4" s="1"/>
  <c r="R78" i="4" s="1"/>
  <c r="AG90" i="5"/>
  <c r="O95" i="8"/>
  <c r="K96" i="8"/>
  <c r="L96" i="8" s="1"/>
  <c r="M96" i="8" s="1"/>
  <c r="F97" i="8" s="1"/>
  <c r="H97" i="8" s="1"/>
  <c r="I94" i="6"/>
  <c r="K94" i="6"/>
  <c r="Y91" i="5"/>
  <c r="O91" i="5"/>
  <c r="Q91" i="5"/>
  <c r="U91" i="5"/>
  <c r="AF90" i="5"/>
  <c r="V91" i="5"/>
  <c r="AB49" i="6"/>
  <c r="X49" i="6"/>
  <c r="K92" i="5"/>
  <c r="F146" i="3"/>
  <c r="C147" i="3" s="1"/>
  <c r="D146" i="3"/>
  <c r="I79" i="4" l="1"/>
  <c r="K79" i="4"/>
  <c r="L79" i="4" s="1"/>
  <c r="M79" i="4" s="1"/>
  <c r="F80" i="4" s="1"/>
  <c r="C80" i="4"/>
  <c r="N79" i="4"/>
  <c r="O79" i="4" s="1"/>
  <c r="R79" i="4" s="1"/>
  <c r="J97" i="8"/>
  <c r="C97" i="8"/>
  <c r="N96" i="8"/>
  <c r="L94" i="6"/>
  <c r="M94" i="6" s="1"/>
  <c r="F95" i="6" s="1"/>
  <c r="C95" i="6"/>
  <c r="O94" i="6"/>
  <c r="N94" i="6"/>
  <c r="X91" i="5"/>
  <c r="P92" i="5"/>
  <c r="AD91" i="5"/>
  <c r="T91" i="5"/>
  <c r="AA91" i="5"/>
  <c r="Q49" i="6"/>
  <c r="T49" i="6" s="1"/>
  <c r="L92" i="5"/>
  <c r="M92" i="5" s="1"/>
  <c r="F93" i="5" s="1"/>
  <c r="C93" i="5"/>
  <c r="N92" i="5"/>
  <c r="D147" i="3"/>
  <c r="F147" i="3"/>
  <c r="C148" i="3" s="1"/>
  <c r="H80" i="4" l="1"/>
  <c r="J80" i="4"/>
  <c r="K80" i="4"/>
  <c r="L80" i="4" s="1"/>
  <c r="M80" i="4" s="1"/>
  <c r="F81" i="4" s="1"/>
  <c r="I80" i="4"/>
  <c r="O96" i="8"/>
  <c r="K97" i="8"/>
  <c r="L97" i="8" s="1"/>
  <c r="M97" i="8" s="1"/>
  <c r="F98" i="8" s="1"/>
  <c r="J98" i="8" s="1"/>
  <c r="I97" i="8"/>
  <c r="I95" i="6"/>
  <c r="J95" i="6"/>
  <c r="H95" i="6"/>
  <c r="AE91" i="5"/>
  <c r="S92" i="5"/>
  <c r="W91" i="5"/>
  <c r="Z91" i="5" s="1"/>
  <c r="O92" i="5"/>
  <c r="Q92" i="5"/>
  <c r="R92" i="5"/>
  <c r="W49" i="6"/>
  <c r="Z49" i="6" s="1"/>
  <c r="AE49" i="6"/>
  <c r="P50" i="6"/>
  <c r="I93" i="5"/>
  <c r="H93" i="5"/>
  <c r="J93" i="5"/>
  <c r="K93" i="5" s="1"/>
  <c r="L93" i="5" s="1"/>
  <c r="M93" i="5" s="1"/>
  <c r="F94" i="5" s="1"/>
  <c r="D148" i="3"/>
  <c r="F148" i="3"/>
  <c r="C149" i="3" s="1"/>
  <c r="J81" i="4" l="1"/>
  <c r="H81" i="4"/>
  <c r="N80" i="4"/>
  <c r="O80" i="4" s="1"/>
  <c r="R80" i="4" s="1"/>
  <c r="C81" i="4"/>
  <c r="AD92" i="5"/>
  <c r="C98" i="8"/>
  <c r="I98" i="8" s="1"/>
  <c r="N97" i="8"/>
  <c r="H98" i="8"/>
  <c r="K95" i="6"/>
  <c r="L95" i="6" s="1"/>
  <c r="M95" i="6" s="1"/>
  <c r="F96" i="6" s="1"/>
  <c r="AF91" i="5"/>
  <c r="V92" i="5"/>
  <c r="T92" i="5"/>
  <c r="U92" i="5"/>
  <c r="AG91" i="5"/>
  <c r="Y92" i="5"/>
  <c r="P93" i="5"/>
  <c r="R50" i="6"/>
  <c r="AF49" i="6"/>
  <c r="S50" i="6"/>
  <c r="J94" i="5"/>
  <c r="H94" i="5"/>
  <c r="N93" i="5"/>
  <c r="C94" i="5"/>
  <c r="D149" i="3"/>
  <c r="F149" i="3"/>
  <c r="C150" i="3" s="1"/>
  <c r="O95" i="6" l="1"/>
  <c r="I81" i="4"/>
  <c r="K81" i="4"/>
  <c r="AE92" i="5"/>
  <c r="O97" i="8"/>
  <c r="K98" i="8"/>
  <c r="L98" i="8" s="1"/>
  <c r="M98" i="8" s="1"/>
  <c r="F99" i="8" s="1"/>
  <c r="J99" i="8" s="1"/>
  <c r="J96" i="6"/>
  <c r="H96" i="6"/>
  <c r="N95" i="6"/>
  <c r="C96" i="6"/>
  <c r="AA92" i="5"/>
  <c r="X92" i="5"/>
  <c r="S93" i="5"/>
  <c r="O93" i="5"/>
  <c r="R93" i="5"/>
  <c r="Q93" i="5"/>
  <c r="W92" i="5"/>
  <c r="V93" i="5" s="1"/>
  <c r="Y50" i="6"/>
  <c r="U50" i="6"/>
  <c r="AG49" i="6"/>
  <c r="V50" i="6"/>
  <c r="K94" i="5"/>
  <c r="L94" i="5" s="1"/>
  <c r="M94" i="5" s="1"/>
  <c r="F95" i="5" s="1"/>
  <c r="I94" i="5"/>
  <c r="D150" i="3"/>
  <c r="F150" i="3"/>
  <c r="C151" i="3" s="1"/>
  <c r="L81" i="4" l="1"/>
  <c r="M81" i="4" s="1"/>
  <c r="F82" i="4" s="1"/>
  <c r="N81" i="4"/>
  <c r="O81" i="4" s="1"/>
  <c r="R81" i="4" s="1"/>
  <c r="C82" i="4"/>
  <c r="N98" i="8"/>
  <c r="C99" i="8"/>
  <c r="I99" i="8" s="1"/>
  <c r="H99" i="8"/>
  <c r="I96" i="6"/>
  <c r="K96" i="6"/>
  <c r="L96" i="6" s="1"/>
  <c r="M96" i="6" s="1"/>
  <c r="F97" i="6" s="1"/>
  <c r="C97" i="6"/>
  <c r="P94" i="5"/>
  <c r="AD93" i="5"/>
  <c r="X93" i="5"/>
  <c r="N94" i="5"/>
  <c r="O94" i="5" s="1"/>
  <c r="T93" i="5"/>
  <c r="W93" i="5" s="1"/>
  <c r="U93" i="5"/>
  <c r="AF92" i="5"/>
  <c r="Z92" i="5"/>
  <c r="Y93" i="5" s="1"/>
  <c r="X50" i="6"/>
  <c r="AB50" i="6"/>
  <c r="H95" i="5"/>
  <c r="J95" i="5"/>
  <c r="C95" i="5"/>
  <c r="D151" i="3"/>
  <c r="F151" i="3"/>
  <c r="C152" i="3" s="1"/>
  <c r="I82" i="4" l="1"/>
  <c r="H82" i="4"/>
  <c r="J82" i="4"/>
  <c r="AF93" i="5"/>
  <c r="N96" i="6"/>
  <c r="O98" i="8"/>
  <c r="K99" i="8"/>
  <c r="L99" i="8" s="1"/>
  <c r="M99" i="8" s="1"/>
  <c r="F100" i="8" s="1"/>
  <c r="H100" i="8" s="1"/>
  <c r="I97" i="6"/>
  <c r="H97" i="6"/>
  <c r="J97" i="6"/>
  <c r="K97" i="6" s="1"/>
  <c r="L97" i="6" s="1"/>
  <c r="M97" i="6" s="1"/>
  <c r="F98" i="6" s="1"/>
  <c r="O96" i="6"/>
  <c r="AA93" i="5"/>
  <c r="AE93" i="5"/>
  <c r="Z93" i="5"/>
  <c r="AG92" i="5"/>
  <c r="S94" i="5"/>
  <c r="V94" i="5"/>
  <c r="R94" i="5"/>
  <c r="Q94" i="5"/>
  <c r="Q50" i="6"/>
  <c r="T50" i="6"/>
  <c r="I95" i="5"/>
  <c r="K95" i="5"/>
  <c r="L95" i="5" s="1"/>
  <c r="M95" i="5" s="1"/>
  <c r="F96" i="5" s="1"/>
  <c r="D152" i="3"/>
  <c r="F152" i="3"/>
  <c r="C153" i="3" s="1"/>
  <c r="K82" i="4" l="1"/>
  <c r="AG93" i="5"/>
  <c r="N99" i="8"/>
  <c r="C100" i="8"/>
  <c r="I100" i="8" s="1"/>
  <c r="J100" i="8"/>
  <c r="H98" i="6"/>
  <c r="J98" i="6"/>
  <c r="N97" i="6"/>
  <c r="C98" i="6"/>
  <c r="O97" i="6"/>
  <c r="P95" i="5"/>
  <c r="AD94" i="5"/>
  <c r="T94" i="5"/>
  <c r="X94" i="5"/>
  <c r="Y94" i="5"/>
  <c r="U94" i="5"/>
  <c r="W50" i="6"/>
  <c r="Z50" i="6" s="1"/>
  <c r="AE50" i="6"/>
  <c r="P51" i="6"/>
  <c r="J96" i="5"/>
  <c r="H96" i="5"/>
  <c r="C96" i="5"/>
  <c r="N95" i="5"/>
  <c r="F153" i="3"/>
  <c r="C154" i="3" s="1"/>
  <c r="D153" i="3"/>
  <c r="N82" i="4" l="1"/>
  <c r="O82" i="4" s="1"/>
  <c r="R82" i="4" s="1"/>
  <c r="L82" i="4"/>
  <c r="M82" i="4" s="1"/>
  <c r="F83" i="4" s="1"/>
  <c r="AE94" i="5"/>
  <c r="C83" i="4"/>
  <c r="O99" i="8"/>
  <c r="K100" i="8"/>
  <c r="L100" i="8" s="1"/>
  <c r="M100" i="8" s="1"/>
  <c r="F101" i="8" s="1"/>
  <c r="I98" i="6"/>
  <c r="K98" i="6"/>
  <c r="O95" i="5"/>
  <c r="S95" i="5"/>
  <c r="AA94" i="5"/>
  <c r="W94" i="5"/>
  <c r="R95" i="5"/>
  <c r="Q95" i="5"/>
  <c r="R51" i="6"/>
  <c r="AG50" i="6"/>
  <c r="V51" i="6"/>
  <c r="AF50" i="6"/>
  <c r="S51" i="6"/>
  <c r="K96" i="5"/>
  <c r="L96" i="5" s="1"/>
  <c r="M96" i="5" s="1"/>
  <c r="F97" i="5" s="1"/>
  <c r="I96" i="5"/>
  <c r="D154" i="3"/>
  <c r="F154" i="3"/>
  <c r="C155" i="3" s="1"/>
  <c r="I83" i="4" l="1"/>
  <c r="H83" i="4"/>
  <c r="J83" i="4"/>
  <c r="J101" i="8"/>
  <c r="H101" i="8"/>
  <c r="C101" i="8"/>
  <c r="N100" i="8"/>
  <c r="L98" i="6"/>
  <c r="M98" i="6" s="1"/>
  <c r="F99" i="6" s="1"/>
  <c r="N98" i="6"/>
  <c r="O98" i="6"/>
  <c r="C99" i="6"/>
  <c r="P96" i="5"/>
  <c r="AD95" i="5"/>
  <c r="T95" i="5"/>
  <c r="S96" i="5" s="1"/>
  <c r="AF94" i="5"/>
  <c r="V95" i="5"/>
  <c r="Z94" i="5"/>
  <c r="U95" i="5"/>
  <c r="U51" i="6"/>
  <c r="Y51" i="6"/>
  <c r="X51" i="6"/>
  <c r="N96" i="5"/>
  <c r="O96" i="5" s="1"/>
  <c r="C97" i="5"/>
  <c r="I97" i="5" s="1"/>
  <c r="H97" i="5"/>
  <c r="J97" i="5"/>
  <c r="D155" i="3"/>
  <c r="F155" i="3"/>
  <c r="C156" i="3" s="1"/>
  <c r="K83" i="4" l="1"/>
  <c r="L83" i="4" s="1"/>
  <c r="M83" i="4" s="1"/>
  <c r="F84" i="4" s="1"/>
  <c r="N83" i="4"/>
  <c r="O83" i="4" s="1"/>
  <c r="R83" i="4" s="1"/>
  <c r="C84" i="4"/>
  <c r="AE95" i="5"/>
  <c r="O100" i="8"/>
  <c r="I101" i="8"/>
  <c r="K101" i="8"/>
  <c r="C102" i="8" s="1"/>
  <c r="I102" i="8" s="1"/>
  <c r="I99" i="6"/>
  <c r="J99" i="6"/>
  <c r="H99" i="6"/>
  <c r="U96" i="5"/>
  <c r="X95" i="5"/>
  <c r="AG94" i="5"/>
  <c r="Y95" i="5"/>
  <c r="W95" i="5"/>
  <c r="V96" i="5" s="1"/>
  <c r="Q96" i="5"/>
  <c r="R96" i="5"/>
  <c r="AB51" i="6"/>
  <c r="K97" i="5"/>
  <c r="L97" i="5" s="1"/>
  <c r="M97" i="5" s="1"/>
  <c r="F98" i="5" s="1"/>
  <c r="J98" i="5" s="1"/>
  <c r="F156" i="3"/>
  <c r="C157" i="3" s="1"/>
  <c r="D156" i="3"/>
  <c r="I84" i="4" l="1"/>
  <c r="J84" i="4"/>
  <c r="H84" i="4"/>
  <c r="L101" i="8"/>
  <c r="M101" i="8" s="1"/>
  <c r="F102" i="8" s="1"/>
  <c r="N101" i="8"/>
  <c r="K99" i="6"/>
  <c r="L99" i="6" s="1"/>
  <c r="M99" i="6" s="1"/>
  <c r="F100" i="6" s="1"/>
  <c r="X96" i="5"/>
  <c r="P97" i="5"/>
  <c r="AD96" i="5"/>
  <c r="T96" i="5"/>
  <c r="AF95" i="5"/>
  <c r="Z95" i="5"/>
  <c r="AA95" i="5"/>
  <c r="N97" i="5"/>
  <c r="Q51" i="6"/>
  <c r="T51" i="6" s="1"/>
  <c r="H98" i="5"/>
  <c r="C98" i="5"/>
  <c r="I98" i="5" s="1"/>
  <c r="D157" i="3"/>
  <c r="F157" i="3"/>
  <c r="C158" i="3" s="1"/>
  <c r="K84" i="4" l="1"/>
  <c r="W96" i="5"/>
  <c r="AF96" i="5" s="1"/>
  <c r="AG95" i="5"/>
  <c r="O101" i="8"/>
  <c r="J102" i="8"/>
  <c r="K102" i="8" s="1"/>
  <c r="L102" i="8" s="1"/>
  <c r="M102" i="8" s="1"/>
  <c r="F103" i="8" s="1"/>
  <c r="J103" i="8" s="1"/>
  <c r="H102" i="8"/>
  <c r="N99" i="6"/>
  <c r="O99" i="6"/>
  <c r="J100" i="6"/>
  <c r="H100" i="6"/>
  <c r="C100" i="6"/>
  <c r="K98" i="5"/>
  <c r="C99" i="5" s="1"/>
  <c r="I99" i="5" s="1"/>
  <c r="O97" i="5"/>
  <c r="R97" i="5"/>
  <c r="Q97" i="5"/>
  <c r="Y96" i="5"/>
  <c r="AE96" i="5"/>
  <c r="S97" i="5"/>
  <c r="W51" i="6"/>
  <c r="Z51" i="6" s="1"/>
  <c r="AE51" i="6"/>
  <c r="P52" i="6"/>
  <c r="D158" i="3"/>
  <c r="F158" i="3"/>
  <c r="C159" i="3" s="1"/>
  <c r="L84" i="4" l="1"/>
  <c r="M84" i="4" s="1"/>
  <c r="F85" i="4" s="1"/>
  <c r="C85" i="4"/>
  <c r="N84" i="4"/>
  <c r="O84" i="4" s="1"/>
  <c r="R84" i="4" s="1"/>
  <c r="V97" i="5"/>
  <c r="X97" i="5" s="1"/>
  <c r="Z96" i="5"/>
  <c r="Y97" i="5" s="1"/>
  <c r="H103" i="8"/>
  <c r="C103" i="8"/>
  <c r="K103" i="8" s="1"/>
  <c r="L103" i="8" s="1"/>
  <c r="M103" i="8" s="1"/>
  <c r="F104" i="8" s="1"/>
  <c r="N102" i="8"/>
  <c r="K100" i="6"/>
  <c r="L100" i="6" s="1"/>
  <c r="M100" i="6" s="1"/>
  <c r="F101" i="6" s="1"/>
  <c r="I100" i="6"/>
  <c r="U97" i="5"/>
  <c r="P98" i="5"/>
  <c r="AD97" i="5"/>
  <c r="AA96" i="5"/>
  <c r="T97" i="5"/>
  <c r="L98" i="5"/>
  <c r="M98" i="5" s="1"/>
  <c r="F99" i="5" s="1"/>
  <c r="N98" i="5"/>
  <c r="R52" i="6"/>
  <c r="AG51" i="6"/>
  <c r="V52" i="6"/>
  <c r="AF51" i="6"/>
  <c r="S52" i="6"/>
  <c r="F159" i="3"/>
  <c r="C160" i="3" s="1"/>
  <c r="D159" i="3"/>
  <c r="O100" i="6" l="1"/>
  <c r="I85" i="4"/>
  <c r="J85" i="4"/>
  <c r="K85" i="4" s="1"/>
  <c r="H85" i="4"/>
  <c r="C101" i="6"/>
  <c r="I101" i="6" s="1"/>
  <c r="AG96" i="5"/>
  <c r="AE97" i="5"/>
  <c r="O102" i="8"/>
  <c r="I103" i="8"/>
  <c r="C104" i="8"/>
  <c r="I104" i="8" s="1"/>
  <c r="J104" i="8"/>
  <c r="H104" i="8"/>
  <c r="N103" i="8"/>
  <c r="J101" i="6"/>
  <c r="H101" i="6"/>
  <c r="N100" i="6"/>
  <c r="AA97" i="5"/>
  <c r="Q98" i="5"/>
  <c r="T98" i="5" s="1"/>
  <c r="R98" i="5"/>
  <c r="O98" i="5"/>
  <c r="S98" i="5"/>
  <c r="H99" i="5"/>
  <c r="J99" i="5"/>
  <c r="W97" i="5"/>
  <c r="U52" i="6"/>
  <c r="Y52" i="6"/>
  <c r="X52" i="6"/>
  <c r="F160" i="3"/>
  <c r="C161" i="3" s="1"/>
  <c r="D160" i="3"/>
  <c r="L85" i="4" l="1"/>
  <c r="M85" i="4" s="1"/>
  <c r="F86" i="4" s="1"/>
  <c r="C86" i="4"/>
  <c r="N85" i="4"/>
  <c r="O85" i="4" s="1"/>
  <c r="R85" i="4" s="1"/>
  <c r="K101" i="6"/>
  <c r="L101" i="6" s="1"/>
  <c r="M101" i="6" s="1"/>
  <c r="F102" i="6" s="1"/>
  <c r="K104" i="8"/>
  <c r="L104" i="8" s="1"/>
  <c r="M104" i="8" s="1"/>
  <c r="F105" i="8" s="1"/>
  <c r="H105" i="8" s="1"/>
  <c r="O103" i="8"/>
  <c r="O101" i="6"/>
  <c r="H102" i="6"/>
  <c r="J102" i="6"/>
  <c r="C102" i="6"/>
  <c r="N101" i="6"/>
  <c r="K99" i="5"/>
  <c r="L99" i="5" s="1"/>
  <c r="M99" i="5" s="1"/>
  <c r="F100" i="5" s="1"/>
  <c r="W98" i="5"/>
  <c r="P99" i="5"/>
  <c r="AD98" i="5"/>
  <c r="U98" i="5"/>
  <c r="AE98" i="5" s="1"/>
  <c r="S99" i="5"/>
  <c r="AF97" i="5"/>
  <c r="V98" i="5"/>
  <c r="Z97" i="5"/>
  <c r="AB52" i="6"/>
  <c r="D161" i="3"/>
  <c r="F161" i="3"/>
  <c r="C162" i="3" s="1"/>
  <c r="I86" i="4" l="1"/>
  <c r="H86" i="4"/>
  <c r="J86" i="4"/>
  <c r="K86" i="4" s="1"/>
  <c r="L86" i="4" s="1"/>
  <c r="M86" i="4" s="1"/>
  <c r="F87" i="4" s="1"/>
  <c r="C100" i="5"/>
  <c r="I100" i="5" s="1"/>
  <c r="N99" i="5"/>
  <c r="Q99" i="5" s="1"/>
  <c r="P100" i="5" s="1"/>
  <c r="C105" i="8"/>
  <c r="I105" i="8" s="1"/>
  <c r="J105" i="8"/>
  <c r="N104" i="8"/>
  <c r="K102" i="6"/>
  <c r="L102" i="6" s="1"/>
  <c r="M102" i="6" s="1"/>
  <c r="F103" i="6" s="1"/>
  <c r="I102" i="6"/>
  <c r="O102" i="6" s="1"/>
  <c r="AG97" i="5"/>
  <c r="Y98" i="5"/>
  <c r="Z98" i="5" s="1"/>
  <c r="R99" i="5"/>
  <c r="V99" i="5"/>
  <c r="X98" i="5"/>
  <c r="AF98" i="5" s="1"/>
  <c r="U99" i="5"/>
  <c r="J100" i="5"/>
  <c r="H100" i="5"/>
  <c r="Q52" i="6"/>
  <c r="D162" i="3"/>
  <c r="F162" i="3"/>
  <c r="C163" i="3" s="1"/>
  <c r="H87" i="4" l="1"/>
  <c r="J87" i="4"/>
  <c r="C103" i="6"/>
  <c r="K103" i="6" s="1"/>
  <c r="L103" i="6" s="1"/>
  <c r="M103" i="6" s="1"/>
  <c r="F104" i="6" s="1"/>
  <c r="C87" i="4"/>
  <c r="N86" i="4"/>
  <c r="O86" i="4" s="1"/>
  <c r="R86" i="4" s="1"/>
  <c r="K100" i="5"/>
  <c r="L100" i="5" s="1"/>
  <c r="M100" i="5" s="1"/>
  <c r="F101" i="5" s="1"/>
  <c r="J101" i="5" s="1"/>
  <c r="O99" i="5"/>
  <c r="T99" i="5"/>
  <c r="W99" i="5" s="1"/>
  <c r="Z99" i="5" s="1"/>
  <c r="O104" i="8"/>
  <c r="K105" i="8"/>
  <c r="L105" i="8" s="1"/>
  <c r="M105" i="8" s="1"/>
  <c r="F106" i="8" s="1"/>
  <c r="J106" i="8" s="1"/>
  <c r="H103" i="6"/>
  <c r="J103" i="6"/>
  <c r="I103" i="6"/>
  <c r="N102" i="6"/>
  <c r="R100" i="5"/>
  <c r="AD99" i="5"/>
  <c r="X99" i="5"/>
  <c r="AA98" i="5"/>
  <c r="AG98" i="5" s="1"/>
  <c r="Y99" i="5"/>
  <c r="T52" i="6"/>
  <c r="W52" i="6" s="1"/>
  <c r="AE52" i="6"/>
  <c r="P53" i="6"/>
  <c r="D163" i="3"/>
  <c r="F163" i="3"/>
  <c r="C164" i="3" s="1"/>
  <c r="C101" i="5" l="1"/>
  <c r="I101" i="5" s="1"/>
  <c r="I87" i="4"/>
  <c r="K87" i="4"/>
  <c r="L87" i="4" s="1"/>
  <c r="M87" i="4" s="1"/>
  <c r="F88" i="4" s="1"/>
  <c r="H101" i="5"/>
  <c r="AE99" i="5"/>
  <c r="N100" i="5"/>
  <c r="Q100" i="5" s="1"/>
  <c r="S100" i="5"/>
  <c r="U100" i="5" s="1"/>
  <c r="V100" i="5"/>
  <c r="X100" i="5" s="1"/>
  <c r="N105" i="8"/>
  <c r="C106" i="8"/>
  <c r="I106" i="8" s="1"/>
  <c r="H106" i="8"/>
  <c r="J104" i="6"/>
  <c r="H104" i="6"/>
  <c r="O103" i="6"/>
  <c r="N103" i="6"/>
  <c r="C104" i="6"/>
  <c r="K101" i="5"/>
  <c r="AA99" i="5"/>
  <c r="AG99" i="5" s="1"/>
  <c r="Y100" i="5"/>
  <c r="AF99" i="5"/>
  <c r="Z52" i="6"/>
  <c r="R53" i="6"/>
  <c r="AG52" i="6"/>
  <c r="V53" i="6"/>
  <c r="AF52" i="6"/>
  <c r="S53" i="6"/>
  <c r="F164" i="3"/>
  <c r="C165" i="3" s="1"/>
  <c r="D164" i="3"/>
  <c r="N87" i="4" l="1"/>
  <c r="O87" i="4" s="1"/>
  <c r="R87" i="4" s="1"/>
  <c r="O100" i="5"/>
  <c r="C88" i="4"/>
  <c r="H88" i="4"/>
  <c r="J88" i="4"/>
  <c r="T100" i="5"/>
  <c r="W100" i="5" s="1"/>
  <c r="AF100" i="5" s="1"/>
  <c r="O105" i="8"/>
  <c r="K106" i="8"/>
  <c r="L106" i="8" s="1"/>
  <c r="M106" i="8" s="1"/>
  <c r="F107" i="8" s="1"/>
  <c r="J107" i="8" s="1"/>
  <c r="I104" i="6"/>
  <c r="K104" i="6"/>
  <c r="L104" i="6" s="1"/>
  <c r="M104" i="6" s="1"/>
  <c r="F105" i="6" s="1"/>
  <c r="L101" i="5"/>
  <c r="M101" i="5" s="1"/>
  <c r="F102" i="5" s="1"/>
  <c r="C102" i="5"/>
  <c r="N101" i="5"/>
  <c r="S101" i="5"/>
  <c r="U101" i="5" s="1"/>
  <c r="AA100" i="5"/>
  <c r="P101" i="5"/>
  <c r="AD100" i="5"/>
  <c r="U53" i="6"/>
  <c r="Y53" i="6"/>
  <c r="X53" i="6"/>
  <c r="D165" i="3"/>
  <c r="F165" i="3"/>
  <c r="C166" i="3" s="1"/>
  <c r="C105" i="6" l="1"/>
  <c r="I88" i="4"/>
  <c r="K88" i="4"/>
  <c r="L88" i="4" s="1"/>
  <c r="M88" i="4" s="1"/>
  <c r="F89" i="4" s="1"/>
  <c r="AE100" i="5"/>
  <c r="V101" i="5"/>
  <c r="N104" i="6"/>
  <c r="Z100" i="5"/>
  <c r="AG100" i="5" s="1"/>
  <c r="N106" i="8"/>
  <c r="H107" i="8"/>
  <c r="C107" i="8"/>
  <c r="I107" i="8" s="1"/>
  <c r="I105" i="6"/>
  <c r="H105" i="6"/>
  <c r="J105" i="6"/>
  <c r="K105" i="6" s="1"/>
  <c r="O104" i="6"/>
  <c r="I102" i="5"/>
  <c r="J102" i="5"/>
  <c r="H102" i="5"/>
  <c r="Q101" i="5"/>
  <c r="T101" i="5" s="1"/>
  <c r="W101" i="5" s="1"/>
  <c r="R101" i="5"/>
  <c r="X101" i="5"/>
  <c r="O101" i="5"/>
  <c r="AB53" i="6"/>
  <c r="D166" i="3"/>
  <c r="F166" i="3"/>
  <c r="C167" i="3" s="1"/>
  <c r="J89" i="4" l="1"/>
  <c r="H89" i="4"/>
  <c r="C89" i="4"/>
  <c r="N88" i="4"/>
  <c r="O88" i="4" s="1"/>
  <c r="R88" i="4" s="1"/>
  <c r="Y101" i="5"/>
  <c r="AF101" i="5"/>
  <c r="O106" i="8"/>
  <c r="K107" i="8"/>
  <c r="L107" i="8" s="1"/>
  <c r="M107" i="8" s="1"/>
  <c r="F108" i="8" s="1"/>
  <c r="H108" i="8" s="1"/>
  <c r="L105" i="6"/>
  <c r="M105" i="6" s="1"/>
  <c r="F106" i="6" s="1"/>
  <c r="C106" i="6"/>
  <c r="N105" i="6"/>
  <c r="O105" i="6"/>
  <c r="V102" i="5"/>
  <c r="Z101" i="5"/>
  <c r="Y102" i="5" s="1"/>
  <c r="AA101" i="5"/>
  <c r="K102" i="5"/>
  <c r="L102" i="5" s="1"/>
  <c r="M102" i="5" s="1"/>
  <c r="F103" i="5" s="1"/>
  <c r="S102" i="5"/>
  <c r="U102" i="5" s="1"/>
  <c r="AE101" i="5"/>
  <c r="P102" i="5"/>
  <c r="AD101" i="5"/>
  <c r="Q53" i="6"/>
  <c r="T53" i="6"/>
  <c r="D167" i="3"/>
  <c r="F167" i="3"/>
  <c r="C168" i="3" s="1"/>
  <c r="I89" i="4" l="1"/>
  <c r="K89" i="4"/>
  <c r="L89" i="4" s="1"/>
  <c r="M89" i="4" s="1"/>
  <c r="F90" i="4" s="1"/>
  <c r="N107" i="8"/>
  <c r="C108" i="8"/>
  <c r="I108" i="8" s="1"/>
  <c r="J108" i="8"/>
  <c r="I106" i="6"/>
  <c r="J106" i="6"/>
  <c r="H106" i="6"/>
  <c r="AA102" i="5"/>
  <c r="J103" i="5"/>
  <c r="H103" i="5"/>
  <c r="R102" i="5"/>
  <c r="C103" i="5"/>
  <c r="AG101" i="5"/>
  <c r="N102" i="5"/>
  <c r="X102" i="5"/>
  <c r="W53" i="6"/>
  <c r="Z53" i="6" s="1"/>
  <c r="AE53" i="6"/>
  <c r="P54" i="6"/>
  <c r="D168" i="3"/>
  <c r="F168" i="3"/>
  <c r="C169" i="3" s="1"/>
  <c r="N89" i="4" l="1"/>
  <c r="O89" i="4" s="1"/>
  <c r="R89" i="4" s="1"/>
  <c r="H90" i="4"/>
  <c r="J90" i="4"/>
  <c r="C90" i="4"/>
  <c r="O107" i="8"/>
  <c r="K108" i="8"/>
  <c r="L108" i="8" s="1"/>
  <c r="M108" i="8" s="1"/>
  <c r="F109" i="8" s="1"/>
  <c r="J109" i="8" s="1"/>
  <c r="K106" i="6"/>
  <c r="O106" i="6"/>
  <c r="I103" i="5"/>
  <c r="K103" i="5"/>
  <c r="L103" i="5" s="1"/>
  <c r="M103" i="5" s="1"/>
  <c r="F104" i="5" s="1"/>
  <c r="C104" i="5"/>
  <c r="O102" i="5"/>
  <c r="Q102" i="5"/>
  <c r="T102" i="5" s="1"/>
  <c r="R54" i="6"/>
  <c r="AF53" i="6"/>
  <c r="S54" i="6"/>
  <c r="D169" i="3"/>
  <c r="F169" i="3"/>
  <c r="C170" i="3" s="1"/>
  <c r="I90" i="4" l="1"/>
  <c r="K90" i="4"/>
  <c r="N108" i="8"/>
  <c r="O108" i="8" s="1"/>
  <c r="H109" i="8"/>
  <c r="C109" i="8"/>
  <c r="I109" i="8" s="1"/>
  <c r="C107" i="6"/>
  <c r="L106" i="6"/>
  <c r="M106" i="6" s="1"/>
  <c r="F107" i="6" s="1"/>
  <c r="N106" i="6"/>
  <c r="S103" i="5"/>
  <c r="AE102" i="5"/>
  <c r="W102" i="5"/>
  <c r="Z102" i="5" s="1"/>
  <c r="N103" i="5"/>
  <c r="I104" i="5"/>
  <c r="H104" i="5"/>
  <c r="J104" i="5"/>
  <c r="P103" i="5"/>
  <c r="AD102" i="5"/>
  <c r="AG53" i="6"/>
  <c r="V54" i="6"/>
  <c r="U54" i="6"/>
  <c r="D170" i="3"/>
  <c r="F170" i="3"/>
  <c r="C171" i="3" s="1"/>
  <c r="C91" i="4" l="1"/>
  <c r="L90" i="4"/>
  <c r="M90" i="4" s="1"/>
  <c r="F91" i="4" s="1"/>
  <c r="N90" i="4"/>
  <c r="O90" i="4" s="1"/>
  <c r="R90" i="4" s="1"/>
  <c r="K109" i="8"/>
  <c r="L109" i="8" s="1"/>
  <c r="M109" i="8" s="1"/>
  <c r="F110" i="8" s="1"/>
  <c r="H110" i="8" s="1"/>
  <c r="J107" i="6"/>
  <c r="H107" i="6"/>
  <c r="I107" i="6"/>
  <c r="K107" i="6"/>
  <c r="L107" i="6" s="1"/>
  <c r="M107" i="6" s="1"/>
  <c r="F108" i="6" s="1"/>
  <c r="O103" i="5"/>
  <c r="AF102" i="5"/>
  <c r="V103" i="5"/>
  <c r="Y103" i="5"/>
  <c r="AG102" i="5"/>
  <c r="Q103" i="5"/>
  <c r="R103" i="5"/>
  <c r="K104" i="5"/>
  <c r="U103" i="5"/>
  <c r="Y54" i="6"/>
  <c r="X54" i="6"/>
  <c r="F171" i="3"/>
  <c r="C172" i="3" s="1"/>
  <c r="D171" i="3"/>
  <c r="H91" i="4" l="1"/>
  <c r="J91" i="4"/>
  <c r="I91" i="4"/>
  <c r="K91" i="4"/>
  <c r="L91" i="4" s="1"/>
  <c r="M91" i="4" s="1"/>
  <c r="F92" i="4" s="1"/>
  <c r="C92" i="4"/>
  <c r="AD103" i="5"/>
  <c r="C110" i="8"/>
  <c r="I110" i="8" s="1"/>
  <c r="N109" i="8"/>
  <c r="J110" i="8"/>
  <c r="O107" i="6"/>
  <c r="H108" i="6"/>
  <c r="J108" i="6"/>
  <c r="C108" i="6"/>
  <c r="N107" i="6"/>
  <c r="AA103" i="5"/>
  <c r="X103" i="5"/>
  <c r="P104" i="5"/>
  <c r="L104" i="5"/>
  <c r="M104" i="5" s="1"/>
  <c r="F105" i="5" s="1"/>
  <c r="C105" i="5"/>
  <c r="T103" i="5"/>
  <c r="W103" i="5" s="1"/>
  <c r="N104" i="5"/>
  <c r="AB54" i="6"/>
  <c r="D172" i="3"/>
  <c r="F172" i="3"/>
  <c r="C173" i="3" s="1"/>
  <c r="I92" i="4" l="1"/>
  <c r="H92" i="4"/>
  <c r="J92" i="4"/>
  <c r="N91" i="4"/>
  <c r="O91" i="4" s="1"/>
  <c r="R91" i="4" s="1"/>
  <c r="K110" i="8"/>
  <c r="N110" i="8" s="1"/>
  <c r="O110" i="8" s="1"/>
  <c r="O109" i="8"/>
  <c r="I108" i="6"/>
  <c r="K108" i="6"/>
  <c r="L108" i="6" s="1"/>
  <c r="M108" i="6" s="1"/>
  <c r="F109" i="6" s="1"/>
  <c r="AF103" i="5"/>
  <c r="V104" i="5"/>
  <c r="H105" i="5"/>
  <c r="J105" i="5"/>
  <c r="O104" i="5"/>
  <c r="R104" i="5"/>
  <c r="Q104" i="5"/>
  <c r="AD104" i="5" s="1"/>
  <c r="AE103" i="5"/>
  <c r="S104" i="5"/>
  <c r="U104" i="5" s="1"/>
  <c r="Z103" i="5"/>
  <c r="Y104" i="5" s="1"/>
  <c r="I105" i="5"/>
  <c r="Q54" i="6"/>
  <c r="T54" i="6" s="1"/>
  <c r="D173" i="3"/>
  <c r="F173" i="3"/>
  <c r="C174" i="3" s="1"/>
  <c r="K92" i="4" l="1"/>
  <c r="L92" i="4" s="1"/>
  <c r="M92" i="4" s="1"/>
  <c r="F93" i="4" s="1"/>
  <c r="C109" i="6"/>
  <c r="C111" i="8"/>
  <c r="I111" i="8" s="1"/>
  <c r="L110" i="8"/>
  <c r="M110" i="8" s="1"/>
  <c r="F111" i="8" s="1"/>
  <c r="J111" i="8" s="1"/>
  <c r="O108" i="6"/>
  <c r="J109" i="6"/>
  <c r="K109" i="6" s="1"/>
  <c r="L109" i="6" s="1"/>
  <c r="M109" i="6" s="1"/>
  <c r="F110" i="6" s="1"/>
  <c r="H109" i="6"/>
  <c r="I109" i="6"/>
  <c r="N108" i="6"/>
  <c r="AG103" i="5"/>
  <c r="T104" i="5"/>
  <c r="K105" i="5"/>
  <c r="L105" i="5" s="1"/>
  <c r="M105" i="5" s="1"/>
  <c r="F106" i="5" s="1"/>
  <c r="AA104" i="5"/>
  <c r="X104" i="5"/>
  <c r="P105" i="5"/>
  <c r="W54" i="6"/>
  <c r="Z54" i="6" s="1"/>
  <c r="AE54" i="6"/>
  <c r="P55" i="6"/>
  <c r="D174" i="3"/>
  <c r="F174" i="3"/>
  <c r="C175" i="3" s="1"/>
  <c r="N92" i="4" l="1"/>
  <c r="O92" i="4" s="1"/>
  <c r="R92" i="4" s="1"/>
  <c r="H93" i="4"/>
  <c r="J93" i="4"/>
  <c r="N105" i="5"/>
  <c r="O105" i="5" s="1"/>
  <c r="C93" i="4"/>
  <c r="H111" i="8"/>
  <c r="K111" i="8"/>
  <c r="J110" i="6"/>
  <c r="H110" i="6"/>
  <c r="C110" i="6"/>
  <c r="N109" i="6"/>
  <c r="O109" i="6"/>
  <c r="H106" i="5"/>
  <c r="J106" i="5"/>
  <c r="R105" i="5"/>
  <c r="Q105" i="5"/>
  <c r="P106" i="5" s="1"/>
  <c r="S105" i="5"/>
  <c r="U105" i="5" s="1"/>
  <c r="AE104" i="5"/>
  <c r="C106" i="5"/>
  <c r="W104" i="5"/>
  <c r="R55" i="6"/>
  <c r="AF54" i="6"/>
  <c r="S55" i="6"/>
  <c r="D175" i="3"/>
  <c r="F175" i="3"/>
  <c r="C176" i="3" s="1"/>
  <c r="I93" i="4" l="1"/>
  <c r="K93" i="4"/>
  <c r="L93" i="4" s="1"/>
  <c r="M93" i="4" s="1"/>
  <c r="F94" i="4" s="1"/>
  <c r="L111" i="8"/>
  <c r="M111" i="8" s="1"/>
  <c r="F112" i="8" s="1"/>
  <c r="C112" i="8"/>
  <c r="N111" i="8"/>
  <c r="I110" i="6"/>
  <c r="K110" i="6"/>
  <c r="C111" i="6" s="1"/>
  <c r="I111" i="6" s="1"/>
  <c r="R106" i="5"/>
  <c r="T105" i="5"/>
  <c r="AF104" i="5"/>
  <c r="Z104" i="5"/>
  <c r="V105" i="5"/>
  <c r="I106" i="5"/>
  <c r="K106" i="5"/>
  <c r="L106" i="5" s="1"/>
  <c r="M106" i="5" s="1"/>
  <c r="F107" i="5" s="1"/>
  <c r="AD105" i="5"/>
  <c r="AG54" i="6"/>
  <c r="V55" i="6"/>
  <c r="U55" i="6"/>
  <c r="F176" i="3"/>
  <c r="C177" i="3" s="1"/>
  <c r="D176" i="3"/>
  <c r="H94" i="4" l="1"/>
  <c r="J94" i="4"/>
  <c r="O110" i="6"/>
  <c r="C94" i="4"/>
  <c r="N106" i="5"/>
  <c r="N93" i="4"/>
  <c r="O93" i="4" s="1"/>
  <c r="R93" i="4" s="1"/>
  <c r="O111" i="8"/>
  <c r="I112" i="8"/>
  <c r="H112" i="8"/>
  <c r="J112" i="8"/>
  <c r="K112" i="8" s="1"/>
  <c r="L110" i="6"/>
  <c r="M110" i="6" s="1"/>
  <c r="F111" i="6" s="1"/>
  <c r="N110" i="6"/>
  <c r="O106" i="5"/>
  <c r="S106" i="5"/>
  <c r="U106" i="5" s="1"/>
  <c r="AE105" i="5"/>
  <c r="W105" i="5"/>
  <c r="C107" i="5"/>
  <c r="X105" i="5"/>
  <c r="J107" i="5"/>
  <c r="H107" i="5"/>
  <c r="Y105" i="5"/>
  <c r="AG104" i="5"/>
  <c r="Q106" i="5"/>
  <c r="X55" i="6"/>
  <c r="Y55" i="6"/>
  <c r="D177" i="3"/>
  <c r="F177" i="3"/>
  <c r="C178" i="3" s="1"/>
  <c r="I94" i="4" l="1"/>
  <c r="K94" i="4"/>
  <c r="L94" i="4" s="1"/>
  <c r="M94" i="4" s="1"/>
  <c r="F95" i="4" s="1"/>
  <c r="C95" i="4"/>
  <c r="N94" i="4"/>
  <c r="O94" i="4" s="1"/>
  <c r="R94" i="4" s="1"/>
  <c r="Z105" i="5"/>
  <c r="T106" i="5"/>
  <c r="S107" i="5" s="1"/>
  <c r="U107" i="5" s="1"/>
  <c r="AF105" i="5"/>
  <c r="L112" i="8"/>
  <c r="M112" i="8" s="1"/>
  <c r="F113" i="8" s="1"/>
  <c r="H113" i="8" s="1"/>
  <c r="C113" i="8"/>
  <c r="I113" i="8" s="1"/>
  <c r="N112" i="8"/>
  <c r="J111" i="6"/>
  <c r="H111" i="6"/>
  <c r="I107" i="5"/>
  <c r="K107" i="5"/>
  <c r="L107" i="5" s="1"/>
  <c r="M107" i="5" s="1"/>
  <c r="F108" i="5" s="1"/>
  <c r="P107" i="5"/>
  <c r="AD106" i="5"/>
  <c r="V106" i="5"/>
  <c r="AA105" i="5"/>
  <c r="AG105" i="5" s="1"/>
  <c r="Y106" i="5"/>
  <c r="AB55" i="6"/>
  <c r="D178" i="3"/>
  <c r="F178" i="3"/>
  <c r="C179" i="3" s="1"/>
  <c r="W106" i="5" l="1"/>
  <c r="Z106" i="5" s="1"/>
  <c r="I95" i="4"/>
  <c r="J95" i="4"/>
  <c r="H95" i="4"/>
  <c r="AE106" i="5"/>
  <c r="N107" i="5"/>
  <c r="O107" i="5" s="1"/>
  <c r="J113" i="8"/>
  <c r="K113" i="8" s="1"/>
  <c r="L113" i="8" s="1"/>
  <c r="M113" i="8" s="1"/>
  <c r="F114" i="8" s="1"/>
  <c r="H114" i="8" s="1"/>
  <c r="O112" i="8"/>
  <c r="K111" i="6"/>
  <c r="L111" i="6" s="1"/>
  <c r="M111" i="6" s="1"/>
  <c r="F112" i="6" s="1"/>
  <c r="J108" i="5"/>
  <c r="H108" i="5"/>
  <c r="V107" i="5"/>
  <c r="X106" i="5"/>
  <c r="AF106" i="5" s="1"/>
  <c r="R107" i="5"/>
  <c r="Y107" i="5"/>
  <c r="AA106" i="5"/>
  <c r="AG106" i="5" s="1"/>
  <c r="C108" i="5"/>
  <c r="Q55" i="6"/>
  <c r="T55" i="6" s="1"/>
  <c r="D179" i="3"/>
  <c r="F179" i="3"/>
  <c r="C180" i="3" s="1"/>
  <c r="K95" i="4" l="1"/>
  <c r="L95" i="4" s="1"/>
  <c r="M95" i="4" s="1"/>
  <c r="F96" i="4" s="1"/>
  <c r="Q107" i="5"/>
  <c r="T107" i="5" s="1"/>
  <c r="S108" i="5" s="1"/>
  <c r="C114" i="8"/>
  <c r="I114" i="8" s="1"/>
  <c r="N113" i="8"/>
  <c r="J114" i="8"/>
  <c r="N111" i="6"/>
  <c r="J112" i="6"/>
  <c r="H112" i="6"/>
  <c r="C112" i="6"/>
  <c r="O111" i="6"/>
  <c r="AA107" i="5"/>
  <c r="X107" i="5"/>
  <c r="K108" i="5"/>
  <c r="L108" i="5" s="1"/>
  <c r="M108" i="5" s="1"/>
  <c r="F109" i="5" s="1"/>
  <c r="I108" i="5"/>
  <c r="P108" i="5"/>
  <c r="AD107" i="5"/>
  <c r="W107" i="5"/>
  <c r="W55" i="6"/>
  <c r="Z55" i="6" s="1"/>
  <c r="AE55" i="6"/>
  <c r="P56" i="6"/>
  <c r="D180" i="3"/>
  <c r="F180" i="3"/>
  <c r="C181" i="3" s="1"/>
  <c r="H96" i="4" l="1"/>
  <c r="J96" i="4"/>
  <c r="AE107" i="5"/>
  <c r="C96" i="4"/>
  <c r="N95" i="4"/>
  <c r="O95" i="4" s="1"/>
  <c r="R95" i="4" s="1"/>
  <c r="AF107" i="5"/>
  <c r="N108" i="5"/>
  <c r="O108" i="5" s="1"/>
  <c r="C109" i="5"/>
  <c r="I109" i="5" s="1"/>
  <c r="V108" i="5"/>
  <c r="X108" i="5" s="1"/>
  <c r="O113" i="8"/>
  <c r="K114" i="8"/>
  <c r="L114" i="8" s="1"/>
  <c r="M114" i="8" s="1"/>
  <c r="F115" i="8" s="1"/>
  <c r="H115" i="8" s="1"/>
  <c r="I112" i="6"/>
  <c r="K112" i="6"/>
  <c r="R108" i="5"/>
  <c r="H109" i="5"/>
  <c r="J109" i="5"/>
  <c r="U108" i="5"/>
  <c r="Z107" i="5"/>
  <c r="Y108" i="5" s="1"/>
  <c r="R56" i="6"/>
  <c r="AG55" i="6"/>
  <c r="V56" i="6"/>
  <c r="AF55" i="6"/>
  <c r="S56" i="6"/>
  <c r="D181" i="3"/>
  <c r="F181" i="3"/>
  <c r="C182" i="3" s="1"/>
  <c r="I96" i="4" l="1"/>
  <c r="K96" i="4"/>
  <c r="L96" i="4" s="1"/>
  <c r="M96" i="4" s="1"/>
  <c r="F97" i="4" s="1"/>
  <c r="Q108" i="5"/>
  <c r="T108" i="5" s="1"/>
  <c r="AE108" i="5" s="1"/>
  <c r="N114" i="8"/>
  <c r="C115" i="8"/>
  <c r="I115" i="8" s="1"/>
  <c r="J115" i="8"/>
  <c r="L112" i="6"/>
  <c r="M112" i="6" s="1"/>
  <c r="F113" i="6" s="1"/>
  <c r="N112" i="6"/>
  <c r="O112" i="6"/>
  <c r="C113" i="6"/>
  <c r="AA108" i="5"/>
  <c r="K109" i="5"/>
  <c r="L109" i="5" s="1"/>
  <c r="M109" i="5" s="1"/>
  <c r="F110" i="5" s="1"/>
  <c r="AG107" i="5"/>
  <c r="P109" i="5"/>
  <c r="AD108" i="5"/>
  <c r="U56" i="6"/>
  <c r="Y56" i="6"/>
  <c r="X56" i="6"/>
  <c r="D182" i="3"/>
  <c r="F182" i="3"/>
  <c r="C183" i="3" s="1"/>
  <c r="H97" i="4" l="1"/>
  <c r="J97" i="4"/>
  <c r="S109" i="5"/>
  <c r="W108" i="5"/>
  <c r="Z108" i="5" s="1"/>
  <c r="Y109" i="5" s="1"/>
  <c r="C97" i="4"/>
  <c r="N96" i="4"/>
  <c r="O96" i="4" s="1"/>
  <c r="R96" i="4" s="1"/>
  <c r="C110" i="5"/>
  <c r="I110" i="5" s="1"/>
  <c r="O114" i="8"/>
  <c r="K115" i="8"/>
  <c r="L115" i="8" s="1"/>
  <c r="M115" i="8" s="1"/>
  <c r="F116" i="8" s="1"/>
  <c r="J116" i="8" s="1"/>
  <c r="I113" i="6"/>
  <c r="J113" i="6"/>
  <c r="K113" i="6" s="1"/>
  <c r="L113" i="6" s="1"/>
  <c r="M113" i="6" s="1"/>
  <c r="F114" i="6" s="1"/>
  <c r="H113" i="6"/>
  <c r="AA109" i="5"/>
  <c r="N109" i="5"/>
  <c r="H110" i="5"/>
  <c r="J110" i="5"/>
  <c r="U109" i="5"/>
  <c r="R109" i="5"/>
  <c r="AG108" i="5"/>
  <c r="AF108" i="5"/>
  <c r="V109" i="5"/>
  <c r="AB56" i="6"/>
  <c r="D183" i="3"/>
  <c r="F183" i="3"/>
  <c r="C184" i="3" s="1"/>
  <c r="K97" i="4" l="1"/>
  <c r="L97" i="4" s="1"/>
  <c r="M97" i="4" s="1"/>
  <c r="F98" i="4" s="1"/>
  <c r="I97" i="4"/>
  <c r="N97" i="4"/>
  <c r="K110" i="5"/>
  <c r="L110" i="5" s="1"/>
  <c r="M110" i="5" s="1"/>
  <c r="F111" i="5" s="1"/>
  <c r="J111" i="5" s="1"/>
  <c r="K111" i="5" s="1"/>
  <c r="L111" i="5" s="1"/>
  <c r="M111" i="5" s="1"/>
  <c r="F112" i="5" s="1"/>
  <c r="C111" i="5"/>
  <c r="I111" i="5" s="1"/>
  <c r="C116" i="8"/>
  <c r="I116" i="8" s="1"/>
  <c r="H116" i="8"/>
  <c r="N115" i="8"/>
  <c r="J114" i="6"/>
  <c r="H114" i="6"/>
  <c r="O113" i="6"/>
  <c r="N113" i="6"/>
  <c r="C114" i="6"/>
  <c r="X109" i="5"/>
  <c r="O109" i="5"/>
  <c r="Q109" i="5"/>
  <c r="N110" i="5"/>
  <c r="Q56" i="6"/>
  <c r="D184" i="3"/>
  <c r="F184" i="3"/>
  <c r="C185" i="3" s="1"/>
  <c r="O97" i="4" l="1"/>
  <c r="R97" i="4" s="1"/>
  <c r="H111" i="5"/>
  <c r="C98" i="4"/>
  <c r="H98" i="4"/>
  <c r="J98" i="4"/>
  <c r="O115" i="8"/>
  <c r="K116" i="8"/>
  <c r="I114" i="6"/>
  <c r="K114" i="6"/>
  <c r="L114" i="6" s="1"/>
  <c r="M114" i="6" s="1"/>
  <c r="F115" i="6" s="1"/>
  <c r="J112" i="5"/>
  <c r="H112" i="5"/>
  <c r="N111" i="5"/>
  <c r="O110" i="5"/>
  <c r="P110" i="5"/>
  <c r="AD109" i="5"/>
  <c r="T109" i="5"/>
  <c r="C112" i="5"/>
  <c r="T56" i="6"/>
  <c r="W56" i="6" s="1"/>
  <c r="AE56" i="6"/>
  <c r="P57" i="6"/>
  <c r="D185" i="3"/>
  <c r="F185" i="3"/>
  <c r="C186" i="3" s="1"/>
  <c r="N114" i="6" l="1"/>
  <c r="I98" i="4"/>
  <c r="K98" i="4"/>
  <c r="C99" i="4"/>
  <c r="L116" i="8"/>
  <c r="M116" i="8" s="1"/>
  <c r="F117" i="8" s="1"/>
  <c r="C117" i="8"/>
  <c r="N116" i="8"/>
  <c r="J115" i="6"/>
  <c r="H115" i="6"/>
  <c r="C115" i="6"/>
  <c r="O114" i="6"/>
  <c r="Q110" i="5"/>
  <c r="R110" i="5"/>
  <c r="K112" i="5"/>
  <c r="L112" i="5" s="1"/>
  <c r="M112" i="5" s="1"/>
  <c r="F113" i="5" s="1"/>
  <c r="I112" i="5"/>
  <c r="O111" i="5"/>
  <c r="Z56" i="6"/>
  <c r="AE109" i="5"/>
  <c r="S110" i="5"/>
  <c r="U110" i="5" s="1"/>
  <c r="W109" i="5"/>
  <c r="R57" i="6"/>
  <c r="AF56" i="6"/>
  <c r="S57" i="6"/>
  <c r="D186" i="3"/>
  <c r="F186" i="3"/>
  <c r="C187" i="3" s="1"/>
  <c r="I99" i="4" l="1"/>
  <c r="N98" i="4"/>
  <c r="O98" i="4" s="1"/>
  <c r="R98" i="4" s="1"/>
  <c r="L98" i="4"/>
  <c r="M98" i="4" s="1"/>
  <c r="F99" i="4" s="1"/>
  <c r="N112" i="5"/>
  <c r="O116" i="8"/>
  <c r="I117" i="8"/>
  <c r="J117" i="8"/>
  <c r="H117" i="8"/>
  <c r="I115" i="6"/>
  <c r="K115" i="6"/>
  <c r="L115" i="6" s="1"/>
  <c r="M115" i="6" s="1"/>
  <c r="F116" i="6" s="1"/>
  <c r="C113" i="5"/>
  <c r="H113" i="5"/>
  <c r="J113" i="5"/>
  <c r="O112" i="5"/>
  <c r="AF109" i="5"/>
  <c r="V110" i="5"/>
  <c r="Z109" i="5"/>
  <c r="P111" i="5"/>
  <c r="AD110" i="5"/>
  <c r="T110" i="5"/>
  <c r="AG56" i="6"/>
  <c r="V57" i="6"/>
  <c r="X57" i="6" s="1"/>
  <c r="Y57" i="6"/>
  <c r="AB57" i="6" s="1"/>
  <c r="U57" i="6"/>
  <c r="D187" i="3"/>
  <c r="F187" i="3"/>
  <c r="C188" i="3" s="1"/>
  <c r="H99" i="4" l="1"/>
  <c r="J99" i="4"/>
  <c r="N115" i="6"/>
  <c r="C116" i="6"/>
  <c r="I116" i="6" s="1"/>
  <c r="K117" i="8"/>
  <c r="L117" i="8" s="1"/>
  <c r="M117" i="8" s="1"/>
  <c r="F118" i="8" s="1"/>
  <c r="J116" i="6"/>
  <c r="K116" i="6" s="1"/>
  <c r="L116" i="6" s="1"/>
  <c r="M116" i="6" s="1"/>
  <c r="F117" i="6" s="1"/>
  <c r="H117" i="6" s="1"/>
  <c r="H116" i="6"/>
  <c r="O115" i="6"/>
  <c r="S111" i="5"/>
  <c r="AE110" i="5"/>
  <c r="R111" i="5"/>
  <c r="Q111" i="5"/>
  <c r="K113" i="5"/>
  <c r="L113" i="5" s="1"/>
  <c r="M113" i="5" s="1"/>
  <c r="F114" i="5" s="1"/>
  <c r="Y110" i="5"/>
  <c r="AG109" i="5"/>
  <c r="W110" i="5"/>
  <c r="X110" i="5"/>
  <c r="I113" i="5"/>
  <c r="Q57" i="6"/>
  <c r="T57" i="6" s="1"/>
  <c r="D188" i="3"/>
  <c r="F188" i="3"/>
  <c r="C189" i="3" s="1"/>
  <c r="K99" i="4" l="1"/>
  <c r="L99" i="4" s="1"/>
  <c r="M99" i="4" s="1"/>
  <c r="F100" i="4" s="1"/>
  <c r="N99" i="4"/>
  <c r="O99" i="4" s="1"/>
  <c r="R99" i="4" s="1"/>
  <c r="C100" i="4"/>
  <c r="Z110" i="5"/>
  <c r="Y111" i="5" s="1"/>
  <c r="N113" i="5"/>
  <c r="O113" i="5" s="1"/>
  <c r="C114" i="5"/>
  <c r="I114" i="5" s="1"/>
  <c r="J118" i="8"/>
  <c r="H118" i="8"/>
  <c r="N117" i="8"/>
  <c r="C118" i="8"/>
  <c r="J117" i="6"/>
  <c r="C117" i="6"/>
  <c r="I117" i="6" s="1"/>
  <c r="O116" i="6"/>
  <c r="N116" i="6"/>
  <c r="AA110" i="5"/>
  <c r="AD111" i="5"/>
  <c r="T111" i="5"/>
  <c r="S112" i="5" s="1"/>
  <c r="H114" i="5"/>
  <c r="J114" i="5"/>
  <c r="AF110" i="5"/>
  <c r="V111" i="5"/>
  <c r="W111" i="5" s="1"/>
  <c r="P112" i="5"/>
  <c r="U111" i="5"/>
  <c r="W57" i="6"/>
  <c r="Z57" i="6" s="1"/>
  <c r="AE57" i="6"/>
  <c r="P58" i="6"/>
  <c r="D189" i="3"/>
  <c r="F189" i="3"/>
  <c r="C190" i="3" s="1"/>
  <c r="I100" i="4" l="1"/>
  <c r="AG110" i="5"/>
  <c r="J100" i="4"/>
  <c r="H100" i="4"/>
  <c r="K117" i="6"/>
  <c r="L117" i="6" s="1"/>
  <c r="M117" i="6" s="1"/>
  <c r="F118" i="6" s="1"/>
  <c r="J118" i="6" s="1"/>
  <c r="O117" i="8"/>
  <c r="I118" i="8"/>
  <c r="K118" i="8"/>
  <c r="L118" i="8" s="1"/>
  <c r="M118" i="8" s="1"/>
  <c r="F119" i="8" s="1"/>
  <c r="N117" i="6"/>
  <c r="U112" i="5"/>
  <c r="AE111" i="5"/>
  <c r="R112" i="5"/>
  <c r="Q112" i="5"/>
  <c r="V112" i="5"/>
  <c r="X111" i="5"/>
  <c r="AF111" i="5" s="1"/>
  <c r="Z111" i="5"/>
  <c r="Y112" i="5" s="1"/>
  <c r="AA111" i="5"/>
  <c r="K114" i="5"/>
  <c r="L114" i="5" s="1"/>
  <c r="M114" i="5" s="1"/>
  <c r="F115" i="5" s="1"/>
  <c r="R58" i="6"/>
  <c r="H118" i="6"/>
  <c r="Y58" i="6"/>
  <c r="AG57" i="6"/>
  <c r="V58" i="6"/>
  <c r="AF57" i="6"/>
  <c r="S58" i="6"/>
  <c r="F190" i="3"/>
  <c r="C191" i="3" s="1"/>
  <c r="D190" i="3"/>
  <c r="K100" i="4" l="1"/>
  <c r="L100" i="4" s="1"/>
  <c r="M100" i="4" s="1"/>
  <c r="F101" i="4" s="1"/>
  <c r="N100" i="4"/>
  <c r="O100" i="4" s="1"/>
  <c r="R100" i="4" s="1"/>
  <c r="C101" i="4"/>
  <c r="C118" i="6"/>
  <c r="I118" i="6" s="1"/>
  <c r="O117" i="6"/>
  <c r="AG111" i="5"/>
  <c r="N114" i="5"/>
  <c r="O114" i="5" s="1"/>
  <c r="N118" i="8"/>
  <c r="C119" i="8"/>
  <c r="J119" i="8"/>
  <c r="H119" i="8"/>
  <c r="AA112" i="5"/>
  <c r="P113" i="5"/>
  <c r="AD112" i="5"/>
  <c r="T112" i="5"/>
  <c r="J115" i="5"/>
  <c r="H115" i="5"/>
  <c r="C115" i="5"/>
  <c r="X112" i="5"/>
  <c r="X58" i="6"/>
  <c r="AB58" i="6"/>
  <c r="U58" i="6"/>
  <c r="D191" i="3"/>
  <c r="F191" i="3"/>
  <c r="C192" i="3" s="1"/>
  <c r="I101" i="4" l="1"/>
  <c r="J101" i="4"/>
  <c r="K101" i="4" s="1"/>
  <c r="L101" i="4" s="1"/>
  <c r="M101" i="4" s="1"/>
  <c r="F102" i="4" s="1"/>
  <c r="H101" i="4"/>
  <c r="K118" i="6"/>
  <c r="O118" i="8"/>
  <c r="K119" i="8"/>
  <c r="L119" i="8" s="1"/>
  <c r="M119" i="8" s="1"/>
  <c r="F120" i="8" s="1"/>
  <c r="J120" i="8" s="1"/>
  <c r="I119" i="8"/>
  <c r="AE112" i="5"/>
  <c r="S113" i="5"/>
  <c r="U113" i="5" s="1"/>
  <c r="R113" i="5"/>
  <c r="Q113" i="5"/>
  <c r="I115" i="5"/>
  <c r="K115" i="5"/>
  <c r="L115" i="5" s="1"/>
  <c r="M115" i="5" s="1"/>
  <c r="F116" i="5" s="1"/>
  <c r="C116" i="5"/>
  <c r="W112" i="5"/>
  <c r="Z112" i="5" s="1"/>
  <c r="Y113" i="5" s="1"/>
  <c r="Q58" i="6"/>
  <c r="T58" i="6"/>
  <c r="F192" i="3"/>
  <c r="C193" i="3" s="1"/>
  <c r="D192" i="3"/>
  <c r="H102" i="4" l="1"/>
  <c r="J102" i="4"/>
  <c r="N101" i="4"/>
  <c r="O101" i="4" s="1"/>
  <c r="R101" i="4" s="1"/>
  <c r="C102" i="4"/>
  <c r="L118" i="6"/>
  <c r="M118" i="6" s="1"/>
  <c r="F119" i="6" s="1"/>
  <c r="C119" i="6"/>
  <c r="N118" i="6"/>
  <c r="O118" i="6"/>
  <c r="AG112" i="5"/>
  <c r="N119" i="8"/>
  <c r="C120" i="8"/>
  <c r="I120" i="8" s="1"/>
  <c r="H120" i="8"/>
  <c r="I116" i="5"/>
  <c r="K116" i="5"/>
  <c r="L116" i="5" s="1"/>
  <c r="M116" i="5" s="1"/>
  <c r="F117" i="5" s="1"/>
  <c r="H116" i="5"/>
  <c r="J116" i="5"/>
  <c r="AA113" i="5"/>
  <c r="AF112" i="5"/>
  <c r="V113" i="5"/>
  <c r="P114" i="5"/>
  <c r="AD113" i="5"/>
  <c r="T113" i="5"/>
  <c r="W113" i="5" s="1"/>
  <c r="N115" i="5"/>
  <c r="W58" i="6"/>
  <c r="Z58" i="6" s="1"/>
  <c r="AE58" i="6"/>
  <c r="P59" i="6"/>
  <c r="D193" i="3"/>
  <c r="F193" i="3"/>
  <c r="C194" i="3" s="1"/>
  <c r="K102" i="4" l="1"/>
  <c r="L102" i="4" s="1"/>
  <c r="M102" i="4" s="1"/>
  <c r="F103" i="4" s="1"/>
  <c r="I102" i="4"/>
  <c r="C103" i="4"/>
  <c r="N102" i="4"/>
  <c r="O102" i="4" s="1"/>
  <c r="R102" i="4" s="1"/>
  <c r="C117" i="5"/>
  <c r="I117" i="5" s="1"/>
  <c r="I119" i="6"/>
  <c r="J119" i="6"/>
  <c r="K119" i="6" s="1"/>
  <c r="L119" i="6" s="1"/>
  <c r="M119" i="6" s="1"/>
  <c r="F120" i="6" s="1"/>
  <c r="H119" i="6"/>
  <c r="O119" i="8"/>
  <c r="K120" i="8"/>
  <c r="N120" i="8" s="1"/>
  <c r="S114" i="5"/>
  <c r="U114" i="5" s="1"/>
  <c r="AE113" i="5"/>
  <c r="O115" i="5"/>
  <c r="H117" i="5"/>
  <c r="J117" i="5"/>
  <c r="R114" i="5"/>
  <c r="Q114" i="5"/>
  <c r="Z113" i="5"/>
  <c r="Y114" i="5" s="1"/>
  <c r="X113" i="5"/>
  <c r="AF113" i="5" s="1"/>
  <c r="V114" i="5"/>
  <c r="N116" i="5"/>
  <c r="R59" i="6"/>
  <c r="AF58" i="6"/>
  <c r="S59" i="6"/>
  <c r="D194" i="3"/>
  <c r="F194" i="3"/>
  <c r="C195" i="3" s="1"/>
  <c r="O119" i="6" l="1"/>
  <c r="C120" i="6"/>
  <c r="I120" i="6" s="1"/>
  <c r="I103" i="4"/>
  <c r="J103" i="4"/>
  <c r="H103" i="4"/>
  <c r="H120" i="6"/>
  <c r="J120" i="6"/>
  <c r="N119" i="6"/>
  <c r="AG113" i="5"/>
  <c r="O120" i="8"/>
  <c r="L120" i="8"/>
  <c r="M120" i="8" s="1"/>
  <c r="F121" i="8" s="1"/>
  <c r="H121" i="8" s="1"/>
  <c r="C121" i="8"/>
  <c r="I121" i="8" s="1"/>
  <c r="X114" i="5"/>
  <c r="AD114" i="5"/>
  <c r="T114" i="5"/>
  <c r="AA114" i="5"/>
  <c r="P115" i="5"/>
  <c r="O116" i="5"/>
  <c r="K117" i="5"/>
  <c r="L117" i="5" s="1"/>
  <c r="M117" i="5" s="1"/>
  <c r="F118" i="5" s="1"/>
  <c r="AG58" i="6"/>
  <c r="V59" i="6"/>
  <c r="U59" i="6"/>
  <c r="D195" i="3"/>
  <c r="F195" i="3"/>
  <c r="C196" i="3" s="1"/>
  <c r="K103" i="4" l="1"/>
  <c r="L103" i="4" s="1"/>
  <c r="M103" i="4" s="1"/>
  <c r="F104" i="4" s="1"/>
  <c r="C104" i="4"/>
  <c r="K120" i="6"/>
  <c r="C121" i="6" s="1"/>
  <c r="J121" i="8"/>
  <c r="K121" i="8" s="1"/>
  <c r="L121" i="8" s="1"/>
  <c r="M121" i="8" s="1"/>
  <c r="F122" i="8" s="1"/>
  <c r="H122" i="8" s="1"/>
  <c r="H118" i="5"/>
  <c r="J118" i="5"/>
  <c r="C118" i="5"/>
  <c r="N117" i="5"/>
  <c r="R115" i="5"/>
  <c r="Q115" i="5"/>
  <c r="S115" i="5"/>
  <c r="U115" i="5" s="1"/>
  <c r="AE114" i="5"/>
  <c r="W114" i="5"/>
  <c r="Y59" i="6"/>
  <c r="X59" i="6"/>
  <c r="D196" i="3"/>
  <c r="F196" i="3"/>
  <c r="C197" i="3" s="1"/>
  <c r="I104" i="4" l="1"/>
  <c r="H104" i="4"/>
  <c r="J104" i="4"/>
  <c r="K104" i="4" s="1"/>
  <c r="L104" i="4" s="1"/>
  <c r="M104" i="4" s="1"/>
  <c r="F105" i="4" s="1"/>
  <c r="N103" i="4"/>
  <c r="O103" i="4" s="1"/>
  <c r="R103" i="4" s="1"/>
  <c r="I121" i="6"/>
  <c r="L120" i="6"/>
  <c r="M120" i="6" s="1"/>
  <c r="F121" i="6" s="1"/>
  <c r="O120" i="6"/>
  <c r="N120" i="6"/>
  <c r="C122" i="8"/>
  <c r="I122" i="8" s="1"/>
  <c r="N121" i="8"/>
  <c r="J122" i="8"/>
  <c r="AD115" i="5"/>
  <c r="T115" i="5"/>
  <c r="K118" i="5"/>
  <c r="L118" i="5" s="1"/>
  <c r="M118" i="5" s="1"/>
  <c r="F119" i="5" s="1"/>
  <c r="I118" i="5"/>
  <c r="AF114" i="5"/>
  <c r="V115" i="5"/>
  <c r="Z114" i="5"/>
  <c r="P116" i="5"/>
  <c r="O117" i="5"/>
  <c r="AB59" i="6"/>
  <c r="D197" i="3"/>
  <c r="F197" i="3"/>
  <c r="C198" i="3" s="1"/>
  <c r="J105" i="4" l="1"/>
  <c r="H105" i="4"/>
  <c r="C105" i="4"/>
  <c r="N104" i="4"/>
  <c r="O104" i="4" s="1"/>
  <c r="R104" i="4" s="1"/>
  <c r="H121" i="6"/>
  <c r="J121" i="6"/>
  <c r="C119" i="5"/>
  <c r="I119" i="5" s="1"/>
  <c r="N118" i="5"/>
  <c r="O118" i="5" s="1"/>
  <c r="O121" i="8"/>
  <c r="K122" i="8"/>
  <c r="L122" i="8" s="1"/>
  <c r="M122" i="8" s="1"/>
  <c r="F123" i="8" s="1"/>
  <c r="J123" i="8" s="1"/>
  <c r="Q116" i="5"/>
  <c r="P117" i="5" s="1"/>
  <c r="R116" i="5"/>
  <c r="S116" i="5"/>
  <c r="AE115" i="5"/>
  <c r="Y115" i="5"/>
  <c r="AG114" i="5"/>
  <c r="W115" i="5"/>
  <c r="X115" i="5"/>
  <c r="J119" i="5"/>
  <c r="H119" i="5"/>
  <c r="Q59" i="6"/>
  <c r="T59" i="6" s="1"/>
  <c r="D198" i="3"/>
  <c r="F198" i="3"/>
  <c r="C199" i="3" s="1"/>
  <c r="I105" i="4" l="1"/>
  <c r="K105" i="4"/>
  <c r="L105" i="4" s="1"/>
  <c r="M105" i="4" s="1"/>
  <c r="F106" i="4" s="1"/>
  <c r="N105" i="4"/>
  <c r="O105" i="4" s="1"/>
  <c r="R105" i="4" s="1"/>
  <c r="K121" i="6"/>
  <c r="L121" i="6" s="1"/>
  <c r="M121" i="6" s="1"/>
  <c r="F122" i="6" s="1"/>
  <c r="AF115" i="5"/>
  <c r="C123" i="8"/>
  <c r="I123" i="8" s="1"/>
  <c r="H123" i="8"/>
  <c r="N122" i="8"/>
  <c r="V116" i="5"/>
  <c r="R117" i="5"/>
  <c r="Q117" i="5"/>
  <c r="U116" i="5"/>
  <c r="K119" i="5"/>
  <c r="L119" i="5" s="1"/>
  <c r="M119" i="5" s="1"/>
  <c r="F120" i="5" s="1"/>
  <c r="N119" i="5"/>
  <c r="C120" i="5"/>
  <c r="AD116" i="5"/>
  <c r="T116" i="5"/>
  <c r="AA115" i="5"/>
  <c r="Z115" i="5"/>
  <c r="Y116" i="5" s="1"/>
  <c r="W59" i="6"/>
  <c r="Z59" i="6" s="1"/>
  <c r="AE59" i="6"/>
  <c r="P60" i="6"/>
  <c r="F199" i="3"/>
  <c r="C200" i="3" s="1"/>
  <c r="D199" i="3"/>
  <c r="C106" i="4" l="1"/>
  <c r="I106" i="4"/>
  <c r="H106" i="4"/>
  <c r="J106" i="4"/>
  <c r="O121" i="6"/>
  <c r="J122" i="6"/>
  <c r="H122" i="6"/>
  <c r="C122" i="6"/>
  <c r="N121" i="6"/>
  <c r="AE116" i="5"/>
  <c r="K123" i="8"/>
  <c r="L123" i="8" s="1"/>
  <c r="M123" i="8" s="1"/>
  <c r="F124" i="8" s="1"/>
  <c r="J124" i="8" s="1"/>
  <c r="O122" i="8"/>
  <c r="I120" i="5"/>
  <c r="W116" i="5"/>
  <c r="O119" i="5"/>
  <c r="P118" i="5"/>
  <c r="AD117" i="5"/>
  <c r="J120" i="5"/>
  <c r="H120" i="5"/>
  <c r="AA116" i="5"/>
  <c r="AG115" i="5"/>
  <c r="S117" i="5"/>
  <c r="X116" i="5"/>
  <c r="R60" i="6"/>
  <c r="AG59" i="6"/>
  <c r="V60" i="6"/>
  <c r="AF59" i="6"/>
  <c r="S60" i="6"/>
  <c r="F200" i="3"/>
  <c r="C201" i="3" s="1"/>
  <c r="D200" i="3"/>
  <c r="K106" i="4" l="1"/>
  <c r="L106" i="4" s="1"/>
  <c r="M106" i="4" s="1"/>
  <c r="F107" i="4" s="1"/>
  <c r="I122" i="6"/>
  <c r="K122" i="6"/>
  <c r="AF116" i="5"/>
  <c r="V117" i="5"/>
  <c r="X117" i="5" s="1"/>
  <c r="Z116" i="5"/>
  <c r="Y117" i="5" s="1"/>
  <c r="AA117" i="5" s="1"/>
  <c r="C124" i="8"/>
  <c r="I124" i="8" s="1"/>
  <c r="N123" i="8"/>
  <c r="O123" i="8" s="1"/>
  <c r="H124" i="8"/>
  <c r="U117" i="5"/>
  <c r="T117" i="5"/>
  <c r="S118" i="5" s="1"/>
  <c r="U118" i="5" s="1"/>
  <c r="AG116" i="5"/>
  <c r="Q118" i="5"/>
  <c r="R118" i="5"/>
  <c r="K120" i="5"/>
  <c r="L120" i="5" s="1"/>
  <c r="M120" i="5" s="1"/>
  <c r="F121" i="5" s="1"/>
  <c r="U60" i="6"/>
  <c r="X60" i="6"/>
  <c r="Y60" i="6"/>
  <c r="D201" i="3"/>
  <c r="F201" i="3"/>
  <c r="C202" i="3" s="1"/>
  <c r="J107" i="4" l="1"/>
  <c r="H107" i="4"/>
  <c r="N106" i="4"/>
  <c r="O106" i="4" s="1"/>
  <c r="R106" i="4" s="1"/>
  <c r="C107" i="4"/>
  <c r="L122" i="6"/>
  <c r="M122" i="6" s="1"/>
  <c r="F123" i="6" s="1"/>
  <c r="C123" i="6"/>
  <c r="N122" i="6"/>
  <c r="O122" i="6"/>
  <c r="K124" i="8"/>
  <c r="L124" i="8" s="1"/>
  <c r="M124" i="8" s="1"/>
  <c r="F125" i="8" s="1"/>
  <c r="H125" i="8" s="1"/>
  <c r="P119" i="5"/>
  <c r="AD118" i="5"/>
  <c r="T118" i="5"/>
  <c r="AE117" i="5"/>
  <c r="W117" i="5"/>
  <c r="Z117" i="5" s="1"/>
  <c r="J121" i="5"/>
  <c r="H121" i="5"/>
  <c r="N120" i="5"/>
  <c r="C121" i="5"/>
  <c r="AB60" i="6"/>
  <c r="F202" i="3"/>
  <c r="C203" i="3" s="1"/>
  <c r="D202" i="3"/>
  <c r="I107" i="4" l="1"/>
  <c r="K107" i="4"/>
  <c r="L107" i="4" s="1"/>
  <c r="M107" i="4" s="1"/>
  <c r="F108" i="4" s="1"/>
  <c r="I123" i="6"/>
  <c r="H123" i="6"/>
  <c r="J123" i="6"/>
  <c r="N124" i="8"/>
  <c r="C125" i="8"/>
  <c r="I125" i="8" s="1"/>
  <c r="J125" i="8"/>
  <c r="O124" i="8"/>
  <c r="Y118" i="5"/>
  <c r="AG117" i="5"/>
  <c r="O120" i="5"/>
  <c r="R119" i="5"/>
  <c r="Q119" i="5"/>
  <c r="AF117" i="5"/>
  <c r="V118" i="5"/>
  <c r="W118" i="5" s="1"/>
  <c r="Z118" i="5" s="1"/>
  <c r="S119" i="5"/>
  <c r="AE118" i="5"/>
  <c r="K121" i="5"/>
  <c r="L121" i="5" s="1"/>
  <c r="M121" i="5" s="1"/>
  <c r="F122" i="5" s="1"/>
  <c r="I121" i="5"/>
  <c r="Q60" i="6"/>
  <c r="T60" i="6" s="1"/>
  <c r="F203" i="3"/>
  <c r="C204" i="3" s="1"/>
  <c r="D203" i="3"/>
  <c r="C108" i="4" l="1"/>
  <c r="H108" i="4"/>
  <c r="J108" i="4"/>
  <c r="N107" i="4"/>
  <c r="O107" i="4" s="1"/>
  <c r="R107" i="4" s="1"/>
  <c r="K123" i="6"/>
  <c r="K125" i="8"/>
  <c r="L125" i="8" s="1"/>
  <c r="M125" i="8" s="1"/>
  <c r="F126" i="8" s="1"/>
  <c r="H126" i="8" s="1"/>
  <c r="N125" i="8"/>
  <c r="J122" i="5"/>
  <c r="H122" i="5"/>
  <c r="U119" i="5"/>
  <c r="P120" i="5"/>
  <c r="AD119" i="5"/>
  <c r="T119" i="5"/>
  <c r="N121" i="5"/>
  <c r="C122" i="5"/>
  <c r="V119" i="5"/>
  <c r="X118" i="5"/>
  <c r="AF118" i="5" s="1"/>
  <c r="AA118" i="5"/>
  <c r="AG118" i="5" s="1"/>
  <c r="Y119" i="5"/>
  <c r="W60" i="6"/>
  <c r="Z60" i="6" s="1"/>
  <c r="AE60" i="6"/>
  <c r="P61" i="6"/>
  <c r="F204" i="3"/>
  <c r="C205" i="3" s="1"/>
  <c r="D204" i="3"/>
  <c r="K108" i="4" l="1"/>
  <c r="L108" i="4" s="1"/>
  <c r="M108" i="4" s="1"/>
  <c r="F109" i="4" s="1"/>
  <c r="I108" i="4"/>
  <c r="C109" i="4"/>
  <c r="L123" i="6"/>
  <c r="M123" i="6" s="1"/>
  <c r="F124" i="6" s="1"/>
  <c r="C124" i="6"/>
  <c r="N123" i="6"/>
  <c r="C126" i="8"/>
  <c r="I126" i="8" s="1"/>
  <c r="O123" i="6"/>
  <c r="J126" i="8"/>
  <c r="W119" i="5"/>
  <c r="V120" i="5" s="1"/>
  <c r="X120" i="5" s="1"/>
  <c r="S120" i="5"/>
  <c r="U120" i="5" s="1"/>
  <c r="K126" i="8"/>
  <c r="L126" i="8" s="1"/>
  <c r="M126" i="8" s="1"/>
  <c r="F127" i="8" s="1"/>
  <c r="H127" i="8" s="1"/>
  <c r="O125" i="8"/>
  <c r="X119" i="5"/>
  <c r="AA119" i="5"/>
  <c r="I122" i="5"/>
  <c r="K122" i="5"/>
  <c r="L122" i="5" s="1"/>
  <c r="M122" i="5" s="1"/>
  <c r="F123" i="5" s="1"/>
  <c r="C123" i="5"/>
  <c r="O121" i="5"/>
  <c r="AE119" i="5"/>
  <c r="R120" i="5"/>
  <c r="Q120" i="5"/>
  <c r="R61" i="6"/>
  <c r="AF60" i="6"/>
  <c r="S61" i="6"/>
  <c r="F205" i="3"/>
  <c r="C206" i="3" s="1"/>
  <c r="D205" i="3"/>
  <c r="J109" i="4" l="1"/>
  <c r="H109" i="4"/>
  <c r="I109" i="4"/>
  <c r="N108" i="4"/>
  <c r="O108" i="4" s="1"/>
  <c r="R108" i="4" s="1"/>
  <c r="I124" i="6"/>
  <c r="J124" i="6"/>
  <c r="H124" i="6"/>
  <c r="AF119" i="5"/>
  <c r="Z119" i="5"/>
  <c r="Y120" i="5" s="1"/>
  <c r="AA120" i="5" s="1"/>
  <c r="N122" i="5"/>
  <c r="O122" i="5" s="1"/>
  <c r="J127" i="8"/>
  <c r="N126" i="8"/>
  <c r="O126" i="8" s="1"/>
  <c r="C127" i="8"/>
  <c r="I127" i="8" s="1"/>
  <c r="P121" i="5"/>
  <c r="AD120" i="5"/>
  <c r="T120" i="5"/>
  <c r="W120" i="5" s="1"/>
  <c r="Z120" i="5" s="1"/>
  <c r="Y121" i="5" s="1"/>
  <c r="I123" i="5"/>
  <c r="J123" i="5"/>
  <c r="H123" i="5"/>
  <c r="AG60" i="6"/>
  <c r="V61" i="6"/>
  <c r="U61" i="6"/>
  <c r="F206" i="3"/>
  <c r="C207" i="3" s="1"/>
  <c r="D206" i="3"/>
  <c r="AG119" i="5" l="1"/>
  <c r="K109" i="4"/>
  <c r="N109" i="4" s="1"/>
  <c r="O109" i="4" s="1"/>
  <c r="R109" i="4" s="1"/>
  <c r="K124" i="6"/>
  <c r="L124" i="6" s="1"/>
  <c r="M124" i="6" s="1"/>
  <c r="F125" i="6" s="1"/>
  <c r="C125" i="6"/>
  <c r="O124" i="6"/>
  <c r="K127" i="8"/>
  <c r="N127" i="8" s="1"/>
  <c r="O127" i="8" s="1"/>
  <c r="AA121" i="5"/>
  <c r="R121" i="5"/>
  <c r="Q121" i="5"/>
  <c r="V121" i="5"/>
  <c r="X121" i="5" s="1"/>
  <c r="AF120" i="5"/>
  <c r="K123" i="5"/>
  <c r="N123" i="5" s="1"/>
  <c r="AE120" i="5"/>
  <c r="S121" i="5"/>
  <c r="AG120" i="5"/>
  <c r="X61" i="6"/>
  <c r="Y61" i="6"/>
  <c r="F207" i="3"/>
  <c r="C208" i="3" s="1"/>
  <c r="D207" i="3"/>
  <c r="N124" i="6" l="1"/>
  <c r="L109" i="4"/>
  <c r="M109" i="4" s="1"/>
  <c r="F110" i="4" s="1"/>
  <c r="C110" i="4"/>
  <c r="I125" i="6"/>
  <c r="H125" i="6"/>
  <c r="J125" i="6"/>
  <c r="L127" i="8"/>
  <c r="M127" i="8" s="1"/>
  <c r="F128" i="8" s="1"/>
  <c r="C128" i="8"/>
  <c r="O123" i="5"/>
  <c r="U121" i="5"/>
  <c r="L123" i="5"/>
  <c r="M123" i="5" s="1"/>
  <c r="F124" i="5" s="1"/>
  <c r="C124" i="5"/>
  <c r="P122" i="5"/>
  <c r="AD121" i="5"/>
  <c r="T121" i="5"/>
  <c r="AB61" i="6"/>
  <c r="D208" i="3"/>
  <c r="F208" i="3"/>
  <c r="C209" i="3" s="1"/>
  <c r="I110" i="4" l="1"/>
  <c r="J110" i="4"/>
  <c r="H110" i="4"/>
  <c r="K125" i="6"/>
  <c r="O125" i="6"/>
  <c r="AE121" i="5"/>
  <c r="W121" i="5"/>
  <c r="V122" i="5" s="1"/>
  <c r="X122" i="5" s="1"/>
  <c r="I128" i="8"/>
  <c r="J128" i="8"/>
  <c r="K128" i="8" s="1"/>
  <c r="L128" i="8" s="1"/>
  <c r="M128" i="8" s="1"/>
  <c r="F129" i="8" s="1"/>
  <c r="H128" i="8"/>
  <c r="I124" i="5"/>
  <c r="H124" i="5"/>
  <c r="J124" i="5"/>
  <c r="K124" i="5" s="1"/>
  <c r="L124" i="5" s="1"/>
  <c r="M124" i="5" s="1"/>
  <c r="F125" i="5" s="1"/>
  <c r="S122" i="5"/>
  <c r="R122" i="5"/>
  <c r="Q122" i="5"/>
  <c r="Q61" i="6"/>
  <c r="T61" i="6" s="1"/>
  <c r="D209" i="3"/>
  <c r="F209" i="3"/>
  <c r="C210" i="3" s="1"/>
  <c r="K110" i="4" l="1"/>
  <c r="L110" i="4" s="1"/>
  <c r="M110" i="4" s="1"/>
  <c r="F111" i="4" s="1"/>
  <c r="Z121" i="5"/>
  <c r="Y122" i="5" s="1"/>
  <c r="AF121" i="5"/>
  <c r="L125" i="6"/>
  <c r="M125" i="6" s="1"/>
  <c r="F126" i="6" s="1"/>
  <c r="C126" i="6"/>
  <c r="N125" i="6"/>
  <c r="J129" i="8"/>
  <c r="H129" i="8"/>
  <c r="N128" i="8"/>
  <c r="O128" i="8" s="1"/>
  <c r="C129" i="8"/>
  <c r="H125" i="5"/>
  <c r="J125" i="5"/>
  <c r="P123" i="5"/>
  <c r="AD122" i="5"/>
  <c r="T122" i="5"/>
  <c r="S123" i="5" s="1"/>
  <c r="U123" i="5" s="1"/>
  <c r="N124" i="5"/>
  <c r="U122" i="5"/>
  <c r="C125" i="5"/>
  <c r="W61" i="6"/>
  <c r="Z61" i="6" s="1"/>
  <c r="AE61" i="6"/>
  <c r="P62" i="6"/>
  <c r="D210" i="3"/>
  <c r="F210" i="3"/>
  <c r="C211" i="3" s="1"/>
  <c r="J111" i="4" l="1"/>
  <c r="H111" i="4"/>
  <c r="C111" i="4"/>
  <c r="AG121" i="5"/>
  <c r="N110" i="4"/>
  <c r="O110" i="4" s="1"/>
  <c r="R110" i="4" s="1"/>
  <c r="J126" i="6"/>
  <c r="H126" i="6"/>
  <c r="K126" i="6"/>
  <c r="L126" i="6" s="1"/>
  <c r="M126" i="6" s="1"/>
  <c r="F127" i="6" s="1"/>
  <c r="I126" i="6"/>
  <c r="O126" i="6" s="1"/>
  <c r="W122" i="5"/>
  <c r="Z122" i="5" s="1"/>
  <c r="Y123" i="5" s="1"/>
  <c r="I129" i="8"/>
  <c r="K129" i="8"/>
  <c r="V123" i="5"/>
  <c r="X123" i="5" s="1"/>
  <c r="AA122" i="5"/>
  <c r="O124" i="5"/>
  <c r="I125" i="5"/>
  <c r="K125" i="5"/>
  <c r="L125" i="5" s="1"/>
  <c r="M125" i="5" s="1"/>
  <c r="F126" i="5" s="1"/>
  <c r="AE122" i="5"/>
  <c r="R123" i="5"/>
  <c r="Q123" i="5"/>
  <c r="R62" i="6"/>
  <c r="AG61" i="6"/>
  <c r="V62" i="6"/>
  <c r="AF61" i="6"/>
  <c r="S62" i="6"/>
  <c r="F211" i="3"/>
  <c r="C212" i="3" s="1"/>
  <c r="D211" i="3"/>
  <c r="I111" i="4" l="1"/>
  <c r="K111" i="4"/>
  <c r="L111" i="4" s="1"/>
  <c r="M111" i="4" s="1"/>
  <c r="F112" i="4" s="1"/>
  <c r="C112" i="4"/>
  <c r="N111" i="4"/>
  <c r="O111" i="4" s="1"/>
  <c r="R111" i="4" s="1"/>
  <c r="H127" i="6"/>
  <c r="J127" i="6"/>
  <c r="AF122" i="5"/>
  <c r="C127" i="6"/>
  <c r="N126" i="6"/>
  <c r="AG122" i="5"/>
  <c r="L129" i="8"/>
  <c r="M129" i="8" s="1"/>
  <c r="F130" i="8" s="1"/>
  <c r="C130" i="8"/>
  <c r="N129" i="8"/>
  <c r="O129" i="8" s="1"/>
  <c r="C126" i="5"/>
  <c r="AA123" i="5"/>
  <c r="H126" i="5"/>
  <c r="J126" i="5"/>
  <c r="P124" i="5"/>
  <c r="AD123" i="5"/>
  <c r="T123" i="5"/>
  <c r="N125" i="5"/>
  <c r="U62" i="6"/>
  <c r="Y62" i="6"/>
  <c r="X62" i="6"/>
  <c r="F212" i="3"/>
  <c r="C213" i="3" s="1"/>
  <c r="D212" i="3"/>
  <c r="I112" i="4" l="1"/>
  <c r="J112" i="4"/>
  <c r="H112" i="4"/>
  <c r="I127" i="6"/>
  <c r="K127" i="6"/>
  <c r="L127" i="6" s="1"/>
  <c r="M127" i="6" s="1"/>
  <c r="F128" i="6" s="1"/>
  <c r="C128" i="6"/>
  <c r="N127" i="6"/>
  <c r="I130" i="8"/>
  <c r="H130" i="8"/>
  <c r="J130" i="8"/>
  <c r="O125" i="5"/>
  <c r="R124" i="5"/>
  <c r="Q124" i="5"/>
  <c r="S124" i="5"/>
  <c r="U124" i="5" s="1"/>
  <c r="AE123" i="5"/>
  <c r="W123" i="5"/>
  <c r="K126" i="5"/>
  <c r="L126" i="5" s="1"/>
  <c r="M126" i="5" s="1"/>
  <c r="F127" i="5" s="1"/>
  <c r="I126" i="5"/>
  <c r="AB62" i="6"/>
  <c r="F213" i="3"/>
  <c r="C214" i="3" s="1"/>
  <c r="D213" i="3"/>
  <c r="K112" i="4" l="1"/>
  <c r="L112" i="4" s="1"/>
  <c r="M112" i="4" s="1"/>
  <c r="F113" i="4" s="1"/>
  <c r="C113" i="4"/>
  <c r="J128" i="6"/>
  <c r="H128" i="6"/>
  <c r="I128" i="6"/>
  <c r="K128" i="6"/>
  <c r="L128" i="6" s="1"/>
  <c r="M128" i="6" s="1"/>
  <c r="F129" i="6" s="1"/>
  <c r="O127" i="6"/>
  <c r="K130" i="8"/>
  <c r="L130" i="8" s="1"/>
  <c r="M130" i="8" s="1"/>
  <c r="F131" i="8" s="1"/>
  <c r="J127" i="5"/>
  <c r="H127" i="5"/>
  <c r="N126" i="5"/>
  <c r="P125" i="5"/>
  <c r="AD124" i="5"/>
  <c r="T124" i="5"/>
  <c r="C127" i="5"/>
  <c r="V124" i="5"/>
  <c r="W124" i="5" s="1"/>
  <c r="AF123" i="5"/>
  <c r="Z123" i="5"/>
  <c r="Q62" i="6"/>
  <c r="F214" i="3"/>
  <c r="C215" i="3" s="1"/>
  <c r="D214" i="3"/>
  <c r="I113" i="4" l="1"/>
  <c r="N112" i="4"/>
  <c r="O112" i="4" s="1"/>
  <c r="R112" i="4" s="1"/>
  <c r="H113" i="4"/>
  <c r="J113" i="4"/>
  <c r="K113" i="4" s="1"/>
  <c r="J129" i="6"/>
  <c r="H129" i="6"/>
  <c r="O128" i="6"/>
  <c r="C129" i="6"/>
  <c r="N128" i="6"/>
  <c r="C131" i="8"/>
  <c r="I131" i="8" s="1"/>
  <c r="J131" i="8"/>
  <c r="H131" i="8"/>
  <c r="N130" i="8"/>
  <c r="O130" i="8" s="1"/>
  <c r="R125" i="5"/>
  <c r="Q125" i="5"/>
  <c r="S125" i="5"/>
  <c r="U125" i="5" s="1"/>
  <c r="AE124" i="5"/>
  <c r="O126" i="5"/>
  <c r="Y124" i="5"/>
  <c r="Z124" i="5" s="1"/>
  <c r="AG123" i="5"/>
  <c r="V125" i="5"/>
  <c r="X125" i="5" s="1"/>
  <c r="X124" i="5"/>
  <c r="AF124" i="5" s="1"/>
  <c r="I127" i="5"/>
  <c r="K127" i="5"/>
  <c r="L127" i="5" s="1"/>
  <c r="M127" i="5" s="1"/>
  <c r="F128" i="5" s="1"/>
  <c r="T62" i="6"/>
  <c r="AE62" i="6"/>
  <c r="P63" i="6"/>
  <c r="F215" i="3"/>
  <c r="C216" i="3" s="1"/>
  <c r="D215" i="3"/>
  <c r="N113" i="4" l="1"/>
  <c r="O113" i="4" s="1"/>
  <c r="R113" i="4" s="1"/>
  <c r="L113" i="4"/>
  <c r="M113" i="4" s="1"/>
  <c r="F114" i="4" s="1"/>
  <c r="C114" i="4"/>
  <c r="I129" i="6"/>
  <c r="K129" i="6"/>
  <c r="L129" i="6" s="1"/>
  <c r="M129" i="6" s="1"/>
  <c r="F130" i="6" s="1"/>
  <c r="C130" i="6"/>
  <c r="N129" i="6"/>
  <c r="K131" i="8"/>
  <c r="L131" i="8" s="1"/>
  <c r="M131" i="8" s="1"/>
  <c r="F132" i="8" s="1"/>
  <c r="J132" i="8" s="1"/>
  <c r="H128" i="5"/>
  <c r="J128" i="5"/>
  <c r="C128" i="5"/>
  <c r="Y125" i="5"/>
  <c r="AA124" i="5"/>
  <c r="AG124" i="5" s="1"/>
  <c r="P126" i="5"/>
  <c r="AD125" i="5"/>
  <c r="T125" i="5"/>
  <c r="W125" i="5" s="1"/>
  <c r="Z125" i="5" s="1"/>
  <c r="N127" i="5"/>
  <c r="W62" i="6"/>
  <c r="Z62" i="6"/>
  <c r="R63" i="6"/>
  <c r="AF62" i="6"/>
  <c r="S63" i="6"/>
  <c r="F216" i="3"/>
  <c r="C217" i="3" s="1"/>
  <c r="D216" i="3"/>
  <c r="I114" i="4" l="1"/>
  <c r="H114" i="4"/>
  <c r="J114" i="4"/>
  <c r="H130" i="6"/>
  <c r="J130" i="6"/>
  <c r="I130" i="6"/>
  <c r="K130" i="6"/>
  <c r="L130" i="6" s="1"/>
  <c r="M130" i="6" s="1"/>
  <c r="F131" i="6" s="1"/>
  <c r="O129" i="6"/>
  <c r="N131" i="8"/>
  <c r="O131" i="8" s="1"/>
  <c r="C132" i="8"/>
  <c r="K132" i="8" s="1"/>
  <c r="H132" i="8"/>
  <c r="Y126" i="5"/>
  <c r="AA125" i="5"/>
  <c r="AG125" i="5" s="1"/>
  <c r="O127" i="5"/>
  <c r="K128" i="5"/>
  <c r="L128" i="5" s="1"/>
  <c r="M128" i="5" s="1"/>
  <c r="F129" i="5" s="1"/>
  <c r="I128" i="5"/>
  <c r="S126" i="5"/>
  <c r="U126" i="5" s="1"/>
  <c r="AE125" i="5"/>
  <c r="Q126" i="5"/>
  <c r="R126" i="5"/>
  <c r="V126" i="5"/>
  <c r="X126" i="5" s="1"/>
  <c r="AF125" i="5"/>
  <c r="AG62" i="6"/>
  <c r="V63" i="6"/>
  <c r="U63" i="6"/>
  <c r="F217" i="3"/>
  <c r="C218" i="3" s="1"/>
  <c r="D217" i="3"/>
  <c r="K114" i="4" l="1"/>
  <c r="L114" i="4" s="1"/>
  <c r="M114" i="4" s="1"/>
  <c r="F115" i="4" s="1"/>
  <c r="O130" i="6"/>
  <c r="N130" i="6"/>
  <c r="J131" i="6"/>
  <c r="H131" i="6"/>
  <c r="C131" i="6"/>
  <c r="N128" i="5"/>
  <c r="O128" i="5" s="1"/>
  <c r="I132" i="8"/>
  <c r="L132" i="8"/>
  <c r="M132" i="8" s="1"/>
  <c r="F133" i="8" s="1"/>
  <c r="C133" i="8"/>
  <c r="N132" i="8"/>
  <c r="H129" i="5"/>
  <c r="J129" i="5"/>
  <c r="P127" i="5"/>
  <c r="AD126" i="5"/>
  <c r="T126" i="5"/>
  <c r="C129" i="5"/>
  <c r="AA126" i="5"/>
  <c r="X63" i="6"/>
  <c r="Y63" i="6"/>
  <c r="F218" i="3"/>
  <c r="C219" i="3" s="1"/>
  <c r="D218" i="3"/>
  <c r="H115" i="4" l="1"/>
  <c r="J115" i="4"/>
  <c r="N114" i="4"/>
  <c r="O114" i="4" s="1"/>
  <c r="R114" i="4" s="1"/>
  <c r="C115" i="4"/>
  <c r="I131" i="6"/>
  <c r="K131" i="6"/>
  <c r="L131" i="6" s="1"/>
  <c r="M131" i="6" s="1"/>
  <c r="F132" i="6" s="1"/>
  <c r="C132" i="6"/>
  <c r="O132" i="8"/>
  <c r="I133" i="8"/>
  <c r="H133" i="8"/>
  <c r="J133" i="8"/>
  <c r="K133" i="8" s="1"/>
  <c r="L133" i="8" s="1"/>
  <c r="M133" i="8" s="1"/>
  <c r="F134" i="8" s="1"/>
  <c r="K129" i="5"/>
  <c r="L129" i="5" s="1"/>
  <c r="M129" i="5" s="1"/>
  <c r="F130" i="5" s="1"/>
  <c r="I129" i="5"/>
  <c r="R127" i="5"/>
  <c r="Q127" i="5"/>
  <c r="S127" i="5"/>
  <c r="U127" i="5" s="1"/>
  <c r="AE126" i="5"/>
  <c r="W126" i="5"/>
  <c r="AB63" i="6"/>
  <c r="F219" i="3"/>
  <c r="C220" i="3" s="1"/>
  <c r="D219" i="3"/>
  <c r="I115" i="4" l="1"/>
  <c r="K115" i="4"/>
  <c r="L115" i="4" s="1"/>
  <c r="M115" i="4" s="1"/>
  <c r="F116" i="4" s="1"/>
  <c r="O131" i="6"/>
  <c r="I132" i="6"/>
  <c r="H132" i="6"/>
  <c r="J132" i="6"/>
  <c r="K132" i="6" s="1"/>
  <c r="L132" i="6" s="1"/>
  <c r="M132" i="6" s="1"/>
  <c r="F133" i="6" s="1"/>
  <c r="N131" i="6"/>
  <c r="N129" i="5"/>
  <c r="O129" i="5" s="1"/>
  <c r="H134" i="8"/>
  <c r="J134" i="8"/>
  <c r="N133" i="8"/>
  <c r="O133" i="8" s="1"/>
  <c r="C134" i="8"/>
  <c r="V127" i="5"/>
  <c r="X127" i="5" s="1"/>
  <c r="AF126" i="5"/>
  <c r="P128" i="5"/>
  <c r="AD127" i="5"/>
  <c r="T127" i="5"/>
  <c r="W127" i="5" s="1"/>
  <c r="J130" i="5"/>
  <c r="H130" i="5"/>
  <c r="C130" i="5"/>
  <c r="Z126" i="5"/>
  <c r="Q63" i="6"/>
  <c r="T63" i="6" s="1"/>
  <c r="F220" i="3"/>
  <c r="C221" i="3" s="1"/>
  <c r="D220" i="3"/>
  <c r="N115" i="4" l="1"/>
  <c r="O115" i="4" s="1"/>
  <c r="R115" i="4" s="1"/>
  <c r="O132" i="6"/>
  <c r="C116" i="4"/>
  <c r="J116" i="4"/>
  <c r="H116" i="4"/>
  <c r="C133" i="6"/>
  <c r="I133" i="6" s="1"/>
  <c r="J133" i="6"/>
  <c r="K133" i="6" s="1"/>
  <c r="L133" i="6" s="1"/>
  <c r="M133" i="6" s="1"/>
  <c r="F134" i="6" s="1"/>
  <c r="H133" i="6"/>
  <c r="N132" i="6"/>
  <c r="I134" i="8"/>
  <c r="K134" i="8"/>
  <c r="C135" i="8" s="1"/>
  <c r="I135" i="8" s="1"/>
  <c r="V128" i="5"/>
  <c r="AF127" i="5"/>
  <c r="Y127" i="5"/>
  <c r="Z127" i="5" s="1"/>
  <c r="AG126" i="5"/>
  <c r="R128" i="5"/>
  <c r="Q128" i="5"/>
  <c r="K130" i="5"/>
  <c r="L130" i="5" s="1"/>
  <c r="M130" i="5" s="1"/>
  <c r="F131" i="5" s="1"/>
  <c r="I130" i="5"/>
  <c r="S128" i="5"/>
  <c r="U128" i="5" s="1"/>
  <c r="AE127" i="5"/>
  <c r="W63" i="6"/>
  <c r="Z63" i="6" s="1"/>
  <c r="J134" i="6"/>
  <c r="H134" i="6"/>
  <c r="O133" i="6"/>
  <c r="C134" i="6"/>
  <c r="N133" i="6"/>
  <c r="AE63" i="6"/>
  <c r="P64" i="6"/>
  <c r="F221" i="3"/>
  <c r="C222" i="3" s="1"/>
  <c r="D221" i="3"/>
  <c r="I116" i="4" l="1"/>
  <c r="K116" i="4"/>
  <c r="L116" i="4" s="1"/>
  <c r="M116" i="4" s="1"/>
  <c r="F117" i="4" s="1"/>
  <c r="N130" i="5"/>
  <c r="O130" i="5" s="1"/>
  <c r="C131" i="5"/>
  <c r="I131" i="5" s="1"/>
  <c r="L134" i="8"/>
  <c r="M134" i="8" s="1"/>
  <c r="F135" i="8" s="1"/>
  <c r="N134" i="8"/>
  <c r="O134" i="8" s="1"/>
  <c r="P129" i="5"/>
  <c r="AD128" i="5"/>
  <c r="T128" i="5"/>
  <c r="W128" i="5" s="1"/>
  <c r="H131" i="5"/>
  <c r="J131" i="5"/>
  <c r="Y128" i="5"/>
  <c r="AA127" i="5"/>
  <c r="AG127" i="5" s="1"/>
  <c r="X128" i="5"/>
  <c r="R64" i="6"/>
  <c r="K134" i="6"/>
  <c r="L134" i="6" s="1"/>
  <c r="M134" i="6" s="1"/>
  <c r="F135" i="6" s="1"/>
  <c r="I134" i="6"/>
  <c r="AF63" i="6"/>
  <c r="S64" i="6"/>
  <c r="F222" i="3"/>
  <c r="C223" i="3" s="1"/>
  <c r="D222" i="3"/>
  <c r="J117" i="4" l="1"/>
  <c r="H117" i="4"/>
  <c r="C117" i="4"/>
  <c r="N116" i="4"/>
  <c r="O116" i="4" s="1"/>
  <c r="R116" i="4" s="1"/>
  <c r="N134" i="6"/>
  <c r="Z134" i="6" s="1"/>
  <c r="C135" i="6"/>
  <c r="I135" i="6" s="1"/>
  <c r="O134" i="6"/>
  <c r="K131" i="5"/>
  <c r="L131" i="5" s="1"/>
  <c r="M131" i="5" s="1"/>
  <c r="F132" i="5" s="1"/>
  <c r="H132" i="5" s="1"/>
  <c r="H135" i="8"/>
  <c r="J135" i="8"/>
  <c r="AF128" i="5"/>
  <c r="V129" i="5"/>
  <c r="X129" i="5" s="1"/>
  <c r="AA128" i="5"/>
  <c r="S129" i="5"/>
  <c r="U129" i="5" s="1"/>
  <c r="AE128" i="5"/>
  <c r="Z128" i="5"/>
  <c r="Y129" i="5" s="1"/>
  <c r="Q129" i="5"/>
  <c r="R129" i="5"/>
  <c r="H135" i="6"/>
  <c r="J135" i="6"/>
  <c r="AG63" i="6"/>
  <c r="V64" i="6"/>
  <c r="U64" i="6"/>
  <c r="F223" i="3"/>
  <c r="C224" i="3" s="1"/>
  <c r="D223" i="3"/>
  <c r="I117" i="4" l="1"/>
  <c r="K117" i="4"/>
  <c r="L117" i="4" s="1"/>
  <c r="M117" i="4" s="1"/>
  <c r="F118" i="4" s="1"/>
  <c r="N117" i="4"/>
  <c r="O117" i="4" s="1"/>
  <c r="R117" i="4" s="1"/>
  <c r="N131" i="5"/>
  <c r="O131" i="5" s="1"/>
  <c r="J132" i="5"/>
  <c r="C132" i="5"/>
  <c r="K132" i="5" s="1"/>
  <c r="L132" i="5" s="1"/>
  <c r="M132" i="5" s="1"/>
  <c r="F133" i="5" s="1"/>
  <c r="K135" i="6"/>
  <c r="L135" i="6" s="1"/>
  <c r="M135" i="6" s="1"/>
  <c r="F136" i="6" s="1"/>
  <c r="H136" i="6" s="1"/>
  <c r="K135" i="8"/>
  <c r="L135" i="8" s="1"/>
  <c r="M135" i="8" s="1"/>
  <c r="F136" i="8" s="1"/>
  <c r="AA129" i="5"/>
  <c r="AG128" i="5"/>
  <c r="C136" i="6"/>
  <c r="I136" i="6" s="1"/>
  <c r="P130" i="5"/>
  <c r="AD129" i="5"/>
  <c r="T129" i="5"/>
  <c r="W129" i="5" s="1"/>
  <c r="X64" i="6"/>
  <c r="Y64" i="6"/>
  <c r="F224" i="3"/>
  <c r="C225" i="3" s="1"/>
  <c r="D224" i="3"/>
  <c r="C118" i="4" l="1"/>
  <c r="I118" i="4"/>
  <c r="I132" i="5"/>
  <c r="J118" i="4"/>
  <c r="H118" i="4"/>
  <c r="O135" i="6"/>
  <c r="N135" i="6"/>
  <c r="Z135" i="6" s="1"/>
  <c r="J136" i="6"/>
  <c r="N135" i="8"/>
  <c r="O135" i="8" s="1"/>
  <c r="C136" i="8"/>
  <c r="I136" i="8" s="1"/>
  <c r="H136" i="8"/>
  <c r="J136" i="8"/>
  <c r="V130" i="5"/>
  <c r="AF129" i="5"/>
  <c r="J133" i="5"/>
  <c r="H133" i="5"/>
  <c r="S130" i="5"/>
  <c r="U130" i="5" s="1"/>
  <c r="AE129" i="5"/>
  <c r="Q130" i="5"/>
  <c r="R130" i="5"/>
  <c r="C133" i="5"/>
  <c r="Z129" i="5"/>
  <c r="Y130" i="5" s="1"/>
  <c r="N132" i="5"/>
  <c r="AG129" i="5"/>
  <c r="K136" i="6"/>
  <c r="L136" i="6" s="1"/>
  <c r="M136" i="6" s="1"/>
  <c r="F137" i="6" s="1"/>
  <c r="AB64" i="6"/>
  <c r="F225" i="3"/>
  <c r="C226" i="3" s="1"/>
  <c r="D225" i="3"/>
  <c r="K118" i="4" l="1"/>
  <c r="L118" i="4" s="1"/>
  <c r="M118" i="4" s="1"/>
  <c r="F119" i="4" s="1"/>
  <c r="K136" i="8"/>
  <c r="L136" i="8" s="1"/>
  <c r="M136" i="8" s="1"/>
  <c r="F137" i="8" s="1"/>
  <c r="H137" i="8" s="1"/>
  <c r="O132" i="5"/>
  <c r="P131" i="5"/>
  <c r="AD130" i="5"/>
  <c r="T130" i="5"/>
  <c r="W130" i="5" s="1"/>
  <c r="AA130" i="5"/>
  <c r="I133" i="5"/>
  <c r="K133" i="5"/>
  <c r="L133" i="5" s="1"/>
  <c r="M133" i="5" s="1"/>
  <c r="F134" i="5" s="1"/>
  <c r="X130" i="5"/>
  <c r="Q64" i="6"/>
  <c r="T64" i="6" s="1"/>
  <c r="J137" i="6"/>
  <c r="H137" i="6"/>
  <c r="O136" i="6"/>
  <c r="C137" i="6"/>
  <c r="N136" i="6"/>
  <c r="Z136" i="6" s="1"/>
  <c r="D226" i="3"/>
  <c r="F226" i="3"/>
  <c r="C227" i="3" s="1"/>
  <c r="H119" i="4" l="1"/>
  <c r="J119" i="4"/>
  <c r="N118" i="4"/>
  <c r="O118" i="4" s="1"/>
  <c r="R118" i="4" s="1"/>
  <c r="C119" i="4"/>
  <c r="N136" i="8"/>
  <c r="O136" i="8" s="1"/>
  <c r="J137" i="8"/>
  <c r="C137" i="8"/>
  <c r="I137" i="8" s="1"/>
  <c r="AF130" i="5"/>
  <c r="V131" i="5"/>
  <c r="X131" i="5" s="1"/>
  <c r="Z130" i="5"/>
  <c r="Y131" i="5" s="1"/>
  <c r="C134" i="5"/>
  <c r="J134" i="5"/>
  <c r="H134" i="5"/>
  <c r="R131" i="5"/>
  <c r="Q131" i="5"/>
  <c r="S131" i="5"/>
  <c r="AE130" i="5"/>
  <c r="N133" i="5"/>
  <c r="W64" i="6"/>
  <c r="Z64" i="6" s="1"/>
  <c r="I137" i="6"/>
  <c r="K137" i="6"/>
  <c r="L137" i="6" s="1"/>
  <c r="M137" i="6" s="1"/>
  <c r="F138" i="6" s="1"/>
  <c r="AE64" i="6"/>
  <c r="P65" i="6"/>
  <c r="F227" i="3"/>
  <c r="C228" i="3" s="1"/>
  <c r="D227" i="3"/>
  <c r="I119" i="4" l="1"/>
  <c r="K119" i="4"/>
  <c r="L119" i="4" s="1"/>
  <c r="M119" i="4" s="1"/>
  <c r="F120" i="4" s="1"/>
  <c r="N119" i="4"/>
  <c r="O119" i="4" s="1"/>
  <c r="R119" i="4" s="1"/>
  <c r="N137" i="6"/>
  <c r="Z137" i="6" s="1"/>
  <c r="K137" i="8"/>
  <c r="L137" i="8" s="1"/>
  <c r="M137" i="8" s="1"/>
  <c r="F138" i="8" s="1"/>
  <c r="H138" i="8" s="1"/>
  <c r="O133" i="5"/>
  <c r="I134" i="5"/>
  <c r="K134" i="5"/>
  <c r="L134" i="5" s="1"/>
  <c r="M134" i="5" s="1"/>
  <c r="F135" i="5" s="1"/>
  <c r="AA131" i="5"/>
  <c r="C138" i="6"/>
  <c r="I138" i="6" s="1"/>
  <c r="U131" i="5"/>
  <c r="P132" i="5"/>
  <c r="AD131" i="5"/>
  <c r="T131" i="5"/>
  <c r="AG130" i="5"/>
  <c r="R65" i="6"/>
  <c r="J138" i="6"/>
  <c r="H138" i="6"/>
  <c r="O137" i="6"/>
  <c r="AG64" i="6"/>
  <c r="V65" i="6"/>
  <c r="AF64" i="6"/>
  <c r="S65" i="6"/>
  <c r="F228" i="3"/>
  <c r="C229" i="3" s="1"/>
  <c r="D228" i="3"/>
  <c r="C120" i="4" l="1"/>
  <c r="I120" i="4"/>
  <c r="J120" i="4"/>
  <c r="H120" i="4"/>
  <c r="AE131" i="5"/>
  <c r="N137" i="8"/>
  <c r="O137" i="8" s="1"/>
  <c r="C138" i="8"/>
  <c r="I138" i="8" s="1"/>
  <c r="J138" i="8"/>
  <c r="W131" i="5"/>
  <c r="Z131" i="5" s="1"/>
  <c r="Y132" i="5" s="1"/>
  <c r="S132" i="5"/>
  <c r="C135" i="5"/>
  <c r="Q132" i="5"/>
  <c r="R132" i="5"/>
  <c r="J135" i="5"/>
  <c r="H135" i="5"/>
  <c r="N134" i="5"/>
  <c r="K138" i="6"/>
  <c r="U65" i="6"/>
  <c r="Y65" i="6"/>
  <c r="X65" i="6"/>
  <c r="F229" i="3"/>
  <c r="C230" i="3" s="1"/>
  <c r="D229" i="3"/>
  <c r="K120" i="4" l="1"/>
  <c r="L120" i="4" s="1"/>
  <c r="M120" i="4" s="1"/>
  <c r="F121" i="4" s="1"/>
  <c r="K138" i="8"/>
  <c r="L138" i="8" s="1"/>
  <c r="M138" i="8" s="1"/>
  <c r="F139" i="8" s="1"/>
  <c r="J139" i="8" s="1"/>
  <c r="AA132" i="5"/>
  <c r="P133" i="5"/>
  <c r="AD132" i="5"/>
  <c r="T132" i="5"/>
  <c r="I135" i="5"/>
  <c r="K135" i="5"/>
  <c r="L135" i="5" s="1"/>
  <c r="M135" i="5" s="1"/>
  <c r="F136" i="5" s="1"/>
  <c r="U132" i="5"/>
  <c r="AG131" i="5"/>
  <c r="O134" i="5"/>
  <c r="V132" i="5"/>
  <c r="X132" i="5" s="1"/>
  <c r="AF131" i="5"/>
  <c r="L138" i="6"/>
  <c r="M138" i="6" s="1"/>
  <c r="F139" i="6" s="1"/>
  <c r="C139" i="6"/>
  <c r="O138" i="6"/>
  <c r="N138" i="6"/>
  <c r="Z138" i="6" s="1"/>
  <c r="AB65" i="6"/>
  <c r="F230" i="3"/>
  <c r="C231" i="3" s="1"/>
  <c r="D230" i="3"/>
  <c r="N120" i="4" l="1"/>
  <c r="O120" i="4" s="1"/>
  <c r="R120" i="4" s="1"/>
  <c r="H121" i="4"/>
  <c r="J121" i="4"/>
  <c r="C121" i="4"/>
  <c r="W132" i="5"/>
  <c r="Z132" i="5" s="1"/>
  <c r="Y133" i="5" s="1"/>
  <c r="N138" i="8"/>
  <c r="O138" i="8" s="1"/>
  <c r="C139" i="8"/>
  <c r="I139" i="8" s="1"/>
  <c r="H139" i="8"/>
  <c r="V133" i="5"/>
  <c r="X133" i="5" s="1"/>
  <c r="N135" i="5"/>
  <c r="R133" i="5"/>
  <c r="Q133" i="5"/>
  <c r="H136" i="5"/>
  <c r="J136" i="5"/>
  <c r="AE132" i="5"/>
  <c r="S133" i="5"/>
  <c r="C136" i="5"/>
  <c r="Q65" i="6"/>
  <c r="T65" i="6" s="1"/>
  <c r="I139" i="6"/>
  <c r="J139" i="6"/>
  <c r="H139" i="6"/>
  <c r="F231" i="3"/>
  <c r="C232" i="3" s="1"/>
  <c r="D231" i="3"/>
  <c r="I121" i="4" l="1"/>
  <c r="K121" i="4"/>
  <c r="L121" i="4" s="1"/>
  <c r="M121" i="4" s="1"/>
  <c r="F122" i="4" s="1"/>
  <c r="N121" i="4"/>
  <c r="O121" i="4" s="1"/>
  <c r="R121" i="4" s="1"/>
  <c r="AF132" i="5"/>
  <c r="K139" i="8"/>
  <c r="L139" i="8" s="1"/>
  <c r="M139" i="8" s="1"/>
  <c r="F140" i="8" s="1"/>
  <c r="J140" i="8" s="1"/>
  <c r="AA133" i="5"/>
  <c r="K136" i="5"/>
  <c r="L136" i="5" s="1"/>
  <c r="M136" i="5" s="1"/>
  <c r="F137" i="5" s="1"/>
  <c r="I136" i="5"/>
  <c r="O135" i="5"/>
  <c r="U133" i="5"/>
  <c r="AG132" i="5"/>
  <c r="P134" i="5"/>
  <c r="AD133" i="5"/>
  <c r="T133" i="5"/>
  <c r="S134" i="5" s="1"/>
  <c r="U134" i="5" s="1"/>
  <c r="W65" i="6"/>
  <c r="Z65" i="6" s="1"/>
  <c r="K139" i="6"/>
  <c r="L139" i="6" s="1"/>
  <c r="M139" i="6" s="1"/>
  <c r="F140" i="6" s="1"/>
  <c r="AE65" i="6"/>
  <c r="P66" i="6"/>
  <c r="F232" i="3"/>
  <c r="C233" i="3" s="1"/>
  <c r="D232" i="3"/>
  <c r="C122" i="4" l="1"/>
  <c r="J122" i="4"/>
  <c r="H122" i="4"/>
  <c r="N139" i="8"/>
  <c r="O139" i="8" s="1"/>
  <c r="C140" i="8"/>
  <c r="I140" i="8" s="1"/>
  <c r="H140" i="8"/>
  <c r="O139" i="6"/>
  <c r="J137" i="5"/>
  <c r="H137" i="5"/>
  <c r="AE133" i="5"/>
  <c r="Q134" i="5"/>
  <c r="R134" i="5"/>
  <c r="N136" i="5"/>
  <c r="W133" i="5"/>
  <c r="C137" i="5"/>
  <c r="R66" i="6"/>
  <c r="H140" i="6"/>
  <c r="J140" i="6"/>
  <c r="C140" i="6"/>
  <c r="N139" i="6"/>
  <c r="Z139" i="6" s="1"/>
  <c r="AF65" i="6"/>
  <c r="S66" i="6"/>
  <c r="F233" i="3"/>
  <c r="C234" i="3" s="1"/>
  <c r="D233" i="3"/>
  <c r="I122" i="4" l="1"/>
  <c r="K122" i="4"/>
  <c r="L122" i="4" s="1"/>
  <c r="M122" i="4" s="1"/>
  <c r="F123" i="4" s="1"/>
  <c r="K140" i="8"/>
  <c r="L140" i="8" s="1"/>
  <c r="M140" i="8" s="1"/>
  <c r="F141" i="8" s="1"/>
  <c r="J141" i="8" s="1"/>
  <c r="P135" i="5"/>
  <c r="AD134" i="5"/>
  <c r="T134" i="5"/>
  <c r="I137" i="5"/>
  <c r="K137" i="5"/>
  <c r="L137" i="5" s="1"/>
  <c r="M137" i="5" s="1"/>
  <c r="F138" i="5" s="1"/>
  <c r="O136" i="5"/>
  <c r="V134" i="5"/>
  <c r="AF133" i="5"/>
  <c r="Z133" i="5"/>
  <c r="I140" i="6"/>
  <c r="K140" i="6"/>
  <c r="L140" i="6" s="1"/>
  <c r="M140" i="6" s="1"/>
  <c r="F141" i="6" s="1"/>
  <c r="AG65" i="6"/>
  <c r="V66" i="6"/>
  <c r="U66" i="6"/>
  <c r="F234" i="3"/>
  <c r="C235" i="3" s="1"/>
  <c r="D234" i="3"/>
  <c r="J123" i="4" l="1"/>
  <c r="H123" i="4"/>
  <c r="C123" i="4"/>
  <c r="N122" i="4"/>
  <c r="O122" i="4" s="1"/>
  <c r="R122" i="4" s="1"/>
  <c r="C138" i="5"/>
  <c r="I138" i="5" s="1"/>
  <c r="N137" i="5"/>
  <c r="H141" i="8"/>
  <c r="C141" i="8"/>
  <c r="I141" i="8" s="1"/>
  <c r="N140" i="8"/>
  <c r="O140" i="8" s="1"/>
  <c r="O137" i="5"/>
  <c r="H138" i="5"/>
  <c r="J138" i="5"/>
  <c r="K138" i="5" s="1"/>
  <c r="L138" i="5" s="1"/>
  <c r="M138" i="5" s="1"/>
  <c r="F139" i="5" s="1"/>
  <c r="S135" i="5"/>
  <c r="U135" i="5" s="1"/>
  <c r="AE134" i="5"/>
  <c r="Y134" i="5"/>
  <c r="AG133" i="5"/>
  <c r="C141" i="6"/>
  <c r="I141" i="6" s="1"/>
  <c r="N140" i="6"/>
  <c r="Z140" i="6" s="1"/>
  <c r="X134" i="5"/>
  <c r="W134" i="5"/>
  <c r="V135" i="5" s="1"/>
  <c r="X135" i="5" s="1"/>
  <c r="R135" i="5"/>
  <c r="Q135" i="5"/>
  <c r="J141" i="6"/>
  <c r="H141" i="6"/>
  <c r="O140" i="6"/>
  <c r="X66" i="6"/>
  <c r="Y66" i="6"/>
  <c r="F235" i="3"/>
  <c r="C236" i="3" s="1"/>
  <c r="D235" i="3"/>
  <c r="K123" i="4" l="1"/>
  <c r="L123" i="4" s="1"/>
  <c r="M123" i="4" s="1"/>
  <c r="F124" i="4" s="1"/>
  <c r="I123" i="4"/>
  <c r="K141" i="8"/>
  <c r="L141" i="8" s="1"/>
  <c r="M141" i="8" s="1"/>
  <c r="F142" i="8" s="1"/>
  <c r="H142" i="8" s="1"/>
  <c r="C142" i="8"/>
  <c r="I142" i="8" s="1"/>
  <c r="P136" i="5"/>
  <c r="AD135" i="5"/>
  <c r="T135" i="5"/>
  <c r="W135" i="5" s="1"/>
  <c r="AA134" i="5"/>
  <c r="J139" i="5"/>
  <c r="H139" i="5"/>
  <c r="AF134" i="5"/>
  <c r="Z134" i="5"/>
  <c r="Y135" i="5" s="1"/>
  <c r="N138" i="5"/>
  <c r="C139" i="5"/>
  <c r="K141" i="6"/>
  <c r="N141" i="6" s="1"/>
  <c r="Z141" i="6" s="1"/>
  <c r="AB66" i="6"/>
  <c r="F236" i="3"/>
  <c r="C237" i="3" s="1"/>
  <c r="D236" i="3"/>
  <c r="N123" i="4" l="1"/>
  <c r="O123" i="4" s="1"/>
  <c r="R123" i="4" s="1"/>
  <c r="J124" i="4"/>
  <c r="H124" i="4"/>
  <c r="C124" i="4"/>
  <c r="J142" i="8"/>
  <c r="K142" i="8" s="1"/>
  <c r="L142" i="8" s="1"/>
  <c r="M142" i="8" s="1"/>
  <c r="F143" i="8" s="1"/>
  <c r="J143" i="8" s="1"/>
  <c r="N141" i="8"/>
  <c r="O141" i="8" s="1"/>
  <c r="AA135" i="5"/>
  <c r="V136" i="5"/>
  <c r="X136" i="5" s="1"/>
  <c r="AF135" i="5"/>
  <c r="O138" i="5"/>
  <c r="S136" i="5"/>
  <c r="AE135" i="5"/>
  <c r="O141" i="6"/>
  <c r="AG134" i="5"/>
  <c r="I139" i="5"/>
  <c r="K139" i="5"/>
  <c r="L139" i="5" s="1"/>
  <c r="M139" i="5" s="1"/>
  <c r="F140" i="5" s="1"/>
  <c r="C140" i="5"/>
  <c r="Z135" i="5"/>
  <c r="Y136" i="5" s="1"/>
  <c r="R136" i="5"/>
  <c r="Q136" i="5"/>
  <c r="Q66" i="6"/>
  <c r="T66" i="6" s="1"/>
  <c r="L141" i="6"/>
  <c r="M141" i="6" s="1"/>
  <c r="F142" i="6" s="1"/>
  <c r="C142" i="6"/>
  <c r="F237" i="3"/>
  <c r="C238" i="3" s="1"/>
  <c r="D237" i="3"/>
  <c r="I124" i="4" l="1"/>
  <c r="K124" i="4"/>
  <c r="C125" i="4" s="1"/>
  <c r="H143" i="8"/>
  <c r="C143" i="8"/>
  <c r="I143" i="8" s="1"/>
  <c r="N142" i="8"/>
  <c r="O142" i="8" s="1"/>
  <c r="AA136" i="5"/>
  <c r="I140" i="5"/>
  <c r="H140" i="5"/>
  <c r="J140" i="5"/>
  <c r="K140" i="5" s="1"/>
  <c r="L140" i="5" s="1"/>
  <c r="M140" i="5" s="1"/>
  <c r="F141" i="5" s="1"/>
  <c r="P137" i="5"/>
  <c r="AD136" i="5"/>
  <c r="T136" i="5"/>
  <c r="U136" i="5"/>
  <c r="AG135" i="5"/>
  <c r="N139" i="5"/>
  <c r="W66" i="6"/>
  <c r="Z66" i="6" s="1"/>
  <c r="I142" i="6"/>
  <c r="J142" i="6"/>
  <c r="H142" i="6"/>
  <c r="AE66" i="6"/>
  <c r="P67" i="6"/>
  <c r="F238" i="3"/>
  <c r="C239" i="3" s="1"/>
  <c r="D238" i="3"/>
  <c r="I125" i="4" l="1"/>
  <c r="N124" i="4"/>
  <c r="O124" i="4" s="1"/>
  <c r="R124" i="4" s="1"/>
  <c r="L124" i="4"/>
  <c r="M124" i="4" s="1"/>
  <c r="F125" i="4" s="1"/>
  <c r="K143" i="8"/>
  <c r="C144" i="8" s="1"/>
  <c r="I144" i="8" s="1"/>
  <c r="AE136" i="5"/>
  <c r="H141" i="5"/>
  <c r="J141" i="5"/>
  <c r="O139" i="5"/>
  <c r="W136" i="5"/>
  <c r="Z136" i="5" s="1"/>
  <c r="Y137" i="5" s="1"/>
  <c r="Q137" i="5"/>
  <c r="R137" i="5"/>
  <c r="N140" i="5"/>
  <c r="S137" i="5"/>
  <c r="U137" i="5" s="1"/>
  <c r="C141" i="5"/>
  <c r="R67" i="6"/>
  <c r="K142" i="6"/>
  <c r="L142" i="6" s="1"/>
  <c r="M142" i="6" s="1"/>
  <c r="F143" i="6" s="1"/>
  <c r="AF66" i="6"/>
  <c r="S67" i="6"/>
  <c r="F239" i="3"/>
  <c r="C240" i="3" s="1"/>
  <c r="D239" i="3"/>
  <c r="J125" i="4" l="1"/>
  <c r="H125" i="4"/>
  <c r="L143" i="8"/>
  <c r="M143" i="8" s="1"/>
  <c r="F144" i="8" s="1"/>
  <c r="N143" i="8"/>
  <c r="O143" i="8" s="1"/>
  <c r="AA137" i="5"/>
  <c r="AD137" i="5"/>
  <c r="T137" i="5"/>
  <c r="V137" i="5"/>
  <c r="X137" i="5" s="1"/>
  <c r="AF136" i="5"/>
  <c r="AG136" i="5"/>
  <c r="O140" i="5"/>
  <c r="I141" i="5"/>
  <c r="K141" i="5"/>
  <c r="P138" i="5"/>
  <c r="J143" i="6"/>
  <c r="H143" i="6"/>
  <c r="C143" i="6"/>
  <c r="O142" i="6"/>
  <c r="N142" i="6"/>
  <c r="Z142" i="6" s="1"/>
  <c r="U67" i="6"/>
  <c r="AG66" i="6"/>
  <c r="V67" i="6"/>
  <c r="F240" i="3"/>
  <c r="C241" i="3" s="1"/>
  <c r="D240" i="3"/>
  <c r="K125" i="4" l="1"/>
  <c r="L125" i="4" s="1"/>
  <c r="M125" i="4" s="1"/>
  <c r="F126" i="4" s="1"/>
  <c r="C126" i="4"/>
  <c r="J144" i="8"/>
  <c r="H144" i="8"/>
  <c r="R138" i="5"/>
  <c r="Q138" i="5"/>
  <c r="L141" i="5"/>
  <c r="M141" i="5" s="1"/>
  <c r="F142" i="5" s="1"/>
  <c r="N141" i="5"/>
  <c r="C142" i="5"/>
  <c r="S138" i="5"/>
  <c r="U138" i="5" s="1"/>
  <c r="AE137" i="5"/>
  <c r="W137" i="5"/>
  <c r="I143" i="6"/>
  <c r="K143" i="6"/>
  <c r="L143" i="6" s="1"/>
  <c r="M143" i="6" s="1"/>
  <c r="F144" i="6" s="1"/>
  <c r="N143" i="6"/>
  <c r="Z143" i="6" s="1"/>
  <c r="Y67" i="6"/>
  <c r="X67" i="6"/>
  <c r="D241" i="3"/>
  <c r="F241" i="3"/>
  <c r="C242" i="3" s="1"/>
  <c r="I126" i="4" l="1"/>
  <c r="H126" i="4"/>
  <c r="J126" i="4"/>
  <c r="N125" i="4"/>
  <c r="O125" i="4" s="1"/>
  <c r="R125" i="4" s="1"/>
  <c r="K144" i="8"/>
  <c r="O141" i="5"/>
  <c r="J142" i="5"/>
  <c r="K142" i="5" s="1"/>
  <c r="L142" i="5" s="1"/>
  <c r="M142" i="5" s="1"/>
  <c r="F143" i="5" s="1"/>
  <c r="H142" i="5"/>
  <c r="C144" i="6"/>
  <c r="I144" i="6" s="1"/>
  <c r="P139" i="5"/>
  <c r="AD138" i="5"/>
  <c r="T138" i="5"/>
  <c r="V138" i="5"/>
  <c r="X138" i="5" s="1"/>
  <c r="AF137" i="5"/>
  <c r="Z137" i="5"/>
  <c r="I142" i="5"/>
  <c r="J144" i="6"/>
  <c r="H144" i="6"/>
  <c r="O143" i="6"/>
  <c r="AB67" i="6"/>
  <c r="F242" i="3"/>
  <c r="C243" i="3" s="1"/>
  <c r="D242" i="3"/>
  <c r="K126" i="4" l="1"/>
  <c r="L126" i="4" s="1"/>
  <c r="M126" i="4" s="1"/>
  <c r="F127" i="4" s="1"/>
  <c r="L144" i="8"/>
  <c r="M144" i="8" s="1"/>
  <c r="F145" i="8" s="1"/>
  <c r="N144" i="8"/>
  <c r="O144" i="8" s="1"/>
  <c r="C145" i="8"/>
  <c r="S139" i="5"/>
  <c r="AE138" i="5"/>
  <c r="Q139" i="5"/>
  <c r="R139" i="5"/>
  <c r="Y138" i="5"/>
  <c r="AG137" i="5"/>
  <c r="W138" i="5"/>
  <c r="Z138" i="5" s="1"/>
  <c r="H143" i="5"/>
  <c r="J143" i="5"/>
  <c r="C143" i="5"/>
  <c r="N142" i="5"/>
  <c r="Q67" i="6"/>
  <c r="T67" i="6" s="1"/>
  <c r="K144" i="6"/>
  <c r="L144" i="6" s="1"/>
  <c r="M144" i="6" s="1"/>
  <c r="F145" i="6" s="1"/>
  <c r="D243" i="3"/>
  <c r="F243" i="3"/>
  <c r="C244" i="3" s="1"/>
  <c r="C127" i="4" l="1"/>
  <c r="I127" i="4"/>
  <c r="J127" i="4"/>
  <c r="H127" i="4"/>
  <c r="N126" i="4"/>
  <c r="O126" i="4" s="1"/>
  <c r="R126" i="4" s="1"/>
  <c r="I145" i="8"/>
  <c r="J145" i="8"/>
  <c r="H145" i="8"/>
  <c r="O142" i="5"/>
  <c r="I143" i="5"/>
  <c r="K143" i="5"/>
  <c r="C144" i="5" s="1"/>
  <c r="I144" i="5" s="1"/>
  <c r="V139" i="5"/>
  <c r="X139" i="5" s="1"/>
  <c r="AF138" i="5"/>
  <c r="P140" i="5"/>
  <c r="AD139" i="5"/>
  <c r="T139" i="5"/>
  <c r="O144" i="6"/>
  <c r="AA138" i="5"/>
  <c r="AG138" i="5" s="1"/>
  <c r="Y139" i="5"/>
  <c r="U139" i="5"/>
  <c r="W67" i="6"/>
  <c r="Z67" i="6" s="1"/>
  <c r="J145" i="6"/>
  <c r="H145" i="6"/>
  <c r="C145" i="6"/>
  <c r="N144" i="6"/>
  <c r="Z144" i="6" s="1"/>
  <c r="P68" i="6"/>
  <c r="AE67" i="6"/>
  <c r="F244" i="3"/>
  <c r="C245" i="3" s="1"/>
  <c r="D244" i="3"/>
  <c r="K127" i="4" l="1"/>
  <c r="L127" i="4" s="1"/>
  <c r="M127" i="4" s="1"/>
  <c r="F128" i="4" s="1"/>
  <c r="C128" i="4"/>
  <c r="K145" i="8"/>
  <c r="L145" i="8" s="1"/>
  <c r="M145" i="8" s="1"/>
  <c r="F146" i="8" s="1"/>
  <c r="AE139" i="5"/>
  <c r="W139" i="5"/>
  <c r="S140" i="5"/>
  <c r="L143" i="5"/>
  <c r="M143" i="5" s="1"/>
  <c r="F144" i="5" s="1"/>
  <c r="N143" i="5"/>
  <c r="AA139" i="5"/>
  <c r="Z139" i="5"/>
  <c r="Y140" i="5" s="1"/>
  <c r="Q140" i="5"/>
  <c r="R140" i="5"/>
  <c r="R68" i="6"/>
  <c r="K145" i="6"/>
  <c r="L145" i="6" s="1"/>
  <c r="M145" i="6" s="1"/>
  <c r="F146" i="6" s="1"/>
  <c r="I145" i="6"/>
  <c r="C146" i="6"/>
  <c r="AG67" i="6"/>
  <c r="V68" i="6"/>
  <c r="AF67" i="6"/>
  <c r="S68" i="6"/>
  <c r="F245" i="3"/>
  <c r="C246" i="3" s="1"/>
  <c r="D245" i="3"/>
  <c r="I128" i="4" l="1"/>
  <c r="N127" i="4"/>
  <c r="O127" i="4" s="1"/>
  <c r="R127" i="4" s="1"/>
  <c r="J128" i="4"/>
  <c r="H128" i="4"/>
  <c r="H146" i="8"/>
  <c r="J146" i="8"/>
  <c r="C146" i="8"/>
  <c r="N145" i="8"/>
  <c r="O145" i="8" s="1"/>
  <c r="N145" i="6"/>
  <c r="Z145" i="6" s="1"/>
  <c r="AA140" i="5"/>
  <c r="P141" i="5"/>
  <c r="AD140" i="5"/>
  <c r="T140" i="5"/>
  <c r="O143" i="5"/>
  <c r="H144" i="5"/>
  <c r="J144" i="5"/>
  <c r="O145" i="6"/>
  <c r="S141" i="5"/>
  <c r="U141" i="5" s="1"/>
  <c r="U140" i="5"/>
  <c r="AG139" i="5"/>
  <c r="V140" i="5"/>
  <c r="AF139" i="5"/>
  <c r="I146" i="6"/>
  <c r="J146" i="6"/>
  <c r="H146" i="6"/>
  <c r="Y68" i="6"/>
  <c r="X68" i="6"/>
  <c r="U68" i="6"/>
  <c r="F246" i="3"/>
  <c r="C247" i="3" s="1"/>
  <c r="D246" i="3"/>
  <c r="K128" i="4" l="1"/>
  <c r="L128" i="4" s="1"/>
  <c r="M128" i="4" s="1"/>
  <c r="F129" i="4" s="1"/>
  <c r="C129" i="4"/>
  <c r="I146" i="8"/>
  <c r="K146" i="8"/>
  <c r="L146" i="8" s="1"/>
  <c r="M146" i="8" s="1"/>
  <c r="F147" i="8" s="1"/>
  <c r="AE140" i="5"/>
  <c r="R141" i="5"/>
  <c r="Q141" i="5"/>
  <c r="X140" i="5"/>
  <c r="K144" i="5"/>
  <c r="L144" i="5" s="1"/>
  <c r="M144" i="5" s="1"/>
  <c r="F145" i="5" s="1"/>
  <c r="W140" i="5"/>
  <c r="K146" i="6"/>
  <c r="L146" i="6" s="1"/>
  <c r="M146" i="6" s="1"/>
  <c r="F147" i="6" s="1"/>
  <c r="AB68" i="6"/>
  <c r="F247" i="3"/>
  <c r="C248" i="3" s="1"/>
  <c r="D247" i="3"/>
  <c r="I129" i="4" l="1"/>
  <c r="C147" i="8"/>
  <c r="H129" i="4"/>
  <c r="J129" i="4"/>
  <c r="K129" i="4" s="1"/>
  <c r="L129" i="4" s="1"/>
  <c r="M129" i="4" s="1"/>
  <c r="F130" i="4" s="1"/>
  <c r="N144" i="5"/>
  <c r="O144" i="5" s="1"/>
  <c r="N128" i="4"/>
  <c r="O128" i="4" s="1"/>
  <c r="R128" i="4" s="1"/>
  <c r="I147" i="8"/>
  <c r="J147" i="8"/>
  <c r="H147" i="8"/>
  <c r="N146" i="8"/>
  <c r="O146" i="8" s="1"/>
  <c r="O146" i="6"/>
  <c r="J145" i="5"/>
  <c r="H145" i="5"/>
  <c r="P142" i="5"/>
  <c r="AD141" i="5"/>
  <c r="T141" i="5"/>
  <c r="AF140" i="5"/>
  <c r="Z140" i="5"/>
  <c r="C145" i="5"/>
  <c r="V141" i="5"/>
  <c r="X141" i="5" s="1"/>
  <c r="Q68" i="6"/>
  <c r="T68" i="6" s="1"/>
  <c r="J147" i="6"/>
  <c r="H147" i="6"/>
  <c r="C147" i="6"/>
  <c r="N146" i="6"/>
  <c r="Z146" i="6" s="1"/>
  <c r="F248" i="3"/>
  <c r="C249" i="3" s="1"/>
  <c r="D248" i="3"/>
  <c r="H130" i="4" l="1"/>
  <c r="J130" i="4"/>
  <c r="C130" i="4"/>
  <c r="N129" i="4"/>
  <c r="O129" i="4" s="1"/>
  <c r="R129" i="4" s="1"/>
  <c r="K147" i="8"/>
  <c r="L147" i="8" s="1"/>
  <c r="M147" i="8" s="1"/>
  <c r="F148" i="8" s="1"/>
  <c r="S142" i="5"/>
  <c r="U142" i="5" s="1"/>
  <c r="AE141" i="5"/>
  <c r="R142" i="5"/>
  <c r="Q142" i="5"/>
  <c r="I145" i="5"/>
  <c r="K145" i="5"/>
  <c r="L145" i="5" s="1"/>
  <c r="M145" i="5" s="1"/>
  <c r="F146" i="5" s="1"/>
  <c r="W141" i="5"/>
  <c r="Y141" i="5"/>
  <c r="AG140" i="5"/>
  <c r="W68" i="6"/>
  <c r="Z68" i="6" s="1"/>
  <c r="I147" i="6"/>
  <c r="K147" i="6"/>
  <c r="L147" i="6" s="1"/>
  <c r="M147" i="6" s="1"/>
  <c r="F148" i="6" s="1"/>
  <c r="AE68" i="6"/>
  <c r="P69" i="6"/>
  <c r="F249" i="3"/>
  <c r="C250" i="3" s="1"/>
  <c r="D249" i="3"/>
  <c r="I130" i="4" l="1"/>
  <c r="K130" i="4"/>
  <c r="L130" i="4" s="1"/>
  <c r="M130" i="4" s="1"/>
  <c r="F131" i="4" s="1"/>
  <c r="N130" i="4"/>
  <c r="O130" i="4" s="1"/>
  <c r="R130" i="4" s="1"/>
  <c r="J148" i="8"/>
  <c r="H148" i="8"/>
  <c r="C148" i="8"/>
  <c r="N147" i="8"/>
  <c r="O147" i="8" s="1"/>
  <c r="N145" i="5"/>
  <c r="O145" i="5" s="1"/>
  <c r="C146" i="5"/>
  <c r="I146" i="5" s="1"/>
  <c r="C148" i="6"/>
  <c r="I148" i="6" s="1"/>
  <c r="V142" i="5"/>
  <c r="X142" i="5" s="1"/>
  <c r="AF141" i="5"/>
  <c r="P143" i="5"/>
  <c r="AD142" i="5"/>
  <c r="T142" i="5"/>
  <c r="Z141" i="5"/>
  <c r="Y142" i="5" s="1"/>
  <c r="H146" i="5"/>
  <c r="J146" i="5"/>
  <c r="AA141" i="5"/>
  <c r="R69" i="6"/>
  <c r="J148" i="6"/>
  <c r="H148" i="6"/>
  <c r="O147" i="6"/>
  <c r="N147" i="6"/>
  <c r="Z147" i="6" s="1"/>
  <c r="AG68" i="6"/>
  <c r="V69" i="6"/>
  <c r="AF68" i="6"/>
  <c r="S69" i="6"/>
  <c r="F250" i="3"/>
  <c r="C251" i="3" s="1"/>
  <c r="D250" i="3"/>
  <c r="C131" i="4" l="1"/>
  <c r="J131" i="4"/>
  <c r="H131" i="4"/>
  <c r="I131" i="4"/>
  <c r="K131" i="4"/>
  <c r="L131" i="4" s="1"/>
  <c r="M131" i="4" s="1"/>
  <c r="F132" i="4" s="1"/>
  <c r="C132" i="4"/>
  <c r="K148" i="8"/>
  <c r="L148" i="8" s="1"/>
  <c r="M148" i="8" s="1"/>
  <c r="F149" i="8" s="1"/>
  <c r="I148" i="8"/>
  <c r="AA142" i="5"/>
  <c r="S143" i="5"/>
  <c r="U143" i="5" s="1"/>
  <c r="AE142" i="5"/>
  <c r="Q143" i="5"/>
  <c r="R143" i="5"/>
  <c r="AG141" i="5"/>
  <c r="W142" i="5"/>
  <c r="Z142" i="5" s="1"/>
  <c r="Y143" i="5" s="1"/>
  <c r="K146" i="5"/>
  <c r="L146" i="5" s="1"/>
  <c r="M146" i="5" s="1"/>
  <c r="F147" i="5" s="1"/>
  <c r="K148" i="6"/>
  <c r="L148" i="6" s="1"/>
  <c r="M148" i="6" s="1"/>
  <c r="F149" i="6" s="1"/>
  <c r="U69" i="6"/>
  <c r="Y69" i="6"/>
  <c r="X69" i="6"/>
  <c r="F251" i="3"/>
  <c r="C252" i="3" s="1"/>
  <c r="D251" i="3"/>
  <c r="I132" i="4" l="1"/>
  <c r="J132" i="4"/>
  <c r="H132" i="4"/>
  <c r="N131" i="4"/>
  <c r="O131" i="4" s="1"/>
  <c r="R131" i="4" s="1"/>
  <c r="N148" i="8"/>
  <c r="O148" i="8" s="1"/>
  <c r="C149" i="8"/>
  <c r="I149" i="8" s="1"/>
  <c r="J149" i="8"/>
  <c r="H149" i="8"/>
  <c r="AA143" i="5"/>
  <c r="C147" i="5"/>
  <c r="J147" i="5"/>
  <c r="H147" i="5"/>
  <c r="P144" i="5"/>
  <c r="AD143" i="5"/>
  <c r="T143" i="5"/>
  <c r="N146" i="5"/>
  <c r="V143" i="5"/>
  <c r="X143" i="5" s="1"/>
  <c r="AF142" i="5"/>
  <c r="AG142" i="5"/>
  <c r="H149" i="6"/>
  <c r="J149" i="6"/>
  <c r="O148" i="6"/>
  <c r="C149" i="6"/>
  <c r="N148" i="6"/>
  <c r="Z148" i="6" s="1"/>
  <c r="AB69" i="6"/>
  <c r="F252" i="3"/>
  <c r="C253" i="3" s="1"/>
  <c r="D252" i="3"/>
  <c r="K132" i="4" l="1"/>
  <c r="K149" i="8"/>
  <c r="L149" i="8" s="1"/>
  <c r="M149" i="8" s="1"/>
  <c r="F150" i="8" s="1"/>
  <c r="C150" i="8"/>
  <c r="K147" i="5"/>
  <c r="L147" i="5" s="1"/>
  <c r="M147" i="5" s="1"/>
  <c r="F148" i="5" s="1"/>
  <c r="O146" i="5"/>
  <c r="I147" i="5"/>
  <c r="C148" i="5"/>
  <c r="S144" i="5"/>
  <c r="AE143" i="5"/>
  <c r="Q144" i="5"/>
  <c r="R144" i="5"/>
  <c r="W143" i="5"/>
  <c r="Q69" i="6"/>
  <c r="T69" i="6" s="1"/>
  <c r="K149" i="6"/>
  <c r="L149" i="6" s="1"/>
  <c r="M149" i="6" s="1"/>
  <c r="F150" i="6" s="1"/>
  <c r="I149" i="6"/>
  <c r="F253" i="3"/>
  <c r="C254" i="3" s="1"/>
  <c r="D253" i="3"/>
  <c r="L132" i="4" l="1"/>
  <c r="M132" i="4" s="1"/>
  <c r="F133" i="4" s="1"/>
  <c r="C133" i="4"/>
  <c r="N147" i="5"/>
  <c r="N132" i="4"/>
  <c r="O132" i="4" s="1"/>
  <c r="R132" i="4" s="1"/>
  <c r="I150" i="8"/>
  <c r="H150" i="8"/>
  <c r="J150" i="8"/>
  <c r="N149" i="8"/>
  <c r="O149" i="8" s="1"/>
  <c r="C150" i="6"/>
  <c r="I150" i="6" s="1"/>
  <c r="N149" i="6"/>
  <c r="Z149" i="6" s="1"/>
  <c r="O149" i="6"/>
  <c r="P145" i="5"/>
  <c r="AD144" i="5"/>
  <c r="T144" i="5"/>
  <c r="V144" i="5"/>
  <c r="AF143" i="5"/>
  <c r="O147" i="5"/>
  <c r="S145" i="5"/>
  <c r="U145" i="5" s="1"/>
  <c r="U144" i="5"/>
  <c r="J148" i="5"/>
  <c r="K148" i="5" s="1"/>
  <c r="L148" i="5" s="1"/>
  <c r="M148" i="5" s="1"/>
  <c r="F149" i="5" s="1"/>
  <c r="H148" i="5"/>
  <c r="I148" i="5"/>
  <c r="Z143" i="5"/>
  <c r="W69" i="6"/>
  <c r="Z69" i="6" s="1"/>
  <c r="H150" i="6"/>
  <c r="J150" i="6"/>
  <c r="AE69" i="6"/>
  <c r="P70" i="6"/>
  <c r="F254" i="3"/>
  <c r="C255" i="3" s="1"/>
  <c r="D254" i="3"/>
  <c r="K150" i="8" l="1"/>
  <c r="L150" i="8" s="1"/>
  <c r="M150" i="8" s="1"/>
  <c r="F151" i="8" s="1"/>
  <c r="I133" i="4"/>
  <c r="H133" i="4"/>
  <c r="J133" i="4"/>
  <c r="H151" i="8"/>
  <c r="J151" i="8"/>
  <c r="N150" i="8"/>
  <c r="O150" i="8" s="1"/>
  <c r="W144" i="5"/>
  <c r="V145" i="5" s="1"/>
  <c r="X145" i="5" s="1"/>
  <c r="J149" i="5"/>
  <c r="H149" i="5"/>
  <c r="Y144" i="5"/>
  <c r="AG143" i="5"/>
  <c r="C149" i="5"/>
  <c r="N148" i="5"/>
  <c r="X144" i="5"/>
  <c r="AE144" i="5"/>
  <c r="Q145" i="5"/>
  <c r="R145" i="5"/>
  <c r="R70" i="6"/>
  <c r="K150" i="6"/>
  <c r="AF69" i="6"/>
  <c r="S70" i="6"/>
  <c r="F255" i="3"/>
  <c r="C256" i="3" s="1"/>
  <c r="D255" i="3"/>
  <c r="AF144" i="5" l="1"/>
  <c r="K133" i="4"/>
  <c r="L133" i="4" s="1"/>
  <c r="M133" i="4" s="1"/>
  <c r="F134" i="4" s="1"/>
  <c r="C151" i="8"/>
  <c r="I151" i="8" s="1"/>
  <c r="Z144" i="5"/>
  <c r="Y145" i="5" s="1"/>
  <c r="P146" i="5"/>
  <c r="AD145" i="5"/>
  <c r="T145" i="5"/>
  <c r="O148" i="5"/>
  <c r="AA144" i="5"/>
  <c r="I149" i="5"/>
  <c r="K149" i="5"/>
  <c r="L149" i="5" s="1"/>
  <c r="M149" i="5" s="1"/>
  <c r="F150" i="5" s="1"/>
  <c r="L150" i="6"/>
  <c r="M150" i="6" s="1"/>
  <c r="F151" i="6" s="1"/>
  <c r="C151" i="6"/>
  <c r="N150" i="6"/>
  <c r="Z150" i="6" s="1"/>
  <c r="O150" i="6"/>
  <c r="Y70" i="6"/>
  <c r="U70" i="6"/>
  <c r="AG69" i="6"/>
  <c r="V70" i="6"/>
  <c r="F256" i="3"/>
  <c r="C257" i="3" s="1"/>
  <c r="D256" i="3"/>
  <c r="C134" i="4" l="1"/>
  <c r="I134" i="4"/>
  <c r="J134" i="4"/>
  <c r="H134" i="4"/>
  <c r="N133" i="4"/>
  <c r="O133" i="4" s="1"/>
  <c r="R133" i="4" s="1"/>
  <c r="K151" i="8"/>
  <c r="AG144" i="5"/>
  <c r="N149" i="5"/>
  <c r="O149" i="5" s="1"/>
  <c r="C150" i="5"/>
  <c r="I150" i="5" s="1"/>
  <c r="S146" i="5"/>
  <c r="U146" i="5" s="1"/>
  <c r="AE145" i="5"/>
  <c r="AA145" i="5"/>
  <c r="H150" i="5"/>
  <c r="J150" i="5"/>
  <c r="W145" i="5"/>
  <c r="Z145" i="5" s="1"/>
  <c r="Y146" i="5" s="1"/>
  <c r="Q146" i="5"/>
  <c r="P147" i="5" s="1"/>
  <c r="R146" i="5"/>
  <c r="I151" i="6"/>
  <c r="J151" i="6"/>
  <c r="H151" i="6"/>
  <c r="X70" i="6"/>
  <c r="AB70" i="6"/>
  <c r="D257" i="3"/>
  <c r="F257" i="3"/>
  <c r="C258" i="3" s="1"/>
  <c r="K134" i="4" l="1"/>
  <c r="L134" i="4" s="1"/>
  <c r="M134" i="4" s="1"/>
  <c r="F135" i="4" s="1"/>
  <c r="N134" i="4"/>
  <c r="O134" i="4" s="1"/>
  <c r="R134" i="4" s="1"/>
  <c r="C135" i="4"/>
  <c r="L151" i="8"/>
  <c r="M151" i="8" s="1"/>
  <c r="F152" i="8" s="1"/>
  <c r="C152" i="8"/>
  <c r="N151" i="8"/>
  <c r="O151" i="8" s="1"/>
  <c r="R147" i="5"/>
  <c r="Q147" i="5"/>
  <c r="P148" i="5" s="1"/>
  <c r="AD146" i="5"/>
  <c r="T146" i="5"/>
  <c r="AA146" i="5"/>
  <c r="V146" i="5"/>
  <c r="X146" i="5" s="1"/>
  <c r="AF145" i="5"/>
  <c r="AG145" i="5"/>
  <c r="K150" i="5"/>
  <c r="L150" i="5" s="1"/>
  <c r="M150" i="5" s="1"/>
  <c r="F151" i="5" s="1"/>
  <c r="Q70" i="6"/>
  <c r="T70" i="6" s="1"/>
  <c r="K151" i="6"/>
  <c r="L151" i="6" s="1"/>
  <c r="M151" i="6" s="1"/>
  <c r="F152" i="6" s="1"/>
  <c r="F258" i="3"/>
  <c r="C259" i="3" s="1"/>
  <c r="D258" i="3"/>
  <c r="I152" i="8" l="1"/>
  <c r="J152" i="8"/>
  <c r="H152" i="8"/>
  <c r="I135" i="4"/>
  <c r="J135" i="4"/>
  <c r="K135" i="4" s="1"/>
  <c r="L135" i="4" s="1"/>
  <c r="M135" i="4" s="1"/>
  <c r="F136" i="4" s="1"/>
  <c r="H135" i="4"/>
  <c r="O151" i="6"/>
  <c r="C152" i="6"/>
  <c r="N150" i="5"/>
  <c r="O150" i="5" s="1"/>
  <c r="S147" i="5"/>
  <c r="U147" i="5" s="1"/>
  <c r="AE146" i="5"/>
  <c r="H151" i="5"/>
  <c r="J151" i="5"/>
  <c r="W146" i="5"/>
  <c r="Z146" i="5" s="1"/>
  <c r="Y147" i="5" s="1"/>
  <c r="AD147" i="5"/>
  <c r="Q148" i="5"/>
  <c r="R148" i="5"/>
  <c r="C151" i="5"/>
  <c r="W70" i="6"/>
  <c r="Z70" i="6" s="1"/>
  <c r="I152" i="6"/>
  <c r="H152" i="6"/>
  <c r="J152" i="6"/>
  <c r="N151" i="6"/>
  <c r="Z151" i="6" s="1"/>
  <c r="AF70" i="6"/>
  <c r="S71" i="6"/>
  <c r="AE70" i="6"/>
  <c r="P71" i="6"/>
  <c r="F259" i="3"/>
  <c r="C260" i="3" s="1"/>
  <c r="D259" i="3"/>
  <c r="H136" i="4" l="1"/>
  <c r="J136" i="4"/>
  <c r="N135" i="4"/>
  <c r="O135" i="4" s="1"/>
  <c r="R135" i="4" s="1"/>
  <c r="C153" i="8"/>
  <c r="K152" i="8"/>
  <c r="L152" i="8" s="1"/>
  <c r="M152" i="8" s="1"/>
  <c r="F153" i="8" s="1"/>
  <c r="K152" i="6"/>
  <c r="C153" i="6" s="1"/>
  <c r="I153" i="6" s="1"/>
  <c r="C136" i="4"/>
  <c r="T147" i="5"/>
  <c r="S148" i="5" s="1"/>
  <c r="U148" i="5" s="1"/>
  <c r="L152" i="6"/>
  <c r="M152" i="6" s="1"/>
  <c r="F153" i="6" s="1"/>
  <c r="H153" i="6" s="1"/>
  <c r="AD148" i="5"/>
  <c r="AA147" i="5"/>
  <c r="P149" i="5"/>
  <c r="AG146" i="5"/>
  <c r="K151" i="5"/>
  <c r="L151" i="5" s="1"/>
  <c r="M151" i="5" s="1"/>
  <c r="F152" i="5" s="1"/>
  <c r="I151" i="5"/>
  <c r="V147" i="5"/>
  <c r="X147" i="5" s="1"/>
  <c r="AF146" i="5"/>
  <c r="R71" i="6"/>
  <c r="N152" i="6"/>
  <c r="Z152" i="6" s="1"/>
  <c r="O152" i="6"/>
  <c r="V71" i="6"/>
  <c r="X71" i="6" s="1"/>
  <c r="AG70" i="6"/>
  <c r="U71" i="6"/>
  <c r="Y71" i="6"/>
  <c r="F260" i="3"/>
  <c r="C261" i="3" s="1"/>
  <c r="D260" i="3"/>
  <c r="I136" i="4" l="1"/>
  <c r="K136" i="4"/>
  <c r="L136" i="4" s="1"/>
  <c r="M136" i="4" s="1"/>
  <c r="F137" i="4" s="1"/>
  <c r="C137" i="4"/>
  <c r="N152" i="8"/>
  <c r="O152" i="8" s="1"/>
  <c r="I153" i="8"/>
  <c r="K153" i="8"/>
  <c r="L153" i="8" s="1"/>
  <c r="M153" i="8" s="1"/>
  <c r="F154" i="8" s="1"/>
  <c r="J153" i="8"/>
  <c r="H153" i="8"/>
  <c r="N136" i="4"/>
  <c r="O136" i="4" s="1"/>
  <c r="R136" i="4" s="1"/>
  <c r="AE147" i="5"/>
  <c r="J153" i="6"/>
  <c r="K153" i="6" s="1"/>
  <c r="L153" i="6" s="1"/>
  <c r="M153" i="6" s="1"/>
  <c r="F154" i="6" s="1"/>
  <c r="N151" i="5"/>
  <c r="C152" i="5"/>
  <c r="Q149" i="5"/>
  <c r="R149" i="5"/>
  <c r="H152" i="5"/>
  <c r="J152" i="5"/>
  <c r="W147" i="5"/>
  <c r="T148" i="5"/>
  <c r="N153" i="6"/>
  <c r="Z153" i="6" s="1"/>
  <c r="O153" i="6"/>
  <c r="AB71" i="6"/>
  <c r="F261" i="3"/>
  <c r="C262" i="3" s="1"/>
  <c r="D261" i="3"/>
  <c r="H154" i="8" l="1"/>
  <c r="J154" i="8"/>
  <c r="N153" i="8"/>
  <c r="O153" i="8" s="1"/>
  <c r="C154" i="8"/>
  <c r="C154" i="6"/>
  <c r="I154" i="6" s="1"/>
  <c r="O154" i="6" s="1"/>
  <c r="H137" i="4"/>
  <c r="J137" i="4"/>
  <c r="I137" i="4"/>
  <c r="H154" i="6"/>
  <c r="J154" i="6"/>
  <c r="K154" i="6" s="1"/>
  <c r="L154" i="6" s="1"/>
  <c r="M154" i="6" s="1"/>
  <c r="F155" i="6" s="1"/>
  <c r="H155" i="6" s="1"/>
  <c r="O151" i="5"/>
  <c r="S149" i="5"/>
  <c r="T149" i="5" s="1"/>
  <c r="AE148" i="5"/>
  <c r="V148" i="5"/>
  <c r="X148" i="5" s="1"/>
  <c r="AF147" i="5"/>
  <c r="Z147" i="5"/>
  <c r="P150" i="5"/>
  <c r="AD149" i="5"/>
  <c r="K152" i="5"/>
  <c r="L152" i="5" s="1"/>
  <c r="M152" i="5" s="1"/>
  <c r="F153" i="5" s="1"/>
  <c r="I152" i="5"/>
  <c r="Q71" i="6"/>
  <c r="T71" i="6" s="1"/>
  <c r="C155" i="6"/>
  <c r="F262" i="3"/>
  <c r="C263" i="3" s="1"/>
  <c r="D262" i="3"/>
  <c r="J155" i="6" l="1"/>
  <c r="I154" i="8"/>
  <c r="K154" i="8"/>
  <c r="L154" i="8" s="1"/>
  <c r="M154" i="8" s="1"/>
  <c r="F155" i="8" s="1"/>
  <c r="K137" i="4"/>
  <c r="N154" i="6"/>
  <c r="Z154" i="6" s="1"/>
  <c r="W148" i="5"/>
  <c r="V149" i="5" s="1"/>
  <c r="C153" i="5"/>
  <c r="I153" i="5" s="1"/>
  <c r="Q150" i="5"/>
  <c r="R150" i="5"/>
  <c r="Y148" i="5"/>
  <c r="AG147" i="5"/>
  <c r="J153" i="5"/>
  <c r="H153" i="5"/>
  <c r="N152" i="5"/>
  <c r="U149" i="5"/>
  <c r="AE149" i="5" s="1"/>
  <c r="S150" i="5"/>
  <c r="U150" i="5" s="1"/>
  <c r="W71" i="6"/>
  <c r="Z71" i="6" s="1"/>
  <c r="I155" i="6"/>
  <c r="K155" i="6"/>
  <c r="N155" i="6"/>
  <c r="Z155" i="6" s="1"/>
  <c r="AE71" i="6"/>
  <c r="P72" i="6"/>
  <c r="F263" i="3"/>
  <c r="C264" i="3" s="1"/>
  <c r="D263" i="3"/>
  <c r="H155" i="8" l="1"/>
  <c r="J155" i="8"/>
  <c r="C155" i="8"/>
  <c r="L137" i="4"/>
  <c r="M137" i="4" s="1"/>
  <c r="F138" i="4" s="1"/>
  <c r="C138" i="4"/>
  <c r="N154" i="8"/>
  <c r="O154" i="8" s="1"/>
  <c r="N137" i="4"/>
  <c r="O137" i="4" s="1"/>
  <c r="R137" i="4" s="1"/>
  <c r="X149" i="5"/>
  <c r="W149" i="5"/>
  <c r="V150" i="5" s="1"/>
  <c r="X150" i="5" s="1"/>
  <c r="AF148" i="5"/>
  <c r="K153" i="5"/>
  <c r="L153" i="5" s="1"/>
  <c r="M153" i="5" s="1"/>
  <c r="F154" i="5" s="1"/>
  <c r="H154" i="5" s="1"/>
  <c r="Z148" i="5"/>
  <c r="Y149" i="5" s="1"/>
  <c r="O152" i="5"/>
  <c r="P151" i="5"/>
  <c r="AD150" i="5"/>
  <c r="T150" i="5"/>
  <c r="AA148" i="5"/>
  <c r="R72" i="6"/>
  <c r="L155" i="6"/>
  <c r="M155" i="6" s="1"/>
  <c r="F156" i="6" s="1"/>
  <c r="C156" i="6"/>
  <c r="I156" i="6" s="1"/>
  <c r="O155" i="6"/>
  <c r="AF71" i="6"/>
  <c r="S72" i="6"/>
  <c r="F264" i="3"/>
  <c r="C265" i="3" s="1"/>
  <c r="D264" i="3"/>
  <c r="I138" i="4" l="1"/>
  <c r="J138" i="4"/>
  <c r="H138" i="4"/>
  <c r="AF149" i="5"/>
  <c r="I155" i="8"/>
  <c r="K155" i="8"/>
  <c r="L155" i="8" s="1"/>
  <c r="M155" i="8" s="1"/>
  <c r="F156" i="8" s="1"/>
  <c r="C156" i="8"/>
  <c r="Z149" i="5"/>
  <c r="Y150" i="5" s="1"/>
  <c r="J154" i="5"/>
  <c r="C154" i="5"/>
  <c r="N153" i="5"/>
  <c r="O153" i="5" s="1"/>
  <c r="AG148" i="5"/>
  <c r="W150" i="5"/>
  <c r="AF150" i="5" s="1"/>
  <c r="Q151" i="5"/>
  <c r="R151" i="5"/>
  <c r="AA149" i="5"/>
  <c r="S151" i="5"/>
  <c r="AE150" i="5"/>
  <c r="H156" i="6"/>
  <c r="J156" i="6"/>
  <c r="AG71" i="6"/>
  <c r="V72" i="6"/>
  <c r="U72" i="6"/>
  <c r="F265" i="3"/>
  <c r="C266" i="3" s="1"/>
  <c r="D265" i="3"/>
  <c r="K154" i="5" l="1"/>
  <c r="L154" i="5" s="1"/>
  <c r="M154" i="5" s="1"/>
  <c r="F155" i="5" s="1"/>
  <c r="H156" i="8"/>
  <c r="J156" i="8"/>
  <c r="I156" i="8"/>
  <c r="K156" i="8"/>
  <c r="L156" i="8" s="1"/>
  <c r="M156" i="8" s="1"/>
  <c r="F157" i="8" s="1"/>
  <c r="N155" i="8"/>
  <c r="O155" i="8" s="1"/>
  <c r="AG149" i="5"/>
  <c r="K138" i="4"/>
  <c r="C155" i="5"/>
  <c r="I155" i="5" s="1"/>
  <c r="V151" i="5"/>
  <c r="X151" i="5" s="1"/>
  <c r="I154" i="5"/>
  <c r="Z150" i="5"/>
  <c r="Y151" i="5" s="1"/>
  <c r="U151" i="5"/>
  <c r="J155" i="5"/>
  <c r="H155" i="5"/>
  <c r="AA150" i="5"/>
  <c r="P152" i="5"/>
  <c r="AD151" i="5"/>
  <c r="T151" i="5"/>
  <c r="W151" i="5" s="1"/>
  <c r="N154" i="5"/>
  <c r="K156" i="6"/>
  <c r="L156" i="6" s="1"/>
  <c r="M156" i="6" s="1"/>
  <c r="F157" i="6" s="1"/>
  <c r="X72" i="6"/>
  <c r="Y72" i="6"/>
  <c r="F266" i="3"/>
  <c r="C267" i="3" s="1"/>
  <c r="D266" i="3"/>
  <c r="L138" i="4" l="1"/>
  <c r="M138" i="4" s="1"/>
  <c r="F139" i="4" s="1"/>
  <c r="C139" i="4"/>
  <c r="C157" i="8"/>
  <c r="N138" i="4"/>
  <c r="O138" i="4" s="1"/>
  <c r="R138" i="4" s="1"/>
  <c r="N156" i="8"/>
  <c r="O156" i="8" s="1"/>
  <c r="J157" i="8"/>
  <c r="H157" i="8"/>
  <c r="K155" i="5"/>
  <c r="L155" i="5" s="1"/>
  <c r="M155" i="5" s="1"/>
  <c r="F156" i="5" s="1"/>
  <c r="AG150" i="5"/>
  <c r="AF151" i="5"/>
  <c r="AE151" i="5"/>
  <c r="O154" i="5"/>
  <c r="O156" i="6"/>
  <c r="C157" i="6"/>
  <c r="I157" i="6" s="1"/>
  <c r="V152" i="5"/>
  <c r="Z151" i="5"/>
  <c r="Y152" i="5" s="1"/>
  <c r="AA151" i="5"/>
  <c r="S152" i="5"/>
  <c r="Q152" i="5"/>
  <c r="P153" i="5" s="1"/>
  <c r="R152" i="5"/>
  <c r="C156" i="5"/>
  <c r="I156" i="5" s="1"/>
  <c r="N156" i="6"/>
  <c r="Z156" i="6" s="1"/>
  <c r="H157" i="6"/>
  <c r="J157" i="6"/>
  <c r="AB72" i="6"/>
  <c r="F267" i="3"/>
  <c r="C268" i="3" s="1"/>
  <c r="D267" i="3"/>
  <c r="I157" i="8" l="1"/>
  <c r="K157" i="8"/>
  <c r="N155" i="5"/>
  <c r="O155" i="5" s="1"/>
  <c r="I139" i="4"/>
  <c r="J139" i="4"/>
  <c r="H139" i="4"/>
  <c r="AG151" i="5"/>
  <c r="Q153" i="5"/>
  <c r="P154" i="5" s="1"/>
  <c r="R153" i="5"/>
  <c r="AA152" i="5"/>
  <c r="AD152" i="5"/>
  <c r="T152" i="5"/>
  <c r="U152" i="5"/>
  <c r="X152" i="5"/>
  <c r="J156" i="5"/>
  <c r="K156" i="5" s="1"/>
  <c r="L156" i="5" s="1"/>
  <c r="M156" i="5" s="1"/>
  <c r="F157" i="5" s="1"/>
  <c r="H157" i="5" s="1"/>
  <c r="H156" i="5"/>
  <c r="Q72" i="6"/>
  <c r="T72" i="6" s="1"/>
  <c r="K157" i="6"/>
  <c r="L157" i="6" s="1"/>
  <c r="M157" i="6" s="1"/>
  <c r="F158" i="6" s="1"/>
  <c r="F268" i="3"/>
  <c r="C269" i="3" s="1"/>
  <c r="D268" i="3"/>
  <c r="L157" i="8" l="1"/>
  <c r="M157" i="8" s="1"/>
  <c r="F158" i="8" s="1"/>
  <c r="C158" i="8"/>
  <c r="N157" i="8"/>
  <c r="O157" i="8" s="1"/>
  <c r="K139" i="4"/>
  <c r="L139" i="4" s="1"/>
  <c r="M139" i="4" s="1"/>
  <c r="F140" i="4" s="1"/>
  <c r="C140" i="4"/>
  <c r="J157" i="5"/>
  <c r="C157" i="5"/>
  <c r="I157" i="5" s="1"/>
  <c r="AE152" i="5"/>
  <c r="N156" i="5"/>
  <c r="O156" i="5" s="1"/>
  <c r="S153" i="5"/>
  <c r="T153" i="5" s="1"/>
  <c r="Q154" i="5"/>
  <c r="R154" i="5"/>
  <c r="W152" i="5"/>
  <c r="Z152" i="5" s="1"/>
  <c r="AD153" i="5"/>
  <c r="W72" i="6"/>
  <c r="Z72" i="6" s="1"/>
  <c r="J158" i="6"/>
  <c r="H158" i="6"/>
  <c r="O157" i="6"/>
  <c r="C158" i="6"/>
  <c r="N157" i="6"/>
  <c r="Z157" i="6" s="1"/>
  <c r="AE72" i="6"/>
  <c r="P73" i="6"/>
  <c r="F269" i="3"/>
  <c r="C270" i="3" s="1"/>
  <c r="D269" i="3"/>
  <c r="N139" i="4" l="1"/>
  <c r="O139" i="4" s="1"/>
  <c r="R139" i="4" s="1"/>
  <c r="K157" i="5"/>
  <c r="L157" i="5" s="1"/>
  <c r="M157" i="5" s="1"/>
  <c r="F158" i="5" s="1"/>
  <c r="H140" i="4"/>
  <c r="J140" i="4"/>
  <c r="I158" i="8"/>
  <c r="I140" i="4"/>
  <c r="H158" i="8"/>
  <c r="J158" i="8"/>
  <c r="K158" i="8" s="1"/>
  <c r="L158" i="8" s="1"/>
  <c r="M158" i="8" s="1"/>
  <c r="F159" i="8" s="1"/>
  <c r="Y153" i="5"/>
  <c r="AG152" i="5"/>
  <c r="P155" i="5"/>
  <c r="AD154" i="5"/>
  <c r="AF152" i="5"/>
  <c r="V153" i="5"/>
  <c r="X153" i="5" s="1"/>
  <c r="S154" i="5"/>
  <c r="U154" i="5" s="1"/>
  <c r="U153" i="5"/>
  <c r="AE153" i="5" s="1"/>
  <c r="R73" i="6"/>
  <c r="I158" i="6"/>
  <c r="K158" i="6"/>
  <c r="L158" i="6" s="1"/>
  <c r="M158" i="6" s="1"/>
  <c r="F159" i="6" s="1"/>
  <c r="AF72" i="6"/>
  <c r="S73" i="6"/>
  <c r="C158" i="5"/>
  <c r="I158" i="5" s="1"/>
  <c r="H158" i="5"/>
  <c r="J158" i="5"/>
  <c r="N157" i="5"/>
  <c r="F270" i="3"/>
  <c r="C271" i="3" s="1"/>
  <c r="D270" i="3"/>
  <c r="J159" i="8" l="1"/>
  <c r="H159" i="8"/>
  <c r="N158" i="8"/>
  <c r="O158" i="8" s="1"/>
  <c r="C159" i="8"/>
  <c r="K140" i="4"/>
  <c r="N140" i="4" s="1"/>
  <c r="O140" i="4" s="1"/>
  <c r="R140" i="4" s="1"/>
  <c r="N158" i="6"/>
  <c r="Z158" i="6" s="1"/>
  <c r="C159" i="6"/>
  <c r="I159" i="6" s="1"/>
  <c r="T154" i="5"/>
  <c r="AE154" i="5" s="1"/>
  <c r="Q155" i="5"/>
  <c r="R155" i="5"/>
  <c r="W153" i="5"/>
  <c r="O157" i="5"/>
  <c r="AA153" i="5"/>
  <c r="J159" i="6"/>
  <c r="H159" i="6"/>
  <c r="O158" i="6"/>
  <c r="AG72" i="6"/>
  <c r="V73" i="6"/>
  <c r="U73" i="6"/>
  <c r="K158" i="5"/>
  <c r="L158" i="5" s="1"/>
  <c r="M158" i="5" s="1"/>
  <c r="F159" i="5" s="1"/>
  <c r="F271" i="3"/>
  <c r="C272" i="3" s="1"/>
  <c r="D271" i="3"/>
  <c r="S155" i="5" l="1"/>
  <c r="U155" i="5" s="1"/>
  <c r="K159" i="8"/>
  <c r="I159" i="8"/>
  <c r="L140" i="4"/>
  <c r="M140" i="4" s="1"/>
  <c r="F141" i="4" s="1"/>
  <c r="C141" i="4"/>
  <c r="P156" i="5"/>
  <c r="AD155" i="5"/>
  <c r="T155" i="5"/>
  <c r="V154" i="5"/>
  <c r="AF153" i="5"/>
  <c r="Z153" i="5"/>
  <c r="Y154" i="5" s="1"/>
  <c r="K159" i="6"/>
  <c r="O159" i="6" s="1"/>
  <c r="X73" i="6"/>
  <c r="Y73" i="6"/>
  <c r="J159" i="5"/>
  <c r="H159" i="5"/>
  <c r="C159" i="5"/>
  <c r="N158" i="5"/>
  <c r="F272" i="3"/>
  <c r="C273" i="3" s="1"/>
  <c r="D272" i="3"/>
  <c r="AG153" i="5" l="1"/>
  <c r="H141" i="4"/>
  <c r="J141" i="4"/>
  <c r="L159" i="8"/>
  <c r="M159" i="8" s="1"/>
  <c r="F160" i="8" s="1"/>
  <c r="C160" i="8"/>
  <c r="N159" i="8"/>
  <c r="O159" i="8" s="1"/>
  <c r="I141" i="4"/>
  <c r="K141" i="4"/>
  <c r="L141" i="4" s="1"/>
  <c r="M141" i="4" s="1"/>
  <c r="F142" i="4" s="1"/>
  <c r="N159" i="6"/>
  <c r="Z159" i="6" s="1"/>
  <c r="S156" i="5"/>
  <c r="U156" i="5" s="1"/>
  <c r="AE155" i="5"/>
  <c r="AA154" i="5"/>
  <c r="X154" i="5"/>
  <c r="W154" i="5"/>
  <c r="O158" i="5"/>
  <c r="Q156" i="5"/>
  <c r="R156" i="5"/>
  <c r="L159" i="6"/>
  <c r="M159" i="6" s="1"/>
  <c r="F160" i="6" s="1"/>
  <c r="C160" i="6"/>
  <c r="AB73" i="6"/>
  <c r="I159" i="5"/>
  <c r="K159" i="5"/>
  <c r="L159" i="5" s="1"/>
  <c r="M159" i="5" s="1"/>
  <c r="F160" i="5" s="1"/>
  <c r="F273" i="3"/>
  <c r="C274" i="3" s="1"/>
  <c r="D273" i="3"/>
  <c r="H160" i="8" l="1"/>
  <c r="J160" i="8"/>
  <c r="H142" i="4"/>
  <c r="J142" i="4"/>
  <c r="I160" i="8"/>
  <c r="K160" i="8"/>
  <c r="L160" i="8" s="1"/>
  <c r="M160" i="8" s="1"/>
  <c r="F161" i="8" s="1"/>
  <c r="C142" i="4"/>
  <c r="N141" i="4"/>
  <c r="O141" i="4" s="1"/>
  <c r="R141" i="4" s="1"/>
  <c r="V155" i="5"/>
  <c r="AF154" i="5"/>
  <c r="Z154" i="5"/>
  <c r="Y155" i="5" s="1"/>
  <c r="P157" i="5"/>
  <c r="AD156" i="5"/>
  <c r="T156" i="5"/>
  <c r="Q73" i="6"/>
  <c r="T73" i="6" s="1"/>
  <c r="I160" i="6"/>
  <c r="H160" i="6"/>
  <c r="J160" i="6"/>
  <c r="K160" i="6" s="1"/>
  <c r="L160" i="6" s="1"/>
  <c r="M160" i="6" s="1"/>
  <c r="F161" i="6" s="1"/>
  <c r="N159" i="5"/>
  <c r="H160" i="5"/>
  <c r="J160" i="5"/>
  <c r="C160" i="5"/>
  <c r="F274" i="3"/>
  <c r="C275" i="3" s="1"/>
  <c r="D274" i="3"/>
  <c r="K142" i="4" l="1"/>
  <c r="L142" i="4" s="1"/>
  <c r="M142" i="4" s="1"/>
  <c r="F143" i="4" s="1"/>
  <c r="C143" i="4"/>
  <c r="I142" i="4"/>
  <c r="N142" i="4"/>
  <c r="H161" i="8"/>
  <c r="J161" i="8"/>
  <c r="N160" i="8"/>
  <c r="O160" i="8" s="1"/>
  <c r="C161" i="8"/>
  <c r="AG154" i="5"/>
  <c r="C161" i="6"/>
  <c r="I161" i="6" s="1"/>
  <c r="AA155" i="5"/>
  <c r="S157" i="5"/>
  <c r="AE156" i="5"/>
  <c r="O159" i="5"/>
  <c r="Q157" i="5"/>
  <c r="R157" i="5"/>
  <c r="X155" i="5"/>
  <c r="W155" i="5"/>
  <c r="W73" i="6"/>
  <c r="Z73" i="6" s="1"/>
  <c r="H161" i="6"/>
  <c r="J161" i="6"/>
  <c r="N160" i="6"/>
  <c r="Z160" i="6" s="1"/>
  <c r="O160" i="6"/>
  <c r="AE73" i="6"/>
  <c r="P74" i="6"/>
  <c r="K160" i="5"/>
  <c r="L160" i="5" s="1"/>
  <c r="M160" i="5" s="1"/>
  <c r="F161" i="5" s="1"/>
  <c r="I160" i="5"/>
  <c r="F275" i="3"/>
  <c r="C276" i="3" s="1"/>
  <c r="D275" i="3"/>
  <c r="O142" i="4" l="1"/>
  <c r="R142" i="4" s="1"/>
  <c r="I161" i="8"/>
  <c r="K161" i="8"/>
  <c r="L161" i="8" s="1"/>
  <c r="M161" i="8" s="1"/>
  <c r="F162" i="8" s="1"/>
  <c r="C162" i="8"/>
  <c r="N161" i="8"/>
  <c r="O161" i="8" s="1"/>
  <c r="I143" i="4"/>
  <c r="J143" i="4"/>
  <c r="H143" i="4"/>
  <c r="P158" i="5"/>
  <c r="AD157" i="5"/>
  <c r="T157" i="5"/>
  <c r="S158" i="5"/>
  <c r="U158" i="5" s="1"/>
  <c r="U157" i="5"/>
  <c r="V156" i="5"/>
  <c r="AF155" i="5"/>
  <c r="Z155" i="5"/>
  <c r="Y156" i="5" s="1"/>
  <c r="R74" i="6"/>
  <c r="K161" i="6"/>
  <c r="N161" i="6" s="1"/>
  <c r="Z161" i="6" s="1"/>
  <c r="AG73" i="6"/>
  <c r="V74" i="6"/>
  <c r="AF73" i="6"/>
  <c r="S74" i="6"/>
  <c r="C161" i="5"/>
  <c r="I161" i="5" s="1"/>
  <c r="J161" i="5"/>
  <c r="H161" i="5"/>
  <c r="N160" i="5"/>
  <c r="F276" i="3"/>
  <c r="C277" i="3" s="1"/>
  <c r="D276" i="3"/>
  <c r="K143" i="4" l="1"/>
  <c r="L143" i="4" s="1"/>
  <c r="M143" i="4" s="1"/>
  <c r="F144" i="4" s="1"/>
  <c r="I162" i="8"/>
  <c r="N143" i="4"/>
  <c r="O143" i="4" s="1"/>
  <c r="R143" i="4" s="1"/>
  <c r="J162" i="8"/>
  <c r="H162" i="8"/>
  <c r="K161" i="5"/>
  <c r="AA156" i="5"/>
  <c r="AE157" i="5"/>
  <c r="AG155" i="5"/>
  <c r="O160" i="5"/>
  <c r="X156" i="5"/>
  <c r="W156" i="5"/>
  <c r="Q158" i="5"/>
  <c r="P159" i="5" s="1"/>
  <c r="R158" i="5"/>
  <c r="L161" i="6"/>
  <c r="M161" i="6" s="1"/>
  <c r="F162" i="6" s="1"/>
  <c r="C162" i="6"/>
  <c r="O161" i="6"/>
  <c r="U74" i="6"/>
  <c r="X74" i="6"/>
  <c r="Y74" i="6"/>
  <c r="L161" i="5"/>
  <c r="M161" i="5" s="1"/>
  <c r="F162" i="5" s="1"/>
  <c r="J162" i="5" s="1"/>
  <c r="K162" i="5" s="1"/>
  <c r="L162" i="5" s="1"/>
  <c r="M162" i="5" s="1"/>
  <c r="F163" i="5" s="1"/>
  <c r="C162" i="5"/>
  <c r="I162" i="5" s="1"/>
  <c r="N161" i="5"/>
  <c r="F277" i="3"/>
  <c r="C278" i="3" s="1"/>
  <c r="D277" i="3"/>
  <c r="K162" i="8" l="1"/>
  <c r="L162" i="8" s="1"/>
  <c r="M162" i="8" s="1"/>
  <c r="F163" i="8" s="1"/>
  <c r="H144" i="4"/>
  <c r="J144" i="4"/>
  <c r="C144" i="4"/>
  <c r="Q159" i="5"/>
  <c r="R159" i="5"/>
  <c r="O161" i="5"/>
  <c r="AF156" i="5"/>
  <c r="Z156" i="5"/>
  <c r="Y157" i="5" s="1"/>
  <c r="AD158" i="5"/>
  <c r="T158" i="5"/>
  <c r="V157" i="5"/>
  <c r="I162" i="6"/>
  <c r="J162" i="6"/>
  <c r="H162" i="6"/>
  <c r="AB74" i="6"/>
  <c r="H162" i="5"/>
  <c r="J163" i="5"/>
  <c r="H163" i="5"/>
  <c r="N162" i="5"/>
  <c r="C163" i="5"/>
  <c r="F278" i="3"/>
  <c r="C279" i="3" s="1"/>
  <c r="D278" i="3"/>
  <c r="H163" i="8" l="1"/>
  <c r="J163" i="8"/>
  <c r="I144" i="4"/>
  <c r="K144" i="4"/>
  <c r="L144" i="4" s="1"/>
  <c r="M144" i="4" s="1"/>
  <c r="F145" i="4" s="1"/>
  <c r="C163" i="8"/>
  <c r="N162" i="8"/>
  <c r="O162" i="8" s="1"/>
  <c r="S159" i="5"/>
  <c r="U159" i="5" s="1"/>
  <c r="AE158" i="5"/>
  <c r="AG156" i="5"/>
  <c r="AA157" i="5"/>
  <c r="O162" i="5"/>
  <c r="X157" i="5"/>
  <c r="W157" i="5"/>
  <c r="P160" i="5"/>
  <c r="AD159" i="5"/>
  <c r="Q74" i="6"/>
  <c r="T74" i="6" s="1"/>
  <c r="K162" i="6"/>
  <c r="L162" i="6" s="1"/>
  <c r="M162" i="6" s="1"/>
  <c r="F163" i="6" s="1"/>
  <c r="O162" i="6"/>
  <c r="I163" i="5"/>
  <c r="K163" i="5"/>
  <c r="L163" i="5" s="1"/>
  <c r="M163" i="5" s="1"/>
  <c r="F164" i="5" s="1"/>
  <c r="F279" i="3"/>
  <c r="C280" i="3" s="1"/>
  <c r="D279" i="3"/>
  <c r="N144" i="4" l="1"/>
  <c r="O144" i="4" s="1"/>
  <c r="R144" i="4" s="1"/>
  <c r="C145" i="4"/>
  <c r="I163" i="8"/>
  <c r="K163" i="8"/>
  <c r="H145" i="4"/>
  <c r="J145" i="4"/>
  <c r="I145" i="4"/>
  <c r="K145" i="4"/>
  <c r="L145" i="4" s="1"/>
  <c r="M145" i="4" s="1"/>
  <c r="F146" i="4" s="1"/>
  <c r="T159" i="5"/>
  <c r="AE159" i="5" s="1"/>
  <c r="V158" i="5"/>
  <c r="AF157" i="5"/>
  <c r="Z157" i="5"/>
  <c r="Y158" i="5" s="1"/>
  <c r="Q160" i="5"/>
  <c r="R160" i="5"/>
  <c r="W74" i="6"/>
  <c r="Z74" i="6" s="1"/>
  <c r="J163" i="6"/>
  <c r="H163" i="6"/>
  <c r="C163" i="6"/>
  <c r="N162" i="6"/>
  <c r="Z162" i="6" s="1"/>
  <c r="AE74" i="6"/>
  <c r="P75" i="6"/>
  <c r="N163" i="5"/>
  <c r="H164" i="5"/>
  <c r="J164" i="5"/>
  <c r="C164" i="5"/>
  <c r="F280" i="3"/>
  <c r="C281" i="3" s="1"/>
  <c r="D280" i="3"/>
  <c r="C146" i="4" l="1"/>
  <c r="N145" i="4"/>
  <c r="O145" i="4" s="1"/>
  <c r="R145" i="4" s="1"/>
  <c r="L163" i="8"/>
  <c r="M163" i="8" s="1"/>
  <c r="F164" i="8" s="1"/>
  <c r="C164" i="8"/>
  <c r="I164" i="8" s="1"/>
  <c r="N163" i="8"/>
  <c r="O163" i="8" s="1"/>
  <c r="H146" i="4"/>
  <c r="J146" i="4"/>
  <c r="S160" i="5"/>
  <c r="P161" i="5"/>
  <c r="AD160" i="5"/>
  <c r="T160" i="5"/>
  <c r="S161" i="5" s="1"/>
  <c r="U160" i="5"/>
  <c r="AA158" i="5"/>
  <c r="O163" i="5"/>
  <c r="AG157" i="5"/>
  <c r="X158" i="5"/>
  <c r="W158" i="5"/>
  <c r="R75" i="6"/>
  <c r="I163" i="6"/>
  <c r="K163" i="6"/>
  <c r="L163" i="6" s="1"/>
  <c r="M163" i="6" s="1"/>
  <c r="F164" i="6" s="1"/>
  <c r="AF74" i="6"/>
  <c r="S75" i="6"/>
  <c r="K164" i="5"/>
  <c r="L164" i="5" s="1"/>
  <c r="M164" i="5" s="1"/>
  <c r="F165" i="5" s="1"/>
  <c r="I164" i="5"/>
  <c r="F281" i="3"/>
  <c r="C282" i="3" s="1"/>
  <c r="D281" i="3"/>
  <c r="C164" i="6" l="1"/>
  <c r="J164" i="8"/>
  <c r="K164" i="8" s="1"/>
  <c r="H164" i="8"/>
  <c r="I146" i="4"/>
  <c r="K146" i="4"/>
  <c r="L146" i="4" s="1"/>
  <c r="M146" i="4" s="1"/>
  <c r="F147" i="4" s="1"/>
  <c r="C147" i="4"/>
  <c r="N164" i="8"/>
  <c r="O164" i="8" s="1"/>
  <c r="L164" i="8"/>
  <c r="M164" i="8" s="1"/>
  <c r="F165" i="8" s="1"/>
  <c r="C165" i="8"/>
  <c r="V159" i="5"/>
  <c r="AF158" i="5"/>
  <c r="Z158" i="5"/>
  <c r="Y159" i="5" s="1"/>
  <c r="AG158" i="5"/>
  <c r="U161" i="5"/>
  <c r="N163" i="6"/>
  <c r="Z163" i="6" s="1"/>
  <c r="AE160" i="5"/>
  <c r="Q161" i="5"/>
  <c r="R161" i="5"/>
  <c r="I164" i="6"/>
  <c r="H164" i="6"/>
  <c r="J164" i="6"/>
  <c r="K164" i="6" s="1"/>
  <c r="L164" i="6" s="1"/>
  <c r="M164" i="6" s="1"/>
  <c r="F165" i="6" s="1"/>
  <c r="O163" i="6"/>
  <c r="AG74" i="6"/>
  <c r="V75" i="6"/>
  <c r="X75" i="6" s="1"/>
  <c r="U75" i="6"/>
  <c r="C165" i="5"/>
  <c r="J165" i="5"/>
  <c r="H165" i="5"/>
  <c r="N164" i="5"/>
  <c r="F282" i="3"/>
  <c r="C283" i="3" s="1"/>
  <c r="D282" i="3"/>
  <c r="H147" i="4" l="1"/>
  <c r="J147" i="4"/>
  <c r="N146" i="4"/>
  <c r="O146" i="4" s="1"/>
  <c r="R146" i="4" s="1"/>
  <c r="I147" i="4"/>
  <c r="K147" i="4"/>
  <c r="L147" i="4" s="1"/>
  <c r="M147" i="4" s="1"/>
  <c r="F148" i="4" s="1"/>
  <c r="K165" i="5"/>
  <c r="L165" i="5" s="1"/>
  <c r="M165" i="5" s="1"/>
  <c r="F166" i="5" s="1"/>
  <c r="H166" i="5" s="1"/>
  <c r="O164" i="6"/>
  <c r="I165" i="8"/>
  <c r="H165" i="8"/>
  <c r="J165" i="8"/>
  <c r="C166" i="5"/>
  <c r="I165" i="5"/>
  <c r="O164" i="5"/>
  <c r="AA159" i="5"/>
  <c r="P162" i="5"/>
  <c r="AD161" i="5"/>
  <c r="T161" i="5"/>
  <c r="X159" i="5"/>
  <c r="W159" i="5"/>
  <c r="H165" i="6"/>
  <c r="J165" i="6"/>
  <c r="N164" i="6"/>
  <c r="Z164" i="6" s="1"/>
  <c r="C165" i="6"/>
  <c r="Y75" i="6"/>
  <c r="J166" i="5"/>
  <c r="I166" i="5"/>
  <c r="N165" i="5"/>
  <c r="F283" i="3"/>
  <c r="C284" i="3" s="1"/>
  <c r="D283" i="3"/>
  <c r="C148" i="4" l="1"/>
  <c r="K166" i="5"/>
  <c r="L166" i="5" s="1"/>
  <c r="M166" i="5" s="1"/>
  <c r="F167" i="5" s="1"/>
  <c r="N147" i="4"/>
  <c r="O147" i="4" s="1"/>
  <c r="R147" i="4" s="1"/>
  <c r="J148" i="4"/>
  <c r="H148" i="4"/>
  <c r="K165" i="8"/>
  <c r="L165" i="8" s="1"/>
  <c r="M165" i="8" s="1"/>
  <c r="F166" i="8" s="1"/>
  <c r="R162" i="5"/>
  <c r="Q162" i="5"/>
  <c r="AE161" i="5"/>
  <c r="S162" i="5"/>
  <c r="U162" i="5" s="1"/>
  <c r="O165" i="5"/>
  <c r="V160" i="5"/>
  <c r="AF159" i="5"/>
  <c r="Z159" i="5"/>
  <c r="Y160" i="5" s="1"/>
  <c r="I165" i="6"/>
  <c r="K165" i="6"/>
  <c r="L165" i="6" s="1"/>
  <c r="M165" i="6" s="1"/>
  <c r="F166" i="6" s="1"/>
  <c r="AB75" i="6"/>
  <c r="J167" i="5"/>
  <c r="H167" i="5"/>
  <c r="N166" i="5"/>
  <c r="C167" i="5"/>
  <c r="F284" i="3"/>
  <c r="C285" i="3" s="1"/>
  <c r="D284" i="3"/>
  <c r="I148" i="4" l="1"/>
  <c r="K148" i="4"/>
  <c r="L148" i="4" s="1"/>
  <c r="M148" i="4" s="1"/>
  <c r="F149" i="4" s="1"/>
  <c r="H166" i="8"/>
  <c r="J166" i="8"/>
  <c r="C166" i="8"/>
  <c r="N165" i="8"/>
  <c r="O165" i="8" s="1"/>
  <c r="AA160" i="5"/>
  <c r="AD162" i="5"/>
  <c r="T162" i="5"/>
  <c r="AG159" i="5"/>
  <c r="X160" i="5"/>
  <c r="W160" i="5"/>
  <c r="P163" i="5"/>
  <c r="O166" i="5"/>
  <c r="N165" i="6"/>
  <c r="Z165" i="6" s="1"/>
  <c r="Q75" i="6"/>
  <c r="T75" i="6" s="1"/>
  <c r="J166" i="6"/>
  <c r="H166" i="6"/>
  <c r="C166" i="6"/>
  <c r="O165" i="6"/>
  <c r="I167" i="5"/>
  <c r="K167" i="5"/>
  <c r="L167" i="5" s="1"/>
  <c r="M167" i="5" s="1"/>
  <c r="F168" i="5" s="1"/>
  <c r="F285" i="3"/>
  <c r="C286" i="3" s="1"/>
  <c r="D285" i="3"/>
  <c r="H149" i="4" l="1"/>
  <c r="J149" i="4"/>
  <c r="C149" i="4"/>
  <c r="N148" i="4"/>
  <c r="O148" i="4" s="1"/>
  <c r="R148" i="4" s="1"/>
  <c r="K166" i="8"/>
  <c r="L166" i="8" s="1"/>
  <c r="M166" i="8" s="1"/>
  <c r="F167" i="8" s="1"/>
  <c r="I166" i="8"/>
  <c r="C167" i="8"/>
  <c r="N166" i="8"/>
  <c r="N167" i="5"/>
  <c r="AF160" i="5"/>
  <c r="Z160" i="5"/>
  <c r="Y161" i="5" s="1"/>
  <c r="O167" i="5"/>
  <c r="S163" i="5"/>
  <c r="U163" i="5" s="1"/>
  <c r="AE162" i="5"/>
  <c r="R163" i="5"/>
  <c r="Q163" i="5"/>
  <c r="V161" i="5"/>
  <c r="W75" i="6"/>
  <c r="Z75" i="6" s="1"/>
  <c r="K166" i="6"/>
  <c r="L166" i="6" s="1"/>
  <c r="M166" i="6" s="1"/>
  <c r="F167" i="6" s="1"/>
  <c r="I166" i="6"/>
  <c r="AE75" i="6"/>
  <c r="P76" i="6"/>
  <c r="H168" i="5"/>
  <c r="J168" i="5"/>
  <c r="C168" i="5"/>
  <c r="F286" i="3"/>
  <c r="C287" i="3" s="1"/>
  <c r="D286" i="3"/>
  <c r="I149" i="4" l="1"/>
  <c r="K149" i="4"/>
  <c r="L149" i="4" s="1"/>
  <c r="M149" i="4" s="1"/>
  <c r="F150" i="4" s="1"/>
  <c r="O166" i="8"/>
  <c r="I167" i="8"/>
  <c r="J167" i="8"/>
  <c r="H167" i="8"/>
  <c r="P164" i="5"/>
  <c r="AD163" i="5"/>
  <c r="T163" i="5"/>
  <c r="C167" i="6"/>
  <c r="I167" i="6" s="1"/>
  <c r="AG160" i="5"/>
  <c r="X161" i="5"/>
  <c r="W161" i="5"/>
  <c r="N166" i="6"/>
  <c r="Z166" i="6" s="1"/>
  <c r="AA161" i="5"/>
  <c r="O166" i="6"/>
  <c r="R76" i="6"/>
  <c r="J167" i="6"/>
  <c r="H167" i="6"/>
  <c r="AF75" i="6"/>
  <c r="S76" i="6"/>
  <c r="K168" i="5"/>
  <c r="L168" i="5" s="1"/>
  <c r="M168" i="5" s="1"/>
  <c r="F169" i="5" s="1"/>
  <c r="I168" i="5"/>
  <c r="F287" i="3"/>
  <c r="C288" i="3" s="1"/>
  <c r="D287" i="3"/>
  <c r="H150" i="4" l="1"/>
  <c r="J150" i="4"/>
  <c r="C150" i="4"/>
  <c r="N149" i="4"/>
  <c r="O149" i="4" s="1"/>
  <c r="R149" i="4" s="1"/>
  <c r="K167" i="8"/>
  <c r="L167" i="8" s="1"/>
  <c r="M167" i="8" s="1"/>
  <c r="F168" i="8" s="1"/>
  <c r="S164" i="5"/>
  <c r="AE163" i="5"/>
  <c r="N168" i="5"/>
  <c r="V162" i="5"/>
  <c r="AF161" i="5"/>
  <c r="Z161" i="5"/>
  <c r="Y162" i="5" s="1"/>
  <c r="Q164" i="5"/>
  <c r="R164" i="5"/>
  <c r="K167" i="6"/>
  <c r="L167" i="6" s="1"/>
  <c r="M167" i="6" s="1"/>
  <c r="F168" i="6" s="1"/>
  <c r="O167" i="6"/>
  <c r="V76" i="6"/>
  <c r="AG75" i="6"/>
  <c r="U76" i="6"/>
  <c r="C169" i="5"/>
  <c r="I169" i="5" s="1"/>
  <c r="J169" i="5"/>
  <c r="H169" i="5"/>
  <c r="F288" i="3"/>
  <c r="C289" i="3" s="1"/>
  <c r="D288" i="3"/>
  <c r="I150" i="4" l="1"/>
  <c r="K150" i="4"/>
  <c r="L150" i="4" s="1"/>
  <c r="M150" i="4" s="1"/>
  <c r="F151" i="4" s="1"/>
  <c r="N150" i="4"/>
  <c r="O150" i="4" s="1"/>
  <c r="R150" i="4" s="1"/>
  <c r="J168" i="8"/>
  <c r="H168" i="8"/>
  <c r="C168" i="8"/>
  <c r="N167" i="8"/>
  <c r="O167" i="8" s="1"/>
  <c r="O168" i="5"/>
  <c r="AA162" i="5"/>
  <c r="U164" i="5"/>
  <c r="P165" i="5"/>
  <c r="AD164" i="5"/>
  <c r="T164" i="5"/>
  <c r="X162" i="5"/>
  <c r="W162" i="5"/>
  <c r="AG161" i="5"/>
  <c r="C168" i="6"/>
  <c r="H168" i="6"/>
  <c r="J168" i="6"/>
  <c r="N167" i="6"/>
  <c r="Z167" i="6" s="1"/>
  <c r="Y76" i="6"/>
  <c r="X76" i="6"/>
  <c r="K169" i="5"/>
  <c r="L169" i="5" s="1"/>
  <c r="M169" i="5" s="1"/>
  <c r="F170" i="5" s="1"/>
  <c r="F289" i="3"/>
  <c r="C290" i="3" s="1"/>
  <c r="D289" i="3"/>
  <c r="C151" i="4" l="1"/>
  <c r="I151" i="4"/>
  <c r="H151" i="4"/>
  <c r="J151" i="4"/>
  <c r="AE164" i="5"/>
  <c r="I168" i="8"/>
  <c r="K168" i="8"/>
  <c r="L168" i="8" s="1"/>
  <c r="M168" i="8" s="1"/>
  <c r="F169" i="8" s="1"/>
  <c r="V163" i="5"/>
  <c r="AF162" i="5"/>
  <c r="Z162" i="5"/>
  <c r="Y163" i="5" s="1"/>
  <c r="S165" i="5"/>
  <c r="R165" i="5"/>
  <c r="Q165" i="5"/>
  <c r="P166" i="5" s="1"/>
  <c r="I168" i="6"/>
  <c r="K168" i="6"/>
  <c r="L168" i="6" s="1"/>
  <c r="M168" i="6" s="1"/>
  <c r="F169" i="6" s="1"/>
  <c r="AB76" i="6"/>
  <c r="C170" i="5"/>
  <c r="H170" i="5"/>
  <c r="J170" i="5"/>
  <c r="N169" i="5"/>
  <c r="F290" i="3"/>
  <c r="C291" i="3" s="1"/>
  <c r="D290" i="3"/>
  <c r="K151" i="4" l="1"/>
  <c r="L151" i="4" s="1"/>
  <c r="M151" i="4" s="1"/>
  <c r="F152" i="4" s="1"/>
  <c r="N168" i="8"/>
  <c r="O168" i="8" s="1"/>
  <c r="C169" i="8"/>
  <c r="I169" i="8" s="1"/>
  <c r="H169" i="8"/>
  <c r="J169" i="8"/>
  <c r="AA163" i="5"/>
  <c r="R166" i="5"/>
  <c r="Q166" i="5"/>
  <c r="AG162" i="5"/>
  <c r="O169" i="5"/>
  <c r="C169" i="6"/>
  <c r="I169" i="6" s="1"/>
  <c r="AD165" i="5"/>
  <c r="T165" i="5"/>
  <c r="S166" i="5" s="1"/>
  <c r="U166" i="5" s="1"/>
  <c r="U165" i="5"/>
  <c r="X163" i="5"/>
  <c r="W163" i="5"/>
  <c r="Q76" i="6"/>
  <c r="T76" i="6"/>
  <c r="J169" i="6"/>
  <c r="H169" i="6"/>
  <c r="O168" i="6"/>
  <c r="N168" i="6"/>
  <c r="Z168" i="6" s="1"/>
  <c r="K170" i="5"/>
  <c r="L170" i="5" s="1"/>
  <c r="M170" i="5" s="1"/>
  <c r="F171" i="5" s="1"/>
  <c r="I170" i="5"/>
  <c r="F291" i="3"/>
  <c r="C292" i="3" s="1"/>
  <c r="D291" i="3"/>
  <c r="J152" i="4" l="1"/>
  <c r="H152" i="4"/>
  <c r="C152" i="4"/>
  <c r="N151" i="4"/>
  <c r="O151" i="4" s="1"/>
  <c r="R151" i="4" s="1"/>
  <c r="K169" i="8"/>
  <c r="L169" i="8" s="1"/>
  <c r="M169" i="8" s="1"/>
  <c r="F170" i="8" s="1"/>
  <c r="J170" i="8" s="1"/>
  <c r="N169" i="8"/>
  <c r="O169" i="8" s="1"/>
  <c r="P167" i="5"/>
  <c r="AD166" i="5"/>
  <c r="T166" i="5"/>
  <c r="V164" i="5"/>
  <c r="AF163" i="5"/>
  <c r="Z163" i="5"/>
  <c r="Y164" i="5" s="1"/>
  <c r="AE165" i="5"/>
  <c r="Z76" i="6"/>
  <c r="W76" i="6"/>
  <c r="K169" i="6"/>
  <c r="L169" i="6" s="1"/>
  <c r="M169" i="6" s="1"/>
  <c r="F170" i="6" s="1"/>
  <c r="AE76" i="6"/>
  <c r="P77" i="6"/>
  <c r="J171" i="5"/>
  <c r="H171" i="5"/>
  <c r="C171" i="5"/>
  <c r="N170" i="5"/>
  <c r="F292" i="3"/>
  <c r="C293" i="3" s="1"/>
  <c r="D292" i="3"/>
  <c r="I152" i="4" l="1"/>
  <c r="K152" i="4"/>
  <c r="L152" i="4" s="1"/>
  <c r="M152" i="4" s="1"/>
  <c r="F153" i="4" s="1"/>
  <c r="C153" i="4"/>
  <c r="N152" i="4"/>
  <c r="O152" i="4" s="1"/>
  <c r="R152" i="4" s="1"/>
  <c r="H170" i="8"/>
  <c r="C170" i="8"/>
  <c r="O169" i="6"/>
  <c r="AA164" i="5"/>
  <c r="AG163" i="5"/>
  <c r="X164" i="5"/>
  <c r="W164" i="5"/>
  <c r="O170" i="5"/>
  <c r="S167" i="5"/>
  <c r="U167" i="5" s="1"/>
  <c r="AE166" i="5"/>
  <c r="Q167" i="5"/>
  <c r="R167" i="5"/>
  <c r="R77" i="6"/>
  <c r="J170" i="6"/>
  <c r="H170" i="6"/>
  <c r="C170" i="6"/>
  <c r="N169" i="6"/>
  <c r="Z169" i="6" s="1"/>
  <c r="AG76" i="6"/>
  <c r="V77" i="6"/>
  <c r="AF76" i="6"/>
  <c r="S77" i="6"/>
  <c r="I171" i="5"/>
  <c r="K171" i="5"/>
  <c r="L171" i="5" s="1"/>
  <c r="M171" i="5" s="1"/>
  <c r="F172" i="5" s="1"/>
  <c r="F293" i="3"/>
  <c r="C294" i="3" s="1"/>
  <c r="D293" i="3"/>
  <c r="I153" i="4" l="1"/>
  <c r="J153" i="4"/>
  <c r="H153" i="4"/>
  <c r="I170" i="8"/>
  <c r="K170" i="8"/>
  <c r="C171" i="8" s="1"/>
  <c r="I171" i="8" s="1"/>
  <c r="AD167" i="5"/>
  <c r="T167" i="5"/>
  <c r="AF164" i="5"/>
  <c r="Z164" i="5"/>
  <c r="Y165" i="5" s="1"/>
  <c r="P168" i="5"/>
  <c r="V165" i="5"/>
  <c r="I170" i="6"/>
  <c r="K170" i="6"/>
  <c r="L170" i="6" s="1"/>
  <c r="M170" i="6" s="1"/>
  <c r="F171" i="6" s="1"/>
  <c r="C171" i="6"/>
  <c r="Y77" i="6"/>
  <c r="AB77" i="6" s="1"/>
  <c r="X77" i="6"/>
  <c r="U77" i="6"/>
  <c r="N171" i="5"/>
  <c r="H172" i="5"/>
  <c r="J172" i="5"/>
  <c r="C172" i="5"/>
  <c r="F294" i="3"/>
  <c r="C295" i="3" s="1"/>
  <c r="D294" i="3"/>
  <c r="AG164" i="5" l="1"/>
  <c r="K153" i="4"/>
  <c r="L153" i="4" s="1"/>
  <c r="M153" i="4" s="1"/>
  <c r="F154" i="4" s="1"/>
  <c r="N170" i="8"/>
  <c r="O170" i="8" s="1"/>
  <c r="L170" i="8"/>
  <c r="M170" i="8" s="1"/>
  <c r="F171" i="8" s="1"/>
  <c r="S168" i="5"/>
  <c r="AE167" i="5"/>
  <c r="Q168" i="5"/>
  <c r="R168" i="5"/>
  <c r="O171" i="5"/>
  <c r="AA165" i="5"/>
  <c r="N170" i="6"/>
  <c r="Z170" i="6" s="1"/>
  <c r="X165" i="5"/>
  <c r="W165" i="5"/>
  <c r="Q77" i="6"/>
  <c r="T77" i="6" s="1"/>
  <c r="I171" i="6"/>
  <c r="H171" i="6"/>
  <c r="J171" i="6"/>
  <c r="K171" i="6" s="1"/>
  <c r="L171" i="6" s="1"/>
  <c r="M171" i="6" s="1"/>
  <c r="F172" i="6" s="1"/>
  <c r="O170" i="6"/>
  <c r="K172" i="5"/>
  <c r="L172" i="5" s="1"/>
  <c r="M172" i="5" s="1"/>
  <c r="F173" i="5" s="1"/>
  <c r="I172" i="5"/>
  <c r="F295" i="3"/>
  <c r="C296" i="3" s="1"/>
  <c r="D295" i="3"/>
  <c r="H154" i="4" l="1"/>
  <c r="J154" i="4"/>
  <c r="N153" i="4"/>
  <c r="O153" i="4" s="1"/>
  <c r="R153" i="4" s="1"/>
  <c r="C154" i="4"/>
  <c r="C172" i="6"/>
  <c r="I172" i="6" s="1"/>
  <c r="H171" i="8"/>
  <c r="J171" i="8"/>
  <c r="C173" i="5"/>
  <c r="I173" i="5" s="1"/>
  <c r="V166" i="5"/>
  <c r="AF165" i="5"/>
  <c r="Z165" i="5"/>
  <c r="Y166" i="5" s="1"/>
  <c r="P169" i="5"/>
  <c r="AD168" i="5"/>
  <c r="T168" i="5"/>
  <c r="U168" i="5"/>
  <c r="W77" i="6"/>
  <c r="Z77" i="6" s="1"/>
  <c r="J172" i="6"/>
  <c r="H172" i="6"/>
  <c r="N171" i="6"/>
  <c r="Z171" i="6" s="1"/>
  <c r="O171" i="6"/>
  <c r="AE77" i="6"/>
  <c r="P78" i="6"/>
  <c r="N172" i="5"/>
  <c r="J173" i="5"/>
  <c r="H173" i="5"/>
  <c r="F296" i="3"/>
  <c r="C297" i="3" s="1"/>
  <c r="D296" i="3"/>
  <c r="I154" i="4" l="1"/>
  <c r="K154" i="4"/>
  <c r="L154" i="4" s="1"/>
  <c r="M154" i="4" s="1"/>
  <c r="F155" i="4" s="1"/>
  <c r="C155" i="4"/>
  <c r="K171" i="8"/>
  <c r="L171" i="8" s="1"/>
  <c r="M171" i="8" s="1"/>
  <c r="F172" i="8" s="1"/>
  <c r="AE168" i="5"/>
  <c r="AG165" i="5"/>
  <c r="X166" i="5"/>
  <c r="W166" i="5"/>
  <c r="AA166" i="5"/>
  <c r="S169" i="5"/>
  <c r="U169" i="5" s="1"/>
  <c r="O172" i="5"/>
  <c r="Q169" i="5"/>
  <c r="R169" i="5"/>
  <c r="R78" i="6"/>
  <c r="K172" i="6"/>
  <c r="L172" i="6" s="1"/>
  <c r="M172" i="6" s="1"/>
  <c r="F173" i="6" s="1"/>
  <c r="AF77" i="6"/>
  <c r="S78" i="6"/>
  <c r="K173" i="5"/>
  <c r="L173" i="5" s="1"/>
  <c r="M173" i="5" s="1"/>
  <c r="F174" i="5" s="1"/>
  <c r="F297" i="3"/>
  <c r="C298" i="3" s="1"/>
  <c r="D297" i="3"/>
  <c r="I155" i="4" l="1"/>
  <c r="H155" i="4"/>
  <c r="J155" i="4"/>
  <c r="N154" i="4"/>
  <c r="O154" i="4" s="1"/>
  <c r="R154" i="4" s="1"/>
  <c r="N171" i="8"/>
  <c r="O171" i="8" s="1"/>
  <c r="C172" i="8"/>
  <c r="I172" i="8" s="1"/>
  <c r="J172" i="8"/>
  <c r="H172" i="8"/>
  <c r="V167" i="5"/>
  <c r="AF166" i="5"/>
  <c r="Z166" i="5"/>
  <c r="Y167" i="5" s="1"/>
  <c r="O172" i="6"/>
  <c r="P170" i="5"/>
  <c r="AD169" i="5"/>
  <c r="T169" i="5"/>
  <c r="H173" i="6"/>
  <c r="J173" i="6"/>
  <c r="C173" i="6"/>
  <c r="N172" i="6"/>
  <c r="Z172" i="6" s="1"/>
  <c r="AG77" i="6"/>
  <c r="V78" i="6"/>
  <c r="U78" i="6"/>
  <c r="C174" i="5"/>
  <c r="H174" i="5"/>
  <c r="J174" i="5"/>
  <c r="N173" i="5"/>
  <c r="F298" i="3"/>
  <c r="C299" i="3" s="1"/>
  <c r="D298" i="3"/>
  <c r="K155" i="4" l="1"/>
  <c r="L155" i="4" s="1"/>
  <c r="M155" i="4" s="1"/>
  <c r="F156" i="4" s="1"/>
  <c r="N155" i="4"/>
  <c r="O155" i="4" s="1"/>
  <c r="R155" i="4" s="1"/>
  <c r="C156" i="4"/>
  <c r="K172" i="8"/>
  <c r="L172" i="8" s="1"/>
  <c r="M172" i="8" s="1"/>
  <c r="F173" i="8" s="1"/>
  <c r="AG166" i="5"/>
  <c r="O173" i="5"/>
  <c r="AA167" i="5"/>
  <c r="S170" i="5"/>
  <c r="U170" i="5" s="1"/>
  <c r="AE169" i="5"/>
  <c r="R170" i="5"/>
  <c r="Q170" i="5"/>
  <c r="P171" i="5" s="1"/>
  <c r="X167" i="5"/>
  <c r="W167" i="5"/>
  <c r="I173" i="6"/>
  <c r="K173" i="6"/>
  <c r="L173" i="6" s="1"/>
  <c r="M173" i="6" s="1"/>
  <c r="F174" i="6" s="1"/>
  <c r="X78" i="6"/>
  <c r="Y78" i="6"/>
  <c r="K174" i="5"/>
  <c r="L174" i="5" s="1"/>
  <c r="M174" i="5" s="1"/>
  <c r="F175" i="5" s="1"/>
  <c r="I174" i="5"/>
  <c r="F299" i="3"/>
  <c r="C300" i="3" s="1"/>
  <c r="D299" i="3"/>
  <c r="I156" i="4" l="1"/>
  <c r="H156" i="4"/>
  <c r="J156" i="4"/>
  <c r="K156" i="4" s="1"/>
  <c r="C173" i="8"/>
  <c r="I173" i="8" s="1"/>
  <c r="N172" i="8"/>
  <c r="O172" i="8" s="1"/>
  <c r="H173" i="8"/>
  <c r="J173" i="8"/>
  <c r="Q171" i="5"/>
  <c r="R171" i="5"/>
  <c r="V168" i="5"/>
  <c r="AF167" i="5"/>
  <c r="Z167" i="5"/>
  <c r="Y168" i="5" s="1"/>
  <c r="AD170" i="5"/>
  <c r="T170" i="5"/>
  <c r="N173" i="6"/>
  <c r="Z173" i="6" s="1"/>
  <c r="J174" i="6"/>
  <c r="H174" i="6"/>
  <c r="C174" i="6"/>
  <c r="O173" i="6"/>
  <c r="AB78" i="6"/>
  <c r="J175" i="5"/>
  <c r="H175" i="5"/>
  <c r="C175" i="5"/>
  <c r="N174" i="5"/>
  <c r="F300" i="3"/>
  <c r="C301" i="3" s="1"/>
  <c r="D300" i="3"/>
  <c r="L156" i="4" l="1"/>
  <c r="M156" i="4" s="1"/>
  <c r="F157" i="4" s="1"/>
  <c r="C157" i="4"/>
  <c r="N156" i="4"/>
  <c r="O156" i="4" s="1"/>
  <c r="R156" i="4" s="1"/>
  <c r="K173" i="8"/>
  <c r="L173" i="8" s="1"/>
  <c r="M173" i="8" s="1"/>
  <c r="F174" i="8" s="1"/>
  <c r="H174" i="8" s="1"/>
  <c r="AG167" i="5"/>
  <c r="O174" i="5"/>
  <c r="S171" i="5"/>
  <c r="U171" i="5" s="1"/>
  <c r="AE170" i="5"/>
  <c r="X168" i="5"/>
  <c r="W168" i="5"/>
  <c r="V169" i="5" s="1"/>
  <c r="AA168" i="5"/>
  <c r="P172" i="5"/>
  <c r="AD171" i="5"/>
  <c r="Q78" i="6"/>
  <c r="T78" i="6" s="1"/>
  <c r="K174" i="6"/>
  <c r="L174" i="6" s="1"/>
  <c r="M174" i="6" s="1"/>
  <c r="F175" i="6" s="1"/>
  <c r="I174" i="6"/>
  <c r="C175" i="6"/>
  <c r="I175" i="5"/>
  <c r="K175" i="5"/>
  <c r="L175" i="5" s="1"/>
  <c r="M175" i="5" s="1"/>
  <c r="F176" i="5" s="1"/>
  <c r="F301" i="3"/>
  <c r="C302" i="3" s="1"/>
  <c r="D301" i="3"/>
  <c r="J174" i="8" l="1"/>
  <c r="I157" i="4"/>
  <c r="H157" i="4"/>
  <c r="J157" i="4"/>
  <c r="O174" i="6"/>
  <c r="N173" i="8"/>
  <c r="O173" i="8" s="1"/>
  <c r="C174" i="8"/>
  <c r="I174" i="8" s="1"/>
  <c r="K174" i="8"/>
  <c r="L174" i="8" s="1"/>
  <c r="M174" i="8" s="1"/>
  <c r="F175" i="8" s="1"/>
  <c r="H175" i="8" s="1"/>
  <c r="N174" i="6"/>
  <c r="Z174" i="6" s="1"/>
  <c r="T171" i="5"/>
  <c r="S172" i="5" s="1"/>
  <c r="X169" i="5"/>
  <c r="W169" i="5"/>
  <c r="Q172" i="5"/>
  <c r="R172" i="5"/>
  <c r="AF168" i="5"/>
  <c r="Z168" i="5"/>
  <c r="Y169" i="5" s="1"/>
  <c r="W78" i="6"/>
  <c r="Z78" i="6" s="1"/>
  <c r="I175" i="6"/>
  <c r="J175" i="6"/>
  <c r="H175" i="6"/>
  <c r="AE78" i="6"/>
  <c r="P79" i="6"/>
  <c r="N175" i="5"/>
  <c r="H176" i="5"/>
  <c r="J176" i="5"/>
  <c r="C176" i="5"/>
  <c r="F302" i="3"/>
  <c r="C303" i="3" s="1"/>
  <c r="D302" i="3"/>
  <c r="AE171" i="5" l="1"/>
  <c r="K157" i="4"/>
  <c r="L157" i="4" s="1"/>
  <c r="M157" i="4" s="1"/>
  <c r="F158" i="4" s="1"/>
  <c r="C175" i="8"/>
  <c r="J175" i="8"/>
  <c r="K175" i="8" s="1"/>
  <c r="N174" i="8"/>
  <c r="O174" i="8" s="1"/>
  <c r="I175" i="8"/>
  <c r="AF169" i="5"/>
  <c r="Z169" i="5"/>
  <c r="V170" i="5"/>
  <c r="Y170" i="5"/>
  <c r="AA169" i="5"/>
  <c r="O175" i="5"/>
  <c r="U172" i="5"/>
  <c r="P173" i="5"/>
  <c r="AD172" i="5"/>
  <c r="T172" i="5"/>
  <c r="AG168" i="5"/>
  <c r="R79" i="6"/>
  <c r="K175" i="6"/>
  <c r="L175" i="6" s="1"/>
  <c r="M175" i="6" s="1"/>
  <c r="F176" i="6" s="1"/>
  <c r="AG78" i="6"/>
  <c r="V79" i="6"/>
  <c r="AF78" i="6"/>
  <c r="S79" i="6"/>
  <c r="K176" i="5"/>
  <c r="L176" i="5" s="1"/>
  <c r="M176" i="5" s="1"/>
  <c r="F177" i="5" s="1"/>
  <c r="I176" i="5"/>
  <c r="F303" i="3"/>
  <c r="C304" i="3" s="1"/>
  <c r="D303" i="3"/>
  <c r="C158" i="4" l="1"/>
  <c r="H158" i="4"/>
  <c r="J158" i="4"/>
  <c r="AG169" i="5"/>
  <c r="N157" i="4"/>
  <c r="O157" i="4" s="1"/>
  <c r="R157" i="4" s="1"/>
  <c r="L175" i="8"/>
  <c r="M175" i="8" s="1"/>
  <c r="F176" i="8" s="1"/>
  <c r="J176" i="8" s="1"/>
  <c r="C176" i="8"/>
  <c r="N175" i="8"/>
  <c r="O175" i="8" s="1"/>
  <c r="I176" i="8"/>
  <c r="H176" i="8"/>
  <c r="AE172" i="5"/>
  <c r="S173" i="5"/>
  <c r="U173" i="5" s="1"/>
  <c r="AA170" i="5"/>
  <c r="X170" i="5"/>
  <c r="W170" i="5"/>
  <c r="Q173" i="5"/>
  <c r="R173" i="5"/>
  <c r="Y79" i="6"/>
  <c r="AB79" i="6" s="1"/>
  <c r="J176" i="6"/>
  <c r="H176" i="6"/>
  <c r="C176" i="6"/>
  <c r="N175" i="6"/>
  <c r="Z175" i="6" s="1"/>
  <c r="O175" i="6"/>
  <c r="X79" i="6"/>
  <c r="U79" i="6"/>
  <c r="C177" i="5"/>
  <c r="I177" i="5" s="1"/>
  <c r="N176" i="5"/>
  <c r="O176" i="5" s="1"/>
  <c r="J177" i="5"/>
  <c r="H177" i="5"/>
  <c r="F304" i="3"/>
  <c r="C305" i="3" s="1"/>
  <c r="D304" i="3"/>
  <c r="K158" i="4" l="1"/>
  <c r="L158" i="4" s="1"/>
  <c r="M158" i="4" s="1"/>
  <c r="F159" i="4" s="1"/>
  <c r="I158" i="4"/>
  <c r="C159" i="4"/>
  <c r="K176" i="8"/>
  <c r="L176" i="8" s="1"/>
  <c r="M176" i="8" s="1"/>
  <c r="F177" i="8" s="1"/>
  <c r="K177" i="5"/>
  <c r="L177" i="5" s="1"/>
  <c r="M177" i="5" s="1"/>
  <c r="F178" i="5" s="1"/>
  <c r="H178" i="5" s="1"/>
  <c r="P174" i="5"/>
  <c r="AD173" i="5"/>
  <c r="T173" i="5"/>
  <c r="AF170" i="5"/>
  <c r="Z170" i="5"/>
  <c r="Y171" i="5" s="1"/>
  <c r="V171" i="5"/>
  <c r="Q79" i="6"/>
  <c r="T79" i="6" s="1"/>
  <c r="K176" i="6"/>
  <c r="L176" i="6" s="1"/>
  <c r="M176" i="6" s="1"/>
  <c r="F177" i="6" s="1"/>
  <c r="I176" i="6"/>
  <c r="O176" i="6" s="1"/>
  <c r="N176" i="6"/>
  <c r="Z176" i="6" s="1"/>
  <c r="D305" i="3"/>
  <c r="F305" i="3"/>
  <c r="C306" i="3" s="1"/>
  <c r="N177" i="5" l="1"/>
  <c r="I159" i="4"/>
  <c r="C178" i="5"/>
  <c r="I178" i="5" s="1"/>
  <c r="J178" i="5"/>
  <c r="J159" i="4"/>
  <c r="H159" i="4"/>
  <c r="N158" i="4"/>
  <c r="O158" i="4" s="1"/>
  <c r="R158" i="4" s="1"/>
  <c r="N176" i="8"/>
  <c r="O176" i="8" s="1"/>
  <c r="C177" i="8"/>
  <c r="I177" i="8" s="1"/>
  <c r="H177" i="8"/>
  <c r="J177" i="8"/>
  <c r="AG170" i="5"/>
  <c r="O177" i="5"/>
  <c r="S174" i="5"/>
  <c r="AE173" i="5"/>
  <c r="X171" i="5"/>
  <c r="W171" i="5"/>
  <c r="R174" i="5"/>
  <c r="Q174" i="5"/>
  <c r="P175" i="5" s="1"/>
  <c r="AA171" i="5"/>
  <c r="C177" i="6"/>
  <c r="I177" i="6" s="1"/>
  <c r="W79" i="6"/>
  <c r="Z79" i="6" s="1"/>
  <c r="J177" i="6"/>
  <c r="H177" i="6"/>
  <c r="AE79" i="6"/>
  <c r="P80" i="6"/>
  <c r="K178" i="5"/>
  <c r="L178" i="5" s="1"/>
  <c r="M178" i="5" s="1"/>
  <c r="F179" i="5" s="1"/>
  <c r="F306" i="3"/>
  <c r="C307" i="3" s="1"/>
  <c r="D306" i="3"/>
  <c r="K159" i="4" l="1"/>
  <c r="L159" i="4" s="1"/>
  <c r="M159" i="4" s="1"/>
  <c r="F160" i="4" s="1"/>
  <c r="K177" i="8"/>
  <c r="L177" i="8" s="1"/>
  <c r="M177" i="8" s="1"/>
  <c r="F178" i="8" s="1"/>
  <c r="N178" i="5"/>
  <c r="O178" i="5" s="1"/>
  <c r="C179" i="5"/>
  <c r="I179" i="5" s="1"/>
  <c r="R175" i="5"/>
  <c r="Q175" i="5"/>
  <c r="U174" i="5"/>
  <c r="V172" i="5"/>
  <c r="AF171" i="5"/>
  <c r="Z171" i="5"/>
  <c r="Y172" i="5" s="1"/>
  <c r="AD174" i="5"/>
  <c r="T174" i="5"/>
  <c r="R80" i="6"/>
  <c r="K177" i="6"/>
  <c r="L177" i="6" s="1"/>
  <c r="M177" i="6" s="1"/>
  <c r="F178" i="6" s="1"/>
  <c r="AF79" i="6"/>
  <c r="S80" i="6"/>
  <c r="J179" i="5"/>
  <c r="H179" i="5"/>
  <c r="F307" i="3"/>
  <c r="C308" i="3" s="1"/>
  <c r="D307" i="3"/>
  <c r="C160" i="4" l="1"/>
  <c r="I160" i="4" s="1"/>
  <c r="J160" i="4"/>
  <c r="H160" i="4"/>
  <c r="N159" i="4"/>
  <c r="O159" i="4" s="1"/>
  <c r="R159" i="4" s="1"/>
  <c r="N177" i="8"/>
  <c r="O177" i="8" s="1"/>
  <c r="C178" i="8"/>
  <c r="I178" i="8"/>
  <c r="K178" i="8"/>
  <c r="L178" i="8" s="1"/>
  <c r="M178" i="8" s="1"/>
  <c r="F179" i="8" s="1"/>
  <c r="J178" i="8"/>
  <c r="H178" i="8"/>
  <c r="AE174" i="5"/>
  <c r="S175" i="5"/>
  <c r="U175" i="5" s="1"/>
  <c r="AA172" i="5"/>
  <c r="X172" i="5"/>
  <c r="W172" i="5"/>
  <c r="P176" i="5"/>
  <c r="AD175" i="5"/>
  <c r="AG171" i="5"/>
  <c r="J178" i="6"/>
  <c r="H178" i="6"/>
  <c r="O177" i="6"/>
  <c r="C178" i="6"/>
  <c r="N177" i="6"/>
  <c r="Z177" i="6" s="1"/>
  <c r="AG79" i="6"/>
  <c r="V80" i="6"/>
  <c r="U80" i="6"/>
  <c r="K179" i="5"/>
  <c r="L179" i="5" s="1"/>
  <c r="M179" i="5" s="1"/>
  <c r="F180" i="5" s="1"/>
  <c r="F308" i="3"/>
  <c r="C309" i="3" s="1"/>
  <c r="D308" i="3"/>
  <c r="K160" i="4" l="1"/>
  <c r="L160" i="4" s="1"/>
  <c r="M160" i="4" s="1"/>
  <c r="F161" i="4" s="1"/>
  <c r="N178" i="8"/>
  <c r="O178" i="8" s="1"/>
  <c r="C179" i="8"/>
  <c r="J179" i="8"/>
  <c r="H179" i="8"/>
  <c r="T175" i="5"/>
  <c r="S176" i="5"/>
  <c r="AE175" i="5"/>
  <c r="V173" i="5"/>
  <c r="AF172" i="5"/>
  <c r="Z172" i="5"/>
  <c r="Y173" i="5" s="1"/>
  <c r="R176" i="5"/>
  <c r="Q176" i="5"/>
  <c r="I178" i="6"/>
  <c r="K178" i="6"/>
  <c r="L178" i="6" s="1"/>
  <c r="M178" i="6" s="1"/>
  <c r="F179" i="6" s="1"/>
  <c r="X80" i="6"/>
  <c r="Y80" i="6"/>
  <c r="H180" i="5"/>
  <c r="J180" i="5"/>
  <c r="C180" i="5"/>
  <c r="N179" i="5"/>
  <c r="F309" i="3"/>
  <c r="C310" i="3" s="1"/>
  <c r="D309" i="3"/>
  <c r="C161" i="4" l="1"/>
  <c r="H161" i="4"/>
  <c r="J161" i="4"/>
  <c r="N160" i="4"/>
  <c r="O160" i="4" s="1"/>
  <c r="R160" i="4" s="1"/>
  <c r="I179" i="8"/>
  <c r="K179" i="8"/>
  <c r="AG172" i="5"/>
  <c r="X173" i="5"/>
  <c r="W173" i="5"/>
  <c r="O179" i="5"/>
  <c r="N178" i="6"/>
  <c r="Z178" i="6" s="1"/>
  <c r="P177" i="5"/>
  <c r="AD176" i="5"/>
  <c r="T176" i="5"/>
  <c r="C179" i="6"/>
  <c r="I179" i="6" s="1"/>
  <c r="AA173" i="5"/>
  <c r="U176" i="5"/>
  <c r="H179" i="6"/>
  <c r="J179" i="6"/>
  <c r="O178" i="6"/>
  <c r="AB80" i="6"/>
  <c r="I180" i="5"/>
  <c r="K180" i="5"/>
  <c r="L180" i="5" s="1"/>
  <c r="M180" i="5" s="1"/>
  <c r="F181" i="5" s="1"/>
  <c r="F310" i="3"/>
  <c r="C311" i="3" s="1"/>
  <c r="D310" i="3"/>
  <c r="K161" i="4" l="1"/>
  <c r="L161" i="4" s="1"/>
  <c r="M161" i="4" s="1"/>
  <c r="F162" i="4" s="1"/>
  <c r="I161" i="4"/>
  <c r="K179" i="6"/>
  <c r="L179" i="6" s="1"/>
  <c r="M179" i="6" s="1"/>
  <c r="F180" i="6" s="1"/>
  <c r="J180" i="6" s="1"/>
  <c r="L179" i="8"/>
  <c r="M179" i="8" s="1"/>
  <c r="F180" i="8" s="1"/>
  <c r="N179" i="8"/>
  <c r="O179" i="8" s="1"/>
  <c r="C180" i="8"/>
  <c r="AE176" i="5"/>
  <c r="C180" i="6"/>
  <c r="I180" i="6" s="1"/>
  <c r="AF173" i="5"/>
  <c r="Z173" i="5"/>
  <c r="Y174" i="5" s="1"/>
  <c r="S177" i="5"/>
  <c r="U177" i="5" s="1"/>
  <c r="V174" i="5"/>
  <c r="Q177" i="5"/>
  <c r="R177" i="5"/>
  <c r="Q80" i="6"/>
  <c r="T80" i="6" s="1"/>
  <c r="H180" i="6"/>
  <c r="N179" i="6"/>
  <c r="Z179" i="6" s="1"/>
  <c r="O179" i="6"/>
  <c r="N180" i="5"/>
  <c r="J181" i="5"/>
  <c r="H181" i="5"/>
  <c r="C181" i="5"/>
  <c r="F311" i="3"/>
  <c r="C312" i="3" s="1"/>
  <c r="D311" i="3"/>
  <c r="C162" i="4" l="1"/>
  <c r="N161" i="4"/>
  <c r="I162" i="4"/>
  <c r="H162" i="4"/>
  <c r="J162" i="4"/>
  <c r="O161" i="4"/>
  <c r="R161" i="4" s="1"/>
  <c r="J180" i="8"/>
  <c r="H180" i="8"/>
  <c r="I180" i="8"/>
  <c r="AG173" i="5"/>
  <c r="AA174" i="5"/>
  <c r="X174" i="5"/>
  <c r="W174" i="5"/>
  <c r="V175" i="5" s="1"/>
  <c r="P178" i="5"/>
  <c r="AD177" i="5"/>
  <c r="T177" i="5"/>
  <c r="O180" i="5"/>
  <c r="W80" i="6"/>
  <c r="Z80" i="6" s="1"/>
  <c r="K180" i="6"/>
  <c r="AE80" i="6"/>
  <c r="P81" i="6"/>
  <c r="K181" i="5"/>
  <c r="L181" i="5" s="1"/>
  <c r="M181" i="5" s="1"/>
  <c r="F182" i="5" s="1"/>
  <c r="I181" i="5"/>
  <c r="F312" i="3"/>
  <c r="C313" i="3" s="1"/>
  <c r="D312" i="3"/>
  <c r="K162" i="4" l="1"/>
  <c r="L162" i="4" s="1"/>
  <c r="M162" i="4" s="1"/>
  <c r="F163" i="4" s="1"/>
  <c r="K180" i="8"/>
  <c r="L180" i="8" s="1"/>
  <c r="M180" i="8" s="1"/>
  <c r="F181" i="8" s="1"/>
  <c r="S178" i="5"/>
  <c r="U178" i="5" s="1"/>
  <c r="AE177" i="5"/>
  <c r="X175" i="5"/>
  <c r="W175" i="5"/>
  <c r="Q178" i="5"/>
  <c r="R178" i="5"/>
  <c r="AF174" i="5"/>
  <c r="Z174" i="5"/>
  <c r="Y175" i="5" s="1"/>
  <c r="R81" i="6"/>
  <c r="L180" i="6"/>
  <c r="M180" i="6" s="1"/>
  <c r="F181" i="6" s="1"/>
  <c r="C181" i="6"/>
  <c r="N180" i="6"/>
  <c r="Z180" i="6" s="1"/>
  <c r="O180" i="6"/>
  <c r="AG80" i="6"/>
  <c r="V81" i="6"/>
  <c r="AF80" i="6"/>
  <c r="S81" i="6"/>
  <c r="N181" i="5"/>
  <c r="C182" i="5"/>
  <c r="H182" i="5"/>
  <c r="J182" i="5"/>
  <c r="F313" i="3"/>
  <c r="C314" i="3" s="1"/>
  <c r="D313" i="3"/>
  <c r="N162" i="4" l="1"/>
  <c r="O162" i="4" s="1"/>
  <c r="R162" i="4" s="1"/>
  <c r="H163" i="4"/>
  <c r="J163" i="4"/>
  <c r="C163" i="4"/>
  <c r="N180" i="8"/>
  <c r="O180" i="8" s="1"/>
  <c r="H181" i="8"/>
  <c r="J181" i="8"/>
  <c r="C181" i="8"/>
  <c r="AG174" i="5"/>
  <c r="V176" i="5"/>
  <c r="AF175" i="5"/>
  <c r="Z175" i="5"/>
  <c r="Y176" i="5" s="1"/>
  <c r="AA175" i="5"/>
  <c r="AD178" i="5"/>
  <c r="T178" i="5"/>
  <c r="O181" i="5"/>
  <c r="P179" i="5"/>
  <c r="I181" i="6"/>
  <c r="H181" i="6"/>
  <c r="J181" i="6"/>
  <c r="U81" i="6"/>
  <c r="Y81" i="6"/>
  <c r="X81" i="6"/>
  <c r="I182" i="5"/>
  <c r="K182" i="5"/>
  <c r="L182" i="5" s="1"/>
  <c r="M182" i="5" s="1"/>
  <c r="F183" i="5" s="1"/>
  <c r="F314" i="3"/>
  <c r="C315" i="3" s="1"/>
  <c r="D314" i="3"/>
  <c r="I163" i="4" l="1"/>
  <c r="K163" i="4"/>
  <c r="L163" i="4" s="1"/>
  <c r="M163" i="4" s="1"/>
  <c r="F164" i="4" s="1"/>
  <c r="C164" i="4"/>
  <c r="N163" i="4"/>
  <c r="O163" i="4" s="1"/>
  <c r="R163" i="4" s="1"/>
  <c r="K181" i="8"/>
  <c r="L181" i="8" s="1"/>
  <c r="M181" i="8" s="1"/>
  <c r="F182" i="8" s="1"/>
  <c r="I181" i="8"/>
  <c r="N181" i="8"/>
  <c r="O181" i="8" s="1"/>
  <c r="AA176" i="5"/>
  <c r="S179" i="5"/>
  <c r="U179" i="5" s="1"/>
  <c r="AE178" i="5"/>
  <c r="X176" i="5"/>
  <c r="W176" i="5"/>
  <c r="R179" i="5"/>
  <c r="Q179" i="5"/>
  <c r="AG175" i="5"/>
  <c r="K181" i="6"/>
  <c r="AB81" i="6"/>
  <c r="J183" i="5"/>
  <c r="H183" i="5"/>
  <c r="C183" i="5"/>
  <c r="N182" i="5"/>
  <c r="F315" i="3"/>
  <c r="C316" i="3" s="1"/>
  <c r="D315" i="3"/>
  <c r="I164" i="4" l="1"/>
  <c r="C182" i="8"/>
  <c r="J164" i="4"/>
  <c r="H164" i="4"/>
  <c r="I182" i="8"/>
  <c r="J182" i="8"/>
  <c r="H182" i="8"/>
  <c r="O182" i="5"/>
  <c r="P180" i="5"/>
  <c r="AD179" i="5"/>
  <c r="T179" i="5"/>
  <c r="V177" i="5"/>
  <c r="AF176" i="5"/>
  <c r="Z176" i="5"/>
  <c r="Y177" i="5" s="1"/>
  <c r="Q81" i="6"/>
  <c r="T81" i="6" s="1"/>
  <c r="L181" i="6"/>
  <c r="M181" i="6" s="1"/>
  <c r="F182" i="6" s="1"/>
  <c r="C182" i="6"/>
  <c r="N181" i="6"/>
  <c r="Z181" i="6" s="1"/>
  <c r="O181" i="6"/>
  <c r="K183" i="5"/>
  <c r="L183" i="5" s="1"/>
  <c r="M183" i="5" s="1"/>
  <c r="F184" i="5" s="1"/>
  <c r="I183" i="5"/>
  <c r="F316" i="3"/>
  <c r="C317" i="3" s="1"/>
  <c r="D316" i="3"/>
  <c r="K164" i="4" l="1"/>
  <c r="L164" i="4" s="1"/>
  <c r="M164" i="4" s="1"/>
  <c r="F165" i="4" s="1"/>
  <c r="K182" i="8"/>
  <c r="L182" i="8" s="1"/>
  <c r="M182" i="8" s="1"/>
  <c r="F183" i="8" s="1"/>
  <c r="AA177" i="5"/>
  <c r="X177" i="5"/>
  <c r="W177" i="5"/>
  <c r="N183" i="5"/>
  <c r="O183" i="5" s="1"/>
  <c r="AG176" i="5"/>
  <c r="S180" i="5"/>
  <c r="U180" i="5" s="1"/>
  <c r="AE179" i="5"/>
  <c r="Q180" i="5"/>
  <c r="R180" i="5"/>
  <c r="W81" i="6"/>
  <c r="Z81" i="6" s="1"/>
  <c r="I182" i="6"/>
  <c r="H182" i="6"/>
  <c r="J182" i="6"/>
  <c r="K182" i="6" s="1"/>
  <c r="AE81" i="6"/>
  <c r="P82" i="6"/>
  <c r="C184" i="5"/>
  <c r="H184" i="5"/>
  <c r="J184" i="5"/>
  <c r="F317" i="3"/>
  <c r="C318" i="3" s="1"/>
  <c r="D317" i="3"/>
  <c r="C183" i="8" l="1"/>
  <c r="I183" i="8" s="1"/>
  <c r="J165" i="4"/>
  <c r="H165" i="4"/>
  <c r="C165" i="4"/>
  <c r="N164" i="4"/>
  <c r="O164" i="4" s="1"/>
  <c r="R164" i="4" s="1"/>
  <c r="H183" i="8"/>
  <c r="J183" i="8"/>
  <c r="N182" i="8"/>
  <c r="O182" i="8" s="1"/>
  <c r="L182" i="6"/>
  <c r="M182" i="6" s="1"/>
  <c r="F183" i="6" s="1"/>
  <c r="H183" i="6" s="1"/>
  <c r="C183" i="6"/>
  <c r="I183" i="6" s="1"/>
  <c r="P181" i="5"/>
  <c r="AD180" i="5"/>
  <c r="T180" i="5"/>
  <c r="AF177" i="5"/>
  <c r="Z177" i="5"/>
  <c r="Y178" i="5" s="1"/>
  <c r="V178" i="5"/>
  <c r="R82" i="6"/>
  <c r="N182" i="6"/>
  <c r="Z182" i="6" s="1"/>
  <c r="O182" i="6"/>
  <c r="Y82" i="6"/>
  <c r="AG81" i="6"/>
  <c r="V82" i="6"/>
  <c r="X82" i="6" s="1"/>
  <c r="AF81" i="6"/>
  <c r="S82" i="6"/>
  <c r="I184" i="5"/>
  <c r="K184" i="5"/>
  <c r="L184" i="5" s="1"/>
  <c r="M184" i="5" s="1"/>
  <c r="F185" i="5" s="1"/>
  <c r="F318" i="3"/>
  <c r="C319" i="3" s="1"/>
  <c r="D318" i="3"/>
  <c r="I165" i="4" l="1"/>
  <c r="K165" i="4"/>
  <c r="L165" i="4" s="1"/>
  <c r="M165" i="4" s="1"/>
  <c r="F166" i="4" s="1"/>
  <c r="N165" i="4"/>
  <c r="O165" i="4" s="1"/>
  <c r="R165" i="4" s="1"/>
  <c r="K183" i="8"/>
  <c r="L183" i="8" s="1"/>
  <c r="M183" i="8" s="1"/>
  <c r="F184" i="8" s="1"/>
  <c r="AG177" i="5"/>
  <c r="J183" i="6"/>
  <c r="K183" i="6" s="1"/>
  <c r="L183" i="6" s="1"/>
  <c r="M183" i="6" s="1"/>
  <c r="F184" i="6" s="1"/>
  <c r="H184" i="6" s="1"/>
  <c r="AA178" i="5"/>
  <c r="R181" i="5"/>
  <c r="Q181" i="5"/>
  <c r="C184" i="6"/>
  <c r="I184" i="6" s="1"/>
  <c r="X178" i="5"/>
  <c r="W178" i="5"/>
  <c r="V179" i="5" s="1"/>
  <c r="S181" i="5"/>
  <c r="AE180" i="5"/>
  <c r="AB82" i="6"/>
  <c r="U82" i="6"/>
  <c r="J185" i="5"/>
  <c r="H185" i="5"/>
  <c r="C185" i="5"/>
  <c r="N184" i="5"/>
  <c r="F319" i="3"/>
  <c r="C320" i="3" s="1"/>
  <c r="D319" i="3"/>
  <c r="C166" i="4" l="1"/>
  <c r="O183" i="6"/>
  <c r="C184" i="8"/>
  <c r="I166" i="4"/>
  <c r="J166" i="4"/>
  <c r="K166" i="4" s="1"/>
  <c r="H166" i="4"/>
  <c r="N183" i="6"/>
  <c r="Z183" i="6" s="1"/>
  <c r="J184" i="6"/>
  <c r="K184" i="6" s="1"/>
  <c r="L184" i="6" s="1"/>
  <c r="M184" i="6" s="1"/>
  <c r="F185" i="6" s="1"/>
  <c r="H185" i="6" s="1"/>
  <c r="I184" i="8"/>
  <c r="J184" i="8"/>
  <c r="H184" i="8"/>
  <c r="N183" i="8"/>
  <c r="O183" i="8" s="1"/>
  <c r="X179" i="5"/>
  <c r="W179" i="5"/>
  <c r="U181" i="5"/>
  <c r="AF178" i="5"/>
  <c r="Z178" i="5"/>
  <c r="Y179" i="5" s="1"/>
  <c r="P182" i="5"/>
  <c r="AD181" i="5"/>
  <c r="T181" i="5"/>
  <c r="O184" i="5"/>
  <c r="Q82" i="6"/>
  <c r="O184" i="6"/>
  <c r="K185" i="5"/>
  <c r="L185" i="5" s="1"/>
  <c r="M185" i="5" s="1"/>
  <c r="F186" i="5" s="1"/>
  <c r="I185" i="5"/>
  <c r="D320" i="3"/>
  <c r="F320" i="3"/>
  <c r="C321" i="3" s="1"/>
  <c r="L166" i="4" l="1"/>
  <c r="M166" i="4" s="1"/>
  <c r="F167" i="4" s="1"/>
  <c r="C167" i="4"/>
  <c r="J185" i="6"/>
  <c r="N166" i="4"/>
  <c r="O166" i="4" s="1"/>
  <c r="R166" i="4" s="1"/>
  <c r="N184" i="6"/>
  <c r="Z184" i="6" s="1"/>
  <c r="C185" i="6"/>
  <c r="I185" i="6" s="1"/>
  <c r="K184" i="8"/>
  <c r="L184" i="8" s="1"/>
  <c r="M184" i="8" s="1"/>
  <c r="F185" i="8" s="1"/>
  <c r="Q182" i="5"/>
  <c r="R182" i="5"/>
  <c r="N185" i="5"/>
  <c r="O185" i="5" s="1"/>
  <c r="AA179" i="5"/>
  <c r="AE181" i="5"/>
  <c r="V180" i="5"/>
  <c r="AF179" i="5"/>
  <c r="Z179" i="5"/>
  <c r="Y180" i="5" s="1"/>
  <c r="C186" i="5"/>
  <c r="I186" i="5" s="1"/>
  <c r="AG178" i="5"/>
  <c r="S182" i="5"/>
  <c r="U182" i="5" s="1"/>
  <c r="T82" i="6"/>
  <c r="W82" i="6" s="1"/>
  <c r="K185" i="6"/>
  <c r="L185" i="6" s="1"/>
  <c r="M185" i="6" s="1"/>
  <c r="F186" i="6" s="1"/>
  <c r="AE82" i="6"/>
  <c r="P83" i="6"/>
  <c r="H186" i="5"/>
  <c r="J186" i="5"/>
  <c r="D321" i="3"/>
  <c r="F321" i="3"/>
  <c r="C322" i="3" s="1"/>
  <c r="I167" i="4" l="1"/>
  <c r="J167" i="4"/>
  <c r="H167" i="4"/>
  <c r="H185" i="8"/>
  <c r="J185" i="8"/>
  <c r="C185" i="8"/>
  <c r="N184" i="8"/>
  <c r="O184" i="8" s="1"/>
  <c r="AA180" i="5"/>
  <c r="X180" i="5"/>
  <c r="W180" i="5"/>
  <c r="O185" i="6"/>
  <c r="C186" i="6"/>
  <c r="Z82" i="6"/>
  <c r="P183" i="5"/>
  <c r="AD182" i="5"/>
  <c r="T182" i="5"/>
  <c r="N185" i="6"/>
  <c r="Z185" i="6" s="1"/>
  <c r="AG179" i="5"/>
  <c r="R83" i="6"/>
  <c r="I186" i="6"/>
  <c r="J186" i="6"/>
  <c r="H186" i="6"/>
  <c r="V83" i="6"/>
  <c r="AG82" i="6"/>
  <c r="AF82" i="6"/>
  <c r="S83" i="6"/>
  <c r="K186" i="5"/>
  <c r="L186" i="5" s="1"/>
  <c r="M186" i="5" s="1"/>
  <c r="F187" i="5" s="1"/>
  <c r="F322" i="3"/>
  <c r="C323" i="3" s="1"/>
  <c r="D322" i="3"/>
  <c r="K167" i="4" l="1"/>
  <c r="L167" i="4" s="1"/>
  <c r="M167" i="4" s="1"/>
  <c r="F168" i="4" s="1"/>
  <c r="I185" i="8"/>
  <c r="K185" i="8"/>
  <c r="C186" i="8" s="1"/>
  <c r="V181" i="5"/>
  <c r="AF180" i="5"/>
  <c r="Z180" i="5"/>
  <c r="Y181" i="5" s="1"/>
  <c r="Q183" i="5"/>
  <c r="R183" i="5"/>
  <c r="S183" i="5"/>
  <c r="U183" i="5" s="1"/>
  <c r="AE182" i="5"/>
  <c r="K186" i="6"/>
  <c r="L186" i="6" s="1"/>
  <c r="M186" i="6" s="1"/>
  <c r="F187" i="6" s="1"/>
  <c r="U83" i="6"/>
  <c r="Y83" i="6"/>
  <c r="X83" i="6"/>
  <c r="C187" i="5"/>
  <c r="J187" i="5"/>
  <c r="H187" i="5"/>
  <c r="N186" i="5"/>
  <c r="D323" i="3"/>
  <c r="F323" i="3"/>
  <c r="C324" i="3" s="1"/>
  <c r="J168" i="4" l="1"/>
  <c r="H168" i="4"/>
  <c r="C168" i="4"/>
  <c r="N167" i="4"/>
  <c r="O167" i="4" s="1"/>
  <c r="R167" i="4" s="1"/>
  <c r="I186" i="8"/>
  <c r="N185" i="8"/>
  <c r="O185" i="8" s="1"/>
  <c r="L185" i="8"/>
  <c r="M185" i="8" s="1"/>
  <c r="F186" i="8" s="1"/>
  <c r="AG180" i="5"/>
  <c r="P184" i="5"/>
  <c r="AD183" i="5"/>
  <c r="T183" i="5"/>
  <c r="AA181" i="5"/>
  <c r="O186" i="5"/>
  <c r="X181" i="5"/>
  <c r="W181" i="5"/>
  <c r="V182" i="5" s="1"/>
  <c r="J187" i="6"/>
  <c r="H187" i="6"/>
  <c r="O186" i="6"/>
  <c r="C187" i="6"/>
  <c r="N186" i="6"/>
  <c r="Z186" i="6" s="1"/>
  <c r="AB83" i="6"/>
  <c r="K187" i="5"/>
  <c r="L187" i="5" s="1"/>
  <c r="M187" i="5" s="1"/>
  <c r="F188" i="5" s="1"/>
  <c r="I187" i="5"/>
  <c r="D324" i="3"/>
  <c r="F324" i="3"/>
  <c r="C325" i="3" s="1"/>
  <c r="I168" i="4" l="1"/>
  <c r="K168" i="4"/>
  <c r="L168" i="4" s="1"/>
  <c r="M168" i="4" s="1"/>
  <c r="F169" i="4" s="1"/>
  <c r="H186" i="8"/>
  <c r="J186" i="8"/>
  <c r="S184" i="5"/>
  <c r="AE183" i="5"/>
  <c r="X182" i="5"/>
  <c r="W182" i="5"/>
  <c r="V183" i="5" s="1"/>
  <c r="X183" i="5" s="1"/>
  <c r="AF181" i="5"/>
  <c r="Z181" i="5"/>
  <c r="Y182" i="5" s="1"/>
  <c r="Q184" i="5"/>
  <c r="R184" i="5"/>
  <c r="Q83" i="6"/>
  <c r="T83" i="6" s="1"/>
  <c r="I187" i="6"/>
  <c r="K187" i="6"/>
  <c r="L187" i="6" s="1"/>
  <c r="M187" i="6" s="1"/>
  <c r="F188" i="6" s="1"/>
  <c r="C188" i="5"/>
  <c r="I188" i="5" s="1"/>
  <c r="H188" i="5"/>
  <c r="J188" i="5"/>
  <c r="N187" i="5"/>
  <c r="F325" i="3"/>
  <c r="C326" i="3" s="1"/>
  <c r="D325" i="3"/>
  <c r="N168" i="4" l="1"/>
  <c r="O168" i="4" s="1"/>
  <c r="R168" i="4" s="1"/>
  <c r="C169" i="4"/>
  <c r="J169" i="4"/>
  <c r="H169" i="4"/>
  <c r="K169" i="4"/>
  <c r="I169" i="4"/>
  <c r="C170" i="4"/>
  <c r="K188" i="5"/>
  <c r="L188" i="5" s="1"/>
  <c r="M188" i="5" s="1"/>
  <c r="F189" i="5" s="1"/>
  <c r="K186" i="8"/>
  <c r="L186" i="8" s="1"/>
  <c r="M186" i="8" s="1"/>
  <c r="F187" i="8" s="1"/>
  <c r="N186" i="8"/>
  <c r="O186" i="8" s="1"/>
  <c r="C187" i="8"/>
  <c r="C188" i="6"/>
  <c r="I188" i="6" s="1"/>
  <c r="O187" i="5"/>
  <c r="AA182" i="5"/>
  <c r="P185" i="5"/>
  <c r="AD184" i="5"/>
  <c r="T184" i="5"/>
  <c r="W183" i="5"/>
  <c r="AF182" i="5"/>
  <c r="Z182" i="5"/>
  <c r="Y183" i="5" s="1"/>
  <c r="N187" i="6"/>
  <c r="Z187" i="6" s="1"/>
  <c r="AG181" i="5"/>
  <c r="U184" i="5"/>
  <c r="W83" i="6"/>
  <c r="Z83" i="6" s="1"/>
  <c r="H188" i="6"/>
  <c r="J188" i="6"/>
  <c r="O187" i="6"/>
  <c r="AE83" i="6"/>
  <c r="P84" i="6"/>
  <c r="J189" i="5"/>
  <c r="H189" i="5"/>
  <c r="N188" i="5"/>
  <c r="F326" i="3"/>
  <c r="C327" i="3" s="1"/>
  <c r="D326" i="3"/>
  <c r="I170" i="4" l="1"/>
  <c r="N169" i="4"/>
  <c r="O169" i="4" s="1"/>
  <c r="R169" i="4" s="1"/>
  <c r="L169" i="4"/>
  <c r="M169" i="4" s="1"/>
  <c r="F170" i="4" s="1"/>
  <c r="C189" i="5"/>
  <c r="K189" i="5" s="1"/>
  <c r="L189" i="5" s="1"/>
  <c r="M189" i="5" s="1"/>
  <c r="F190" i="5" s="1"/>
  <c r="K188" i="6"/>
  <c r="L188" i="6" s="1"/>
  <c r="M188" i="6" s="1"/>
  <c r="F189" i="6" s="1"/>
  <c r="J189" i="6" s="1"/>
  <c r="I187" i="8"/>
  <c r="H187" i="8"/>
  <c r="J187" i="8"/>
  <c r="AE184" i="5"/>
  <c r="AA183" i="5"/>
  <c r="V184" i="5"/>
  <c r="X184" i="5" s="1"/>
  <c r="AF183" i="5"/>
  <c r="Z183" i="5"/>
  <c r="Y184" i="5" s="1"/>
  <c r="Q185" i="5"/>
  <c r="R185" i="5"/>
  <c r="O188" i="5"/>
  <c r="C189" i="6"/>
  <c r="I189" i="6" s="1"/>
  <c r="S185" i="5"/>
  <c r="AG182" i="5"/>
  <c r="R84" i="6"/>
  <c r="H189" i="6"/>
  <c r="N188" i="6"/>
  <c r="Z188" i="6" s="1"/>
  <c r="O188" i="6"/>
  <c r="AG83" i="6"/>
  <c r="V84" i="6"/>
  <c r="AF83" i="6"/>
  <c r="S84" i="6"/>
  <c r="F327" i="3"/>
  <c r="C328" i="3" s="1"/>
  <c r="D327" i="3"/>
  <c r="H170" i="4" l="1"/>
  <c r="J170" i="4"/>
  <c r="I189" i="5"/>
  <c r="K187" i="8"/>
  <c r="L187" i="8" s="1"/>
  <c r="M187" i="8" s="1"/>
  <c r="F188" i="8" s="1"/>
  <c r="W184" i="5"/>
  <c r="V185" i="5" s="1"/>
  <c r="AA184" i="5"/>
  <c r="AF184" i="5"/>
  <c r="P186" i="5"/>
  <c r="AD185" i="5"/>
  <c r="T185" i="5"/>
  <c r="AG183" i="5"/>
  <c r="U185" i="5"/>
  <c r="K189" i="6"/>
  <c r="U84" i="6"/>
  <c r="X84" i="6"/>
  <c r="Y84" i="6"/>
  <c r="N189" i="5"/>
  <c r="C190" i="5"/>
  <c r="I190" i="5" s="1"/>
  <c r="H190" i="5"/>
  <c r="J190" i="5"/>
  <c r="D328" i="3"/>
  <c r="F328" i="3"/>
  <c r="C329" i="3" s="1"/>
  <c r="K170" i="4" l="1"/>
  <c r="L170" i="4" s="1"/>
  <c r="M170" i="4" s="1"/>
  <c r="F171" i="4" s="1"/>
  <c r="N170" i="4"/>
  <c r="O170" i="4" s="1"/>
  <c r="R170" i="4" s="1"/>
  <c r="C171" i="4"/>
  <c r="Z184" i="5"/>
  <c r="Y185" i="5" s="1"/>
  <c r="J188" i="8"/>
  <c r="H188" i="8"/>
  <c r="N187" i="8"/>
  <c r="O187" i="8" s="1"/>
  <c r="C188" i="8"/>
  <c r="W185" i="5"/>
  <c r="S186" i="5"/>
  <c r="U186" i="5" s="1"/>
  <c r="AA185" i="5"/>
  <c r="Z185" i="5"/>
  <c r="Y186" i="5" s="1"/>
  <c r="X185" i="5"/>
  <c r="V186" i="5"/>
  <c r="O189" i="5"/>
  <c r="Q186" i="5"/>
  <c r="R186" i="5"/>
  <c r="AE185" i="5"/>
  <c r="L189" i="6"/>
  <c r="M189" i="6" s="1"/>
  <c r="F190" i="6" s="1"/>
  <c r="C190" i="6"/>
  <c r="N189" i="6"/>
  <c r="Z189" i="6" s="1"/>
  <c r="O189" i="6"/>
  <c r="AB84" i="6"/>
  <c r="K190" i="5"/>
  <c r="L190" i="5" s="1"/>
  <c r="M190" i="5" s="1"/>
  <c r="F191" i="5" s="1"/>
  <c r="J191" i="5" s="1"/>
  <c r="F329" i="3"/>
  <c r="C330" i="3" s="1"/>
  <c r="D329" i="3"/>
  <c r="I171" i="4" l="1"/>
  <c r="AG184" i="5"/>
  <c r="J171" i="4"/>
  <c r="H171" i="4"/>
  <c r="AF185" i="5"/>
  <c r="I188" i="8"/>
  <c r="K188" i="8"/>
  <c r="L188" i="8" s="1"/>
  <c r="M188" i="8" s="1"/>
  <c r="F189" i="8" s="1"/>
  <c r="AA186" i="5"/>
  <c r="AD186" i="5"/>
  <c r="T186" i="5"/>
  <c r="W186" i="5" s="1"/>
  <c r="X186" i="5"/>
  <c r="P187" i="5"/>
  <c r="AG185" i="5"/>
  <c r="Q84" i="6"/>
  <c r="T84" i="6" s="1"/>
  <c r="I190" i="6"/>
  <c r="H190" i="6"/>
  <c r="J190" i="6"/>
  <c r="K190" i="6" s="1"/>
  <c r="L190" i="6" s="1"/>
  <c r="M190" i="6" s="1"/>
  <c r="F191" i="6" s="1"/>
  <c r="C191" i="5"/>
  <c r="K191" i="5" s="1"/>
  <c r="L191" i="5" s="1"/>
  <c r="M191" i="5" s="1"/>
  <c r="F192" i="5" s="1"/>
  <c r="N190" i="5"/>
  <c r="H191" i="5"/>
  <c r="F330" i="3"/>
  <c r="C331" i="3" s="1"/>
  <c r="D330" i="3"/>
  <c r="K171" i="4" l="1"/>
  <c r="L171" i="4" s="1"/>
  <c r="M171" i="4" s="1"/>
  <c r="F172" i="4" s="1"/>
  <c r="N188" i="8"/>
  <c r="O188" i="8" s="1"/>
  <c r="C189" i="8"/>
  <c r="I189" i="8"/>
  <c r="J189" i="8"/>
  <c r="H189" i="8"/>
  <c r="AF186" i="5"/>
  <c r="V187" i="5"/>
  <c r="X187" i="5" s="1"/>
  <c r="I191" i="5"/>
  <c r="C191" i="6"/>
  <c r="K191" i="6" s="1"/>
  <c r="L191" i="6" s="1"/>
  <c r="M191" i="6" s="1"/>
  <c r="F192" i="6" s="1"/>
  <c r="Z186" i="5"/>
  <c r="Y187" i="5" s="1"/>
  <c r="O190" i="5"/>
  <c r="Q187" i="5"/>
  <c r="R187" i="5"/>
  <c r="S187" i="5"/>
  <c r="U187" i="5" s="1"/>
  <c r="AE186" i="5"/>
  <c r="W84" i="6"/>
  <c r="Z84" i="6" s="1"/>
  <c r="H191" i="6"/>
  <c r="J191" i="6"/>
  <c r="N190" i="6"/>
  <c r="Z190" i="6" s="1"/>
  <c r="O190" i="6"/>
  <c r="AE84" i="6"/>
  <c r="P85" i="6"/>
  <c r="C192" i="5"/>
  <c r="I192" i="5" s="1"/>
  <c r="N191" i="5"/>
  <c r="H192" i="5"/>
  <c r="J192" i="5"/>
  <c r="D331" i="3"/>
  <c r="F331" i="3"/>
  <c r="C332" i="3" s="1"/>
  <c r="J172" i="4" l="1"/>
  <c r="H172" i="4"/>
  <c r="I191" i="6"/>
  <c r="N171" i="4"/>
  <c r="O171" i="4" s="1"/>
  <c r="R171" i="4" s="1"/>
  <c r="C172" i="4"/>
  <c r="C192" i="6"/>
  <c r="I192" i="6" s="1"/>
  <c r="K189" i="8"/>
  <c r="L189" i="8" s="1"/>
  <c r="M189" i="8" s="1"/>
  <c r="F190" i="8" s="1"/>
  <c r="AG186" i="5"/>
  <c r="O191" i="5"/>
  <c r="P188" i="5"/>
  <c r="AD187" i="5"/>
  <c r="T187" i="5"/>
  <c r="AA187" i="5"/>
  <c r="R85" i="6"/>
  <c r="H192" i="6"/>
  <c r="J192" i="6"/>
  <c r="N191" i="6"/>
  <c r="Z191" i="6" s="1"/>
  <c r="O191" i="6"/>
  <c r="AF84" i="6"/>
  <c r="S85" i="6"/>
  <c r="K192" i="5"/>
  <c r="L192" i="5" s="1"/>
  <c r="M192" i="5" s="1"/>
  <c r="F193" i="5" s="1"/>
  <c r="H193" i="5" s="1"/>
  <c r="F332" i="3"/>
  <c r="C333" i="3" s="1"/>
  <c r="D332" i="3"/>
  <c r="C190" i="8" l="1"/>
  <c r="I172" i="4"/>
  <c r="K172" i="4"/>
  <c r="L172" i="4" s="1"/>
  <c r="M172" i="4" s="1"/>
  <c r="F173" i="4" s="1"/>
  <c r="C173" i="4"/>
  <c r="N172" i="4"/>
  <c r="O172" i="4" s="1"/>
  <c r="R172" i="4" s="1"/>
  <c r="I190" i="8"/>
  <c r="H190" i="8"/>
  <c r="J190" i="8"/>
  <c r="N189" i="8"/>
  <c r="O189" i="8" s="1"/>
  <c r="W187" i="5"/>
  <c r="Z187" i="5" s="1"/>
  <c r="S188" i="5"/>
  <c r="AE187" i="5"/>
  <c r="R188" i="5"/>
  <c r="Q188" i="5"/>
  <c r="K192" i="6"/>
  <c r="L192" i="6" s="1"/>
  <c r="M192" i="6" s="1"/>
  <c r="F193" i="6" s="1"/>
  <c r="U85" i="6"/>
  <c r="AG84" i="6"/>
  <c r="V85" i="6"/>
  <c r="N192" i="5"/>
  <c r="J193" i="5"/>
  <c r="C193" i="5"/>
  <c r="F333" i="3"/>
  <c r="C334" i="3" s="1"/>
  <c r="D333" i="3"/>
  <c r="I173" i="4" l="1"/>
  <c r="H173" i="4"/>
  <c r="J173" i="4"/>
  <c r="K173" i="4" s="1"/>
  <c r="L173" i="4" s="1"/>
  <c r="M173" i="4" s="1"/>
  <c r="F174" i="4" s="1"/>
  <c r="K190" i="8"/>
  <c r="K193" i="5"/>
  <c r="L193" i="5" s="1"/>
  <c r="M193" i="5" s="1"/>
  <c r="F194" i="5" s="1"/>
  <c r="J194" i="5" s="1"/>
  <c r="Y188" i="5"/>
  <c r="AA188" i="5" s="1"/>
  <c r="AG187" i="5"/>
  <c r="AF187" i="5"/>
  <c r="V188" i="5"/>
  <c r="X188" i="5" s="1"/>
  <c r="O192" i="5"/>
  <c r="AD188" i="5"/>
  <c r="T188" i="5"/>
  <c r="U188" i="5"/>
  <c r="P189" i="5"/>
  <c r="H193" i="6"/>
  <c r="J193" i="6"/>
  <c r="O192" i="6"/>
  <c r="C193" i="6"/>
  <c r="N192" i="6"/>
  <c r="Z192" i="6" s="1"/>
  <c r="Y85" i="6"/>
  <c r="X85" i="6"/>
  <c r="I193" i="5"/>
  <c r="F334" i="3"/>
  <c r="C335" i="3" s="1"/>
  <c r="D334" i="3"/>
  <c r="J174" i="4" l="1"/>
  <c r="H174" i="4"/>
  <c r="C174" i="4"/>
  <c r="N173" i="4"/>
  <c r="O173" i="4" s="1"/>
  <c r="R173" i="4" s="1"/>
  <c r="C191" i="8"/>
  <c r="L190" i="8"/>
  <c r="M190" i="8" s="1"/>
  <c r="F191" i="8" s="1"/>
  <c r="N190" i="8"/>
  <c r="O190" i="8" s="1"/>
  <c r="H194" i="5"/>
  <c r="C194" i="5"/>
  <c r="I194" i="5" s="1"/>
  <c r="N193" i="5"/>
  <c r="O193" i="5" s="1"/>
  <c r="AE188" i="5"/>
  <c r="W188" i="5"/>
  <c r="AF188" i="5" s="1"/>
  <c r="Q189" i="5"/>
  <c r="R189" i="5"/>
  <c r="S189" i="5"/>
  <c r="I193" i="6"/>
  <c r="K193" i="6"/>
  <c r="L193" i="6" s="1"/>
  <c r="M193" i="6" s="1"/>
  <c r="F194" i="6" s="1"/>
  <c r="AB85" i="6"/>
  <c r="D335" i="3"/>
  <c r="F335" i="3"/>
  <c r="C336" i="3" s="1"/>
  <c r="I174" i="4" l="1"/>
  <c r="K174" i="4"/>
  <c r="L174" i="4" s="1"/>
  <c r="M174" i="4" s="1"/>
  <c r="F175" i="4" s="1"/>
  <c r="C175" i="4"/>
  <c r="K194" i="5"/>
  <c r="L194" i="5" s="1"/>
  <c r="M194" i="5" s="1"/>
  <c r="F195" i="5" s="1"/>
  <c r="V189" i="5"/>
  <c r="N174" i="4"/>
  <c r="O174" i="4" s="1"/>
  <c r="R174" i="4" s="1"/>
  <c r="J191" i="8"/>
  <c r="H191" i="8"/>
  <c r="I191" i="8"/>
  <c r="K191" i="8"/>
  <c r="L191" i="8" s="1"/>
  <c r="M191" i="8" s="1"/>
  <c r="F192" i="8" s="1"/>
  <c r="Z188" i="5"/>
  <c r="Y189" i="5" s="1"/>
  <c r="P190" i="5"/>
  <c r="AD189" i="5"/>
  <c r="T189" i="5"/>
  <c r="N193" i="6"/>
  <c r="Z193" i="6" s="1"/>
  <c r="U189" i="5"/>
  <c r="X189" i="5"/>
  <c r="Q85" i="6"/>
  <c r="T85" i="6" s="1"/>
  <c r="J194" i="6"/>
  <c r="H194" i="6"/>
  <c r="C194" i="6"/>
  <c r="O193" i="6"/>
  <c r="C195" i="5"/>
  <c r="H195" i="5"/>
  <c r="J195" i="5"/>
  <c r="N194" i="5"/>
  <c r="F336" i="3"/>
  <c r="C337" i="3" s="1"/>
  <c r="D336" i="3"/>
  <c r="AG188" i="5" l="1"/>
  <c r="I175" i="4"/>
  <c r="H175" i="4"/>
  <c r="J175" i="4"/>
  <c r="W189" i="5"/>
  <c r="Z189" i="5" s="1"/>
  <c r="Y190" i="5" s="1"/>
  <c r="J192" i="8"/>
  <c r="H192" i="8"/>
  <c r="C192" i="8"/>
  <c r="N191" i="8"/>
  <c r="O191" i="8" s="1"/>
  <c r="AF189" i="5"/>
  <c r="V190" i="5"/>
  <c r="AE189" i="5"/>
  <c r="AA189" i="5"/>
  <c r="O194" i="5"/>
  <c r="S190" i="5"/>
  <c r="U190" i="5" s="1"/>
  <c r="Q190" i="5"/>
  <c r="R190" i="5"/>
  <c r="W85" i="6"/>
  <c r="Z85" i="6" s="1"/>
  <c r="I194" i="6"/>
  <c r="K194" i="6"/>
  <c r="L194" i="6" s="1"/>
  <c r="M194" i="6" s="1"/>
  <c r="F195" i="6" s="1"/>
  <c r="AE85" i="6"/>
  <c r="P86" i="6"/>
  <c r="I195" i="5"/>
  <c r="K195" i="5"/>
  <c r="L195" i="5" s="1"/>
  <c r="M195" i="5" s="1"/>
  <c r="F196" i="5" s="1"/>
  <c r="F337" i="3"/>
  <c r="C338" i="3" s="1"/>
  <c r="D337" i="3"/>
  <c r="K175" i="4" l="1"/>
  <c r="L175" i="4" s="1"/>
  <c r="M175" i="4" s="1"/>
  <c r="F176" i="4" s="1"/>
  <c r="N175" i="4"/>
  <c r="O175" i="4" s="1"/>
  <c r="R175" i="4" s="1"/>
  <c r="C176" i="4"/>
  <c r="I192" i="8"/>
  <c r="K192" i="8"/>
  <c r="N192" i="8" s="1"/>
  <c r="O192" i="8" s="1"/>
  <c r="N194" i="6"/>
  <c r="Z194" i="6" s="1"/>
  <c r="AA190" i="5"/>
  <c r="AD190" i="5"/>
  <c r="T190" i="5"/>
  <c r="C195" i="6"/>
  <c r="I195" i="6" s="1"/>
  <c r="P191" i="5"/>
  <c r="X190" i="5"/>
  <c r="AG189" i="5"/>
  <c r="R86" i="6"/>
  <c r="J195" i="6"/>
  <c r="H195" i="6"/>
  <c r="O194" i="6"/>
  <c r="AG85" i="6"/>
  <c r="V86" i="6"/>
  <c r="AF85" i="6"/>
  <c r="S86" i="6"/>
  <c r="J196" i="5"/>
  <c r="H196" i="5"/>
  <c r="C196" i="5"/>
  <c r="N195" i="5"/>
  <c r="F338" i="3"/>
  <c r="C339" i="3" s="1"/>
  <c r="D338" i="3"/>
  <c r="I176" i="4" l="1"/>
  <c r="J176" i="4"/>
  <c r="H176" i="4"/>
  <c r="C193" i="8"/>
  <c r="L192" i="8"/>
  <c r="M192" i="8" s="1"/>
  <c r="F193" i="8" s="1"/>
  <c r="O195" i="5"/>
  <c r="R191" i="5"/>
  <c r="Q191" i="5"/>
  <c r="S191" i="5"/>
  <c r="U191" i="5" s="1"/>
  <c r="AE190" i="5"/>
  <c r="W190" i="5"/>
  <c r="K195" i="6"/>
  <c r="L195" i="6" s="1"/>
  <c r="M195" i="6" s="1"/>
  <c r="F196" i="6" s="1"/>
  <c r="U86" i="6"/>
  <c r="Y86" i="6"/>
  <c r="X86" i="6"/>
  <c r="K196" i="5"/>
  <c r="L196" i="5" s="1"/>
  <c r="M196" i="5" s="1"/>
  <c r="F197" i="5" s="1"/>
  <c r="I196" i="5"/>
  <c r="F339" i="3"/>
  <c r="C340" i="3" s="1"/>
  <c r="D339" i="3"/>
  <c r="K176" i="4" l="1"/>
  <c r="J193" i="8"/>
  <c r="H193" i="8"/>
  <c r="I193" i="8"/>
  <c r="AF190" i="5"/>
  <c r="V191" i="5"/>
  <c r="X191" i="5" s="1"/>
  <c r="P192" i="5"/>
  <c r="AD191" i="5"/>
  <c r="T191" i="5"/>
  <c r="O195" i="6"/>
  <c r="Z190" i="5"/>
  <c r="H196" i="6"/>
  <c r="J196" i="6"/>
  <c r="C196" i="6"/>
  <c r="N195" i="6"/>
  <c r="Z195" i="6" s="1"/>
  <c r="AB86" i="6"/>
  <c r="H197" i="5"/>
  <c r="J197" i="5"/>
  <c r="N196" i="5"/>
  <c r="C197" i="5"/>
  <c r="F340" i="3"/>
  <c r="C341" i="3" s="1"/>
  <c r="D340" i="3"/>
  <c r="L176" i="4" l="1"/>
  <c r="M176" i="4" s="1"/>
  <c r="F177" i="4" s="1"/>
  <c r="C177" i="4"/>
  <c r="N176" i="4"/>
  <c r="O176" i="4" s="1"/>
  <c r="R176" i="4" s="1"/>
  <c r="K193" i="8"/>
  <c r="N193" i="8" s="1"/>
  <c r="O193" i="8" s="1"/>
  <c r="S192" i="5"/>
  <c r="AE191" i="5"/>
  <c r="R192" i="5"/>
  <c r="Q192" i="5"/>
  <c r="W191" i="5"/>
  <c r="O196" i="5"/>
  <c r="Y191" i="5"/>
  <c r="AG190" i="5"/>
  <c r="Q86" i="6"/>
  <c r="T86" i="6" s="1"/>
  <c r="I196" i="6"/>
  <c r="K196" i="6"/>
  <c r="L196" i="6" s="1"/>
  <c r="M196" i="6" s="1"/>
  <c r="F197" i="6" s="1"/>
  <c r="K197" i="5"/>
  <c r="L197" i="5" s="1"/>
  <c r="M197" i="5" s="1"/>
  <c r="F198" i="5" s="1"/>
  <c r="I197" i="5"/>
  <c r="F341" i="3"/>
  <c r="C342" i="3" s="1"/>
  <c r="D341" i="3"/>
  <c r="I177" i="4" l="1"/>
  <c r="J177" i="4"/>
  <c r="H177" i="4"/>
  <c r="L193" i="8"/>
  <c r="M193" i="8" s="1"/>
  <c r="F194" i="8" s="1"/>
  <c r="C194" i="8"/>
  <c r="Z191" i="5"/>
  <c r="Y192" i="5" s="1"/>
  <c r="P193" i="5"/>
  <c r="AD192" i="5"/>
  <c r="T192" i="5"/>
  <c r="N196" i="6"/>
  <c r="Z196" i="6" s="1"/>
  <c r="AA191" i="5"/>
  <c r="C197" i="6"/>
  <c r="I197" i="6" s="1"/>
  <c r="V192" i="5"/>
  <c r="X192" i="5" s="1"/>
  <c r="AF191" i="5"/>
  <c r="U192" i="5"/>
  <c r="W86" i="6"/>
  <c r="Z86" i="6" s="1"/>
  <c r="J197" i="6"/>
  <c r="H197" i="6"/>
  <c r="O196" i="6"/>
  <c r="AE86" i="6"/>
  <c r="P87" i="6"/>
  <c r="C198" i="5"/>
  <c r="I198" i="5" s="1"/>
  <c r="N197" i="5"/>
  <c r="O197" i="5" s="1"/>
  <c r="J198" i="5"/>
  <c r="H198" i="5"/>
  <c r="F342" i="3"/>
  <c r="C343" i="3" s="1"/>
  <c r="D342" i="3"/>
  <c r="K177" i="4" l="1"/>
  <c r="L177" i="4" s="1"/>
  <c r="M177" i="4" s="1"/>
  <c r="F178" i="4" s="1"/>
  <c r="K198" i="5"/>
  <c r="L198" i="5" s="1"/>
  <c r="M198" i="5" s="1"/>
  <c r="F199" i="5" s="1"/>
  <c r="I194" i="8"/>
  <c r="J194" i="8"/>
  <c r="H194" i="8"/>
  <c r="AG191" i="5"/>
  <c r="AE192" i="5"/>
  <c r="AA192" i="5"/>
  <c r="S193" i="5"/>
  <c r="W192" i="5"/>
  <c r="Q193" i="5"/>
  <c r="R193" i="5"/>
  <c r="R87" i="6"/>
  <c r="K197" i="6"/>
  <c r="N197" i="6" s="1"/>
  <c r="Z197" i="6" s="1"/>
  <c r="AG86" i="6"/>
  <c r="V87" i="6"/>
  <c r="AF86" i="6"/>
  <c r="S87" i="6"/>
  <c r="H199" i="5"/>
  <c r="J199" i="5"/>
  <c r="C199" i="5"/>
  <c r="N198" i="5"/>
  <c r="D343" i="3"/>
  <c r="F343" i="3"/>
  <c r="C344" i="3" s="1"/>
  <c r="H178" i="4" l="1"/>
  <c r="J178" i="4"/>
  <c r="C178" i="4"/>
  <c r="N177" i="4"/>
  <c r="O177" i="4" s="1"/>
  <c r="R177" i="4" s="1"/>
  <c r="K194" i="8"/>
  <c r="L194" i="8" s="1"/>
  <c r="M194" i="8" s="1"/>
  <c r="F195" i="8" s="1"/>
  <c r="U193" i="5"/>
  <c r="P194" i="5"/>
  <c r="AD193" i="5"/>
  <c r="T193" i="5"/>
  <c r="O198" i="5"/>
  <c r="V193" i="5"/>
  <c r="X193" i="5" s="1"/>
  <c r="AF192" i="5"/>
  <c r="Z192" i="5"/>
  <c r="Y193" i="5" s="1"/>
  <c r="L197" i="6"/>
  <c r="M197" i="6" s="1"/>
  <c r="F198" i="6" s="1"/>
  <c r="C198" i="6"/>
  <c r="O197" i="6"/>
  <c r="U87" i="6"/>
  <c r="X87" i="6"/>
  <c r="Y87" i="6"/>
  <c r="I199" i="5"/>
  <c r="K199" i="5"/>
  <c r="L199" i="5" s="1"/>
  <c r="M199" i="5" s="1"/>
  <c r="F200" i="5" s="1"/>
  <c r="F344" i="3"/>
  <c r="C345" i="3" s="1"/>
  <c r="D344" i="3"/>
  <c r="K178" i="4" l="1"/>
  <c r="L178" i="4" s="1"/>
  <c r="M178" i="4" s="1"/>
  <c r="F179" i="4" s="1"/>
  <c r="C179" i="4"/>
  <c r="I178" i="4"/>
  <c r="N178" i="4"/>
  <c r="H195" i="8"/>
  <c r="J195" i="8"/>
  <c r="C195" i="8"/>
  <c r="N194" i="8"/>
  <c r="O194" i="8" s="1"/>
  <c r="AE193" i="5"/>
  <c r="W193" i="5"/>
  <c r="Z193" i="5" s="1"/>
  <c r="Y194" i="5" s="1"/>
  <c r="S194" i="5"/>
  <c r="U194" i="5" s="1"/>
  <c r="AA193" i="5"/>
  <c r="R194" i="5"/>
  <c r="Q194" i="5"/>
  <c r="AG192" i="5"/>
  <c r="I198" i="6"/>
  <c r="J198" i="6"/>
  <c r="H198" i="6"/>
  <c r="AB87" i="6"/>
  <c r="J200" i="5"/>
  <c r="H200" i="5"/>
  <c r="C200" i="5"/>
  <c r="N199" i="5"/>
  <c r="D345" i="3"/>
  <c r="F345" i="3"/>
  <c r="C346" i="3" s="1"/>
  <c r="O178" i="4" l="1"/>
  <c r="R178" i="4" s="1"/>
  <c r="I179" i="4"/>
  <c r="H179" i="4"/>
  <c r="J179" i="4"/>
  <c r="K179" i="4" s="1"/>
  <c r="L179" i="4" s="1"/>
  <c r="M179" i="4" s="1"/>
  <c r="F180" i="4" s="1"/>
  <c r="I195" i="8"/>
  <c r="K195" i="8"/>
  <c r="L195" i="8" s="1"/>
  <c r="M195" i="8" s="1"/>
  <c r="F196" i="8" s="1"/>
  <c r="C196" i="8"/>
  <c r="N195" i="8"/>
  <c r="O195" i="8" s="1"/>
  <c r="AG193" i="5"/>
  <c r="P195" i="5"/>
  <c r="AD194" i="5"/>
  <c r="T194" i="5"/>
  <c r="AA194" i="5"/>
  <c r="O199" i="5"/>
  <c r="V194" i="5"/>
  <c r="AF193" i="5"/>
  <c r="Q87" i="6"/>
  <c r="T87" i="6" s="1"/>
  <c r="K198" i="6"/>
  <c r="L198" i="6" s="1"/>
  <c r="M198" i="6" s="1"/>
  <c r="F199" i="6" s="1"/>
  <c r="K200" i="5"/>
  <c r="L200" i="5" s="1"/>
  <c r="M200" i="5" s="1"/>
  <c r="F201" i="5" s="1"/>
  <c r="I200" i="5"/>
  <c r="F346" i="3"/>
  <c r="C347" i="3" s="1"/>
  <c r="D346" i="3"/>
  <c r="J180" i="4" l="1"/>
  <c r="H180" i="4"/>
  <c r="C180" i="4"/>
  <c r="N179" i="4"/>
  <c r="O179" i="4" s="1"/>
  <c r="R179" i="4" s="1"/>
  <c r="I196" i="8"/>
  <c r="J196" i="8"/>
  <c r="K196" i="8" s="1"/>
  <c r="L196" i="8" s="1"/>
  <c r="M196" i="8" s="1"/>
  <c r="F197" i="8" s="1"/>
  <c r="H196" i="8"/>
  <c r="S195" i="5"/>
  <c r="U195" i="5" s="1"/>
  <c r="AE194" i="5"/>
  <c r="O198" i="6"/>
  <c r="X194" i="5"/>
  <c r="W194" i="5"/>
  <c r="Q195" i="5"/>
  <c r="R195" i="5"/>
  <c r="W87" i="6"/>
  <c r="Z87" i="6" s="1"/>
  <c r="H199" i="6"/>
  <c r="J199" i="6"/>
  <c r="C199" i="6"/>
  <c r="N198" i="6"/>
  <c r="Z198" i="6" s="1"/>
  <c r="AE87" i="6"/>
  <c r="P88" i="6"/>
  <c r="N200" i="5"/>
  <c r="H201" i="5"/>
  <c r="J201" i="5"/>
  <c r="C201" i="5"/>
  <c r="F347" i="3"/>
  <c r="C348" i="3" s="1"/>
  <c r="D347" i="3"/>
  <c r="I180" i="4" l="1"/>
  <c r="K180" i="4"/>
  <c r="L180" i="4" s="1"/>
  <c r="M180" i="4" s="1"/>
  <c r="F181" i="4" s="1"/>
  <c r="C181" i="4"/>
  <c r="N180" i="4"/>
  <c r="O180" i="4" s="1"/>
  <c r="R180" i="4" s="1"/>
  <c r="J197" i="8"/>
  <c r="H197" i="8"/>
  <c r="N196" i="8"/>
  <c r="O196" i="8" s="1"/>
  <c r="C197" i="8"/>
  <c r="AF194" i="5"/>
  <c r="Z194" i="5"/>
  <c r="V195" i="5"/>
  <c r="X195" i="5" s="1"/>
  <c r="P196" i="5"/>
  <c r="AD195" i="5"/>
  <c r="T195" i="5"/>
  <c r="O200" i="5"/>
  <c r="R88" i="6"/>
  <c r="I199" i="6"/>
  <c r="K199" i="6"/>
  <c r="L199" i="6" s="1"/>
  <c r="M199" i="6" s="1"/>
  <c r="F200" i="6" s="1"/>
  <c r="AF87" i="6"/>
  <c r="S88" i="6"/>
  <c r="K201" i="5"/>
  <c r="L201" i="5" s="1"/>
  <c r="M201" i="5" s="1"/>
  <c r="F202" i="5" s="1"/>
  <c r="I201" i="5"/>
  <c r="F348" i="3"/>
  <c r="C349" i="3" s="1"/>
  <c r="D348" i="3"/>
  <c r="C200" i="6" l="1"/>
  <c r="I181" i="4"/>
  <c r="H181" i="4"/>
  <c r="J181" i="4"/>
  <c r="I197" i="8"/>
  <c r="K197" i="8"/>
  <c r="L197" i="8" s="1"/>
  <c r="M197" i="8" s="1"/>
  <c r="F198" i="8" s="1"/>
  <c r="C198" i="8"/>
  <c r="N197" i="8"/>
  <c r="O197" i="8" s="1"/>
  <c r="W195" i="5"/>
  <c r="V196" i="5" s="1"/>
  <c r="X196" i="5" s="1"/>
  <c r="N199" i="6"/>
  <c r="Z199" i="6" s="1"/>
  <c r="S196" i="5"/>
  <c r="AE195" i="5"/>
  <c r="Q196" i="5"/>
  <c r="R196" i="5"/>
  <c r="Y195" i="5"/>
  <c r="AG194" i="5"/>
  <c r="I200" i="6"/>
  <c r="H200" i="6"/>
  <c r="J200" i="6"/>
  <c r="O199" i="6"/>
  <c r="U88" i="6"/>
  <c r="AG87" i="6"/>
  <c r="V88" i="6"/>
  <c r="N201" i="5"/>
  <c r="J202" i="5"/>
  <c r="H202" i="5"/>
  <c r="C202" i="5"/>
  <c r="D349" i="3"/>
  <c r="F349" i="3"/>
  <c r="C350" i="3" s="1"/>
  <c r="K181" i="4" l="1"/>
  <c r="L181" i="4" s="1"/>
  <c r="M181" i="4" s="1"/>
  <c r="F182" i="4" s="1"/>
  <c r="Z195" i="5"/>
  <c r="I198" i="8"/>
  <c r="H198" i="8"/>
  <c r="J198" i="8"/>
  <c r="AF195" i="5"/>
  <c r="U196" i="5"/>
  <c r="Y196" i="5"/>
  <c r="AA195" i="5"/>
  <c r="AG195" i="5" s="1"/>
  <c r="O201" i="5"/>
  <c r="P197" i="5"/>
  <c r="AD196" i="5"/>
  <c r="T196" i="5"/>
  <c r="K200" i="6"/>
  <c r="L200" i="6" s="1"/>
  <c r="M200" i="6" s="1"/>
  <c r="F201" i="6" s="1"/>
  <c r="Y88" i="6"/>
  <c r="X88" i="6"/>
  <c r="I202" i="5"/>
  <c r="K202" i="5"/>
  <c r="L202" i="5" s="1"/>
  <c r="M202" i="5" s="1"/>
  <c r="F203" i="5" s="1"/>
  <c r="F350" i="3"/>
  <c r="C351" i="3" s="1"/>
  <c r="D350" i="3"/>
  <c r="C182" i="4" l="1"/>
  <c r="I182" i="4" s="1"/>
  <c r="J182" i="4"/>
  <c r="H182" i="4"/>
  <c r="AE196" i="5"/>
  <c r="N181" i="4"/>
  <c r="O181" i="4" s="1"/>
  <c r="R181" i="4" s="1"/>
  <c r="K198" i="8"/>
  <c r="O200" i="6"/>
  <c r="C201" i="6"/>
  <c r="I201" i="6" s="1"/>
  <c r="N200" i="6"/>
  <c r="Z200" i="6" s="1"/>
  <c r="AA196" i="5"/>
  <c r="R197" i="5"/>
  <c r="Q197" i="5"/>
  <c r="W196" i="5"/>
  <c r="S197" i="5"/>
  <c r="H201" i="6"/>
  <c r="J201" i="6"/>
  <c r="AB88" i="6"/>
  <c r="H203" i="5"/>
  <c r="J203" i="5"/>
  <c r="C203" i="5"/>
  <c r="N202" i="5"/>
  <c r="F351" i="3"/>
  <c r="C352" i="3" s="1"/>
  <c r="D351" i="3"/>
  <c r="K182" i="4" l="1"/>
  <c r="L182" i="4" s="1"/>
  <c r="M182" i="4" s="1"/>
  <c r="F183" i="4" s="1"/>
  <c r="C199" i="8"/>
  <c r="L198" i="8"/>
  <c r="M198" i="8" s="1"/>
  <c r="F199" i="8" s="1"/>
  <c r="N198" i="8"/>
  <c r="O198" i="8" s="1"/>
  <c r="U197" i="5"/>
  <c r="O202" i="5"/>
  <c r="V197" i="5"/>
  <c r="X197" i="5" s="1"/>
  <c r="AF196" i="5"/>
  <c r="P198" i="5"/>
  <c r="AD197" i="5"/>
  <c r="T197" i="5"/>
  <c r="Z196" i="5"/>
  <c r="Y197" i="5" s="1"/>
  <c r="Q88" i="6"/>
  <c r="T88" i="6" s="1"/>
  <c r="K201" i="6"/>
  <c r="K203" i="5"/>
  <c r="L203" i="5" s="1"/>
  <c r="M203" i="5" s="1"/>
  <c r="F204" i="5" s="1"/>
  <c r="I203" i="5"/>
  <c r="F352" i="3"/>
  <c r="C353" i="3" s="1"/>
  <c r="D352" i="3"/>
  <c r="J183" i="4" l="1"/>
  <c r="H183" i="4"/>
  <c r="N182" i="4"/>
  <c r="O182" i="4" s="1"/>
  <c r="R182" i="4" s="1"/>
  <c r="C183" i="4"/>
  <c r="J199" i="8"/>
  <c r="H199" i="8"/>
  <c r="I199" i="8"/>
  <c r="AE197" i="5"/>
  <c r="W197" i="5"/>
  <c r="V198" i="5" s="1"/>
  <c r="AG196" i="5"/>
  <c r="AA197" i="5"/>
  <c r="S198" i="5"/>
  <c r="U198" i="5" s="1"/>
  <c r="Q198" i="5"/>
  <c r="P199" i="5" s="1"/>
  <c r="R198" i="5"/>
  <c r="W88" i="6"/>
  <c r="Z88" i="6" s="1"/>
  <c r="L201" i="6"/>
  <c r="M201" i="6" s="1"/>
  <c r="F202" i="6" s="1"/>
  <c r="C202" i="6"/>
  <c r="N201" i="6"/>
  <c r="Z201" i="6" s="1"/>
  <c r="O201" i="6"/>
  <c r="AE88" i="6"/>
  <c r="P89" i="6"/>
  <c r="C204" i="5"/>
  <c r="N203" i="5"/>
  <c r="J204" i="5"/>
  <c r="H204" i="5"/>
  <c r="F353" i="3"/>
  <c r="C354" i="3" s="1"/>
  <c r="D353" i="3"/>
  <c r="I183" i="4" l="1"/>
  <c r="K183" i="4"/>
  <c r="L183" i="4" s="1"/>
  <c r="M183" i="4" s="1"/>
  <c r="F184" i="4" s="1"/>
  <c r="Z197" i="5"/>
  <c r="Y198" i="5" s="1"/>
  <c r="K199" i="8"/>
  <c r="AF197" i="5"/>
  <c r="Q199" i="5"/>
  <c r="R199" i="5"/>
  <c r="AA198" i="5"/>
  <c r="AD198" i="5"/>
  <c r="T198" i="5"/>
  <c r="O203" i="5"/>
  <c r="X198" i="5"/>
  <c r="R89" i="6"/>
  <c r="I202" i="6"/>
  <c r="H202" i="6"/>
  <c r="J202" i="6"/>
  <c r="AF88" i="6"/>
  <c r="S89" i="6"/>
  <c r="I204" i="5"/>
  <c r="K204" i="5"/>
  <c r="L204" i="5" s="1"/>
  <c r="M204" i="5" s="1"/>
  <c r="F205" i="5" s="1"/>
  <c r="F354" i="3"/>
  <c r="C355" i="3" s="1"/>
  <c r="D354" i="3"/>
  <c r="J184" i="4" l="1"/>
  <c r="H184" i="4"/>
  <c r="N183" i="4"/>
  <c r="O183" i="4" s="1"/>
  <c r="R183" i="4" s="1"/>
  <c r="AG197" i="5"/>
  <c r="C184" i="4"/>
  <c r="L199" i="8"/>
  <c r="M199" i="8" s="1"/>
  <c r="F200" i="8" s="1"/>
  <c r="C200" i="8"/>
  <c r="N199" i="8"/>
  <c r="O199" i="8" s="1"/>
  <c r="S199" i="5"/>
  <c r="U199" i="5" s="1"/>
  <c r="AE198" i="5"/>
  <c r="W198" i="5"/>
  <c r="P200" i="5"/>
  <c r="AD199" i="5"/>
  <c r="T199" i="5"/>
  <c r="K202" i="6"/>
  <c r="AG88" i="6"/>
  <c r="V89" i="6"/>
  <c r="U89" i="6"/>
  <c r="C205" i="5"/>
  <c r="I205" i="5" s="1"/>
  <c r="H205" i="5"/>
  <c r="J205" i="5"/>
  <c r="N204" i="5"/>
  <c r="F355" i="3"/>
  <c r="C356" i="3" s="1"/>
  <c r="D355" i="3"/>
  <c r="I184" i="4" l="1"/>
  <c r="K184" i="4"/>
  <c r="L184" i="4" s="1"/>
  <c r="M184" i="4" s="1"/>
  <c r="F185" i="4" s="1"/>
  <c r="C185" i="4"/>
  <c r="N184" i="4"/>
  <c r="O184" i="4" s="1"/>
  <c r="R184" i="4" s="1"/>
  <c r="I200" i="8"/>
  <c r="J200" i="8"/>
  <c r="H200" i="8"/>
  <c r="K205" i="5"/>
  <c r="L205" i="5" s="1"/>
  <c r="M205" i="5" s="1"/>
  <c r="F206" i="5" s="1"/>
  <c r="H206" i="5" s="1"/>
  <c r="AF198" i="5"/>
  <c r="V199" i="5"/>
  <c r="X199" i="5" s="1"/>
  <c r="S200" i="5"/>
  <c r="AE199" i="5"/>
  <c r="O204" i="5"/>
  <c r="Q200" i="5"/>
  <c r="R200" i="5"/>
  <c r="Z198" i="5"/>
  <c r="L202" i="6"/>
  <c r="M202" i="6" s="1"/>
  <c r="F203" i="6" s="1"/>
  <c r="C203" i="6"/>
  <c r="N202" i="6"/>
  <c r="Z202" i="6" s="1"/>
  <c r="O202" i="6"/>
  <c r="X89" i="6"/>
  <c r="Y89" i="6"/>
  <c r="F356" i="3"/>
  <c r="C357" i="3" s="1"/>
  <c r="D356" i="3"/>
  <c r="J185" i="4" l="1"/>
  <c r="H185" i="4"/>
  <c r="I185" i="4"/>
  <c r="K185" i="4"/>
  <c r="L185" i="4" s="1"/>
  <c r="M185" i="4" s="1"/>
  <c r="F186" i="4" s="1"/>
  <c r="C186" i="4"/>
  <c r="N205" i="5"/>
  <c r="O205" i="5" s="1"/>
  <c r="K200" i="8"/>
  <c r="L200" i="8" s="1"/>
  <c r="M200" i="8" s="1"/>
  <c r="F201" i="8" s="1"/>
  <c r="J206" i="5"/>
  <c r="C206" i="5"/>
  <c r="I206" i="5" s="1"/>
  <c r="AG198" i="5"/>
  <c r="Y199" i="5"/>
  <c r="U200" i="5"/>
  <c r="AD200" i="5"/>
  <c r="T200" i="5"/>
  <c r="S201" i="5" s="1"/>
  <c r="P201" i="5"/>
  <c r="W199" i="5"/>
  <c r="I203" i="6"/>
  <c r="H203" i="6"/>
  <c r="J203" i="6"/>
  <c r="AB89" i="6"/>
  <c r="D357" i="3"/>
  <c r="F357" i="3"/>
  <c r="C358" i="3" s="1"/>
  <c r="I186" i="4" l="1"/>
  <c r="H186" i="4"/>
  <c r="J186" i="4"/>
  <c r="N185" i="4"/>
  <c r="O185" i="4" s="1"/>
  <c r="R185" i="4" s="1"/>
  <c r="K206" i="5"/>
  <c r="L206" i="5" s="1"/>
  <c r="M206" i="5" s="1"/>
  <c r="F207" i="5" s="1"/>
  <c r="J207" i="5" s="1"/>
  <c r="C201" i="8"/>
  <c r="H201" i="8"/>
  <c r="J201" i="8"/>
  <c r="N200" i="8"/>
  <c r="O200" i="8" s="1"/>
  <c r="V200" i="5"/>
  <c r="X200" i="5" s="1"/>
  <c r="AF199" i="5"/>
  <c r="U201" i="5"/>
  <c r="R201" i="5"/>
  <c r="Q201" i="5"/>
  <c r="Z199" i="5"/>
  <c r="AA199" i="5"/>
  <c r="AE200" i="5"/>
  <c r="Q89" i="6"/>
  <c r="T89" i="6" s="1"/>
  <c r="K203" i="6"/>
  <c r="L203" i="6" s="1"/>
  <c r="M203" i="6" s="1"/>
  <c r="F204" i="6" s="1"/>
  <c r="N206" i="5"/>
  <c r="C207" i="5"/>
  <c r="F358" i="3"/>
  <c r="C359" i="3" s="1"/>
  <c r="D358" i="3"/>
  <c r="H207" i="5" l="1"/>
  <c r="K186" i="4"/>
  <c r="L186" i="4" s="1"/>
  <c r="M186" i="4" s="1"/>
  <c r="F187" i="4" s="1"/>
  <c r="I201" i="8"/>
  <c r="K201" i="8"/>
  <c r="L201" i="8" s="1"/>
  <c r="M201" i="8" s="1"/>
  <c r="F202" i="8" s="1"/>
  <c r="C202" i="8"/>
  <c r="AG199" i="5"/>
  <c r="P202" i="5"/>
  <c r="AD201" i="5"/>
  <c r="T201" i="5"/>
  <c r="Y200" i="5"/>
  <c r="O206" i="5"/>
  <c r="W200" i="5"/>
  <c r="W89" i="6"/>
  <c r="Z89" i="6" s="1"/>
  <c r="J204" i="6"/>
  <c r="H204" i="6"/>
  <c r="O203" i="6"/>
  <c r="C204" i="6"/>
  <c r="N203" i="6"/>
  <c r="Z203" i="6" s="1"/>
  <c r="AE89" i="6"/>
  <c r="P90" i="6"/>
  <c r="K207" i="5"/>
  <c r="L207" i="5" s="1"/>
  <c r="M207" i="5" s="1"/>
  <c r="F208" i="5" s="1"/>
  <c r="I207" i="5"/>
  <c r="F359" i="3"/>
  <c r="C360" i="3" s="1"/>
  <c r="D359" i="3"/>
  <c r="H187" i="4" l="1"/>
  <c r="J187" i="4"/>
  <c r="N186" i="4"/>
  <c r="O186" i="4" s="1"/>
  <c r="R186" i="4" s="1"/>
  <c r="C187" i="4"/>
  <c r="I202" i="8"/>
  <c r="J202" i="8"/>
  <c r="H202" i="8"/>
  <c r="N201" i="8"/>
  <c r="O201" i="8" s="1"/>
  <c r="AE201" i="5"/>
  <c r="S202" i="5"/>
  <c r="V201" i="5"/>
  <c r="AF200" i="5"/>
  <c r="Z200" i="5"/>
  <c r="AA200" i="5"/>
  <c r="Q202" i="5"/>
  <c r="R202" i="5"/>
  <c r="R90" i="6"/>
  <c r="I204" i="6"/>
  <c r="K204" i="6"/>
  <c r="L204" i="6" s="1"/>
  <c r="M204" i="6" s="1"/>
  <c r="F205" i="6" s="1"/>
  <c r="C205" i="6"/>
  <c r="AG89" i="6"/>
  <c r="V90" i="6"/>
  <c r="AF89" i="6"/>
  <c r="S90" i="6"/>
  <c r="J208" i="5"/>
  <c r="H208" i="5"/>
  <c r="C208" i="5"/>
  <c r="N207" i="5"/>
  <c r="F360" i="3"/>
  <c r="C361" i="3" s="1"/>
  <c r="D360" i="3"/>
  <c r="K187" i="4" l="1"/>
  <c r="L187" i="4" s="1"/>
  <c r="M187" i="4" s="1"/>
  <c r="F188" i="4" s="1"/>
  <c r="I187" i="4"/>
  <c r="C188" i="4"/>
  <c r="N187" i="4"/>
  <c r="O187" i="4" s="1"/>
  <c r="R187" i="4" s="1"/>
  <c r="N204" i="6"/>
  <c r="Z204" i="6" s="1"/>
  <c r="K202" i="8"/>
  <c r="L202" i="8" s="1"/>
  <c r="M202" i="8" s="1"/>
  <c r="F203" i="8" s="1"/>
  <c r="AG200" i="5"/>
  <c r="P203" i="5"/>
  <c r="AD202" i="5"/>
  <c r="T202" i="5"/>
  <c r="U202" i="5"/>
  <c r="O207" i="5"/>
  <c r="Y201" i="5"/>
  <c r="X201" i="5"/>
  <c r="W201" i="5"/>
  <c r="I205" i="6"/>
  <c r="H205" i="6"/>
  <c r="J205" i="6"/>
  <c r="O204" i="6"/>
  <c r="U90" i="6"/>
  <c r="X90" i="6"/>
  <c r="Y90" i="6"/>
  <c r="I208" i="5"/>
  <c r="K208" i="5"/>
  <c r="L208" i="5" s="1"/>
  <c r="M208" i="5" s="1"/>
  <c r="F209" i="5" s="1"/>
  <c r="F361" i="3"/>
  <c r="C362" i="3" s="1"/>
  <c r="D361" i="3"/>
  <c r="I188" i="4" l="1"/>
  <c r="H188" i="4"/>
  <c r="J188" i="4"/>
  <c r="H203" i="8"/>
  <c r="J203" i="8"/>
  <c r="C203" i="8"/>
  <c r="N202" i="8"/>
  <c r="O202" i="8" s="1"/>
  <c r="AE202" i="5"/>
  <c r="AF201" i="5"/>
  <c r="S203" i="5"/>
  <c r="U203" i="5" s="1"/>
  <c r="V202" i="5"/>
  <c r="R203" i="5"/>
  <c r="Q203" i="5"/>
  <c r="Z201" i="5"/>
  <c r="Y202" i="5" s="1"/>
  <c r="AA201" i="5"/>
  <c r="K205" i="6"/>
  <c r="AB90" i="6"/>
  <c r="N208" i="5"/>
  <c r="H209" i="5"/>
  <c r="J209" i="5"/>
  <c r="C209" i="5"/>
  <c r="F362" i="3"/>
  <c r="C363" i="3" s="1"/>
  <c r="D362" i="3"/>
  <c r="K188" i="4" l="1"/>
  <c r="L188" i="4" s="1"/>
  <c r="M188" i="4" s="1"/>
  <c r="F189" i="4" s="1"/>
  <c r="I203" i="8"/>
  <c r="K203" i="8"/>
  <c r="L203" i="8" s="1"/>
  <c r="M203" i="8" s="1"/>
  <c r="F204" i="8" s="1"/>
  <c r="C204" i="8"/>
  <c r="AA202" i="5"/>
  <c r="P204" i="5"/>
  <c r="AD203" i="5"/>
  <c r="T203" i="5"/>
  <c r="AG201" i="5"/>
  <c r="X202" i="5"/>
  <c r="W202" i="5"/>
  <c r="O208" i="5"/>
  <c r="Q90" i="6"/>
  <c r="T90" i="6" s="1"/>
  <c r="L205" i="6"/>
  <c r="M205" i="6" s="1"/>
  <c r="F206" i="6" s="1"/>
  <c r="C206" i="6"/>
  <c r="N205" i="6"/>
  <c r="Z205" i="6" s="1"/>
  <c r="O205" i="6"/>
  <c r="K209" i="5"/>
  <c r="L209" i="5" s="1"/>
  <c r="M209" i="5" s="1"/>
  <c r="F210" i="5" s="1"/>
  <c r="I209" i="5"/>
  <c r="F363" i="3"/>
  <c r="C364" i="3" s="1"/>
  <c r="D363" i="3"/>
  <c r="H189" i="4" l="1"/>
  <c r="J189" i="4"/>
  <c r="N188" i="4"/>
  <c r="O188" i="4" s="1"/>
  <c r="R188" i="4" s="1"/>
  <c r="AF202" i="5"/>
  <c r="C189" i="4"/>
  <c r="N203" i="8"/>
  <c r="O203" i="8"/>
  <c r="I204" i="8"/>
  <c r="J204" i="8"/>
  <c r="K204" i="8" s="1"/>
  <c r="L204" i="8" s="1"/>
  <c r="M204" i="8" s="1"/>
  <c r="F205" i="8" s="1"/>
  <c r="H204" i="8"/>
  <c r="S204" i="5"/>
  <c r="AE203" i="5"/>
  <c r="Q204" i="5"/>
  <c r="R204" i="5"/>
  <c r="V203" i="5"/>
  <c r="X203" i="5" s="1"/>
  <c r="Z202" i="5"/>
  <c r="W90" i="6"/>
  <c r="Z90" i="6" s="1"/>
  <c r="I206" i="6"/>
  <c r="J206" i="6"/>
  <c r="H206" i="6"/>
  <c r="AE90" i="6"/>
  <c r="P91" i="6"/>
  <c r="N209" i="5"/>
  <c r="C210" i="5"/>
  <c r="J210" i="5"/>
  <c r="H210" i="5"/>
  <c r="F364" i="3"/>
  <c r="C365" i="3" s="1"/>
  <c r="D364" i="3"/>
  <c r="I189" i="4" l="1"/>
  <c r="K189" i="4"/>
  <c r="L189" i="4" s="1"/>
  <c r="M189" i="4" s="1"/>
  <c r="F190" i="4" s="1"/>
  <c r="C190" i="4"/>
  <c r="N189" i="4"/>
  <c r="O189" i="4" s="1"/>
  <c r="R189" i="4" s="1"/>
  <c r="C205" i="8"/>
  <c r="I205" i="8" s="1"/>
  <c r="J205" i="8"/>
  <c r="K205" i="8" s="1"/>
  <c r="L205" i="8" s="1"/>
  <c r="M205" i="8" s="1"/>
  <c r="F206" i="8" s="1"/>
  <c r="H205" i="8"/>
  <c r="N204" i="8"/>
  <c r="O204" i="8" s="1"/>
  <c r="W203" i="5"/>
  <c r="AF203" i="5" s="1"/>
  <c r="O209" i="5"/>
  <c r="P205" i="5"/>
  <c r="AD204" i="5"/>
  <c r="T204" i="5"/>
  <c r="AG202" i="5"/>
  <c r="Y203" i="5"/>
  <c r="U204" i="5"/>
  <c r="R91" i="6"/>
  <c r="K206" i="6"/>
  <c r="L206" i="6" s="1"/>
  <c r="M206" i="6" s="1"/>
  <c r="F207" i="6" s="1"/>
  <c r="AF90" i="6"/>
  <c r="S91" i="6"/>
  <c r="I210" i="5"/>
  <c r="K210" i="5"/>
  <c r="L210" i="5" s="1"/>
  <c r="M210" i="5" s="1"/>
  <c r="F211" i="5" s="1"/>
  <c r="F365" i="3"/>
  <c r="C366" i="3" s="1"/>
  <c r="D365" i="3"/>
  <c r="V204" i="5" l="1"/>
  <c r="X204" i="5" s="1"/>
  <c r="I190" i="4"/>
  <c r="J190" i="4"/>
  <c r="H190" i="4"/>
  <c r="C206" i="8"/>
  <c r="I206" i="8"/>
  <c r="J206" i="8"/>
  <c r="K206" i="8" s="1"/>
  <c r="H206" i="8"/>
  <c r="N205" i="8"/>
  <c r="O205" i="8" s="1"/>
  <c r="Z203" i="5"/>
  <c r="Y204" i="5" s="1"/>
  <c r="AA203" i="5"/>
  <c r="W204" i="5"/>
  <c r="Q205" i="5"/>
  <c r="R205" i="5"/>
  <c r="AE204" i="5"/>
  <c r="S205" i="5"/>
  <c r="J207" i="6"/>
  <c r="H207" i="6"/>
  <c r="O206" i="6"/>
  <c r="C207" i="6"/>
  <c r="N206" i="6"/>
  <c r="Z206" i="6" s="1"/>
  <c r="AG90" i="6"/>
  <c r="V91" i="6"/>
  <c r="U91" i="6"/>
  <c r="H211" i="5"/>
  <c r="J211" i="5"/>
  <c r="C211" i="5"/>
  <c r="N210" i="5"/>
  <c r="F366" i="3"/>
  <c r="C367" i="3" s="1"/>
  <c r="D366" i="3"/>
  <c r="K190" i="4" l="1"/>
  <c r="L190" i="4" s="1"/>
  <c r="M190" i="4" s="1"/>
  <c r="F191" i="4" s="1"/>
  <c r="N190" i="4"/>
  <c r="O190" i="4" s="1"/>
  <c r="R190" i="4" s="1"/>
  <c r="L206" i="8"/>
  <c r="M206" i="8" s="1"/>
  <c r="F207" i="8" s="1"/>
  <c r="C207" i="8"/>
  <c r="I207" i="8"/>
  <c r="J207" i="8"/>
  <c r="H207" i="8"/>
  <c r="N206" i="8"/>
  <c r="O206" i="8" s="1"/>
  <c r="AG203" i="5"/>
  <c r="U205" i="5"/>
  <c r="V205" i="5"/>
  <c r="AF204" i="5"/>
  <c r="Z204" i="5"/>
  <c r="Y205" i="5" s="1"/>
  <c r="AA204" i="5"/>
  <c r="O210" i="5"/>
  <c r="P206" i="5"/>
  <c r="AD205" i="5"/>
  <c r="T205" i="5"/>
  <c r="I207" i="6"/>
  <c r="K207" i="6"/>
  <c r="L207" i="6" s="1"/>
  <c r="M207" i="6" s="1"/>
  <c r="F208" i="6" s="1"/>
  <c r="X91" i="6"/>
  <c r="Y91" i="6"/>
  <c r="K211" i="5"/>
  <c r="L211" i="5" s="1"/>
  <c r="M211" i="5" s="1"/>
  <c r="F212" i="5" s="1"/>
  <c r="I211" i="5"/>
  <c r="D367" i="3"/>
  <c r="F367" i="3"/>
  <c r="J191" i="4" l="1"/>
  <c r="H191" i="4"/>
  <c r="C191" i="4"/>
  <c r="AE205" i="5"/>
  <c r="K207" i="8"/>
  <c r="L207" i="8" s="1"/>
  <c r="M207" i="8" s="1"/>
  <c r="F208" i="8" s="1"/>
  <c r="AG204" i="5"/>
  <c r="Q206" i="5"/>
  <c r="R206" i="5"/>
  <c r="AA205" i="5"/>
  <c r="X205" i="5"/>
  <c r="N207" i="6"/>
  <c r="Z207" i="6" s="1"/>
  <c r="W205" i="5"/>
  <c r="V206" i="5" s="1"/>
  <c r="S206" i="5"/>
  <c r="C208" i="6"/>
  <c r="I208" i="6" s="1"/>
  <c r="H208" i="6"/>
  <c r="J208" i="6"/>
  <c r="O207" i="6"/>
  <c r="AB91" i="6"/>
  <c r="C212" i="5"/>
  <c r="I212" i="5" s="1"/>
  <c r="J212" i="5"/>
  <c r="H212" i="5"/>
  <c r="N211" i="5"/>
  <c r="K191" i="4" l="1"/>
  <c r="L191" i="4" s="1"/>
  <c r="M191" i="4" s="1"/>
  <c r="F192" i="4" s="1"/>
  <c r="I191" i="4"/>
  <c r="C192" i="4"/>
  <c r="N191" i="4"/>
  <c r="O191" i="4" s="1"/>
  <c r="R191" i="4" s="1"/>
  <c r="C208" i="8"/>
  <c r="J208" i="8"/>
  <c r="K208" i="8" s="1"/>
  <c r="L208" i="8" s="1"/>
  <c r="M208" i="8" s="1"/>
  <c r="F209" i="8" s="1"/>
  <c r="H208" i="8"/>
  <c r="I208" i="8"/>
  <c r="N207" i="8"/>
  <c r="O207" i="8" s="1"/>
  <c r="Z205" i="5"/>
  <c r="Y206" i="5" s="1"/>
  <c r="AA206" i="5" s="1"/>
  <c r="K208" i="6"/>
  <c r="L208" i="6" s="1"/>
  <c r="M208" i="6" s="1"/>
  <c r="F209" i="6" s="1"/>
  <c r="H209" i="6" s="1"/>
  <c r="X206" i="5"/>
  <c r="O211" i="5"/>
  <c r="U206" i="5"/>
  <c r="K212" i="5"/>
  <c r="C213" i="5" s="1"/>
  <c r="I213" i="5" s="1"/>
  <c r="AF205" i="5"/>
  <c r="P207" i="5"/>
  <c r="AD206" i="5"/>
  <c r="T206" i="5"/>
  <c r="Q91" i="6"/>
  <c r="T91" i="6" s="1"/>
  <c r="I192" i="4" l="1"/>
  <c r="J192" i="4"/>
  <c r="H192" i="4"/>
  <c r="O208" i="6"/>
  <c r="J209" i="6"/>
  <c r="C209" i="6"/>
  <c r="N208" i="6"/>
  <c r="Z208" i="6" s="1"/>
  <c r="J209" i="8"/>
  <c r="H209" i="8"/>
  <c r="C209" i="8"/>
  <c r="N208" i="8"/>
  <c r="O208" i="8" s="1"/>
  <c r="L212" i="5"/>
  <c r="M212" i="5" s="1"/>
  <c r="F213" i="5" s="1"/>
  <c r="H213" i="5" s="1"/>
  <c r="AE206" i="5"/>
  <c r="AG205" i="5"/>
  <c r="S207" i="5"/>
  <c r="U207" i="5" s="1"/>
  <c r="Q207" i="5"/>
  <c r="R207" i="5"/>
  <c r="N212" i="5"/>
  <c r="W206" i="5"/>
  <c r="W91" i="6"/>
  <c r="Z91" i="6" s="1"/>
  <c r="AE91" i="6"/>
  <c r="P92" i="6"/>
  <c r="K192" i="4" l="1"/>
  <c r="L192" i="4" s="1"/>
  <c r="M192" i="4" s="1"/>
  <c r="F193" i="4" s="1"/>
  <c r="K209" i="6"/>
  <c r="I209" i="6"/>
  <c r="O209" i="6" s="1"/>
  <c r="K209" i="8"/>
  <c r="L209" i="8" s="1"/>
  <c r="M209" i="8" s="1"/>
  <c r="F210" i="8" s="1"/>
  <c r="I209" i="8"/>
  <c r="J213" i="5"/>
  <c r="K213" i="5" s="1"/>
  <c r="L213" i="5" s="1"/>
  <c r="M213" i="5" s="1"/>
  <c r="F214" i="5" s="1"/>
  <c r="J214" i="5" s="1"/>
  <c r="P208" i="5"/>
  <c r="AD207" i="5"/>
  <c r="T207" i="5"/>
  <c r="W207" i="5" s="1"/>
  <c r="AF206" i="5"/>
  <c r="V207" i="5"/>
  <c r="O212" i="5"/>
  <c r="Z206" i="5"/>
  <c r="R92" i="6"/>
  <c r="AF91" i="6"/>
  <c r="S92" i="6"/>
  <c r="N192" i="4" l="1"/>
  <c r="O192" i="4" s="1"/>
  <c r="R192" i="4" s="1"/>
  <c r="J193" i="4"/>
  <c r="H193" i="4"/>
  <c r="C193" i="4"/>
  <c r="H214" i="5"/>
  <c r="C214" i="5"/>
  <c r="I214" i="5" s="1"/>
  <c r="N209" i="8"/>
  <c r="O209" i="8" s="1"/>
  <c r="N213" i="5"/>
  <c r="O213" i="5" s="1"/>
  <c r="L209" i="6"/>
  <c r="M209" i="6" s="1"/>
  <c r="F210" i="6" s="1"/>
  <c r="C210" i="6"/>
  <c r="C210" i="8"/>
  <c r="I210" i="8" s="1"/>
  <c r="N209" i="6"/>
  <c r="Z209" i="6" s="1"/>
  <c r="H210" i="8"/>
  <c r="J210" i="8"/>
  <c r="X207" i="5"/>
  <c r="AF207" i="5" s="1"/>
  <c r="V208" i="5"/>
  <c r="X208" i="5" s="1"/>
  <c r="Q208" i="5"/>
  <c r="R208" i="5"/>
  <c r="Y207" i="5"/>
  <c r="AG206" i="5"/>
  <c r="S208" i="5"/>
  <c r="AE207" i="5"/>
  <c r="K214" i="5"/>
  <c r="AG91" i="6"/>
  <c r="V92" i="6"/>
  <c r="U92" i="6"/>
  <c r="K193" i="4" l="1"/>
  <c r="L193" i="4" s="1"/>
  <c r="M193" i="4" s="1"/>
  <c r="F194" i="4" s="1"/>
  <c r="I193" i="4"/>
  <c r="N193" i="4"/>
  <c r="K210" i="8"/>
  <c r="L210" i="8" s="1"/>
  <c r="M210" i="8" s="1"/>
  <c r="F211" i="8" s="1"/>
  <c r="I210" i="6"/>
  <c r="C211" i="8"/>
  <c r="I211" i="8" s="1"/>
  <c r="H210" i="6"/>
  <c r="J210" i="6"/>
  <c r="K210" i="6" s="1"/>
  <c r="L210" i="6" s="1"/>
  <c r="M210" i="6" s="1"/>
  <c r="F211" i="6" s="1"/>
  <c r="J211" i="8"/>
  <c r="H211" i="8"/>
  <c r="N210" i="8"/>
  <c r="O210" i="8" s="1"/>
  <c r="P209" i="5"/>
  <c r="AD208" i="5"/>
  <c r="T208" i="5"/>
  <c r="U208" i="5"/>
  <c r="C215" i="5"/>
  <c r="I215" i="5" s="1"/>
  <c r="N214" i="5"/>
  <c r="L214" i="5"/>
  <c r="M214" i="5" s="1"/>
  <c r="F215" i="5" s="1"/>
  <c r="Z207" i="5"/>
  <c r="Y208" i="5" s="1"/>
  <c r="AA207" i="5"/>
  <c r="X92" i="6"/>
  <c r="Y92" i="6"/>
  <c r="O193" i="4" l="1"/>
  <c r="R193" i="4" s="1"/>
  <c r="C194" i="4"/>
  <c r="I194" i="4" s="1"/>
  <c r="J194" i="4"/>
  <c r="H194" i="4"/>
  <c r="J211" i="6"/>
  <c r="H211" i="6"/>
  <c r="K211" i="8"/>
  <c r="L211" i="8" s="1"/>
  <c r="M211" i="8" s="1"/>
  <c r="F212" i="8" s="1"/>
  <c r="H212" i="8" s="1"/>
  <c r="C211" i="6"/>
  <c r="N210" i="6"/>
  <c r="Z210" i="6" s="1"/>
  <c r="O210" i="6"/>
  <c r="AE208" i="5"/>
  <c r="W208" i="5"/>
  <c r="V209" i="5" s="1"/>
  <c r="AA208" i="5"/>
  <c r="O214" i="5"/>
  <c r="AG207" i="5"/>
  <c r="J215" i="5"/>
  <c r="K215" i="5" s="1"/>
  <c r="L215" i="5" s="1"/>
  <c r="M215" i="5" s="1"/>
  <c r="F216" i="5" s="1"/>
  <c r="H215" i="5"/>
  <c r="S209" i="5"/>
  <c r="Q209" i="5"/>
  <c r="P210" i="5" s="1"/>
  <c r="R209" i="5"/>
  <c r="AB92" i="6"/>
  <c r="C216" i="5"/>
  <c r="J212" i="8" l="1"/>
  <c r="K194" i="4"/>
  <c r="L194" i="4" s="1"/>
  <c r="M194" i="4" s="1"/>
  <c r="F195" i="4" s="1"/>
  <c r="K211" i="6"/>
  <c r="L211" i="6" s="1"/>
  <c r="M211" i="6" s="1"/>
  <c r="F212" i="6" s="1"/>
  <c r="C212" i="6"/>
  <c r="I212" i="6" s="1"/>
  <c r="I211" i="6"/>
  <c r="O211" i="6" s="1"/>
  <c r="Z208" i="5"/>
  <c r="Y209" i="5" s="1"/>
  <c r="N211" i="8"/>
  <c r="O211" i="8" s="1"/>
  <c r="AF208" i="5"/>
  <c r="C212" i="8"/>
  <c r="K212" i="8" s="1"/>
  <c r="N211" i="6"/>
  <c r="Z211" i="6" s="1"/>
  <c r="N215" i="5"/>
  <c r="O215" i="5" s="1"/>
  <c r="U209" i="5"/>
  <c r="AD209" i="5"/>
  <c r="T209" i="5"/>
  <c r="R210" i="5"/>
  <c r="Q210" i="5"/>
  <c r="X209" i="5"/>
  <c r="Q92" i="6"/>
  <c r="T92" i="6" s="1"/>
  <c r="I216" i="5"/>
  <c r="J216" i="5"/>
  <c r="H216" i="5"/>
  <c r="N194" i="4" l="1"/>
  <c r="O194" i="4" s="1"/>
  <c r="R194" i="4" s="1"/>
  <c r="H195" i="4"/>
  <c r="J195" i="4"/>
  <c r="C195" i="4"/>
  <c r="L212" i="8"/>
  <c r="M212" i="8" s="1"/>
  <c r="F213" i="8" s="1"/>
  <c r="J213" i="8" s="1"/>
  <c r="N212" i="8"/>
  <c r="C213" i="8"/>
  <c r="I213" i="8" s="1"/>
  <c r="AG208" i="5"/>
  <c r="I212" i="8"/>
  <c r="H212" i="6"/>
  <c r="J212" i="6"/>
  <c r="K212" i="6" s="1"/>
  <c r="L212" i="6" s="1"/>
  <c r="M212" i="6" s="1"/>
  <c r="F213" i="6" s="1"/>
  <c r="J213" i="6" s="1"/>
  <c r="H213" i="8"/>
  <c r="AE209" i="5"/>
  <c r="AA209" i="5"/>
  <c r="P211" i="5"/>
  <c r="AD210" i="5"/>
  <c r="S210" i="5"/>
  <c r="U210" i="5" s="1"/>
  <c r="W209" i="5"/>
  <c r="W92" i="6"/>
  <c r="Z92" i="6" s="1"/>
  <c r="AE92" i="6"/>
  <c r="P93" i="6"/>
  <c r="K216" i="5"/>
  <c r="L216" i="5" s="1"/>
  <c r="M216" i="5" s="1"/>
  <c r="F217" i="5" s="1"/>
  <c r="C217" i="5"/>
  <c r="O212" i="8" l="1"/>
  <c r="O212" i="6"/>
  <c r="I195" i="4"/>
  <c r="K195" i="4"/>
  <c r="L195" i="4" s="1"/>
  <c r="M195" i="4" s="1"/>
  <c r="F196" i="4" s="1"/>
  <c r="H213" i="6"/>
  <c r="T210" i="5"/>
  <c r="AE210" i="5" s="1"/>
  <c r="N195" i="4"/>
  <c r="O195" i="4" s="1"/>
  <c r="R195" i="4" s="1"/>
  <c r="N212" i="6"/>
  <c r="Z212" i="6" s="1"/>
  <c r="C213" i="6"/>
  <c r="K213" i="6" s="1"/>
  <c r="K213" i="8"/>
  <c r="L213" i="8" s="1"/>
  <c r="M213" i="8" s="1"/>
  <c r="F214" i="8" s="1"/>
  <c r="AF209" i="5"/>
  <c r="V210" i="5"/>
  <c r="R211" i="5"/>
  <c r="Q211" i="5"/>
  <c r="Z209" i="5"/>
  <c r="Y210" i="5" s="1"/>
  <c r="R93" i="6"/>
  <c r="AF92" i="6"/>
  <c r="S93" i="6"/>
  <c r="H217" i="5"/>
  <c r="J217" i="5"/>
  <c r="K217" i="5" s="1"/>
  <c r="L217" i="5" s="1"/>
  <c r="M217" i="5" s="1"/>
  <c r="F218" i="5" s="1"/>
  <c r="I217" i="5"/>
  <c r="N216" i="5"/>
  <c r="C196" i="4" l="1"/>
  <c r="I213" i="6"/>
  <c r="I196" i="4"/>
  <c r="S211" i="5"/>
  <c r="U211" i="5" s="1"/>
  <c r="H196" i="4"/>
  <c r="J196" i="4"/>
  <c r="L213" i="6"/>
  <c r="M213" i="6" s="1"/>
  <c r="F214" i="6" s="1"/>
  <c r="J214" i="6" s="1"/>
  <c r="C214" i="6"/>
  <c r="I214" i="6" s="1"/>
  <c r="O213" i="6"/>
  <c r="J214" i="8"/>
  <c r="H214" i="8"/>
  <c r="C214" i="8"/>
  <c r="N213" i="8"/>
  <c r="O213" i="8" s="1"/>
  <c r="P212" i="5"/>
  <c r="AD211" i="5"/>
  <c r="AA210" i="5"/>
  <c r="X210" i="5"/>
  <c r="W210" i="5"/>
  <c r="O216" i="5"/>
  <c r="N213" i="6"/>
  <c r="Z213" i="6" s="1"/>
  <c r="AG209" i="5"/>
  <c r="H214" i="6"/>
  <c r="AG92" i="6"/>
  <c r="V93" i="6"/>
  <c r="U93" i="6"/>
  <c r="J218" i="5"/>
  <c r="H218" i="5"/>
  <c r="N217" i="5"/>
  <c r="C218" i="5"/>
  <c r="K196" i="4" l="1"/>
  <c r="L196" i="4" s="1"/>
  <c r="M196" i="4" s="1"/>
  <c r="F197" i="4" s="1"/>
  <c r="N196" i="4"/>
  <c r="O196" i="4" s="1"/>
  <c r="R196" i="4" s="1"/>
  <c r="T211" i="5"/>
  <c r="I214" i="8"/>
  <c r="K214" i="8"/>
  <c r="L214" i="8" s="1"/>
  <c r="M214" i="8" s="1"/>
  <c r="F215" i="8" s="1"/>
  <c r="O217" i="5"/>
  <c r="S212" i="5"/>
  <c r="U212" i="5" s="1"/>
  <c r="AE211" i="5"/>
  <c r="V211" i="5"/>
  <c r="AF210" i="5"/>
  <c r="Z210" i="5"/>
  <c r="Q212" i="5"/>
  <c r="R212" i="5"/>
  <c r="K214" i="6"/>
  <c r="X93" i="6"/>
  <c r="Y93" i="6"/>
  <c r="I218" i="5"/>
  <c r="K218" i="5"/>
  <c r="L218" i="5" s="1"/>
  <c r="M218" i="5" s="1"/>
  <c r="F219" i="5" s="1"/>
  <c r="J197" i="4" l="1"/>
  <c r="H197" i="4"/>
  <c r="C197" i="4"/>
  <c r="N214" i="8"/>
  <c r="O214" i="8" s="1"/>
  <c r="C215" i="8"/>
  <c r="I215" i="8"/>
  <c r="J215" i="8"/>
  <c r="H215" i="8"/>
  <c r="AG210" i="5"/>
  <c r="Y211" i="5"/>
  <c r="X211" i="5"/>
  <c r="W211" i="5"/>
  <c r="P213" i="5"/>
  <c r="AD212" i="5"/>
  <c r="T212" i="5"/>
  <c r="L214" i="6"/>
  <c r="M214" i="6" s="1"/>
  <c r="F215" i="6" s="1"/>
  <c r="C215" i="6"/>
  <c r="N214" i="6"/>
  <c r="Z214" i="6" s="1"/>
  <c r="O214" i="6"/>
  <c r="AB93" i="6"/>
  <c r="N218" i="5"/>
  <c r="H219" i="5"/>
  <c r="J219" i="5"/>
  <c r="C219" i="5"/>
  <c r="K197" i="4" l="1"/>
  <c r="L197" i="4" s="1"/>
  <c r="M197" i="4" s="1"/>
  <c r="F198" i="4" s="1"/>
  <c r="I197" i="4"/>
  <c r="C198" i="4"/>
  <c r="N197" i="4"/>
  <c r="O197" i="4" s="1"/>
  <c r="R197" i="4" s="1"/>
  <c r="K215" i="8"/>
  <c r="L215" i="8" s="1"/>
  <c r="M215" i="8" s="1"/>
  <c r="F216" i="8" s="1"/>
  <c r="N215" i="8"/>
  <c r="O215" i="8" s="1"/>
  <c r="C216" i="8"/>
  <c r="O218" i="5"/>
  <c r="S213" i="5"/>
  <c r="U213" i="5" s="1"/>
  <c r="AE212" i="5"/>
  <c r="V212" i="5"/>
  <c r="X212" i="5" s="1"/>
  <c r="AF211" i="5"/>
  <c r="Z211" i="5"/>
  <c r="Y212" i="5" s="1"/>
  <c r="AA211" i="5"/>
  <c r="Q213" i="5"/>
  <c r="R213" i="5"/>
  <c r="Q93" i="6"/>
  <c r="T93" i="6" s="1"/>
  <c r="I215" i="6"/>
  <c r="H215" i="6"/>
  <c r="J215" i="6"/>
  <c r="K219" i="5"/>
  <c r="L219" i="5" s="1"/>
  <c r="M219" i="5" s="1"/>
  <c r="F220" i="5" s="1"/>
  <c r="I219" i="5"/>
  <c r="I198" i="4" l="1"/>
  <c r="C220" i="5"/>
  <c r="J198" i="4"/>
  <c r="K198" i="4" s="1"/>
  <c r="L198" i="4" s="1"/>
  <c r="M198" i="4" s="1"/>
  <c r="F199" i="4" s="1"/>
  <c r="H198" i="4"/>
  <c r="I216" i="8"/>
  <c r="J216" i="8"/>
  <c r="H216" i="8"/>
  <c r="N219" i="5"/>
  <c r="O219" i="5" s="1"/>
  <c r="K215" i="6"/>
  <c r="L215" i="6" s="1"/>
  <c r="M215" i="6" s="1"/>
  <c r="F216" i="6" s="1"/>
  <c r="H216" i="6" s="1"/>
  <c r="AA212" i="5"/>
  <c r="W212" i="5"/>
  <c r="Z212" i="5" s="1"/>
  <c r="P214" i="5"/>
  <c r="AD213" i="5"/>
  <c r="T213" i="5"/>
  <c r="AG211" i="5"/>
  <c r="W93" i="6"/>
  <c r="Z93" i="6" s="1"/>
  <c r="AE93" i="6"/>
  <c r="P94" i="6"/>
  <c r="I220" i="5"/>
  <c r="J220" i="5"/>
  <c r="H220" i="5"/>
  <c r="H199" i="4" l="1"/>
  <c r="J199" i="4"/>
  <c r="O215" i="6"/>
  <c r="N215" i="6"/>
  <c r="Z215" i="6" s="1"/>
  <c r="N198" i="4"/>
  <c r="O198" i="4" s="1"/>
  <c r="R198" i="4" s="1"/>
  <c r="C199" i="4"/>
  <c r="K216" i="8"/>
  <c r="J216" i="6"/>
  <c r="C216" i="6"/>
  <c r="I216" i="6" s="1"/>
  <c r="AG212" i="5"/>
  <c r="Q214" i="5"/>
  <c r="R214" i="5"/>
  <c r="S214" i="5"/>
  <c r="AE213" i="5"/>
  <c r="V213" i="5"/>
  <c r="W213" i="5" s="1"/>
  <c r="AF212" i="5"/>
  <c r="Y213" i="5"/>
  <c r="R94" i="6"/>
  <c r="AG93" i="6"/>
  <c r="V94" i="6"/>
  <c r="AF93" i="6"/>
  <c r="S94" i="6"/>
  <c r="K220" i="5"/>
  <c r="L220" i="5" s="1"/>
  <c r="M220" i="5" s="1"/>
  <c r="F221" i="5" s="1"/>
  <c r="I199" i="4" l="1"/>
  <c r="K199" i="4"/>
  <c r="L199" i="4" s="1"/>
  <c r="M199" i="4" s="1"/>
  <c r="F200" i="4" s="1"/>
  <c r="C200" i="4"/>
  <c r="C217" i="8"/>
  <c r="L216" i="8"/>
  <c r="M216" i="8" s="1"/>
  <c r="F217" i="8" s="1"/>
  <c r="N216" i="8"/>
  <c r="O216" i="8" s="1"/>
  <c r="K216" i="6"/>
  <c r="L216" i="6" s="1"/>
  <c r="M216" i="6" s="1"/>
  <c r="F217" i="6" s="1"/>
  <c r="J217" i="6" s="1"/>
  <c r="U214" i="5"/>
  <c r="X213" i="5"/>
  <c r="AF213" i="5" s="1"/>
  <c r="V214" i="5"/>
  <c r="P215" i="5"/>
  <c r="AD214" i="5"/>
  <c r="T214" i="5"/>
  <c r="Z213" i="5"/>
  <c r="AA213" i="5"/>
  <c r="Y214" i="5"/>
  <c r="U94" i="6"/>
  <c r="X94" i="6"/>
  <c r="Y94" i="6"/>
  <c r="C221" i="5"/>
  <c r="H221" i="5"/>
  <c r="J221" i="5"/>
  <c r="N220" i="5"/>
  <c r="I200" i="4" l="1"/>
  <c r="H200" i="4"/>
  <c r="J200" i="4"/>
  <c r="N216" i="6"/>
  <c r="Z216" i="6" s="1"/>
  <c r="C217" i="6"/>
  <c r="N199" i="4"/>
  <c r="O199" i="4" s="1"/>
  <c r="R199" i="4" s="1"/>
  <c r="O216" i="6"/>
  <c r="J217" i="8"/>
  <c r="K217" i="8" s="1"/>
  <c r="L217" i="8" s="1"/>
  <c r="M217" i="8" s="1"/>
  <c r="F218" i="8" s="1"/>
  <c r="H217" i="8"/>
  <c r="I217" i="8"/>
  <c r="AE214" i="5"/>
  <c r="H217" i="6"/>
  <c r="AA214" i="5"/>
  <c r="AG213" i="5"/>
  <c r="S215" i="5"/>
  <c r="X214" i="5"/>
  <c r="W214" i="5"/>
  <c r="O220" i="5"/>
  <c r="Q215" i="5"/>
  <c r="R215" i="5"/>
  <c r="I217" i="6"/>
  <c r="K217" i="6"/>
  <c r="L217" i="6" s="1"/>
  <c r="M217" i="6" s="1"/>
  <c r="F218" i="6" s="1"/>
  <c r="AB94" i="6"/>
  <c r="K221" i="5"/>
  <c r="L221" i="5" s="1"/>
  <c r="M221" i="5" s="1"/>
  <c r="F222" i="5" s="1"/>
  <c r="I221" i="5"/>
  <c r="K200" i="4" l="1"/>
  <c r="L200" i="4" s="1"/>
  <c r="M200" i="4" s="1"/>
  <c r="F201" i="4" s="1"/>
  <c r="AF214" i="5"/>
  <c r="J218" i="8"/>
  <c r="H218" i="8"/>
  <c r="C218" i="8"/>
  <c r="N217" i="8"/>
  <c r="O217" i="8" s="1"/>
  <c r="AD215" i="5"/>
  <c r="T215" i="5"/>
  <c r="AE215" i="5" s="1"/>
  <c r="N217" i="6"/>
  <c r="Z217" i="6" s="1"/>
  <c r="P216" i="5"/>
  <c r="V215" i="5"/>
  <c r="X215" i="5" s="1"/>
  <c r="C218" i="6"/>
  <c r="U215" i="5"/>
  <c r="Z214" i="5"/>
  <c r="Q94" i="6"/>
  <c r="T94" i="6" s="1"/>
  <c r="I218" i="6"/>
  <c r="J218" i="6"/>
  <c r="H218" i="6"/>
  <c r="O217" i="6"/>
  <c r="J222" i="5"/>
  <c r="H222" i="5"/>
  <c r="C222" i="5"/>
  <c r="N221" i="5"/>
  <c r="N200" i="4" l="1"/>
  <c r="O200" i="4" s="1"/>
  <c r="R200" i="4" s="1"/>
  <c r="H201" i="4"/>
  <c r="J201" i="4"/>
  <c r="C201" i="4"/>
  <c r="I218" i="8"/>
  <c r="K218" i="8"/>
  <c r="L218" i="8" s="1"/>
  <c r="M218" i="8" s="1"/>
  <c r="F219" i="8" s="1"/>
  <c r="C219" i="8"/>
  <c r="N218" i="8"/>
  <c r="O218" i="8" s="1"/>
  <c r="S216" i="5"/>
  <c r="U216" i="5" s="1"/>
  <c r="O221" i="5"/>
  <c r="AG214" i="5"/>
  <c r="Y215" i="5"/>
  <c r="W215" i="5"/>
  <c r="R216" i="5"/>
  <c r="Q216" i="5"/>
  <c r="W94" i="6"/>
  <c r="Z94" i="6" s="1"/>
  <c r="K218" i="6"/>
  <c r="L218" i="6" s="1"/>
  <c r="M218" i="6" s="1"/>
  <c r="F219" i="6" s="1"/>
  <c r="AE94" i="6"/>
  <c r="P95" i="6"/>
  <c r="K222" i="5"/>
  <c r="L222" i="5" s="1"/>
  <c r="M222" i="5" s="1"/>
  <c r="F223" i="5" s="1"/>
  <c r="I222" i="5"/>
  <c r="K201" i="4" l="1"/>
  <c r="L201" i="4" s="1"/>
  <c r="M201" i="4" s="1"/>
  <c r="F202" i="4" s="1"/>
  <c r="I201" i="4"/>
  <c r="C202" i="4"/>
  <c r="N201" i="4"/>
  <c r="O201" i="4" s="1"/>
  <c r="R201" i="4" s="1"/>
  <c r="I219" i="8"/>
  <c r="H219" i="8"/>
  <c r="J219" i="8"/>
  <c r="O218" i="6"/>
  <c r="V216" i="5"/>
  <c r="X216" i="5" s="1"/>
  <c r="AF215" i="5"/>
  <c r="P217" i="5"/>
  <c r="AD216" i="5"/>
  <c r="T216" i="5"/>
  <c r="W216" i="5" s="1"/>
  <c r="N222" i="5"/>
  <c r="Z215" i="5"/>
  <c r="AA215" i="5"/>
  <c r="R95" i="6"/>
  <c r="J219" i="6"/>
  <c r="H219" i="6"/>
  <c r="C219" i="6"/>
  <c r="N218" i="6"/>
  <c r="Z218" i="6" s="1"/>
  <c r="AG94" i="6"/>
  <c r="V95" i="6"/>
  <c r="AF94" i="6"/>
  <c r="S95" i="6"/>
  <c r="C223" i="5"/>
  <c r="I223" i="5" s="1"/>
  <c r="H223" i="5"/>
  <c r="J223" i="5"/>
  <c r="I202" i="4" l="1"/>
  <c r="H202" i="4"/>
  <c r="J202" i="4"/>
  <c r="K219" i="8"/>
  <c r="AG215" i="5"/>
  <c r="K223" i="5"/>
  <c r="L223" i="5" s="1"/>
  <c r="M223" i="5" s="1"/>
  <c r="F224" i="5" s="1"/>
  <c r="J224" i="5" s="1"/>
  <c r="Y216" i="5"/>
  <c r="Z216" i="5" s="1"/>
  <c r="V217" i="5"/>
  <c r="AF216" i="5"/>
  <c r="Q217" i="5"/>
  <c r="R217" i="5"/>
  <c r="O222" i="5"/>
  <c r="S217" i="5"/>
  <c r="U217" i="5" s="1"/>
  <c r="AE216" i="5"/>
  <c r="I219" i="6"/>
  <c r="K219" i="6"/>
  <c r="L219" i="6" s="1"/>
  <c r="M219" i="6" s="1"/>
  <c r="F220" i="6" s="1"/>
  <c r="U95" i="6"/>
  <c r="X95" i="6"/>
  <c r="Y95" i="6"/>
  <c r="N223" i="5" l="1"/>
  <c r="C220" i="6"/>
  <c r="K202" i="4"/>
  <c r="L202" i="4" s="1"/>
  <c r="M202" i="4" s="1"/>
  <c r="F203" i="4" s="1"/>
  <c r="H224" i="5"/>
  <c r="L219" i="8"/>
  <c r="M219" i="8" s="1"/>
  <c r="F220" i="8" s="1"/>
  <c r="C220" i="8"/>
  <c r="N219" i="8"/>
  <c r="O219" i="8" s="1"/>
  <c r="AA216" i="5"/>
  <c r="C224" i="5"/>
  <c r="K224" i="5" s="1"/>
  <c r="L224" i="5" s="1"/>
  <c r="M224" i="5" s="1"/>
  <c r="F225" i="5" s="1"/>
  <c r="AG216" i="5"/>
  <c r="P218" i="5"/>
  <c r="AD217" i="5"/>
  <c r="T217" i="5"/>
  <c r="W217" i="5" s="1"/>
  <c r="Y217" i="5"/>
  <c r="O223" i="5"/>
  <c r="N219" i="6"/>
  <c r="Z219" i="6" s="1"/>
  <c r="X217" i="5"/>
  <c r="I220" i="6"/>
  <c r="J220" i="6"/>
  <c r="H220" i="6"/>
  <c r="O219" i="6"/>
  <c r="AB95" i="6"/>
  <c r="H203" i="4" l="1"/>
  <c r="J203" i="4"/>
  <c r="N202" i="4"/>
  <c r="O202" i="4" s="1"/>
  <c r="R202" i="4" s="1"/>
  <c r="C203" i="4"/>
  <c r="I220" i="8"/>
  <c r="H220" i="8"/>
  <c r="J220" i="8"/>
  <c r="K220" i="8" s="1"/>
  <c r="L220" i="8" s="1"/>
  <c r="M220" i="8" s="1"/>
  <c r="F221" i="8" s="1"/>
  <c r="I224" i="5"/>
  <c r="AF217" i="5"/>
  <c r="S218" i="5"/>
  <c r="AE217" i="5"/>
  <c r="V218" i="5"/>
  <c r="X218" i="5" s="1"/>
  <c r="Z217" i="5"/>
  <c r="AA217" i="5"/>
  <c r="Q218" i="5"/>
  <c r="R218" i="5"/>
  <c r="Q95" i="6"/>
  <c r="T95" i="6" s="1"/>
  <c r="K220" i="6"/>
  <c r="L220" i="6" s="1"/>
  <c r="M220" i="6" s="1"/>
  <c r="F221" i="6" s="1"/>
  <c r="C225" i="5"/>
  <c r="I225" i="5" s="1"/>
  <c r="N224" i="5"/>
  <c r="H225" i="5"/>
  <c r="J225" i="5"/>
  <c r="C221" i="8" l="1"/>
  <c r="I203" i="4"/>
  <c r="K203" i="4"/>
  <c r="L203" i="4" s="1"/>
  <c r="M203" i="4" s="1"/>
  <c r="F204" i="4" s="1"/>
  <c r="C204" i="4"/>
  <c r="I221" i="8"/>
  <c r="J221" i="8"/>
  <c r="K221" i="8" s="1"/>
  <c r="L221" i="8" s="1"/>
  <c r="M221" i="8" s="1"/>
  <c r="F222" i="8" s="1"/>
  <c r="H221" i="8"/>
  <c r="N220" i="8"/>
  <c r="O220" i="8" s="1"/>
  <c r="AG217" i="5"/>
  <c r="P219" i="5"/>
  <c r="AD218" i="5"/>
  <c r="T218" i="5"/>
  <c r="Y218" i="5"/>
  <c r="O224" i="5"/>
  <c r="U218" i="5"/>
  <c r="W95" i="6"/>
  <c r="Z95" i="6" s="1"/>
  <c r="C221" i="6"/>
  <c r="H221" i="6"/>
  <c r="J221" i="6"/>
  <c r="O220" i="6"/>
  <c r="N220" i="6"/>
  <c r="Z220" i="6" s="1"/>
  <c r="AE95" i="6"/>
  <c r="P96" i="6"/>
  <c r="K225" i="5"/>
  <c r="L225" i="5" s="1"/>
  <c r="M225" i="5" s="1"/>
  <c r="F226" i="5" s="1"/>
  <c r="I204" i="4" l="1"/>
  <c r="N203" i="4"/>
  <c r="O203" i="4" s="1"/>
  <c r="R203" i="4" s="1"/>
  <c r="J204" i="4"/>
  <c r="H204" i="4"/>
  <c r="AE218" i="5"/>
  <c r="J222" i="8"/>
  <c r="H222" i="8"/>
  <c r="N221" i="8"/>
  <c r="O221" i="8" s="1"/>
  <c r="C222" i="8"/>
  <c r="W218" i="5"/>
  <c r="Z218" i="5" s="1"/>
  <c r="S219" i="5"/>
  <c r="AA218" i="5"/>
  <c r="Q219" i="5"/>
  <c r="R219" i="5"/>
  <c r="R96" i="6"/>
  <c r="I221" i="6"/>
  <c r="K221" i="6"/>
  <c r="L221" i="6" s="1"/>
  <c r="M221" i="6" s="1"/>
  <c r="F222" i="6" s="1"/>
  <c r="AG95" i="6"/>
  <c r="V96" i="6"/>
  <c r="AF95" i="6"/>
  <c r="S96" i="6"/>
  <c r="N225" i="5"/>
  <c r="J226" i="5"/>
  <c r="H226" i="5"/>
  <c r="C226" i="5"/>
  <c r="K204" i="4" l="1"/>
  <c r="L204" i="4" s="1"/>
  <c r="M204" i="4" s="1"/>
  <c r="F205" i="4" s="1"/>
  <c r="K222" i="8"/>
  <c r="L222" i="8" s="1"/>
  <c r="M222" i="8" s="1"/>
  <c r="F223" i="8" s="1"/>
  <c r="I222" i="8"/>
  <c r="C223" i="8"/>
  <c r="N222" i="8"/>
  <c r="C222" i="6"/>
  <c r="I222" i="6" s="1"/>
  <c r="AG218" i="5"/>
  <c r="P220" i="5"/>
  <c r="AD219" i="5"/>
  <c r="T219" i="5"/>
  <c r="U219" i="5"/>
  <c r="O225" i="5"/>
  <c r="Y219" i="5"/>
  <c r="V219" i="5"/>
  <c r="X219" i="5" s="1"/>
  <c r="AF218" i="5"/>
  <c r="H222" i="6"/>
  <c r="J222" i="6"/>
  <c r="O221" i="6"/>
  <c r="N221" i="6"/>
  <c r="Z221" i="6" s="1"/>
  <c r="U96" i="6"/>
  <c r="X96" i="6"/>
  <c r="Y96" i="6"/>
  <c r="K226" i="5"/>
  <c r="L226" i="5" s="1"/>
  <c r="M226" i="5" s="1"/>
  <c r="F227" i="5" s="1"/>
  <c r="I226" i="5"/>
  <c r="C205" i="4" l="1"/>
  <c r="H205" i="4"/>
  <c r="J205" i="4"/>
  <c r="N204" i="4"/>
  <c r="O204" i="4" s="1"/>
  <c r="R204" i="4" s="1"/>
  <c r="O222" i="8"/>
  <c r="I223" i="8"/>
  <c r="H223" i="8"/>
  <c r="J223" i="8"/>
  <c r="K223" i="8" s="1"/>
  <c r="L223" i="8" s="1"/>
  <c r="M223" i="8" s="1"/>
  <c r="F224" i="8" s="1"/>
  <c r="AE219" i="5"/>
  <c r="S220" i="5"/>
  <c r="U220" i="5" s="1"/>
  <c r="AA219" i="5"/>
  <c r="Q220" i="5"/>
  <c r="R220" i="5"/>
  <c r="W219" i="5"/>
  <c r="K222" i="6"/>
  <c r="L222" i="6" s="1"/>
  <c r="M222" i="6" s="1"/>
  <c r="F223" i="6" s="1"/>
  <c r="N222" i="6"/>
  <c r="Z222" i="6" s="1"/>
  <c r="AB96" i="6"/>
  <c r="C227" i="5"/>
  <c r="I227" i="5" s="1"/>
  <c r="H227" i="5"/>
  <c r="J227" i="5"/>
  <c r="N226" i="5"/>
  <c r="C224" i="8" l="1"/>
  <c r="I205" i="4"/>
  <c r="K205" i="4"/>
  <c r="L205" i="4" s="1"/>
  <c r="M205" i="4" s="1"/>
  <c r="F206" i="4" s="1"/>
  <c r="I224" i="8"/>
  <c r="H224" i="8"/>
  <c r="J224" i="8"/>
  <c r="N223" i="8"/>
  <c r="O223" i="8" s="1"/>
  <c r="P221" i="5"/>
  <c r="AD220" i="5"/>
  <c r="T220" i="5"/>
  <c r="W220" i="5" s="1"/>
  <c r="O226" i="5"/>
  <c r="O222" i="6"/>
  <c r="V220" i="5"/>
  <c r="X220" i="5" s="1"/>
  <c r="AF219" i="5"/>
  <c r="K227" i="5"/>
  <c r="L227" i="5" s="1"/>
  <c r="M227" i="5" s="1"/>
  <c r="F228" i="5" s="1"/>
  <c r="H228" i="5" s="1"/>
  <c r="C223" i="6"/>
  <c r="I223" i="6" s="1"/>
  <c r="Z219" i="5"/>
  <c r="Q96" i="6"/>
  <c r="T96" i="6" s="1"/>
  <c r="J223" i="6"/>
  <c r="H223" i="6"/>
  <c r="K224" i="8" l="1"/>
  <c r="L224" i="8" s="1"/>
  <c r="M224" i="8" s="1"/>
  <c r="F225" i="8" s="1"/>
  <c r="C206" i="4"/>
  <c r="N205" i="4"/>
  <c r="O205" i="4" s="1"/>
  <c r="R205" i="4" s="1"/>
  <c r="J206" i="4"/>
  <c r="H206" i="4"/>
  <c r="J225" i="8"/>
  <c r="H225" i="8"/>
  <c r="N224" i="8"/>
  <c r="O224" i="8" s="1"/>
  <c r="C228" i="5"/>
  <c r="K228" i="5" s="1"/>
  <c r="L228" i="5" s="1"/>
  <c r="M228" i="5" s="1"/>
  <c r="F229" i="5" s="1"/>
  <c r="K223" i="6"/>
  <c r="L223" i="6" s="1"/>
  <c r="M223" i="6" s="1"/>
  <c r="F224" i="6" s="1"/>
  <c r="J224" i="6" s="1"/>
  <c r="J228" i="5"/>
  <c r="V221" i="5"/>
  <c r="AF220" i="5"/>
  <c r="S221" i="5"/>
  <c r="U221" i="5" s="1"/>
  <c r="AE220" i="5"/>
  <c r="N227" i="5"/>
  <c r="AG219" i="5"/>
  <c r="Y220" i="5"/>
  <c r="R221" i="5"/>
  <c r="Q221" i="5"/>
  <c r="W96" i="6"/>
  <c r="Z96" i="6" s="1"/>
  <c r="AE96" i="6"/>
  <c r="P97" i="6"/>
  <c r="O223" i="6" l="1"/>
  <c r="N223" i="6"/>
  <c r="Z223" i="6" s="1"/>
  <c r="C224" i="6"/>
  <c r="K206" i="4"/>
  <c r="L206" i="4" s="1"/>
  <c r="M206" i="4" s="1"/>
  <c r="F207" i="4" s="1"/>
  <c r="I206" i="4"/>
  <c r="I228" i="5"/>
  <c r="C225" i="8"/>
  <c r="I225" i="8" s="1"/>
  <c r="H224" i="6"/>
  <c r="K225" i="8"/>
  <c r="L225" i="8" s="1"/>
  <c r="M225" i="8" s="1"/>
  <c r="F226" i="8" s="1"/>
  <c r="C226" i="8"/>
  <c r="I226" i="8" s="1"/>
  <c r="C229" i="5"/>
  <c r="I229" i="5" s="1"/>
  <c r="Z220" i="5"/>
  <c r="AA220" i="5"/>
  <c r="P222" i="5"/>
  <c r="AD221" i="5"/>
  <c r="T221" i="5"/>
  <c r="W221" i="5" s="1"/>
  <c r="V222" i="5" s="1"/>
  <c r="O227" i="5"/>
  <c r="X221" i="5"/>
  <c r="R97" i="6"/>
  <c r="I224" i="6"/>
  <c r="K224" i="6"/>
  <c r="L224" i="6" s="1"/>
  <c r="M224" i="6" s="1"/>
  <c r="F225" i="6" s="1"/>
  <c r="C225" i="6"/>
  <c r="AG96" i="6"/>
  <c r="V97" i="6"/>
  <c r="AF96" i="6"/>
  <c r="S97" i="6"/>
  <c r="N228" i="5"/>
  <c r="H229" i="5"/>
  <c r="J229" i="5"/>
  <c r="K229" i="5" s="1"/>
  <c r="L229" i="5" s="1"/>
  <c r="M229" i="5" s="1"/>
  <c r="F230" i="5" s="1"/>
  <c r="J207" i="4" l="1"/>
  <c r="H207" i="4"/>
  <c r="C207" i="4"/>
  <c r="N206" i="4"/>
  <c r="O206" i="4" s="1"/>
  <c r="R206" i="4" s="1"/>
  <c r="H226" i="8"/>
  <c r="J226" i="8"/>
  <c r="K226" i="8"/>
  <c r="L226" i="8" s="1"/>
  <c r="M226" i="8" s="1"/>
  <c r="F227" i="8" s="1"/>
  <c r="J227" i="8" s="1"/>
  <c r="N225" i="8"/>
  <c r="O225" i="8" s="1"/>
  <c r="AG220" i="5"/>
  <c r="Y221" i="5"/>
  <c r="AA221" i="5" s="1"/>
  <c r="C227" i="8"/>
  <c r="I227" i="8" s="1"/>
  <c r="O228" i="5"/>
  <c r="AF221" i="5"/>
  <c r="Q222" i="5"/>
  <c r="R222" i="5"/>
  <c r="S222" i="5"/>
  <c r="AE221" i="5"/>
  <c r="X222" i="5"/>
  <c r="N224" i="6"/>
  <c r="Z224" i="6" s="1"/>
  <c r="I225" i="6"/>
  <c r="H225" i="6"/>
  <c r="J225" i="6"/>
  <c r="O224" i="6"/>
  <c r="U97" i="6"/>
  <c r="Y97" i="6"/>
  <c r="X97" i="6"/>
  <c r="J230" i="5"/>
  <c r="H230" i="5"/>
  <c r="N229" i="5"/>
  <c r="C230" i="5"/>
  <c r="N226" i="8" l="1"/>
  <c r="O226" i="8" s="1"/>
  <c r="I207" i="4"/>
  <c r="K207" i="4"/>
  <c r="L207" i="4" s="1"/>
  <c r="M207" i="4" s="1"/>
  <c r="F208" i="4" s="1"/>
  <c r="H227" i="8"/>
  <c r="Z221" i="5"/>
  <c r="AG221" i="5" s="1"/>
  <c r="K227" i="8"/>
  <c r="L227" i="8" s="1"/>
  <c r="M227" i="8" s="1"/>
  <c r="F228" i="8" s="1"/>
  <c r="H228" i="8" s="1"/>
  <c r="P223" i="5"/>
  <c r="AD222" i="5"/>
  <c r="T222" i="5"/>
  <c r="O229" i="5"/>
  <c r="U222" i="5"/>
  <c r="K225" i="6"/>
  <c r="AB97" i="6"/>
  <c r="K230" i="5"/>
  <c r="L230" i="5" s="1"/>
  <c r="M230" i="5" s="1"/>
  <c r="F231" i="5" s="1"/>
  <c r="I230" i="5"/>
  <c r="N207" i="4" l="1"/>
  <c r="O207" i="4" s="1"/>
  <c r="R207" i="4" s="1"/>
  <c r="Y222" i="5"/>
  <c r="AA222" i="5" s="1"/>
  <c r="C208" i="4"/>
  <c r="J208" i="4"/>
  <c r="H208" i="4"/>
  <c r="AE222" i="5"/>
  <c r="S223" i="5"/>
  <c r="J228" i="8"/>
  <c r="C228" i="8"/>
  <c r="N227" i="8"/>
  <c r="O227" i="8" s="1"/>
  <c r="U223" i="5"/>
  <c r="W222" i="5"/>
  <c r="Q223" i="5"/>
  <c r="R223" i="5"/>
  <c r="Q97" i="6"/>
  <c r="T97" i="6" s="1"/>
  <c r="L225" i="6"/>
  <c r="M225" i="6" s="1"/>
  <c r="F226" i="6" s="1"/>
  <c r="C226" i="6"/>
  <c r="N225" i="6"/>
  <c r="Z225" i="6" s="1"/>
  <c r="O225" i="6"/>
  <c r="N230" i="5"/>
  <c r="C231" i="5"/>
  <c r="H231" i="5"/>
  <c r="J231" i="5"/>
  <c r="K208" i="4" l="1"/>
  <c r="L208" i="4" s="1"/>
  <c r="M208" i="4" s="1"/>
  <c r="F209" i="4" s="1"/>
  <c r="I208" i="4"/>
  <c r="C209" i="4"/>
  <c r="K228" i="8"/>
  <c r="L228" i="8" s="1"/>
  <c r="M228" i="8" s="1"/>
  <c r="F229" i="8" s="1"/>
  <c r="H229" i="8" s="1"/>
  <c r="I228" i="8"/>
  <c r="AF222" i="5"/>
  <c r="V223" i="5"/>
  <c r="X223" i="5" s="1"/>
  <c r="O230" i="5"/>
  <c r="Z222" i="5"/>
  <c r="P224" i="5"/>
  <c r="AD223" i="5"/>
  <c r="T223" i="5"/>
  <c r="W223" i="5" s="1"/>
  <c r="W97" i="6"/>
  <c r="Z97" i="6" s="1"/>
  <c r="I226" i="6"/>
  <c r="J226" i="6"/>
  <c r="H226" i="6"/>
  <c r="AE97" i="6"/>
  <c r="P98" i="6"/>
  <c r="I231" i="5"/>
  <c r="K231" i="5"/>
  <c r="L231" i="5" s="1"/>
  <c r="M231" i="5" s="1"/>
  <c r="F232" i="5" s="1"/>
  <c r="I209" i="4" l="1"/>
  <c r="H209" i="4"/>
  <c r="J209" i="4"/>
  <c r="N208" i="4"/>
  <c r="O208" i="4" s="1"/>
  <c r="R208" i="4" s="1"/>
  <c r="C229" i="8"/>
  <c r="I229" i="8" s="1"/>
  <c r="N228" i="8"/>
  <c r="O228" i="8" s="1"/>
  <c r="N231" i="5"/>
  <c r="O231" i="5" s="1"/>
  <c r="J229" i="8"/>
  <c r="K229" i="8" s="1"/>
  <c r="L229" i="8" s="1"/>
  <c r="M229" i="8" s="1"/>
  <c r="F230" i="8" s="1"/>
  <c r="J230" i="8" s="1"/>
  <c r="Q224" i="5"/>
  <c r="R224" i="5"/>
  <c r="V224" i="5"/>
  <c r="X224" i="5" s="1"/>
  <c r="AF223" i="5"/>
  <c r="AG222" i="5"/>
  <c r="Y223" i="5"/>
  <c r="AE223" i="5"/>
  <c r="S224" i="5"/>
  <c r="U224" i="5" s="1"/>
  <c r="R98" i="6"/>
  <c r="K226" i="6"/>
  <c r="L226" i="6" s="1"/>
  <c r="M226" i="6" s="1"/>
  <c r="F227" i="6" s="1"/>
  <c r="AG97" i="6"/>
  <c r="V98" i="6"/>
  <c r="AF97" i="6"/>
  <c r="S98" i="6"/>
  <c r="C232" i="5"/>
  <c r="J232" i="5"/>
  <c r="H232" i="5"/>
  <c r="K209" i="4" l="1"/>
  <c r="L209" i="4" s="1"/>
  <c r="M209" i="4" s="1"/>
  <c r="F210" i="4" s="1"/>
  <c r="N229" i="8"/>
  <c r="O229" i="8" s="1"/>
  <c r="C230" i="8"/>
  <c r="K230" i="8" s="1"/>
  <c r="N230" i="8" s="1"/>
  <c r="H230" i="8"/>
  <c r="Z223" i="5"/>
  <c r="AA223" i="5"/>
  <c r="K232" i="5"/>
  <c r="L232" i="5" s="1"/>
  <c r="M232" i="5" s="1"/>
  <c r="F233" i="5" s="1"/>
  <c r="H233" i="5" s="1"/>
  <c r="O226" i="6"/>
  <c r="P225" i="5"/>
  <c r="AD224" i="5"/>
  <c r="T224" i="5"/>
  <c r="W224" i="5" s="1"/>
  <c r="J227" i="6"/>
  <c r="H227" i="6"/>
  <c r="C227" i="6"/>
  <c r="N226" i="6"/>
  <c r="Z226" i="6" s="1"/>
  <c r="U98" i="6"/>
  <c r="Y98" i="6"/>
  <c r="X98" i="6"/>
  <c r="I232" i="5"/>
  <c r="H210" i="4" l="1"/>
  <c r="J210" i="4"/>
  <c r="C210" i="4"/>
  <c r="N209" i="4"/>
  <c r="O209" i="4" s="1"/>
  <c r="R209" i="4" s="1"/>
  <c r="AG223" i="5"/>
  <c r="Y224" i="5"/>
  <c r="AA224" i="5" s="1"/>
  <c r="C233" i="5"/>
  <c r="I233" i="5" s="1"/>
  <c r="I230" i="8"/>
  <c r="O230" i="8" s="1"/>
  <c r="L230" i="8"/>
  <c r="M230" i="8" s="1"/>
  <c r="F231" i="8" s="1"/>
  <c r="C231" i="8"/>
  <c r="J233" i="5"/>
  <c r="V225" i="5"/>
  <c r="X225" i="5" s="1"/>
  <c r="AF224" i="5"/>
  <c r="N232" i="5"/>
  <c r="Q225" i="5"/>
  <c r="P226" i="5" s="1"/>
  <c r="R225" i="5"/>
  <c r="S225" i="5"/>
  <c r="U225" i="5" s="1"/>
  <c r="AE224" i="5"/>
  <c r="I227" i="6"/>
  <c r="K227" i="6"/>
  <c r="L227" i="6" s="1"/>
  <c r="M227" i="6" s="1"/>
  <c r="F228" i="6" s="1"/>
  <c r="C228" i="6"/>
  <c r="AB98" i="6"/>
  <c r="I210" i="4" l="1"/>
  <c r="K210" i="4"/>
  <c r="L210" i="4" s="1"/>
  <c r="M210" i="4" s="1"/>
  <c r="F211" i="4" s="1"/>
  <c r="N210" i="4"/>
  <c r="O210" i="4" s="1"/>
  <c r="R210" i="4" s="1"/>
  <c r="Z224" i="5"/>
  <c r="Y225" i="5" s="1"/>
  <c r="AA225" i="5" s="1"/>
  <c r="N227" i="6"/>
  <c r="Z227" i="6" s="1"/>
  <c r="K233" i="5"/>
  <c r="L233" i="5" s="1"/>
  <c r="M233" i="5" s="1"/>
  <c r="F234" i="5" s="1"/>
  <c r="H234" i="5" s="1"/>
  <c r="I231" i="8"/>
  <c r="J231" i="8"/>
  <c r="K231" i="8" s="1"/>
  <c r="L231" i="8" s="1"/>
  <c r="M231" i="8" s="1"/>
  <c r="F232" i="8" s="1"/>
  <c r="H231" i="8"/>
  <c r="R226" i="5"/>
  <c r="Q226" i="5"/>
  <c r="O232" i="5"/>
  <c r="AD225" i="5"/>
  <c r="T225" i="5"/>
  <c r="W225" i="5" s="1"/>
  <c r="Q98" i="6"/>
  <c r="T98" i="6" s="1"/>
  <c r="I228" i="6"/>
  <c r="J228" i="6"/>
  <c r="H228" i="6"/>
  <c r="O227" i="6"/>
  <c r="N233" i="5"/>
  <c r="J211" i="4" l="1"/>
  <c r="H211" i="4"/>
  <c r="AG224" i="5"/>
  <c r="C211" i="4"/>
  <c r="J234" i="5"/>
  <c r="C234" i="5"/>
  <c r="I234" i="5" s="1"/>
  <c r="N231" i="8"/>
  <c r="O231" i="8" s="1"/>
  <c r="C232" i="8"/>
  <c r="H232" i="8"/>
  <c r="J232" i="8"/>
  <c r="V226" i="5"/>
  <c r="AF225" i="5"/>
  <c r="O233" i="5"/>
  <c r="S226" i="5"/>
  <c r="T226" i="5" s="1"/>
  <c r="AE225" i="5"/>
  <c r="Z225" i="5"/>
  <c r="P227" i="5"/>
  <c r="AD226" i="5"/>
  <c r="W98" i="6"/>
  <c r="Z98" i="6" s="1"/>
  <c r="K228" i="6"/>
  <c r="L228" i="6" s="1"/>
  <c r="M228" i="6" s="1"/>
  <c r="F229" i="6" s="1"/>
  <c r="AE98" i="6"/>
  <c r="P99" i="6"/>
  <c r="K234" i="5"/>
  <c r="L234" i="5" s="1"/>
  <c r="M234" i="5" s="1"/>
  <c r="F235" i="5" s="1"/>
  <c r="K211" i="4" l="1"/>
  <c r="L211" i="4" s="1"/>
  <c r="M211" i="4" s="1"/>
  <c r="F212" i="4" s="1"/>
  <c r="I211" i="4"/>
  <c r="C212" i="4"/>
  <c r="W226" i="5"/>
  <c r="V227" i="5" s="1"/>
  <c r="X227" i="5" s="1"/>
  <c r="N211" i="4"/>
  <c r="O211" i="4" s="1"/>
  <c r="R211" i="4" s="1"/>
  <c r="I232" i="8"/>
  <c r="K232" i="8"/>
  <c r="L232" i="8" s="1"/>
  <c r="M232" i="8" s="1"/>
  <c r="F233" i="8" s="1"/>
  <c r="O228" i="6"/>
  <c r="AG225" i="5"/>
  <c r="Y226" i="5"/>
  <c r="S227" i="5"/>
  <c r="U226" i="5"/>
  <c r="AE226" i="5" s="1"/>
  <c r="R227" i="5"/>
  <c r="Q227" i="5"/>
  <c r="X226" i="5"/>
  <c r="R99" i="6"/>
  <c r="J229" i="6"/>
  <c r="H229" i="6"/>
  <c r="C229" i="6"/>
  <c r="N228" i="6"/>
  <c r="Z228" i="6" s="1"/>
  <c r="AF98" i="6"/>
  <c r="S99" i="6"/>
  <c r="C235" i="5"/>
  <c r="I235" i="5" s="1"/>
  <c r="J235" i="5"/>
  <c r="H235" i="5"/>
  <c r="N234" i="5"/>
  <c r="I212" i="4" l="1"/>
  <c r="AF226" i="5"/>
  <c r="J212" i="4"/>
  <c r="H212" i="4"/>
  <c r="C233" i="8"/>
  <c r="I233" i="8" s="1"/>
  <c r="J233" i="8"/>
  <c r="H233" i="8"/>
  <c r="N232" i="8"/>
  <c r="O232" i="8" s="1"/>
  <c r="P228" i="5"/>
  <c r="AD227" i="5"/>
  <c r="T227" i="5"/>
  <c r="W227" i="5" s="1"/>
  <c r="O234" i="5"/>
  <c r="Z226" i="5"/>
  <c r="AA226" i="5"/>
  <c r="U227" i="5"/>
  <c r="I229" i="6"/>
  <c r="K229" i="6"/>
  <c r="L229" i="6" s="1"/>
  <c r="M229" i="6" s="1"/>
  <c r="F230" i="6" s="1"/>
  <c r="AG98" i="6"/>
  <c r="V99" i="6"/>
  <c r="U99" i="6"/>
  <c r="K235" i="5"/>
  <c r="L235" i="5" s="1"/>
  <c r="M235" i="5" s="1"/>
  <c r="F236" i="5" s="1"/>
  <c r="C236" i="5"/>
  <c r="K212" i="4" l="1"/>
  <c r="L212" i="4" s="1"/>
  <c r="M212" i="4" s="1"/>
  <c r="F213" i="4" s="1"/>
  <c r="C230" i="6"/>
  <c r="I230" i="6" s="1"/>
  <c r="AG226" i="5"/>
  <c r="S228" i="5"/>
  <c r="U228" i="5" s="1"/>
  <c r="K233" i="8"/>
  <c r="L233" i="8" s="1"/>
  <c r="M233" i="8" s="1"/>
  <c r="F234" i="8" s="1"/>
  <c r="H234" i="8" s="1"/>
  <c r="N229" i="6"/>
  <c r="Z229" i="6" s="1"/>
  <c r="V228" i="5"/>
  <c r="X228" i="5" s="1"/>
  <c r="AF227" i="5"/>
  <c r="AE227" i="5"/>
  <c r="Y227" i="5"/>
  <c r="Q228" i="5"/>
  <c r="P229" i="5" s="1"/>
  <c r="R228" i="5"/>
  <c r="J230" i="6"/>
  <c r="H230" i="6"/>
  <c r="O229" i="6"/>
  <c r="X99" i="6"/>
  <c r="Y99" i="6"/>
  <c r="I236" i="5"/>
  <c r="H236" i="5"/>
  <c r="J236" i="5"/>
  <c r="N235" i="5"/>
  <c r="J213" i="4" l="1"/>
  <c r="H213" i="4"/>
  <c r="C213" i="4"/>
  <c r="N212" i="4"/>
  <c r="O212" i="4" s="1"/>
  <c r="R212" i="4" s="1"/>
  <c r="C234" i="8"/>
  <c r="I234" i="8" s="1"/>
  <c r="N233" i="8"/>
  <c r="O233" i="8" s="1"/>
  <c r="J234" i="8"/>
  <c r="K234" i="8" s="1"/>
  <c r="Z227" i="5"/>
  <c r="Y228" i="5" s="1"/>
  <c r="AA227" i="5"/>
  <c r="O235" i="5"/>
  <c r="R229" i="5"/>
  <c r="Q229" i="5"/>
  <c r="AD228" i="5"/>
  <c r="T228" i="5"/>
  <c r="K230" i="6"/>
  <c r="L230" i="6" s="1"/>
  <c r="M230" i="6" s="1"/>
  <c r="F231" i="6" s="1"/>
  <c r="AB99" i="6"/>
  <c r="K236" i="5"/>
  <c r="L236" i="5" s="1"/>
  <c r="M236" i="5" s="1"/>
  <c r="F237" i="5" s="1"/>
  <c r="I213" i="4" l="1"/>
  <c r="K213" i="4"/>
  <c r="L213" i="4" s="1"/>
  <c r="M213" i="4" s="1"/>
  <c r="F214" i="4" s="1"/>
  <c r="N213" i="4"/>
  <c r="O213" i="4" s="1"/>
  <c r="R213" i="4" s="1"/>
  <c r="L234" i="8"/>
  <c r="M234" i="8" s="1"/>
  <c r="F235" i="8" s="1"/>
  <c r="H235" i="8" s="1"/>
  <c r="C235" i="8"/>
  <c r="I235" i="8" s="1"/>
  <c r="N234" i="8"/>
  <c r="O234" i="8" s="1"/>
  <c r="P230" i="5"/>
  <c r="AD229" i="5"/>
  <c r="S229" i="5"/>
  <c r="U229" i="5" s="1"/>
  <c r="AE228" i="5"/>
  <c r="AA228" i="5"/>
  <c r="W228" i="5"/>
  <c r="Z228" i="5" s="1"/>
  <c r="AG227" i="5"/>
  <c r="Q99" i="6"/>
  <c r="T99" i="6" s="1"/>
  <c r="J231" i="6"/>
  <c r="H231" i="6"/>
  <c r="C231" i="6"/>
  <c r="O230" i="6"/>
  <c r="N230" i="6"/>
  <c r="Z230" i="6" s="1"/>
  <c r="C237" i="5"/>
  <c r="J237" i="5"/>
  <c r="H237" i="5"/>
  <c r="N236" i="5"/>
  <c r="J214" i="4" l="1"/>
  <c r="H214" i="4"/>
  <c r="C214" i="4"/>
  <c r="T229" i="5"/>
  <c r="J235" i="8"/>
  <c r="K235" i="8" s="1"/>
  <c r="L235" i="8" s="1"/>
  <c r="M235" i="8" s="1"/>
  <c r="F236" i="8" s="1"/>
  <c r="J236" i="8" s="1"/>
  <c r="S230" i="5"/>
  <c r="AE229" i="5"/>
  <c r="O236" i="5"/>
  <c r="AG228" i="5"/>
  <c r="V229" i="5"/>
  <c r="AF228" i="5"/>
  <c r="Y229" i="5"/>
  <c r="R230" i="5"/>
  <c r="Q230" i="5"/>
  <c r="W99" i="6"/>
  <c r="Z99" i="6" s="1"/>
  <c r="I231" i="6"/>
  <c r="K231" i="6"/>
  <c r="L231" i="6" s="1"/>
  <c r="M231" i="6" s="1"/>
  <c r="F232" i="6" s="1"/>
  <c r="AE99" i="6"/>
  <c r="P100" i="6"/>
  <c r="I237" i="5"/>
  <c r="K237" i="5"/>
  <c r="L237" i="5" s="1"/>
  <c r="M237" i="5" s="1"/>
  <c r="F238" i="5" s="1"/>
  <c r="N235" i="8" l="1"/>
  <c r="O235" i="8" s="1"/>
  <c r="I214" i="4"/>
  <c r="K214" i="4"/>
  <c r="L214" i="4" s="1"/>
  <c r="M214" i="4" s="1"/>
  <c r="F215" i="4" s="1"/>
  <c r="C236" i="8"/>
  <c r="I236" i="8" s="1"/>
  <c r="N214" i="4"/>
  <c r="O214" i="4" s="1"/>
  <c r="R214" i="4" s="1"/>
  <c r="K236" i="8"/>
  <c r="L236" i="8" s="1"/>
  <c r="M236" i="8" s="1"/>
  <c r="F237" i="8" s="1"/>
  <c r="H237" i="8" s="1"/>
  <c r="H236" i="8"/>
  <c r="C237" i="8"/>
  <c r="J237" i="8"/>
  <c r="N236" i="8"/>
  <c r="N231" i="6"/>
  <c r="Z231" i="6" s="1"/>
  <c r="P231" i="5"/>
  <c r="AD230" i="5"/>
  <c r="T230" i="5"/>
  <c r="X229" i="5"/>
  <c r="W229" i="5"/>
  <c r="Z229" i="5" s="1"/>
  <c r="AG229" i="5" s="1"/>
  <c r="AA229" i="5"/>
  <c r="U230" i="5"/>
  <c r="R100" i="6"/>
  <c r="H232" i="6"/>
  <c r="J232" i="6"/>
  <c r="C232" i="6"/>
  <c r="O231" i="6"/>
  <c r="AG99" i="6"/>
  <c r="V100" i="6"/>
  <c r="AF99" i="6"/>
  <c r="S100" i="6"/>
  <c r="H238" i="5"/>
  <c r="J238" i="5"/>
  <c r="C238" i="5"/>
  <c r="N237" i="5"/>
  <c r="H215" i="4" l="1"/>
  <c r="J215" i="4"/>
  <c r="C215" i="4"/>
  <c r="AF229" i="5"/>
  <c r="O236" i="8"/>
  <c r="I237" i="8"/>
  <c r="K237" i="8"/>
  <c r="L237" i="8" s="1"/>
  <c r="M237" i="8" s="1"/>
  <c r="F238" i="8" s="1"/>
  <c r="AE230" i="5"/>
  <c r="O237" i="5"/>
  <c r="S231" i="5"/>
  <c r="Y230" i="5"/>
  <c r="V230" i="5"/>
  <c r="Q231" i="5"/>
  <c r="R231" i="5"/>
  <c r="I232" i="6"/>
  <c r="K232" i="6"/>
  <c r="L232" i="6" s="1"/>
  <c r="M232" i="6" s="1"/>
  <c r="F233" i="6" s="1"/>
  <c r="X100" i="6"/>
  <c r="U100" i="6"/>
  <c r="Y100" i="6"/>
  <c r="I238" i="5"/>
  <c r="K238" i="5"/>
  <c r="L238" i="5" s="1"/>
  <c r="M238" i="5" s="1"/>
  <c r="F239" i="5" s="1"/>
  <c r="I215" i="4" l="1"/>
  <c r="K215" i="4"/>
  <c r="L215" i="4" s="1"/>
  <c r="M215" i="4" s="1"/>
  <c r="F216" i="4" s="1"/>
  <c r="C238" i="8"/>
  <c r="I238" i="8" s="1"/>
  <c r="J238" i="8"/>
  <c r="H238" i="8"/>
  <c r="N237" i="8"/>
  <c r="X230" i="5"/>
  <c r="AA230" i="5"/>
  <c r="N232" i="6"/>
  <c r="Z232" i="6" s="1"/>
  <c r="W230" i="5"/>
  <c r="C233" i="6"/>
  <c r="I233" i="6" s="1"/>
  <c r="P232" i="5"/>
  <c r="AD231" i="5"/>
  <c r="T231" i="5"/>
  <c r="U231" i="5"/>
  <c r="H233" i="6"/>
  <c r="J233" i="6"/>
  <c r="O232" i="6"/>
  <c r="AB100" i="6"/>
  <c r="N238" i="5"/>
  <c r="C239" i="5"/>
  <c r="J239" i="5"/>
  <c r="H239" i="5"/>
  <c r="N215" i="4" l="1"/>
  <c r="O215" i="4" s="1"/>
  <c r="R215" i="4" s="1"/>
  <c r="H216" i="4"/>
  <c r="J216" i="4"/>
  <c r="C216" i="4"/>
  <c r="AE231" i="5"/>
  <c r="AF230" i="5"/>
  <c r="O237" i="8"/>
  <c r="K238" i="8"/>
  <c r="L238" i="8" s="1"/>
  <c r="M238" i="8" s="1"/>
  <c r="F239" i="8" s="1"/>
  <c r="Z230" i="5"/>
  <c r="O238" i="5"/>
  <c r="V231" i="5"/>
  <c r="X231" i="5" s="1"/>
  <c r="S232" i="5"/>
  <c r="U232" i="5" s="1"/>
  <c r="Q232" i="5"/>
  <c r="R232" i="5"/>
  <c r="Q100" i="6"/>
  <c r="T100" i="6" s="1"/>
  <c r="K233" i="6"/>
  <c r="L233" i="6" s="1"/>
  <c r="M233" i="6" s="1"/>
  <c r="F234" i="6" s="1"/>
  <c r="K239" i="5"/>
  <c r="L239" i="5" s="1"/>
  <c r="M239" i="5" s="1"/>
  <c r="F240" i="5" s="1"/>
  <c r="I239" i="5"/>
  <c r="I216" i="4" l="1"/>
  <c r="K216" i="4"/>
  <c r="L216" i="4" s="1"/>
  <c r="M216" i="4" s="1"/>
  <c r="F217" i="4" s="1"/>
  <c r="C217" i="4"/>
  <c r="N216" i="4"/>
  <c r="O216" i="4" s="1"/>
  <c r="R216" i="4" s="1"/>
  <c r="J239" i="8"/>
  <c r="H239" i="8"/>
  <c r="C239" i="8"/>
  <c r="N238" i="8"/>
  <c r="N233" i="6"/>
  <c r="Z233" i="6" s="1"/>
  <c r="P233" i="5"/>
  <c r="AD232" i="5"/>
  <c r="T232" i="5"/>
  <c r="O233" i="6"/>
  <c r="AG230" i="5"/>
  <c r="Y231" i="5"/>
  <c r="C234" i="6"/>
  <c r="I234" i="6" s="1"/>
  <c r="W231" i="5"/>
  <c r="W100" i="6"/>
  <c r="Z100" i="6" s="1"/>
  <c r="J234" i="6"/>
  <c r="H234" i="6"/>
  <c r="AE100" i="6"/>
  <c r="P101" i="6"/>
  <c r="H240" i="5"/>
  <c r="J240" i="5"/>
  <c r="C240" i="5"/>
  <c r="N239" i="5"/>
  <c r="I217" i="4" l="1"/>
  <c r="J217" i="4"/>
  <c r="H217" i="4"/>
  <c r="O238" i="8"/>
  <c r="I239" i="8"/>
  <c r="K239" i="8"/>
  <c r="L239" i="8" s="1"/>
  <c r="M239" i="8" s="1"/>
  <c r="F240" i="8" s="1"/>
  <c r="Z231" i="5"/>
  <c r="Y232" i="5" s="1"/>
  <c r="AA231" i="5"/>
  <c r="S233" i="5"/>
  <c r="U233" i="5" s="1"/>
  <c r="AE232" i="5"/>
  <c r="O239" i="5"/>
  <c r="V232" i="5"/>
  <c r="AF231" i="5"/>
  <c r="R233" i="5"/>
  <c r="Q233" i="5"/>
  <c r="P234" i="5" s="1"/>
  <c r="R101" i="6"/>
  <c r="K234" i="6"/>
  <c r="L234" i="6" s="1"/>
  <c r="M234" i="6" s="1"/>
  <c r="F235" i="6" s="1"/>
  <c r="AG100" i="6"/>
  <c r="V101" i="6"/>
  <c r="AF100" i="6"/>
  <c r="S101" i="6"/>
  <c r="K240" i="5"/>
  <c r="L240" i="5" s="1"/>
  <c r="M240" i="5" s="1"/>
  <c r="F241" i="5" s="1"/>
  <c r="I240" i="5"/>
  <c r="K217" i="4" l="1"/>
  <c r="L217" i="4" s="1"/>
  <c r="M217" i="4" s="1"/>
  <c r="F218" i="4" s="1"/>
  <c r="N239" i="8"/>
  <c r="C240" i="8"/>
  <c r="I240" i="8" s="1"/>
  <c r="H240" i="8"/>
  <c r="J240" i="8"/>
  <c r="O234" i="6"/>
  <c r="Q234" i="5"/>
  <c r="R234" i="5"/>
  <c r="AA232" i="5"/>
  <c r="AD233" i="5"/>
  <c r="T233" i="5"/>
  <c r="X232" i="5"/>
  <c r="W232" i="5"/>
  <c r="Z232" i="5" s="1"/>
  <c r="AG231" i="5"/>
  <c r="J235" i="6"/>
  <c r="H235" i="6"/>
  <c r="C235" i="6"/>
  <c r="N234" i="6"/>
  <c r="Z234" i="6" s="1"/>
  <c r="U101" i="6"/>
  <c r="X101" i="6"/>
  <c r="Y101" i="6"/>
  <c r="C241" i="5"/>
  <c r="I241" i="5" s="1"/>
  <c r="J241" i="5"/>
  <c r="H241" i="5"/>
  <c r="N240" i="5"/>
  <c r="H218" i="4" l="1"/>
  <c r="J218" i="4"/>
  <c r="AG232" i="5"/>
  <c r="C218" i="4"/>
  <c r="N217" i="4"/>
  <c r="O217" i="4" s="1"/>
  <c r="R217" i="4" s="1"/>
  <c r="K241" i="5"/>
  <c r="L241" i="5" s="1"/>
  <c r="M241" i="5" s="1"/>
  <c r="F242" i="5" s="1"/>
  <c r="O239" i="8"/>
  <c r="K240" i="8"/>
  <c r="L240" i="8" s="1"/>
  <c r="M240" i="8" s="1"/>
  <c r="F241" i="8" s="1"/>
  <c r="O240" i="5"/>
  <c r="S234" i="5"/>
  <c r="AE233" i="5"/>
  <c r="V233" i="5"/>
  <c r="X233" i="5" s="1"/>
  <c r="AF232" i="5"/>
  <c r="Y233" i="5"/>
  <c r="AD234" i="5"/>
  <c r="P235" i="5"/>
  <c r="I235" i="6"/>
  <c r="K235" i="6"/>
  <c r="L235" i="6" s="1"/>
  <c r="M235" i="6" s="1"/>
  <c r="F236" i="6" s="1"/>
  <c r="C236" i="6"/>
  <c r="AB101" i="6"/>
  <c r="N241" i="5" l="1"/>
  <c r="C242" i="5"/>
  <c r="I218" i="4"/>
  <c r="K218" i="4"/>
  <c r="L218" i="4" s="1"/>
  <c r="M218" i="4" s="1"/>
  <c r="F219" i="4" s="1"/>
  <c r="C219" i="4"/>
  <c r="W233" i="5"/>
  <c r="Z233" i="5" s="1"/>
  <c r="C241" i="8"/>
  <c r="I241" i="8" s="1"/>
  <c r="N240" i="8"/>
  <c r="J241" i="8"/>
  <c r="H241" i="8"/>
  <c r="V234" i="5"/>
  <c r="AF233" i="5"/>
  <c r="AA233" i="5"/>
  <c r="U234" i="5"/>
  <c r="O241" i="5"/>
  <c r="T234" i="5"/>
  <c r="N235" i="6"/>
  <c r="Z235" i="6" s="1"/>
  <c r="Q235" i="5"/>
  <c r="R235" i="5"/>
  <c r="Q101" i="6"/>
  <c r="J236" i="6"/>
  <c r="H236" i="6"/>
  <c r="I236" i="6"/>
  <c r="O235" i="6"/>
  <c r="I242" i="5"/>
  <c r="H242" i="5"/>
  <c r="J242" i="5"/>
  <c r="K242" i="5" s="1"/>
  <c r="L242" i="5" s="1"/>
  <c r="M242" i="5" s="1"/>
  <c r="F243" i="5" s="1"/>
  <c r="N218" i="4" l="1"/>
  <c r="O218" i="4" s="1"/>
  <c r="R218" i="4" s="1"/>
  <c r="I219" i="4"/>
  <c r="H219" i="4"/>
  <c r="J219" i="4"/>
  <c r="O240" i="8"/>
  <c r="K241" i="8"/>
  <c r="L241" i="8" s="1"/>
  <c r="M241" i="8" s="1"/>
  <c r="F242" i="8" s="1"/>
  <c r="AE234" i="5"/>
  <c r="W234" i="5"/>
  <c r="V235" i="5" s="1"/>
  <c r="X235" i="5" s="1"/>
  <c r="S235" i="5"/>
  <c r="AG233" i="5"/>
  <c r="P236" i="5"/>
  <c r="AD235" i="5"/>
  <c r="T235" i="5"/>
  <c r="Y234" i="5"/>
  <c r="X234" i="5"/>
  <c r="T101" i="6"/>
  <c r="K236" i="6"/>
  <c r="AE101" i="6"/>
  <c r="P102" i="6"/>
  <c r="C243" i="5"/>
  <c r="I243" i="5" s="1"/>
  <c r="J243" i="5"/>
  <c r="H243" i="5"/>
  <c r="N242" i="5"/>
  <c r="K219" i="4" l="1"/>
  <c r="L219" i="4" s="1"/>
  <c r="M219" i="4" s="1"/>
  <c r="F220" i="4" s="1"/>
  <c r="C242" i="8"/>
  <c r="I242" i="8" s="1"/>
  <c r="N241" i="8"/>
  <c r="H242" i="8"/>
  <c r="J242" i="8"/>
  <c r="W235" i="5"/>
  <c r="S236" i="5"/>
  <c r="U236" i="5" s="1"/>
  <c r="U235" i="5"/>
  <c r="AE235" i="5" s="1"/>
  <c r="O242" i="5"/>
  <c r="AF234" i="5"/>
  <c r="W101" i="6"/>
  <c r="Z101" i="6" s="1"/>
  <c r="Z234" i="5"/>
  <c r="AA234" i="5"/>
  <c r="Q236" i="5"/>
  <c r="R236" i="5"/>
  <c r="R102" i="6"/>
  <c r="L236" i="6"/>
  <c r="M236" i="6" s="1"/>
  <c r="F237" i="6" s="1"/>
  <c r="C237" i="6"/>
  <c r="O236" i="6"/>
  <c r="N236" i="6"/>
  <c r="Z236" i="6" s="1"/>
  <c r="AF101" i="6"/>
  <c r="S102" i="6"/>
  <c r="K243" i="5"/>
  <c r="L243" i="5" s="1"/>
  <c r="M243" i="5" s="1"/>
  <c r="F244" i="5" s="1"/>
  <c r="H244" i="5" s="1"/>
  <c r="V102" i="6" l="1"/>
  <c r="H220" i="4"/>
  <c r="J220" i="4"/>
  <c r="N219" i="4"/>
  <c r="O219" i="4" s="1"/>
  <c r="R219" i="4" s="1"/>
  <c r="C220" i="4"/>
  <c r="N243" i="5"/>
  <c r="O243" i="5" s="1"/>
  <c r="O241" i="8"/>
  <c r="K242" i="8"/>
  <c r="AG234" i="5"/>
  <c r="V236" i="5"/>
  <c r="X236" i="5" s="1"/>
  <c r="AF235" i="5"/>
  <c r="P237" i="5"/>
  <c r="AD236" i="5"/>
  <c r="T236" i="5"/>
  <c r="AG101" i="6"/>
  <c r="Y235" i="5"/>
  <c r="I237" i="6"/>
  <c r="H237" i="6"/>
  <c r="J237" i="6"/>
  <c r="U102" i="6"/>
  <c r="X102" i="6"/>
  <c r="Y102" i="6"/>
  <c r="J244" i="5"/>
  <c r="C244" i="5"/>
  <c r="I244" i="5" s="1"/>
  <c r="K220" i="4" l="1"/>
  <c r="L220" i="4" s="1"/>
  <c r="M220" i="4" s="1"/>
  <c r="F221" i="4" s="1"/>
  <c r="N220" i="4"/>
  <c r="I220" i="4"/>
  <c r="C221" i="4"/>
  <c r="W236" i="5"/>
  <c r="L242" i="8"/>
  <c r="M242" i="8" s="1"/>
  <c r="F243" i="8" s="1"/>
  <c r="C243" i="8"/>
  <c r="N242" i="8"/>
  <c r="Z235" i="5"/>
  <c r="Y236" i="5" s="1"/>
  <c r="AA235" i="5"/>
  <c r="R237" i="5"/>
  <c r="Q237" i="5"/>
  <c r="P238" i="5" s="1"/>
  <c r="V237" i="5"/>
  <c r="X237" i="5" s="1"/>
  <c r="AF236" i="5"/>
  <c r="S237" i="5"/>
  <c r="U237" i="5" s="1"/>
  <c r="AE236" i="5"/>
  <c r="K237" i="6"/>
  <c r="AB102" i="6"/>
  <c r="K244" i="5"/>
  <c r="L244" i="5" s="1"/>
  <c r="M244" i="5" s="1"/>
  <c r="F245" i="5" s="1"/>
  <c r="J245" i="5" s="1"/>
  <c r="I221" i="4" l="1"/>
  <c r="O220" i="4"/>
  <c r="R220" i="4" s="1"/>
  <c r="J221" i="4"/>
  <c r="K221" i="4" s="1"/>
  <c r="L221" i="4" s="1"/>
  <c r="M221" i="4" s="1"/>
  <c r="F222" i="4" s="1"/>
  <c r="H221" i="4"/>
  <c r="N244" i="5"/>
  <c r="O244" i="5" s="1"/>
  <c r="O242" i="8"/>
  <c r="I243" i="8"/>
  <c r="H243" i="8"/>
  <c r="J243" i="8"/>
  <c r="K243" i="8" s="1"/>
  <c r="L243" i="8" s="1"/>
  <c r="M243" i="8" s="1"/>
  <c r="F244" i="8" s="1"/>
  <c r="Z236" i="5"/>
  <c r="Y237" i="5" s="1"/>
  <c r="AA236" i="5"/>
  <c r="R238" i="5"/>
  <c r="Q238" i="5"/>
  <c r="AD237" i="5"/>
  <c r="T237" i="5"/>
  <c r="AG235" i="5"/>
  <c r="Q102" i="6"/>
  <c r="T102" i="6" s="1"/>
  <c r="L237" i="6"/>
  <c r="M237" i="6" s="1"/>
  <c r="F238" i="6" s="1"/>
  <c r="C238" i="6"/>
  <c r="N237" i="6"/>
  <c r="Z237" i="6" s="1"/>
  <c r="O237" i="6"/>
  <c r="C245" i="5"/>
  <c r="I245" i="5" s="1"/>
  <c r="H245" i="5"/>
  <c r="C222" i="4" l="1"/>
  <c r="I222" i="4" s="1"/>
  <c r="H222" i="4"/>
  <c r="J222" i="4"/>
  <c r="N221" i="4"/>
  <c r="O221" i="4" s="1"/>
  <c r="R221" i="4" s="1"/>
  <c r="K245" i="5"/>
  <c r="L245" i="5" s="1"/>
  <c r="M245" i="5" s="1"/>
  <c r="F246" i="5" s="1"/>
  <c r="H246" i="5" s="1"/>
  <c r="AG236" i="5"/>
  <c r="C244" i="8"/>
  <c r="I244" i="8" s="1"/>
  <c r="H244" i="8"/>
  <c r="J244" i="8"/>
  <c r="N243" i="8"/>
  <c r="S238" i="5"/>
  <c r="T238" i="5" s="1"/>
  <c r="AE237" i="5"/>
  <c r="AA237" i="5"/>
  <c r="W237" i="5"/>
  <c r="Z237" i="5" s="1"/>
  <c r="P239" i="5"/>
  <c r="AD238" i="5"/>
  <c r="W102" i="6"/>
  <c r="Z102" i="6" s="1"/>
  <c r="I238" i="6"/>
  <c r="J238" i="6"/>
  <c r="H238" i="6"/>
  <c r="AE102" i="6"/>
  <c r="P103" i="6"/>
  <c r="C246" i="5"/>
  <c r="N245" i="5"/>
  <c r="K222" i="4" l="1"/>
  <c r="L222" i="4" s="1"/>
  <c r="M222" i="4" s="1"/>
  <c r="F223" i="4" s="1"/>
  <c r="N222" i="4"/>
  <c r="O222" i="4" s="1"/>
  <c r="R222" i="4" s="1"/>
  <c r="C223" i="4"/>
  <c r="J246" i="5"/>
  <c r="K246" i="5" s="1"/>
  <c r="L246" i="5" s="1"/>
  <c r="M246" i="5" s="1"/>
  <c r="F247" i="5" s="1"/>
  <c r="O243" i="8"/>
  <c r="K244" i="8"/>
  <c r="L244" i="8" s="1"/>
  <c r="M244" i="8" s="1"/>
  <c r="F245" i="8" s="1"/>
  <c r="Q239" i="5"/>
  <c r="R239" i="5"/>
  <c r="AG237" i="5"/>
  <c r="V238" i="5"/>
  <c r="AF237" i="5"/>
  <c r="O245" i="5"/>
  <c r="Y238" i="5"/>
  <c r="U238" i="5"/>
  <c r="AE238" i="5" s="1"/>
  <c r="S239" i="5"/>
  <c r="R103" i="6"/>
  <c r="K238" i="6"/>
  <c r="L238" i="6" s="1"/>
  <c r="M238" i="6" s="1"/>
  <c r="F239" i="6" s="1"/>
  <c r="AF102" i="6"/>
  <c r="S103" i="6"/>
  <c r="I246" i="5"/>
  <c r="I223" i="4" l="1"/>
  <c r="H223" i="4"/>
  <c r="J223" i="4"/>
  <c r="K223" i="4" s="1"/>
  <c r="L223" i="4" s="1"/>
  <c r="M223" i="4" s="1"/>
  <c r="F224" i="4" s="1"/>
  <c r="J245" i="8"/>
  <c r="H245" i="8"/>
  <c r="N244" i="8"/>
  <c r="C245" i="8"/>
  <c r="U239" i="5"/>
  <c r="X238" i="5"/>
  <c r="W238" i="5"/>
  <c r="AA238" i="5"/>
  <c r="P240" i="5"/>
  <c r="AD239" i="5"/>
  <c r="T239" i="5"/>
  <c r="H239" i="6"/>
  <c r="J239" i="6"/>
  <c r="O238" i="6"/>
  <c r="C239" i="6"/>
  <c r="N238" i="6"/>
  <c r="Z238" i="6" s="1"/>
  <c r="AG102" i="6"/>
  <c r="V103" i="6"/>
  <c r="U103" i="6"/>
  <c r="N246" i="5"/>
  <c r="C247" i="5"/>
  <c r="J247" i="5"/>
  <c r="H247" i="5"/>
  <c r="H224" i="4" l="1"/>
  <c r="J224" i="4"/>
  <c r="C224" i="4"/>
  <c r="N223" i="4"/>
  <c r="O223" i="4" s="1"/>
  <c r="R223" i="4" s="1"/>
  <c r="AE239" i="5"/>
  <c r="O244" i="8"/>
  <c r="K245" i="8"/>
  <c r="L245" i="8" s="1"/>
  <c r="M245" i="8" s="1"/>
  <c r="F246" i="8" s="1"/>
  <c r="I245" i="8"/>
  <c r="V239" i="5"/>
  <c r="X239" i="5" s="1"/>
  <c r="AF238" i="5"/>
  <c r="Q240" i="5"/>
  <c r="R240" i="5"/>
  <c r="S240" i="5"/>
  <c r="U240" i="5" s="1"/>
  <c r="O246" i="5"/>
  <c r="Z238" i="5"/>
  <c r="Y239" i="5" s="1"/>
  <c r="I239" i="6"/>
  <c r="K239" i="6"/>
  <c r="L239" i="6" s="1"/>
  <c r="M239" i="6" s="1"/>
  <c r="F240" i="6" s="1"/>
  <c r="X103" i="6"/>
  <c r="Y103" i="6"/>
  <c r="K247" i="5"/>
  <c r="L247" i="5" s="1"/>
  <c r="M247" i="5" s="1"/>
  <c r="F248" i="5" s="1"/>
  <c r="I247" i="5"/>
  <c r="I224" i="4" l="1"/>
  <c r="K224" i="4"/>
  <c r="L224" i="4" s="1"/>
  <c r="M224" i="4" s="1"/>
  <c r="F225" i="4" s="1"/>
  <c r="W239" i="5"/>
  <c r="AF239" i="5" s="1"/>
  <c r="N245" i="8"/>
  <c r="H246" i="8"/>
  <c r="J246" i="8"/>
  <c r="C246" i="8"/>
  <c r="N239" i="6"/>
  <c r="Z239" i="6" s="1"/>
  <c r="C240" i="6"/>
  <c r="I240" i="6" s="1"/>
  <c r="AD240" i="5"/>
  <c r="T240" i="5"/>
  <c r="V240" i="5"/>
  <c r="X240" i="5" s="1"/>
  <c r="AG238" i="5"/>
  <c r="AA239" i="5"/>
  <c r="P241" i="5"/>
  <c r="J240" i="6"/>
  <c r="H240" i="6"/>
  <c r="O239" i="6"/>
  <c r="AB103" i="6"/>
  <c r="N247" i="5"/>
  <c r="H248" i="5"/>
  <c r="J248" i="5"/>
  <c r="C248" i="5"/>
  <c r="H225" i="4" l="1"/>
  <c r="J225" i="4"/>
  <c r="N224" i="4"/>
  <c r="O224" i="4" s="1"/>
  <c r="R224" i="4" s="1"/>
  <c r="Z239" i="5"/>
  <c r="AG239" i="5" s="1"/>
  <c r="C225" i="4"/>
  <c r="O245" i="8"/>
  <c r="I246" i="8"/>
  <c r="K246" i="8"/>
  <c r="L246" i="8" s="1"/>
  <c r="M246" i="8" s="1"/>
  <c r="F247" i="8" s="1"/>
  <c r="W240" i="5"/>
  <c r="O247" i="5"/>
  <c r="Q241" i="5"/>
  <c r="P242" i="5" s="1"/>
  <c r="R241" i="5"/>
  <c r="S241" i="5"/>
  <c r="U241" i="5" s="1"/>
  <c r="AE240" i="5"/>
  <c r="Y240" i="5"/>
  <c r="Q103" i="6"/>
  <c r="T103" i="6" s="1"/>
  <c r="K240" i="6"/>
  <c r="L240" i="6" s="1"/>
  <c r="M240" i="6" s="1"/>
  <c r="F241" i="6" s="1"/>
  <c r="K248" i="5"/>
  <c r="L248" i="5" s="1"/>
  <c r="M248" i="5" s="1"/>
  <c r="F249" i="5" s="1"/>
  <c r="I248" i="5"/>
  <c r="I225" i="4" l="1"/>
  <c r="K225" i="4"/>
  <c r="L225" i="4" s="1"/>
  <c r="M225" i="4" s="1"/>
  <c r="F226" i="4" s="1"/>
  <c r="N246" i="8"/>
  <c r="J247" i="8"/>
  <c r="H247" i="8"/>
  <c r="C247" i="8"/>
  <c r="Z240" i="5"/>
  <c r="Y241" i="5" s="1"/>
  <c r="AA240" i="5"/>
  <c r="R242" i="5"/>
  <c r="Q242" i="5"/>
  <c r="AD241" i="5"/>
  <c r="T241" i="5"/>
  <c r="W241" i="5" s="1"/>
  <c r="V241" i="5"/>
  <c r="AF240" i="5"/>
  <c r="W103" i="6"/>
  <c r="Z103" i="6" s="1"/>
  <c r="J241" i="6"/>
  <c r="H241" i="6"/>
  <c r="O240" i="6"/>
  <c r="C241" i="6"/>
  <c r="N240" i="6"/>
  <c r="Z240" i="6" s="1"/>
  <c r="AE103" i="6"/>
  <c r="P104" i="6"/>
  <c r="J249" i="5"/>
  <c r="H249" i="5"/>
  <c r="C249" i="5"/>
  <c r="N248" i="5"/>
  <c r="N225" i="4" l="1"/>
  <c r="O225" i="4" s="1"/>
  <c r="R225" i="4" s="1"/>
  <c r="J226" i="4"/>
  <c r="H226" i="4"/>
  <c r="C226" i="4"/>
  <c r="AG240" i="5"/>
  <c r="O246" i="8"/>
  <c r="I247" i="8"/>
  <c r="K247" i="8"/>
  <c r="L247" i="8" s="1"/>
  <c r="M247" i="8" s="1"/>
  <c r="F248" i="8" s="1"/>
  <c r="S242" i="5"/>
  <c r="T242" i="5" s="1"/>
  <c r="AE241" i="5"/>
  <c r="Z241" i="5"/>
  <c r="AA241" i="5"/>
  <c r="O248" i="5"/>
  <c r="X241" i="5"/>
  <c r="AF241" i="5" s="1"/>
  <c r="V242" i="5"/>
  <c r="P243" i="5"/>
  <c r="AD242" i="5"/>
  <c r="R104" i="6"/>
  <c r="K241" i="6"/>
  <c r="L241" i="6" s="1"/>
  <c r="M241" i="6" s="1"/>
  <c r="F242" i="6" s="1"/>
  <c r="I241" i="6"/>
  <c r="AF103" i="6"/>
  <c r="S104" i="6"/>
  <c r="I249" i="5"/>
  <c r="K249" i="5"/>
  <c r="L249" i="5" s="1"/>
  <c r="M249" i="5" s="1"/>
  <c r="F250" i="5" s="1"/>
  <c r="I226" i="4" l="1"/>
  <c r="K226" i="4"/>
  <c r="L226" i="4" s="1"/>
  <c r="M226" i="4" s="1"/>
  <c r="F227" i="4" s="1"/>
  <c r="AG241" i="5"/>
  <c r="N247" i="8"/>
  <c r="C248" i="8"/>
  <c r="H248" i="8"/>
  <c r="J248" i="8"/>
  <c r="N241" i="6"/>
  <c r="Z241" i="6" s="1"/>
  <c r="C242" i="6"/>
  <c r="I242" i="6" s="1"/>
  <c r="O241" i="6"/>
  <c r="X242" i="5"/>
  <c r="Q243" i="5"/>
  <c r="R243" i="5"/>
  <c r="W242" i="5"/>
  <c r="Y242" i="5"/>
  <c r="S243" i="5"/>
  <c r="U243" i="5" s="1"/>
  <c r="U242" i="5"/>
  <c r="AE242" i="5" s="1"/>
  <c r="J242" i="6"/>
  <c r="H242" i="6"/>
  <c r="AG103" i="6"/>
  <c r="V104" i="6"/>
  <c r="U104" i="6"/>
  <c r="N249" i="5"/>
  <c r="H250" i="5"/>
  <c r="J250" i="5"/>
  <c r="C250" i="5"/>
  <c r="C227" i="4" l="1"/>
  <c r="N226" i="4"/>
  <c r="O226" i="4" s="1"/>
  <c r="R226" i="4" s="1"/>
  <c r="I227" i="4"/>
  <c r="J227" i="4"/>
  <c r="H227" i="4"/>
  <c r="O247" i="8"/>
  <c r="I248" i="8"/>
  <c r="K248" i="8"/>
  <c r="L248" i="8" s="1"/>
  <c r="M248" i="8" s="1"/>
  <c r="F249" i="8" s="1"/>
  <c r="Z242" i="5"/>
  <c r="AG242" i="5" s="1"/>
  <c r="AA242" i="5"/>
  <c r="P244" i="5"/>
  <c r="AD243" i="5"/>
  <c r="T243" i="5"/>
  <c r="W243" i="5" s="1"/>
  <c r="AF242" i="5"/>
  <c r="V243" i="5"/>
  <c r="X243" i="5" s="1"/>
  <c r="O249" i="5"/>
  <c r="K242" i="6"/>
  <c r="L242" i="6" s="1"/>
  <c r="M242" i="6" s="1"/>
  <c r="F243" i="6" s="1"/>
  <c r="X104" i="6"/>
  <c r="Y104" i="6"/>
  <c r="I250" i="5"/>
  <c r="K250" i="5"/>
  <c r="L250" i="5" s="1"/>
  <c r="M250" i="5" s="1"/>
  <c r="F251" i="5" s="1"/>
  <c r="K227" i="4" l="1"/>
  <c r="L227" i="4" s="1"/>
  <c r="M227" i="4" s="1"/>
  <c r="F228" i="4" s="1"/>
  <c r="Y243" i="5"/>
  <c r="Z243" i="5" s="1"/>
  <c r="Y244" i="5" s="1"/>
  <c r="N248" i="8"/>
  <c r="C249" i="8"/>
  <c r="J249" i="8"/>
  <c r="H249" i="8"/>
  <c r="Q244" i="5"/>
  <c r="R244" i="5"/>
  <c r="V244" i="5"/>
  <c r="AF243" i="5"/>
  <c r="AA243" i="5"/>
  <c r="O242" i="6"/>
  <c r="S244" i="5"/>
  <c r="U244" i="5" s="1"/>
  <c r="AE243" i="5"/>
  <c r="H243" i="6"/>
  <c r="J243" i="6"/>
  <c r="C243" i="6"/>
  <c r="N242" i="6"/>
  <c r="Z242" i="6" s="1"/>
  <c r="AB104" i="6"/>
  <c r="C251" i="5"/>
  <c r="J251" i="5"/>
  <c r="H251" i="5"/>
  <c r="N250" i="5"/>
  <c r="N227" i="4" l="1"/>
  <c r="O227" i="4" s="1"/>
  <c r="R227" i="4" s="1"/>
  <c r="H228" i="4"/>
  <c r="J228" i="4"/>
  <c r="C228" i="4"/>
  <c r="O248" i="8"/>
  <c r="K249" i="8"/>
  <c r="L249" i="8" s="1"/>
  <c r="M249" i="8" s="1"/>
  <c r="F250" i="8" s="1"/>
  <c r="J250" i="8" s="1"/>
  <c r="I249" i="8"/>
  <c r="O250" i="5"/>
  <c r="AA244" i="5"/>
  <c r="X244" i="5"/>
  <c r="AG243" i="5"/>
  <c r="P245" i="5"/>
  <c r="AD244" i="5"/>
  <c r="T244" i="5"/>
  <c r="Q104" i="6"/>
  <c r="T104" i="6" s="1"/>
  <c r="I243" i="6"/>
  <c r="K243" i="6"/>
  <c r="L243" i="6" s="1"/>
  <c r="M243" i="6" s="1"/>
  <c r="F244" i="6" s="1"/>
  <c r="K251" i="5"/>
  <c r="L251" i="5" s="1"/>
  <c r="M251" i="5" s="1"/>
  <c r="F252" i="5" s="1"/>
  <c r="I251" i="5"/>
  <c r="I228" i="4" l="1"/>
  <c r="K228" i="4"/>
  <c r="L228" i="4" s="1"/>
  <c r="M228" i="4" s="1"/>
  <c r="F229" i="4" s="1"/>
  <c r="C250" i="8"/>
  <c r="I250" i="8" s="1"/>
  <c r="N249" i="8"/>
  <c r="H250" i="8"/>
  <c r="S245" i="5"/>
  <c r="U245" i="5" s="1"/>
  <c r="AE244" i="5"/>
  <c r="N243" i="6"/>
  <c r="Z243" i="6" s="1"/>
  <c r="Q245" i="5"/>
  <c r="P246" i="5" s="1"/>
  <c r="R245" i="5"/>
  <c r="C244" i="6"/>
  <c r="I244" i="6" s="1"/>
  <c r="W244" i="5"/>
  <c r="Z244" i="5" s="1"/>
  <c r="W104" i="6"/>
  <c r="Z104" i="6" s="1"/>
  <c r="H244" i="6"/>
  <c r="J244" i="6"/>
  <c r="O243" i="6"/>
  <c r="AE104" i="6"/>
  <c r="P105" i="6"/>
  <c r="H252" i="5"/>
  <c r="J252" i="5"/>
  <c r="C252" i="5"/>
  <c r="N251" i="5"/>
  <c r="N228" i="4" l="1"/>
  <c r="O228" i="4" s="1"/>
  <c r="R228" i="4" s="1"/>
  <c r="C229" i="4"/>
  <c r="H229" i="4"/>
  <c r="J229" i="4"/>
  <c r="O249" i="8"/>
  <c r="K250" i="8"/>
  <c r="L250" i="8" s="1"/>
  <c r="M250" i="8" s="1"/>
  <c r="F251" i="8" s="1"/>
  <c r="H251" i="8" s="1"/>
  <c r="Q246" i="5"/>
  <c r="R246" i="5"/>
  <c r="AG244" i="5"/>
  <c r="Y245" i="5"/>
  <c r="O251" i="5"/>
  <c r="AF244" i="5"/>
  <c r="V245" i="5"/>
  <c r="AD245" i="5"/>
  <c r="T245" i="5"/>
  <c r="R105" i="6"/>
  <c r="K244" i="6"/>
  <c r="L244" i="6" s="1"/>
  <c r="M244" i="6" s="1"/>
  <c r="F245" i="6" s="1"/>
  <c r="AG104" i="6"/>
  <c r="V105" i="6"/>
  <c r="AF104" i="6"/>
  <c r="S105" i="6"/>
  <c r="K252" i="5"/>
  <c r="L252" i="5" s="1"/>
  <c r="M252" i="5" s="1"/>
  <c r="F253" i="5" s="1"/>
  <c r="I252" i="5"/>
  <c r="N244" i="6" l="1"/>
  <c r="Z244" i="6" s="1"/>
  <c r="W245" i="5"/>
  <c r="Z245" i="5" s="1"/>
  <c r="I229" i="4"/>
  <c r="K229" i="4"/>
  <c r="L229" i="4" s="1"/>
  <c r="M229" i="4" s="1"/>
  <c r="F230" i="4" s="1"/>
  <c r="N250" i="8"/>
  <c r="J251" i="8"/>
  <c r="C251" i="8"/>
  <c r="I251" i="8" s="1"/>
  <c r="C245" i="6"/>
  <c r="I245" i="6" s="1"/>
  <c r="S246" i="5"/>
  <c r="T246" i="5" s="1"/>
  <c r="AE245" i="5"/>
  <c r="AA245" i="5"/>
  <c r="O244" i="6"/>
  <c r="X245" i="5"/>
  <c r="AF245" i="5" s="1"/>
  <c r="V246" i="5"/>
  <c r="P247" i="5"/>
  <c r="AD246" i="5"/>
  <c r="J245" i="6"/>
  <c r="H245" i="6"/>
  <c r="U105" i="6"/>
  <c r="X105" i="6"/>
  <c r="Y105" i="6"/>
  <c r="N252" i="5"/>
  <c r="J253" i="5"/>
  <c r="H253" i="5"/>
  <c r="C253" i="5"/>
  <c r="C230" i="4" l="1"/>
  <c r="I230" i="4"/>
  <c r="J230" i="4"/>
  <c r="H230" i="4"/>
  <c r="N229" i="4"/>
  <c r="O229" i="4" s="1"/>
  <c r="R229" i="4" s="1"/>
  <c r="W246" i="5"/>
  <c r="V247" i="5" s="1"/>
  <c r="X247" i="5" s="1"/>
  <c r="AG245" i="5"/>
  <c r="O250" i="8"/>
  <c r="K251" i="8"/>
  <c r="C252" i="8" s="1"/>
  <c r="I252" i="8" s="1"/>
  <c r="R247" i="5"/>
  <c r="Q247" i="5"/>
  <c r="Y246" i="5"/>
  <c r="S247" i="5"/>
  <c r="U246" i="5"/>
  <c r="AE246" i="5" s="1"/>
  <c r="O252" i="5"/>
  <c r="X246" i="5"/>
  <c r="K245" i="6"/>
  <c r="L245" i="6" s="1"/>
  <c r="M245" i="6" s="1"/>
  <c r="F246" i="6" s="1"/>
  <c r="AB105" i="6"/>
  <c r="I253" i="5"/>
  <c r="K253" i="5"/>
  <c r="L253" i="5" s="1"/>
  <c r="M253" i="5" s="1"/>
  <c r="F254" i="5" s="1"/>
  <c r="K230" i="4" l="1"/>
  <c r="AF246" i="5"/>
  <c r="L251" i="8"/>
  <c r="M251" i="8" s="1"/>
  <c r="F252" i="8" s="1"/>
  <c r="H252" i="8" s="1"/>
  <c r="N251" i="8"/>
  <c r="P248" i="5"/>
  <c r="AD247" i="5"/>
  <c r="T247" i="5"/>
  <c r="Z246" i="5"/>
  <c r="Y247" i="5" s="1"/>
  <c r="AA246" i="5"/>
  <c r="U247" i="5"/>
  <c r="Q105" i="6"/>
  <c r="T105" i="6" s="1"/>
  <c r="H246" i="6"/>
  <c r="J246" i="6"/>
  <c r="O245" i="6"/>
  <c r="C246" i="6"/>
  <c r="N245" i="6"/>
  <c r="Z245" i="6" s="1"/>
  <c r="H254" i="5"/>
  <c r="J254" i="5"/>
  <c r="C254" i="5"/>
  <c r="N253" i="5"/>
  <c r="L230" i="4" l="1"/>
  <c r="M230" i="4" s="1"/>
  <c r="F231" i="4" s="1"/>
  <c r="C231" i="4"/>
  <c r="N230" i="4"/>
  <c r="O230" i="4" s="1"/>
  <c r="R230" i="4" s="1"/>
  <c r="AE247" i="5"/>
  <c r="O251" i="8"/>
  <c r="J252" i="8"/>
  <c r="K252" i="8" s="1"/>
  <c r="L252" i="8" s="1"/>
  <c r="M252" i="8" s="1"/>
  <c r="F253" i="8" s="1"/>
  <c r="O253" i="5"/>
  <c r="AA247" i="5"/>
  <c r="W247" i="5"/>
  <c r="Z247" i="5" s="1"/>
  <c r="AG247" i="5" s="1"/>
  <c r="S248" i="5"/>
  <c r="U248" i="5" s="1"/>
  <c r="AG246" i="5"/>
  <c r="Q248" i="5"/>
  <c r="R248" i="5"/>
  <c r="W105" i="6"/>
  <c r="Z105" i="6" s="1"/>
  <c r="K246" i="6"/>
  <c r="L246" i="6" s="1"/>
  <c r="M246" i="6" s="1"/>
  <c r="F247" i="6" s="1"/>
  <c r="I246" i="6"/>
  <c r="AE105" i="6"/>
  <c r="P106" i="6"/>
  <c r="I254" i="5"/>
  <c r="K254" i="5"/>
  <c r="L254" i="5" s="1"/>
  <c r="M254" i="5" s="1"/>
  <c r="F255" i="5" s="1"/>
  <c r="I231" i="4" l="1"/>
  <c r="J231" i="4"/>
  <c r="H231" i="4"/>
  <c r="N246" i="6"/>
  <c r="Z246" i="6" s="1"/>
  <c r="C247" i="6"/>
  <c r="O246" i="6"/>
  <c r="N252" i="8"/>
  <c r="C253" i="8"/>
  <c r="I253" i="8" s="1"/>
  <c r="J253" i="8"/>
  <c r="H253" i="8"/>
  <c r="V248" i="5"/>
  <c r="AF247" i="5"/>
  <c r="P249" i="5"/>
  <c r="AD248" i="5"/>
  <c r="T248" i="5"/>
  <c r="Y248" i="5"/>
  <c r="R106" i="6"/>
  <c r="I247" i="6"/>
  <c r="J247" i="6"/>
  <c r="H247" i="6"/>
  <c r="AG105" i="6"/>
  <c r="V106" i="6"/>
  <c r="AF105" i="6"/>
  <c r="S106" i="6"/>
  <c r="H255" i="5"/>
  <c r="J255" i="5"/>
  <c r="N254" i="5"/>
  <c r="C255" i="5"/>
  <c r="W248" i="5" l="1"/>
  <c r="K231" i="4"/>
  <c r="L231" i="4" s="1"/>
  <c r="M231" i="4" s="1"/>
  <c r="F232" i="4" s="1"/>
  <c r="O252" i="8"/>
  <c r="K253" i="8"/>
  <c r="L253" i="8" s="1"/>
  <c r="M253" i="8" s="1"/>
  <c r="F254" i="8" s="1"/>
  <c r="O254" i="5"/>
  <c r="Z248" i="5"/>
  <c r="AA248" i="5"/>
  <c r="Q249" i="5"/>
  <c r="R249" i="5"/>
  <c r="S249" i="5"/>
  <c r="U249" i="5" s="1"/>
  <c r="AE248" i="5"/>
  <c r="X248" i="5"/>
  <c r="AF248" i="5" s="1"/>
  <c r="V249" i="5"/>
  <c r="K247" i="6"/>
  <c r="L247" i="6" s="1"/>
  <c r="M247" i="6" s="1"/>
  <c r="F248" i="6" s="1"/>
  <c r="U106" i="6"/>
  <c r="X106" i="6"/>
  <c r="Y106" i="6"/>
  <c r="K255" i="5"/>
  <c r="L255" i="5" s="1"/>
  <c r="M255" i="5" s="1"/>
  <c r="F256" i="5" s="1"/>
  <c r="I255" i="5"/>
  <c r="H232" i="4" l="1"/>
  <c r="J232" i="4"/>
  <c r="C232" i="4"/>
  <c r="O247" i="6"/>
  <c r="N231" i="4"/>
  <c r="O231" i="4" s="1"/>
  <c r="R231" i="4" s="1"/>
  <c r="AG248" i="5"/>
  <c r="N253" i="8"/>
  <c r="J254" i="8"/>
  <c r="H254" i="8"/>
  <c r="C254" i="8"/>
  <c r="P250" i="5"/>
  <c r="AD249" i="5"/>
  <c r="T249" i="5"/>
  <c r="W249" i="5" s="1"/>
  <c r="Y249" i="5"/>
  <c r="X249" i="5"/>
  <c r="J248" i="6"/>
  <c r="H248" i="6"/>
  <c r="C248" i="6"/>
  <c r="N247" i="6"/>
  <c r="Z247" i="6" s="1"/>
  <c r="AB106" i="6"/>
  <c r="C256" i="5"/>
  <c r="I256" i="5" s="1"/>
  <c r="N255" i="5"/>
  <c r="J256" i="5"/>
  <c r="H256" i="5"/>
  <c r="I232" i="4" l="1"/>
  <c r="K232" i="4"/>
  <c r="L232" i="4" s="1"/>
  <c r="M232" i="4" s="1"/>
  <c r="F233" i="4" s="1"/>
  <c r="O253" i="8"/>
  <c r="K254" i="8"/>
  <c r="L254" i="8" s="1"/>
  <c r="M254" i="8" s="1"/>
  <c r="F255" i="8" s="1"/>
  <c r="I254" i="8"/>
  <c r="AF249" i="5"/>
  <c r="V250" i="5"/>
  <c r="X250" i="5" s="1"/>
  <c r="O255" i="5"/>
  <c r="S250" i="5"/>
  <c r="AE249" i="5"/>
  <c r="Z249" i="5"/>
  <c r="AA249" i="5"/>
  <c r="R250" i="5"/>
  <c r="Q250" i="5"/>
  <c r="P251" i="5" s="1"/>
  <c r="Q106" i="6"/>
  <c r="T106" i="6" s="1"/>
  <c r="I248" i="6"/>
  <c r="K248" i="6"/>
  <c r="L248" i="6" s="1"/>
  <c r="M248" i="6" s="1"/>
  <c r="F249" i="6" s="1"/>
  <c r="K256" i="5"/>
  <c r="L256" i="5" s="1"/>
  <c r="M256" i="5" s="1"/>
  <c r="F257" i="5" s="1"/>
  <c r="H257" i="5" s="1"/>
  <c r="N256" i="5"/>
  <c r="N232" i="4" l="1"/>
  <c r="O232" i="4" s="1"/>
  <c r="R232" i="4" s="1"/>
  <c r="J233" i="4"/>
  <c r="H233" i="4"/>
  <c r="C233" i="4"/>
  <c r="N248" i="6"/>
  <c r="Z248" i="6" s="1"/>
  <c r="C249" i="6"/>
  <c r="AG249" i="5"/>
  <c r="C255" i="8"/>
  <c r="I255" i="8" s="1"/>
  <c r="J255" i="8"/>
  <c r="H255" i="8"/>
  <c r="N254" i="8"/>
  <c r="O256" i="5"/>
  <c r="R251" i="5"/>
  <c r="Q251" i="5"/>
  <c r="C257" i="5"/>
  <c r="I257" i="5" s="1"/>
  <c r="Y250" i="5"/>
  <c r="U250" i="5"/>
  <c r="AD250" i="5"/>
  <c r="T250" i="5"/>
  <c r="W106" i="6"/>
  <c r="Z106" i="6" s="1"/>
  <c r="I249" i="6"/>
  <c r="J249" i="6"/>
  <c r="H249" i="6"/>
  <c r="O248" i="6"/>
  <c r="AE106" i="6"/>
  <c r="P107" i="6"/>
  <c r="J257" i="5"/>
  <c r="K257" i="5" l="1"/>
  <c r="K233" i="4"/>
  <c r="L233" i="4" s="1"/>
  <c r="M233" i="4" s="1"/>
  <c r="F234" i="4" s="1"/>
  <c r="I233" i="4"/>
  <c r="C234" i="4"/>
  <c r="N233" i="4"/>
  <c r="L257" i="5"/>
  <c r="M257" i="5" s="1"/>
  <c r="F258" i="5" s="1"/>
  <c r="J258" i="5" s="1"/>
  <c r="N257" i="5"/>
  <c r="AE250" i="5"/>
  <c r="O254" i="8"/>
  <c r="K255" i="8"/>
  <c r="L255" i="8" s="1"/>
  <c r="M255" i="8" s="1"/>
  <c r="F256" i="8" s="1"/>
  <c r="H256" i="8" s="1"/>
  <c r="S251" i="5"/>
  <c r="T251" i="5" s="1"/>
  <c r="O257" i="5"/>
  <c r="AA250" i="5"/>
  <c r="W250" i="5"/>
  <c r="P252" i="5"/>
  <c r="AD251" i="5"/>
  <c r="R107" i="6"/>
  <c r="K249" i="6"/>
  <c r="L249" i="6" s="1"/>
  <c r="M249" i="6" s="1"/>
  <c r="F250" i="6" s="1"/>
  <c r="O249" i="6"/>
  <c r="AG106" i="6"/>
  <c r="V107" i="6"/>
  <c r="AF106" i="6"/>
  <c r="S107" i="6"/>
  <c r="C258" i="5"/>
  <c r="I258" i="5" s="1"/>
  <c r="O233" i="4" l="1"/>
  <c r="R233" i="4" s="1"/>
  <c r="H234" i="4"/>
  <c r="J234" i="4"/>
  <c r="K234" i="4" s="1"/>
  <c r="L234" i="4" s="1"/>
  <c r="M234" i="4" s="1"/>
  <c r="F235" i="4" s="1"/>
  <c r="I234" i="4"/>
  <c r="H258" i="5"/>
  <c r="K258" i="5"/>
  <c r="L258" i="5" s="1"/>
  <c r="M258" i="5" s="1"/>
  <c r="F259" i="5" s="1"/>
  <c r="J259" i="5" s="1"/>
  <c r="N255" i="8"/>
  <c r="C256" i="8"/>
  <c r="J256" i="8"/>
  <c r="V251" i="5"/>
  <c r="AF250" i="5"/>
  <c r="Q252" i="5"/>
  <c r="P253" i="5" s="1"/>
  <c r="R252" i="5"/>
  <c r="Z250" i="5"/>
  <c r="U251" i="5"/>
  <c r="AE251" i="5" s="1"/>
  <c r="S252" i="5"/>
  <c r="U252" i="5" s="1"/>
  <c r="Y107" i="6"/>
  <c r="AB107" i="6" s="1"/>
  <c r="J250" i="6"/>
  <c r="H250" i="6"/>
  <c r="C250" i="6"/>
  <c r="N249" i="6"/>
  <c r="Z249" i="6" s="1"/>
  <c r="X107" i="6"/>
  <c r="U107" i="6"/>
  <c r="N258" i="5"/>
  <c r="C259" i="5"/>
  <c r="J235" i="4" l="1"/>
  <c r="H235" i="4"/>
  <c r="H259" i="5"/>
  <c r="N234" i="4"/>
  <c r="O234" i="4" s="1"/>
  <c r="R234" i="4" s="1"/>
  <c r="C235" i="4"/>
  <c r="K256" i="8"/>
  <c r="C257" i="8" s="1"/>
  <c r="I257" i="8" s="1"/>
  <c r="O255" i="8"/>
  <c r="I256" i="8"/>
  <c r="Q253" i="5"/>
  <c r="P254" i="5" s="1"/>
  <c r="R253" i="5"/>
  <c r="O258" i="5"/>
  <c r="AG250" i="5"/>
  <c r="Y251" i="5"/>
  <c r="AD252" i="5"/>
  <c r="T252" i="5"/>
  <c r="X251" i="5"/>
  <c r="W251" i="5"/>
  <c r="Q107" i="6"/>
  <c r="T107" i="6" s="1"/>
  <c r="I250" i="6"/>
  <c r="K250" i="6"/>
  <c r="L250" i="6" s="1"/>
  <c r="M250" i="6" s="1"/>
  <c r="F251" i="6" s="1"/>
  <c r="C251" i="6"/>
  <c r="I259" i="5"/>
  <c r="K259" i="5"/>
  <c r="L259" i="5" s="1"/>
  <c r="M259" i="5" s="1"/>
  <c r="F260" i="5" s="1"/>
  <c r="I235" i="4" l="1"/>
  <c r="K235" i="4"/>
  <c r="L235" i="4" s="1"/>
  <c r="M235" i="4" s="1"/>
  <c r="F236" i="4" s="1"/>
  <c r="C236" i="4"/>
  <c r="N235" i="4"/>
  <c r="O235" i="4" s="1"/>
  <c r="R235" i="4" s="1"/>
  <c r="L256" i="8"/>
  <c r="M256" i="8" s="1"/>
  <c r="F257" i="8" s="1"/>
  <c r="H257" i="8" s="1"/>
  <c r="N256" i="8"/>
  <c r="O256" i="8" s="1"/>
  <c r="Z251" i="5"/>
  <c r="AA251" i="5"/>
  <c r="S253" i="5"/>
  <c r="U253" i="5" s="1"/>
  <c r="AE252" i="5"/>
  <c r="R254" i="5"/>
  <c r="Q254" i="5"/>
  <c r="AF251" i="5"/>
  <c r="V252" i="5"/>
  <c r="W252" i="5" s="1"/>
  <c r="AD253" i="5"/>
  <c r="W107" i="6"/>
  <c r="Z107" i="6" s="1"/>
  <c r="I251" i="6"/>
  <c r="J251" i="6"/>
  <c r="H251" i="6"/>
  <c r="O250" i="6"/>
  <c r="N250" i="6"/>
  <c r="Z250" i="6" s="1"/>
  <c r="AE107" i="6"/>
  <c r="P108" i="6"/>
  <c r="J260" i="5"/>
  <c r="H260" i="5"/>
  <c r="C260" i="5"/>
  <c r="N259" i="5"/>
  <c r="I236" i="4" l="1"/>
  <c r="J236" i="4"/>
  <c r="H236" i="4"/>
  <c r="AG251" i="5"/>
  <c r="Y252" i="5"/>
  <c r="AA252" i="5" s="1"/>
  <c r="J257" i="8"/>
  <c r="K257" i="8" s="1"/>
  <c r="L257" i="8" s="1"/>
  <c r="M257" i="8" s="1"/>
  <c r="F258" i="8" s="1"/>
  <c r="O259" i="5"/>
  <c r="P255" i="5"/>
  <c r="AD254" i="5"/>
  <c r="Z252" i="5"/>
  <c r="X252" i="5"/>
  <c r="AF252" i="5" s="1"/>
  <c r="V253" i="5"/>
  <c r="X253" i="5" s="1"/>
  <c r="T253" i="5"/>
  <c r="R108" i="6"/>
  <c r="K251" i="6"/>
  <c r="L251" i="6" s="1"/>
  <c r="M251" i="6" s="1"/>
  <c r="F252" i="6" s="1"/>
  <c r="O251" i="6"/>
  <c r="AG107" i="6"/>
  <c r="V108" i="6"/>
  <c r="AF107" i="6"/>
  <c r="S108" i="6"/>
  <c r="K260" i="5"/>
  <c r="L260" i="5" s="1"/>
  <c r="M260" i="5" s="1"/>
  <c r="F261" i="5" s="1"/>
  <c r="I260" i="5"/>
  <c r="K236" i="4" l="1"/>
  <c r="L236" i="4" s="1"/>
  <c r="M236" i="4" s="1"/>
  <c r="F237" i="4" s="1"/>
  <c r="N236" i="4"/>
  <c r="O236" i="4" s="1"/>
  <c r="R236" i="4" s="1"/>
  <c r="C237" i="4"/>
  <c r="AG252" i="5"/>
  <c r="N257" i="8"/>
  <c r="C258" i="8"/>
  <c r="I258" i="8" s="1"/>
  <c r="J258" i="8"/>
  <c r="H258" i="8"/>
  <c r="R255" i="5"/>
  <c r="Q255" i="5"/>
  <c r="S254" i="5"/>
  <c r="AE253" i="5"/>
  <c r="W253" i="5"/>
  <c r="Y253" i="5"/>
  <c r="J252" i="6"/>
  <c r="H252" i="6"/>
  <c r="C252" i="6"/>
  <c r="N251" i="6"/>
  <c r="Z251" i="6" s="1"/>
  <c r="U108" i="6"/>
  <c r="X108" i="6"/>
  <c r="Y108" i="6"/>
  <c r="N260" i="5"/>
  <c r="C261" i="5"/>
  <c r="I261" i="5" s="1"/>
  <c r="H261" i="5"/>
  <c r="J261" i="5"/>
  <c r="I237" i="4" l="1"/>
  <c r="J237" i="4"/>
  <c r="H237" i="4"/>
  <c r="O257" i="8"/>
  <c r="K258" i="8"/>
  <c r="L258" i="8" s="1"/>
  <c r="M258" i="8" s="1"/>
  <c r="F259" i="8" s="1"/>
  <c r="U254" i="5"/>
  <c r="T254" i="5"/>
  <c r="Z253" i="5"/>
  <c r="AA253" i="5"/>
  <c r="P256" i="5"/>
  <c r="AD255" i="5"/>
  <c r="O260" i="5"/>
  <c r="V254" i="5"/>
  <c r="X254" i="5" s="1"/>
  <c r="AF253" i="5"/>
  <c r="I252" i="6"/>
  <c r="K252" i="6"/>
  <c r="L252" i="6" s="1"/>
  <c r="M252" i="6" s="1"/>
  <c r="F253" i="6" s="1"/>
  <c r="C253" i="6"/>
  <c r="AB108" i="6"/>
  <c r="K261" i="5"/>
  <c r="L261" i="5" s="1"/>
  <c r="M261" i="5" s="1"/>
  <c r="F262" i="5" s="1"/>
  <c r="J262" i="5" s="1"/>
  <c r="K237" i="4" l="1"/>
  <c r="L237" i="4" s="1"/>
  <c r="M237" i="4" s="1"/>
  <c r="F238" i="4" s="1"/>
  <c r="N261" i="5"/>
  <c r="O261" i="5" s="1"/>
  <c r="AG253" i="5"/>
  <c r="J259" i="8"/>
  <c r="H259" i="8"/>
  <c r="N258" i="8"/>
  <c r="C259" i="8"/>
  <c r="N252" i="6"/>
  <c r="Z252" i="6" s="1"/>
  <c r="Q256" i="5"/>
  <c r="R256" i="5"/>
  <c r="AE254" i="5"/>
  <c r="W254" i="5"/>
  <c r="Y254" i="5"/>
  <c r="S255" i="5"/>
  <c r="Q108" i="6"/>
  <c r="T108" i="6" s="1"/>
  <c r="I253" i="6"/>
  <c r="H253" i="6"/>
  <c r="J253" i="6"/>
  <c r="K253" i="6" s="1"/>
  <c r="L253" i="6" s="1"/>
  <c r="M253" i="6" s="1"/>
  <c r="F254" i="6" s="1"/>
  <c r="O252" i="6"/>
  <c r="C262" i="5"/>
  <c r="H262" i="5"/>
  <c r="H238" i="4" l="1"/>
  <c r="J238" i="4"/>
  <c r="C238" i="4"/>
  <c r="N237" i="4"/>
  <c r="O237" i="4" s="1"/>
  <c r="R237" i="4" s="1"/>
  <c r="O258" i="8"/>
  <c r="I259" i="8"/>
  <c r="K259" i="8"/>
  <c r="N259" i="8" s="1"/>
  <c r="V255" i="5"/>
  <c r="AF254" i="5"/>
  <c r="AD256" i="5"/>
  <c r="K262" i="5"/>
  <c r="L262" i="5" s="1"/>
  <c r="M262" i="5" s="1"/>
  <c r="F263" i="5" s="1"/>
  <c r="H263" i="5" s="1"/>
  <c r="C254" i="6"/>
  <c r="I254" i="6" s="1"/>
  <c r="U255" i="5"/>
  <c r="T255" i="5"/>
  <c r="I262" i="5"/>
  <c r="Z254" i="5"/>
  <c r="AA254" i="5"/>
  <c r="P257" i="5"/>
  <c r="W108" i="6"/>
  <c r="Z108" i="6" s="1"/>
  <c r="J254" i="6"/>
  <c r="H254" i="6"/>
  <c r="N253" i="6"/>
  <c r="Z253" i="6" s="1"/>
  <c r="O253" i="6"/>
  <c r="AE108" i="6"/>
  <c r="P109" i="6"/>
  <c r="I238" i="4" l="1"/>
  <c r="K238" i="4"/>
  <c r="L238" i="4" s="1"/>
  <c r="M238" i="4" s="1"/>
  <c r="F239" i="4" s="1"/>
  <c r="N238" i="4"/>
  <c r="O238" i="4" s="1"/>
  <c r="R238" i="4" s="1"/>
  <c r="AG254" i="5"/>
  <c r="J263" i="5"/>
  <c r="O259" i="8"/>
  <c r="C260" i="8"/>
  <c r="L259" i="8"/>
  <c r="M259" i="8" s="1"/>
  <c r="F260" i="8" s="1"/>
  <c r="Y255" i="5"/>
  <c r="S256" i="5"/>
  <c r="AE255" i="5"/>
  <c r="W255" i="5"/>
  <c r="X255" i="5"/>
  <c r="R257" i="5"/>
  <c r="Q257" i="5"/>
  <c r="N262" i="5"/>
  <c r="C263" i="5"/>
  <c r="I263" i="5" s="1"/>
  <c r="R109" i="6"/>
  <c r="K254" i="6"/>
  <c r="L254" i="6" s="1"/>
  <c r="M254" i="6" s="1"/>
  <c r="F255" i="6" s="1"/>
  <c r="AG108" i="6"/>
  <c r="V109" i="6"/>
  <c r="AF108" i="6"/>
  <c r="S109" i="6"/>
  <c r="J239" i="4" l="1"/>
  <c r="H239" i="4"/>
  <c r="C239" i="4"/>
  <c r="AF255" i="5"/>
  <c r="J260" i="8"/>
  <c r="H260" i="8"/>
  <c r="I260" i="8"/>
  <c r="O262" i="5"/>
  <c r="K263" i="5"/>
  <c r="AD257" i="5"/>
  <c r="U256" i="5"/>
  <c r="T256" i="5"/>
  <c r="P258" i="5"/>
  <c r="V256" i="5"/>
  <c r="Z255" i="5"/>
  <c r="AA255" i="5"/>
  <c r="J255" i="6"/>
  <c r="H255" i="6"/>
  <c r="O254" i="6"/>
  <c r="C255" i="6"/>
  <c r="N254" i="6"/>
  <c r="Z254" i="6" s="1"/>
  <c r="U109" i="6"/>
  <c r="X109" i="6"/>
  <c r="Y109" i="6"/>
  <c r="K239" i="4" l="1"/>
  <c r="L239" i="4" s="1"/>
  <c r="M239" i="4" s="1"/>
  <c r="F240" i="4" s="1"/>
  <c r="I239" i="4"/>
  <c r="C240" i="4"/>
  <c r="N239" i="4"/>
  <c r="O239" i="4" s="1"/>
  <c r="R239" i="4" s="1"/>
  <c r="AG255" i="5"/>
  <c r="K260" i="8"/>
  <c r="N260" i="8" s="1"/>
  <c r="X256" i="5"/>
  <c r="L263" i="5"/>
  <c r="M263" i="5" s="1"/>
  <c r="F264" i="5" s="1"/>
  <c r="N263" i="5"/>
  <c r="C264" i="5"/>
  <c r="Y256" i="5"/>
  <c r="R258" i="5"/>
  <c r="Q258" i="5"/>
  <c r="S257" i="5"/>
  <c r="AE256" i="5"/>
  <c r="W256" i="5"/>
  <c r="I255" i="6"/>
  <c r="K255" i="6"/>
  <c r="N255" i="6" s="1"/>
  <c r="Z255" i="6" s="1"/>
  <c r="AB109" i="6"/>
  <c r="I240" i="4" l="1"/>
  <c r="H240" i="4"/>
  <c r="J240" i="4"/>
  <c r="K240" i="4" s="1"/>
  <c r="L240" i="4" s="1"/>
  <c r="M240" i="4" s="1"/>
  <c r="F241" i="4" s="1"/>
  <c r="AF256" i="5"/>
  <c r="O260" i="8"/>
  <c r="L260" i="8"/>
  <c r="M260" i="8" s="1"/>
  <c r="F261" i="8" s="1"/>
  <c r="C261" i="8"/>
  <c r="J264" i="5"/>
  <c r="K264" i="5" s="1"/>
  <c r="L264" i="5" s="1"/>
  <c r="M264" i="5" s="1"/>
  <c r="F265" i="5" s="1"/>
  <c r="H264" i="5"/>
  <c r="P259" i="5"/>
  <c r="AD258" i="5"/>
  <c r="O263" i="5"/>
  <c r="Z256" i="5"/>
  <c r="Y257" i="5" s="1"/>
  <c r="AA256" i="5"/>
  <c r="V257" i="5"/>
  <c r="X257" i="5" s="1"/>
  <c r="U257" i="5"/>
  <c r="T257" i="5"/>
  <c r="I264" i="5"/>
  <c r="Q109" i="6"/>
  <c r="T109" i="6" s="1"/>
  <c r="C256" i="6"/>
  <c r="L255" i="6"/>
  <c r="M255" i="6" s="1"/>
  <c r="F256" i="6" s="1"/>
  <c r="O255" i="6"/>
  <c r="H241" i="4" l="1"/>
  <c r="J241" i="4"/>
  <c r="C241" i="4"/>
  <c r="N240" i="4"/>
  <c r="O240" i="4" s="1"/>
  <c r="R240" i="4" s="1"/>
  <c r="I261" i="8"/>
  <c r="H261" i="8"/>
  <c r="J261" i="8"/>
  <c r="K261" i="8" s="1"/>
  <c r="L261" i="8" s="1"/>
  <c r="M261" i="8" s="1"/>
  <c r="F262" i="8" s="1"/>
  <c r="AA257" i="5"/>
  <c r="S258" i="5"/>
  <c r="AE257" i="5"/>
  <c r="W257" i="5"/>
  <c r="Q259" i="5"/>
  <c r="R259" i="5"/>
  <c r="H265" i="5"/>
  <c r="J265" i="5"/>
  <c r="AG256" i="5"/>
  <c r="C265" i="5"/>
  <c r="N264" i="5"/>
  <c r="W109" i="6"/>
  <c r="Z109" i="6" s="1"/>
  <c r="H256" i="6"/>
  <c r="J256" i="6"/>
  <c r="K256" i="6" s="1"/>
  <c r="L256" i="6" s="1"/>
  <c r="M256" i="6" s="1"/>
  <c r="F257" i="6" s="1"/>
  <c r="I256" i="6"/>
  <c r="AE109" i="6"/>
  <c r="P110" i="6"/>
  <c r="I241" i="4" l="1"/>
  <c r="K241" i="4"/>
  <c r="L241" i="4" s="1"/>
  <c r="M241" i="4" s="1"/>
  <c r="F242" i="4" s="1"/>
  <c r="C242" i="4"/>
  <c r="N241" i="4"/>
  <c r="O241" i="4" s="1"/>
  <c r="R241" i="4" s="1"/>
  <c r="C262" i="8"/>
  <c r="I262" i="8" s="1"/>
  <c r="H262" i="8"/>
  <c r="J262" i="8"/>
  <c r="N261" i="8"/>
  <c r="P260" i="5"/>
  <c r="AD259" i="5"/>
  <c r="I265" i="5"/>
  <c r="U258" i="5"/>
  <c r="T258" i="5"/>
  <c r="K265" i="5"/>
  <c r="L265" i="5" s="1"/>
  <c r="M265" i="5" s="1"/>
  <c r="F266" i="5" s="1"/>
  <c r="N265" i="5"/>
  <c r="V258" i="5"/>
  <c r="X258" i="5" s="1"/>
  <c r="AF257" i="5"/>
  <c r="O264" i="5"/>
  <c r="Z257" i="5"/>
  <c r="R110" i="6"/>
  <c r="J257" i="6"/>
  <c r="H257" i="6"/>
  <c r="O256" i="6"/>
  <c r="N256" i="6"/>
  <c r="Z256" i="6" s="1"/>
  <c r="C257" i="6"/>
  <c r="AG109" i="6"/>
  <c r="V110" i="6"/>
  <c r="AF109" i="6"/>
  <c r="S110" i="6"/>
  <c r="I242" i="4" l="1"/>
  <c r="H242" i="4"/>
  <c r="J242" i="4"/>
  <c r="O261" i="8"/>
  <c r="K262" i="8"/>
  <c r="L262" i="8" s="1"/>
  <c r="M262" i="8" s="1"/>
  <c r="F263" i="8" s="1"/>
  <c r="AG257" i="5"/>
  <c r="Y258" i="5"/>
  <c r="S259" i="5"/>
  <c r="AE258" i="5"/>
  <c r="W258" i="5"/>
  <c r="O265" i="5"/>
  <c r="C266" i="5"/>
  <c r="J266" i="5"/>
  <c r="H266" i="5"/>
  <c r="R260" i="5"/>
  <c r="Q260" i="5"/>
  <c r="K257" i="6"/>
  <c r="L257" i="6" s="1"/>
  <c r="M257" i="6" s="1"/>
  <c r="F258" i="6" s="1"/>
  <c r="I257" i="6"/>
  <c r="U110" i="6"/>
  <c r="X110" i="6"/>
  <c r="Y110" i="6"/>
  <c r="K242" i="4" l="1"/>
  <c r="L242" i="4" s="1"/>
  <c r="M242" i="4" s="1"/>
  <c r="F243" i="4" s="1"/>
  <c r="N262" i="8"/>
  <c r="J263" i="8"/>
  <c r="H263" i="8"/>
  <c r="C263" i="8"/>
  <c r="O257" i="6"/>
  <c r="U259" i="5"/>
  <c r="T259" i="5"/>
  <c r="N257" i="6"/>
  <c r="Z257" i="6" s="1"/>
  <c r="AD260" i="5"/>
  <c r="Z258" i="5"/>
  <c r="AA258" i="5"/>
  <c r="C258" i="6"/>
  <c r="I258" i="6" s="1"/>
  <c r="P261" i="5"/>
  <c r="K266" i="5"/>
  <c r="L266" i="5" s="1"/>
  <c r="M266" i="5" s="1"/>
  <c r="F267" i="5" s="1"/>
  <c r="I266" i="5"/>
  <c r="V259" i="5"/>
  <c r="X259" i="5" s="1"/>
  <c r="AF258" i="5"/>
  <c r="J258" i="6"/>
  <c r="H258" i="6"/>
  <c r="AB110" i="6"/>
  <c r="H243" i="4" l="1"/>
  <c r="J243" i="4"/>
  <c r="N242" i="4"/>
  <c r="O242" i="4" s="1"/>
  <c r="R242" i="4" s="1"/>
  <c r="C243" i="4"/>
  <c r="AG258" i="5"/>
  <c r="N266" i="5"/>
  <c r="O266" i="5" s="1"/>
  <c r="C267" i="5"/>
  <c r="O262" i="8"/>
  <c r="I263" i="8"/>
  <c r="K263" i="8"/>
  <c r="L263" i="8" s="1"/>
  <c r="M263" i="8" s="1"/>
  <c r="F264" i="8" s="1"/>
  <c r="R261" i="5"/>
  <c r="Q261" i="5"/>
  <c r="P262" i="5" s="1"/>
  <c r="Y259" i="5"/>
  <c r="S260" i="5"/>
  <c r="AE259" i="5"/>
  <c r="W259" i="5"/>
  <c r="H267" i="5"/>
  <c r="J267" i="5"/>
  <c r="Q110" i="6"/>
  <c r="T110" i="6" s="1"/>
  <c r="K258" i="6"/>
  <c r="L258" i="6" s="1"/>
  <c r="M258" i="6" s="1"/>
  <c r="F259" i="6" s="1"/>
  <c r="I243" i="4" l="1"/>
  <c r="K243" i="4"/>
  <c r="L243" i="4" s="1"/>
  <c r="M243" i="4" s="1"/>
  <c r="F244" i="4" s="1"/>
  <c r="C244" i="4"/>
  <c r="N243" i="4"/>
  <c r="O243" i="4" s="1"/>
  <c r="R243" i="4" s="1"/>
  <c r="K267" i="5"/>
  <c r="L267" i="5" s="1"/>
  <c r="M267" i="5" s="1"/>
  <c r="F268" i="5" s="1"/>
  <c r="H268" i="5" s="1"/>
  <c r="I267" i="5"/>
  <c r="N263" i="8"/>
  <c r="C264" i="8"/>
  <c r="I264" i="8" s="1"/>
  <c r="J264" i="8"/>
  <c r="H264" i="8"/>
  <c r="U260" i="5"/>
  <c r="T260" i="5"/>
  <c r="Z259" i="5"/>
  <c r="AA259" i="5"/>
  <c r="R262" i="5"/>
  <c r="Q262" i="5"/>
  <c r="V260" i="5"/>
  <c r="AF259" i="5"/>
  <c r="AD261" i="5"/>
  <c r="O258" i="6"/>
  <c r="W110" i="6"/>
  <c r="Z110" i="6" s="1"/>
  <c r="J259" i="6"/>
  <c r="H259" i="6"/>
  <c r="C259" i="6"/>
  <c r="N258" i="6"/>
  <c r="Z258" i="6" s="1"/>
  <c r="AE110" i="6"/>
  <c r="P111" i="6"/>
  <c r="I244" i="4" l="1"/>
  <c r="H244" i="4"/>
  <c r="J244" i="4"/>
  <c r="J268" i="5"/>
  <c r="C268" i="5"/>
  <c r="I268" i="5" s="1"/>
  <c r="N267" i="5"/>
  <c r="O263" i="8"/>
  <c r="K264" i="8"/>
  <c r="L264" i="8" s="1"/>
  <c r="M264" i="8" s="1"/>
  <c r="F265" i="8" s="1"/>
  <c r="H265" i="8" s="1"/>
  <c r="P263" i="5"/>
  <c r="AD262" i="5"/>
  <c r="AG259" i="5"/>
  <c r="O267" i="5"/>
  <c r="S261" i="5"/>
  <c r="AE260" i="5"/>
  <c r="W260" i="5"/>
  <c r="X260" i="5"/>
  <c r="Y260" i="5"/>
  <c r="R111" i="6"/>
  <c r="K259" i="6"/>
  <c r="L259" i="6" s="1"/>
  <c r="M259" i="6" s="1"/>
  <c r="F260" i="6" s="1"/>
  <c r="I259" i="6"/>
  <c r="AF110" i="6"/>
  <c r="S111" i="6"/>
  <c r="K244" i="4" l="1"/>
  <c r="L244" i="4" s="1"/>
  <c r="M244" i="4" s="1"/>
  <c r="F245" i="4" s="1"/>
  <c r="K268" i="5"/>
  <c r="L268" i="5" s="1"/>
  <c r="M268" i="5" s="1"/>
  <c r="F269" i="5" s="1"/>
  <c r="AF260" i="5"/>
  <c r="C265" i="8"/>
  <c r="I265" i="8" s="1"/>
  <c r="J265" i="8"/>
  <c r="N264" i="8"/>
  <c r="H269" i="5"/>
  <c r="J269" i="5"/>
  <c r="C260" i="6"/>
  <c r="I260" i="6" s="1"/>
  <c r="Z260" i="5"/>
  <c r="AA260" i="5"/>
  <c r="U261" i="5"/>
  <c r="T261" i="5"/>
  <c r="N259" i="6"/>
  <c r="Z259" i="6" s="1"/>
  <c r="O259" i="6"/>
  <c r="V261" i="5"/>
  <c r="X261" i="5" s="1"/>
  <c r="N268" i="5"/>
  <c r="R263" i="5"/>
  <c r="Q263" i="5"/>
  <c r="H260" i="6"/>
  <c r="J260" i="6"/>
  <c r="AG110" i="6"/>
  <c r="V111" i="6"/>
  <c r="U111" i="6"/>
  <c r="H245" i="4" l="1"/>
  <c r="J245" i="4"/>
  <c r="C269" i="5"/>
  <c r="C245" i="4"/>
  <c r="N244" i="4"/>
  <c r="O244" i="4" s="1"/>
  <c r="R244" i="4" s="1"/>
  <c r="K260" i="6"/>
  <c r="L260" i="6" s="1"/>
  <c r="M260" i="6" s="1"/>
  <c r="F261" i="6" s="1"/>
  <c r="J261" i="6" s="1"/>
  <c r="AG260" i="5"/>
  <c r="O264" i="8"/>
  <c r="K265" i="8"/>
  <c r="L265" i="8" s="1"/>
  <c r="M265" i="8" s="1"/>
  <c r="F266" i="8" s="1"/>
  <c r="J266" i="8" s="1"/>
  <c r="S262" i="5"/>
  <c r="AE261" i="5"/>
  <c r="W261" i="5"/>
  <c r="P264" i="5"/>
  <c r="AD263" i="5"/>
  <c r="C261" i="6"/>
  <c r="I261" i="6" s="1"/>
  <c r="Y261" i="5"/>
  <c r="I269" i="5"/>
  <c r="K269" i="5"/>
  <c r="L269" i="5" s="1"/>
  <c r="M269" i="5" s="1"/>
  <c r="F270" i="5" s="1"/>
  <c r="O268" i="5"/>
  <c r="X111" i="6"/>
  <c r="Y111" i="6"/>
  <c r="O260" i="6" l="1"/>
  <c r="N260" i="6"/>
  <c r="Z260" i="6" s="1"/>
  <c r="H261" i="6"/>
  <c r="I245" i="4"/>
  <c r="K245" i="4"/>
  <c r="L245" i="4" s="1"/>
  <c r="M245" i="4" s="1"/>
  <c r="F246" i="4" s="1"/>
  <c r="N265" i="8"/>
  <c r="H266" i="8"/>
  <c r="C266" i="8"/>
  <c r="I266" i="8" s="1"/>
  <c r="V262" i="5"/>
  <c r="X262" i="5" s="1"/>
  <c r="AF261" i="5"/>
  <c r="N269" i="5"/>
  <c r="J270" i="5"/>
  <c r="H270" i="5"/>
  <c r="Q264" i="5"/>
  <c r="P265" i="5" s="1"/>
  <c r="R264" i="5"/>
  <c r="C270" i="5"/>
  <c r="Z261" i="5"/>
  <c r="Y262" i="5" s="1"/>
  <c r="AA261" i="5"/>
  <c r="U262" i="5"/>
  <c r="T262" i="5"/>
  <c r="K261" i="6"/>
  <c r="L261" i="6" s="1"/>
  <c r="M261" i="6" s="1"/>
  <c r="F262" i="6" s="1"/>
  <c r="AB111" i="6"/>
  <c r="H246" i="4" l="1"/>
  <c r="J246" i="4"/>
  <c r="C246" i="4"/>
  <c r="N245" i="4"/>
  <c r="O245" i="4" s="1"/>
  <c r="R245" i="4" s="1"/>
  <c r="O265" i="8"/>
  <c r="K266" i="8"/>
  <c r="L266" i="8" s="1"/>
  <c r="M266" i="8" s="1"/>
  <c r="F267" i="8" s="1"/>
  <c r="J267" i="8" s="1"/>
  <c r="AA262" i="5"/>
  <c r="R265" i="5"/>
  <c r="Q265" i="5"/>
  <c r="O269" i="5"/>
  <c r="S263" i="5"/>
  <c r="AE262" i="5"/>
  <c r="W262" i="5"/>
  <c r="AG261" i="5"/>
  <c r="AD264" i="5"/>
  <c r="K270" i="5"/>
  <c r="L270" i="5" s="1"/>
  <c r="M270" i="5" s="1"/>
  <c r="F271" i="5" s="1"/>
  <c r="I270" i="5"/>
  <c r="Q111" i="6"/>
  <c r="T111" i="6" s="1"/>
  <c r="H262" i="6"/>
  <c r="J262" i="6"/>
  <c r="C262" i="6"/>
  <c r="O261" i="6"/>
  <c r="N261" i="6"/>
  <c r="Z261" i="6" s="1"/>
  <c r="I246" i="4" l="1"/>
  <c r="K246" i="4"/>
  <c r="L246" i="4" s="1"/>
  <c r="M246" i="4" s="1"/>
  <c r="F247" i="4" s="1"/>
  <c r="N246" i="4"/>
  <c r="O246" i="4" s="1"/>
  <c r="R246" i="4" s="1"/>
  <c r="N266" i="8"/>
  <c r="C267" i="8"/>
  <c r="I267" i="8" s="1"/>
  <c r="H267" i="8"/>
  <c r="J271" i="5"/>
  <c r="H271" i="5"/>
  <c r="V263" i="5"/>
  <c r="AF262" i="5"/>
  <c r="U263" i="5"/>
  <c r="T263" i="5"/>
  <c r="AD265" i="5"/>
  <c r="C271" i="5"/>
  <c r="N270" i="5"/>
  <c r="P266" i="5"/>
  <c r="Z262" i="5"/>
  <c r="W111" i="6"/>
  <c r="Z111" i="6" s="1"/>
  <c r="I262" i="6"/>
  <c r="K262" i="6"/>
  <c r="L262" i="6" s="1"/>
  <c r="M262" i="6" s="1"/>
  <c r="F263" i="6" s="1"/>
  <c r="AE111" i="6"/>
  <c r="P112" i="6"/>
  <c r="C247" i="4" l="1"/>
  <c r="H247" i="4"/>
  <c r="J247" i="4"/>
  <c r="O266" i="8"/>
  <c r="K267" i="8"/>
  <c r="L267" i="8" s="1"/>
  <c r="M267" i="8" s="1"/>
  <c r="F268" i="8" s="1"/>
  <c r="H268" i="8" s="1"/>
  <c r="O270" i="5"/>
  <c r="X263" i="5"/>
  <c r="I271" i="5"/>
  <c r="K271" i="5"/>
  <c r="L271" i="5" s="1"/>
  <c r="M271" i="5" s="1"/>
  <c r="F272" i="5" s="1"/>
  <c r="S264" i="5"/>
  <c r="AE263" i="5"/>
  <c r="W263" i="5"/>
  <c r="R266" i="5"/>
  <c r="Q266" i="5"/>
  <c r="N262" i="6"/>
  <c r="Z262" i="6" s="1"/>
  <c r="C263" i="6"/>
  <c r="AG262" i="5"/>
  <c r="Y263" i="5"/>
  <c r="R112" i="6"/>
  <c r="I263" i="6"/>
  <c r="J263" i="6"/>
  <c r="H263" i="6"/>
  <c r="O262" i="6"/>
  <c r="AF111" i="6"/>
  <c r="S112" i="6"/>
  <c r="I247" i="4" l="1"/>
  <c r="K247" i="4"/>
  <c r="L247" i="4" s="1"/>
  <c r="M247" i="4" s="1"/>
  <c r="F248" i="4" s="1"/>
  <c r="C272" i="5"/>
  <c r="I272" i="5" s="1"/>
  <c r="AF263" i="5"/>
  <c r="V264" i="5"/>
  <c r="X264" i="5" s="1"/>
  <c r="N267" i="8"/>
  <c r="C268" i="8"/>
  <c r="I268" i="8" s="1"/>
  <c r="J268" i="8"/>
  <c r="H272" i="5"/>
  <c r="J272" i="5"/>
  <c r="K272" i="5" s="1"/>
  <c r="L272" i="5" s="1"/>
  <c r="M272" i="5" s="1"/>
  <c r="F273" i="5" s="1"/>
  <c r="N271" i="5"/>
  <c r="Z263" i="5"/>
  <c r="Y264" i="5" s="1"/>
  <c r="AA263" i="5"/>
  <c r="P267" i="5"/>
  <c r="AD266" i="5"/>
  <c r="U264" i="5"/>
  <c r="T264" i="5"/>
  <c r="S265" i="5" s="1"/>
  <c r="K263" i="6"/>
  <c r="L263" i="6" s="1"/>
  <c r="M263" i="6" s="1"/>
  <c r="F264" i="6" s="1"/>
  <c r="O263" i="6"/>
  <c r="Y112" i="6"/>
  <c r="U112" i="6"/>
  <c r="AG111" i="6"/>
  <c r="V112" i="6"/>
  <c r="H248" i="4" l="1"/>
  <c r="J248" i="4"/>
  <c r="C248" i="4"/>
  <c r="N247" i="4"/>
  <c r="O247" i="4" s="1"/>
  <c r="R247" i="4" s="1"/>
  <c r="AG263" i="5"/>
  <c r="O267" i="8"/>
  <c r="K268" i="8"/>
  <c r="L268" i="8" s="1"/>
  <c r="M268" i="8" s="1"/>
  <c r="F269" i="8" s="1"/>
  <c r="H269" i="8" s="1"/>
  <c r="H273" i="5"/>
  <c r="J273" i="5"/>
  <c r="AA264" i="5"/>
  <c r="AE264" i="5"/>
  <c r="W264" i="5"/>
  <c r="N272" i="5"/>
  <c r="U265" i="5"/>
  <c r="T265" i="5"/>
  <c r="Q267" i="5"/>
  <c r="R267" i="5"/>
  <c r="O271" i="5"/>
  <c r="C273" i="5"/>
  <c r="H264" i="6"/>
  <c r="J264" i="6"/>
  <c r="C264" i="6"/>
  <c r="N263" i="6"/>
  <c r="Z263" i="6" s="1"/>
  <c r="AB112" i="6"/>
  <c r="X112" i="6"/>
  <c r="I248" i="4" l="1"/>
  <c r="K248" i="4"/>
  <c r="L248" i="4" s="1"/>
  <c r="M248" i="4" s="1"/>
  <c r="F249" i="4" s="1"/>
  <c r="N268" i="8"/>
  <c r="O268" i="8" s="1"/>
  <c r="C269" i="8"/>
  <c r="I269" i="8" s="1"/>
  <c r="J269" i="8"/>
  <c r="O272" i="5"/>
  <c r="P268" i="5"/>
  <c r="AD267" i="5"/>
  <c r="AF264" i="5"/>
  <c r="V265" i="5"/>
  <c r="X265" i="5" s="1"/>
  <c r="Z264" i="5"/>
  <c r="S266" i="5"/>
  <c r="AE265" i="5"/>
  <c r="I273" i="5"/>
  <c r="K273" i="5"/>
  <c r="L273" i="5" s="1"/>
  <c r="M273" i="5" s="1"/>
  <c r="F274" i="5" s="1"/>
  <c r="Q112" i="6"/>
  <c r="T112" i="6" s="1"/>
  <c r="K264" i="6"/>
  <c r="L264" i="6" s="1"/>
  <c r="M264" i="6" s="1"/>
  <c r="F265" i="6" s="1"/>
  <c r="I264" i="6"/>
  <c r="H249" i="4" l="1"/>
  <c r="J249" i="4"/>
  <c r="W265" i="5"/>
  <c r="C249" i="4"/>
  <c r="N248" i="4"/>
  <c r="O248" i="4" s="1"/>
  <c r="R248" i="4" s="1"/>
  <c r="O264" i="6"/>
  <c r="K269" i="8"/>
  <c r="L269" i="8" s="1"/>
  <c r="M269" i="8" s="1"/>
  <c r="F270" i="8" s="1"/>
  <c r="H270" i="8" s="1"/>
  <c r="J274" i="5"/>
  <c r="H274" i="5"/>
  <c r="R268" i="5"/>
  <c r="Q268" i="5"/>
  <c r="U266" i="5"/>
  <c r="T266" i="5"/>
  <c r="N273" i="5"/>
  <c r="AG264" i="5"/>
  <c r="Y265" i="5"/>
  <c r="C265" i="6"/>
  <c r="I265" i="6" s="1"/>
  <c r="C274" i="5"/>
  <c r="V266" i="5"/>
  <c r="X266" i="5" s="1"/>
  <c r="AF265" i="5"/>
  <c r="W112" i="6"/>
  <c r="Z112" i="6" s="1"/>
  <c r="J265" i="6"/>
  <c r="H265" i="6"/>
  <c r="N264" i="6"/>
  <c r="Z264" i="6" s="1"/>
  <c r="AE112" i="6"/>
  <c r="P113" i="6"/>
  <c r="I249" i="4" l="1"/>
  <c r="K249" i="4"/>
  <c r="L249" i="4" s="1"/>
  <c r="M249" i="4" s="1"/>
  <c r="F250" i="4" s="1"/>
  <c r="C250" i="4"/>
  <c r="C270" i="8"/>
  <c r="I270" i="8" s="1"/>
  <c r="J270" i="8"/>
  <c r="N269" i="8"/>
  <c r="O269" i="8" s="1"/>
  <c r="P269" i="5"/>
  <c r="AD268" i="5"/>
  <c r="K274" i="5"/>
  <c r="L274" i="5" s="1"/>
  <c r="M274" i="5" s="1"/>
  <c r="F275" i="5" s="1"/>
  <c r="I274" i="5"/>
  <c r="O273" i="5"/>
  <c r="S267" i="5"/>
  <c r="AE266" i="5"/>
  <c r="W266" i="5"/>
  <c r="Z265" i="5"/>
  <c r="Y266" i="5" s="1"/>
  <c r="AA265" i="5"/>
  <c r="R113" i="6"/>
  <c r="K265" i="6"/>
  <c r="N265" i="6" s="1"/>
  <c r="Z265" i="6" s="1"/>
  <c r="AF112" i="6"/>
  <c r="S113" i="6"/>
  <c r="N274" i="5" l="1"/>
  <c r="I250" i="4"/>
  <c r="H250" i="4"/>
  <c r="J250" i="4"/>
  <c r="K250" i="4" s="1"/>
  <c r="L250" i="4" s="1"/>
  <c r="M250" i="4" s="1"/>
  <c r="F251" i="4" s="1"/>
  <c r="N249" i="4"/>
  <c r="O249" i="4" s="1"/>
  <c r="R249" i="4" s="1"/>
  <c r="C275" i="5"/>
  <c r="I275" i="5" s="1"/>
  <c r="AG265" i="5"/>
  <c r="K270" i="8"/>
  <c r="L270" i="8" s="1"/>
  <c r="M270" i="8" s="1"/>
  <c r="F271" i="8" s="1"/>
  <c r="J271" i="8" s="1"/>
  <c r="V267" i="5"/>
  <c r="AF266" i="5"/>
  <c r="O274" i="5"/>
  <c r="Z266" i="5"/>
  <c r="Y267" i="5" s="1"/>
  <c r="AA266" i="5"/>
  <c r="U267" i="5"/>
  <c r="T267" i="5"/>
  <c r="H275" i="5"/>
  <c r="J275" i="5"/>
  <c r="Q269" i="5"/>
  <c r="R269" i="5"/>
  <c r="L265" i="6"/>
  <c r="M265" i="6" s="1"/>
  <c r="F266" i="6" s="1"/>
  <c r="C266" i="6"/>
  <c r="O265" i="6"/>
  <c r="AG112" i="6"/>
  <c r="V113" i="6"/>
  <c r="U113" i="6"/>
  <c r="J251" i="4" l="1"/>
  <c r="H251" i="4"/>
  <c r="K275" i="5"/>
  <c r="L275" i="5" s="1"/>
  <c r="M275" i="5" s="1"/>
  <c r="F276" i="5" s="1"/>
  <c r="N250" i="4"/>
  <c r="O250" i="4" s="1"/>
  <c r="R250" i="4" s="1"/>
  <c r="C251" i="4"/>
  <c r="AG266" i="5"/>
  <c r="H271" i="8"/>
  <c r="N270" i="8"/>
  <c r="O270" i="8" s="1"/>
  <c r="C271" i="8"/>
  <c r="I271" i="8" s="1"/>
  <c r="H276" i="5"/>
  <c r="J276" i="5"/>
  <c r="AA267" i="5"/>
  <c r="S268" i="5"/>
  <c r="AE267" i="5"/>
  <c r="W267" i="5"/>
  <c r="AD269" i="5"/>
  <c r="C276" i="5"/>
  <c r="N275" i="5"/>
  <c r="P270" i="5"/>
  <c r="X267" i="5"/>
  <c r="I266" i="6"/>
  <c r="J266" i="6"/>
  <c r="H266" i="6"/>
  <c r="X113" i="6"/>
  <c r="Y113" i="6"/>
  <c r="K251" i="4" l="1"/>
  <c r="L251" i="4" s="1"/>
  <c r="M251" i="4" s="1"/>
  <c r="F252" i="4" s="1"/>
  <c r="I251" i="4"/>
  <c r="C252" i="4"/>
  <c r="N251" i="4"/>
  <c r="O251" i="4" s="1"/>
  <c r="R251" i="4" s="1"/>
  <c r="AF267" i="5"/>
  <c r="K271" i="8"/>
  <c r="N271" i="8" s="1"/>
  <c r="O271" i="8" s="1"/>
  <c r="V268" i="5"/>
  <c r="I276" i="5"/>
  <c r="K276" i="5"/>
  <c r="L276" i="5" s="1"/>
  <c r="M276" i="5" s="1"/>
  <c r="F277" i="5" s="1"/>
  <c r="Z267" i="5"/>
  <c r="R270" i="5"/>
  <c r="Q270" i="5"/>
  <c r="U268" i="5"/>
  <c r="T268" i="5"/>
  <c r="O275" i="5"/>
  <c r="K266" i="6"/>
  <c r="L266" i="6" s="1"/>
  <c r="M266" i="6" s="1"/>
  <c r="F267" i="6" s="1"/>
  <c r="AB113" i="6"/>
  <c r="I252" i="4" l="1"/>
  <c r="H252" i="4"/>
  <c r="J252" i="4"/>
  <c r="L271" i="8"/>
  <c r="M271" i="8" s="1"/>
  <c r="F272" i="8" s="1"/>
  <c r="H272" i="8" s="1"/>
  <c r="C272" i="8"/>
  <c r="I272" i="8" s="1"/>
  <c r="H277" i="5"/>
  <c r="J277" i="5"/>
  <c r="S269" i="5"/>
  <c r="AE268" i="5"/>
  <c r="W268" i="5"/>
  <c r="V269" i="5" s="1"/>
  <c r="X269" i="5" s="1"/>
  <c r="AG267" i="5"/>
  <c r="Y268" i="5"/>
  <c r="P271" i="5"/>
  <c r="AD270" i="5"/>
  <c r="C277" i="5"/>
  <c r="N276" i="5"/>
  <c r="X268" i="5"/>
  <c r="Q113" i="6"/>
  <c r="T113" i="6" s="1"/>
  <c r="J267" i="6"/>
  <c r="H267" i="6"/>
  <c r="C267" i="6"/>
  <c r="O266" i="6"/>
  <c r="N266" i="6"/>
  <c r="Z266" i="6" s="1"/>
  <c r="K252" i="4" l="1"/>
  <c r="L252" i="4" s="1"/>
  <c r="M252" i="4" s="1"/>
  <c r="F253" i="4" s="1"/>
  <c r="C253" i="4"/>
  <c r="J272" i="8"/>
  <c r="K272" i="8" s="1"/>
  <c r="L272" i="8" s="1"/>
  <c r="M272" i="8" s="1"/>
  <c r="F273" i="8" s="1"/>
  <c r="H273" i="8" s="1"/>
  <c r="U269" i="5"/>
  <c r="T269" i="5"/>
  <c r="I277" i="5"/>
  <c r="K277" i="5"/>
  <c r="Q271" i="5"/>
  <c r="R271" i="5"/>
  <c r="Z268" i="5"/>
  <c r="AA268" i="5"/>
  <c r="O276" i="5"/>
  <c r="AF268" i="5"/>
  <c r="W113" i="6"/>
  <c r="Z113" i="6" s="1"/>
  <c r="K267" i="6"/>
  <c r="L267" i="6" s="1"/>
  <c r="M267" i="6" s="1"/>
  <c r="F268" i="6" s="1"/>
  <c r="I267" i="6"/>
  <c r="AE113" i="6"/>
  <c r="P114" i="6"/>
  <c r="I253" i="4" l="1"/>
  <c r="J253" i="4"/>
  <c r="K253" i="4" s="1"/>
  <c r="L253" i="4" s="1"/>
  <c r="M253" i="4" s="1"/>
  <c r="F254" i="4" s="1"/>
  <c r="H253" i="4"/>
  <c r="N252" i="4"/>
  <c r="O252" i="4" s="1"/>
  <c r="R252" i="4" s="1"/>
  <c r="N272" i="8"/>
  <c r="O272" i="8" s="1"/>
  <c r="C273" i="8"/>
  <c r="I273" i="8" s="1"/>
  <c r="J273" i="8"/>
  <c r="L277" i="5"/>
  <c r="M277" i="5" s="1"/>
  <c r="F278" i="5" s="1"/>
  <c r="N277" i="5"/>
  <c r="AG268" i="5"/>
  <c r="C268" i="6"/>
  <c r="I268" i="6" s="1"/>
  <c r="C278" i="5"/>
  <c r="I278" i="5" s="1"/>
  <c r="S270" i="5"/>
  <c r="AE269" i="5"/>
  <c r="W269" i="5"/>
  <c r="N267" i="6"/>
  <c r="Z267" i="6" s="1"/>
  <c r="O267" i="6"/>
  <c r="Y269" i="5"/>
  <c r="P272" i="5"/>
  <c r="AD271" i="5"/>
  <c r="R114" i="6"/>
  <c r="J268" i="6"/>
  <c r="H268" i="6"/>
  <c r="AF113" i="6"/>
  <c r="S114" i="6"/>
  <c r="J254" i="4" l="1"/>
  <c r="H254" i="4"/>
  <c r="C254" i="4"/>
  <c r="N253" i="4"/>
  <c r="O253" i="4" s="1"/>
  <c r="R253" i="4" s="1"/>
  <c r="K273" i="8"/>
  <c r="C274" i="8" s="1"/>
  <c r="I274" i="8" s="1"/>
  <c r="V270" i="5"/>
  <c r="X270" i="5" s="1"/>
  <c r="AF269" i="5"/>
  <c r="Z269" i="5"/>
  <c r="AA269" i="5"/>
  <c r="U270" i="5"/>
  <c r="T270" i="5"/>
  <c r="O277" i="5"/>
  <c r="R272" i="5"/>
  <c r="Q272" i="5"/>
  <c r="H278" i="5"/>
  <c r="J278" i="5"/>
  <c r="K268" i="6"/>
  <c r="L268" i="6" s="1"/>
  <c r="M268" i="6" s="1"/>
  <c r="F269" i="6" s="1"/>
  <c r="U114" i="6"/>
  <c r="AG113" i="6"/>
  <c r="V114" i="6"/>
  <c r="I254" i="4" l="1"/>
  <c r="K254" i="4"/>
  <c r="C255" i="4" s="1"/>
  <c r="L273" i="8"/>
  <c r="M273" i="8" s="1"/>
  <c r="F274" i="8" s="1"/>
  <c r="H274" i="8" s="1"/>
  <c r="N273" i="8"/>
  <c r="O273" i="8" s="1"/>
  <c r="AD272" i="5"/>
  <c r="K278" i="5"/>
  <c r="S271" i="5"/>
  <c r="AE270" i="5"/>
  <c r="W270" i="5"/>
  <c r="AG269" i="5"/>
  <c r="P273" i="5"/>
  <c r="Y270" i="5"/>
  <c r="H269" i="6"/>
  <c r="J269" i="6"/>
  <c r="C269" i="6"/>
  <c r="N268" i="6"/>
  <c r="Z268" i="6" s="1"/>
  <c r="O268" i="6"/>
  <c r="X114" i="6"/>
  <c r="Y114" i="6"/>
  <c r="I255" i="4" l="1"/>
  <c r="N254" i="4"/>
  <c r="O254" i="4" s="1"/>
  <c r="R254" i="4" s="1"/>
  <c r="L254" i="4"/>
  <c r="M254" i="4" s="1"/>
  <c r="F255" i="4" s="1"/>
  <c r="J274" i="8"/>
  <c r="K274" i="8" s="1"/>
  <c r="C275" i="8" s="1"/>
  <c r="I275" i="8" s="1"/>
  <c r="V271" i="5"/>
  <c r="AF270" i="5"/>
  <c r="L278" i="5"/>
  <c r="M278" i="5" s="1"/>
  <c r="F279" i="5" s="1"/>
  <c r="C279" i="5"/>
  <c r="Z270" i="5"/>
  <c r="Y271" i="5" s="1"/>
  <c r="AA270" i="5"/>
  <c r="R273" i="5"/>
  <c r="Q273" i="5"/>
  <c r="P274" i="5" s="1"/>
  <c r="U271" i="5"/>
  <c r="T271" i="5"/>
  <c r="N278" i="5"/>
  <c r="K269" i="6"/>
  <c r="L269" i="6" s="1"/>
  <c r="M269" i="6" s="1"/>
  <c r="F270" i="6" s="1"/>
  <c r="N269" i="6"/>
  <c r="Z269" i="6" s="1"/>
  <c r="I269" i="6"/>
  <c r="O269" i="6" s="1"/>
  <c r="AB114" i="6"/>
  <c r="H255" i="4" l="1"/>
  <c r="J255" i="4"/>
  <c r="AG270" i="5"/>
  <c r="L274" i="8"/>
  <c r="M274" i="8" s="1"/>
  <c r="F275" i="8" s="1"/>
  <c r="H275" i="8" s="1"/>
  <c r="N274" i="8"/>
  <c r="O274" i="8" s="1"/>
  <c r="J279" i="5"/>
  <c r="K279" i="5" s="1"/>
  <c r="L279" i="5" s="1"/>
  <c r="M279" i="5" s="1"/>
  <c r="F280" i="5" s="1"/>
  <c r="H279" i="5"/>
  <c r="R274" i="5"/>
  <c r="Q274" i="5"/>
  <c r="AD273" i="5"/>
  <c r="S272" i="5"/>
  <c r="AE271" i="5"/>
  <c r="W271" i="5"/>
  <c r="V272" i="5" s="1"/>
  <c r="I279" i="5"/>
  <c r="AA271" i="5"/>
  <c r="C270" i="6"/>
  <c r="O278" i="5"/>
  <c r="X271" i="5"/>
  <c r="Q114" i="6"/>
  <c r="T114" i="6" s="1"/>
  <c r="I270" i="6"/>
  <c r="J270" i="6"/>
  <c r="K270" i="6" s="1"/>
  <c r="L270" i="6" s="1"/>
  <c r="M270" i="6" s="1"/>
  <c r="F271" i="6" s="1"/>
  <c r="H270" i="6"/>
  <c r="K255" i="4" l="1"/>
  <c r="L255" i="4" s="1"/>
  <c r="M255" i="4" s="1"/>
  <c r="F256" i="4" s="1"/>
  <c r="C256" i="4"/>
  <c r="C280" i="5"/>
  <c r="I280" i="5" s="1"/>
  <c r="J275" i="8"/>
  <c r="K275" i="8" s="1"/>
  <c r="L275" i="8" s="1"/>
  <c r="M275" i="8" s="1"/>
  <c r="F276" i="8" s="1"/>
  <c r="J276" i="8" s="1"/>
  <c r="P275" i="5"/>
  <c r="AD274" i="5"/>
  <c r="H280" i="5"/>
  <c r="J280" i="5"/>
  <c r="U272" i="5"/>
  <c r="T272" i="5"/>
  <c r="S273" i="5" s="1"/>
  <c r="X272" i="5"/>
  <c r="AF271" i="5"/>
  <c r="Z271" i="5"/>
  <c r="N279" i="5"/>
  <c r="W114" i="6"/>
  <c r="Z114" i="6" s="1"/>
  <c r="H271" i="6"/>
  <c r="J271" i="6"/>
  <c r="C271" i="6"/>
  <c r="N270" i="6"/>
  <c r="Z270" i="6" s="1"/>
  <c r="O270" i="6"/>
  <c r="AE114" i="6"/>
  <c r="P115" i="6"/>
  <c r="I256" i="4" l="1"/>
  <c r="J256" i="4"/>
  <c r="K256" i="4" s="1"/>
  <c r="L256" i="4" s="1"/>
  <c r="M256" i="4" s="1"/>
  <c r="F257" i="4" s="1"/>
  <c r="H256" i="4"/>
  <c r="N255" i="4"/>
  <c r="O255" i="4" s="1"/>
  <c r="R255" i="4" s="1"/>
  <c r="N275" i="8"/>
  <c r="C276" i="8"/>
  <c r="I276" i="8" s="1"/>
  <c r="H276" i="8"/>
  <c r="O275" i="8"/>
  <c r="O279" i="5"/>
  <c r="AG271" i="5"/>
  <c r="Y272" i="5"/>
  <c r="U273" i="5"/>
  <c r="T273" i="5"/>
  <c r="AE272" i="5"/>
  <c r="W272" i="5"/>
  <c r="R275" i="5"/>
  <c r="Q275" i="5"/>
  <c r="K280" i="5"/>
  <c r="C281" i="5" s="1"/>
  <c r="R115" i="6"/>
  <c r="K271" i="6"/>
  <c r="L271" i="6" s="1"/>
  <c r="M271" i="6" s="1"/>
  <c r="F272" i="6" s="1"/>
  <c r="I271" i="6"/>
  <c r="AG114" i="6"/>
  <c r="V115" i="6"/>
  <c r="AF114" i="6"/>
  <c r="S115" i="6"/>
  <c r="H257" i="4" l="1"/>
  <c r="J257" i="4"/>
  <c r="N256" i="4"/>
  <c r="O256" i="4" s="1"/>
  <c r="R256" i="4" s="1"/>
  <c r="C257" i="4"/>
  <c r="K276" i="8"/>
  <c r="L276" i="8" s="1"/>
  <c r="M276" i="8" s="1"/>
  <c r="F277" i="8" s="1"/>
  <c r="J277" i="8" s="1"/>
  <c r="O271" i="6"/>
  <c r="I281" i="5"/>
  <c r="P276" i="5"/>
  <c r="AD275" i="5"/>
  <c r="S274" i="5"/>
  <c r="AE273" i="5"/>
  <c r="AF272" i="5"/>
  <c r="V273" i="5"/>
  <c r="X273" i="5" s="1"/>
  <c r="C272" i="6"/>
  <c r="I272" i="6" s="1"/>
  <c r="L280" i="5"/>
  <c r="M280" i="5" s="1"/>
  <c r="F281" i="5" s="1"/>
  <c r="N280" i="5"/>
  <c r="Z272" i="5"/>
  <c r="AA272" i="5"/>
  <c r="J272" i="6"/>
  <c r="H272" i="6"/>
  <c r="N271" i="6"/>
  <c r="Z271" i="6" s="1"/>
  <c r="U115" i="6"/>
  <c r="X115" i="6"/>
  <c r="Y115" i="6"/>
  <c r="I257" i="4" l="1"/>
  <c r="K257" i="4"/>
  <c r="L257" i="4" s="1"/>
  <c r="M257" i="4" s="1"/>
  <c r="F258" i="4" s="1"/>
  <c r="C258" i="4"/>
  <c r="N257" i="4"/>
  <c r="O257" i="4" s="1"/>
  <c r="R257" i="4" s="1"/>
  <c r="K272" i="6"/>
  <c r="L272" i="6" s="1"/>
  <c r="M272" i="6" s="1"/>
  <c r="F273" i="6" s="1"/>
  <c r="AG272" i="5"/>
  <c r="C277" i="8"/>
  <c r="I277" i="8" s="1"/>
  <c r="N276" i="8"/>
  <c r="O276" i="8" s="1"/>
  <c r="H277" i="8"/>
  <c r="K277" i="8"/>
  <c r="L277" i="8" s="1"/>
  <c r="M277" i="8" s="1"/>
  <c r="F278" i="8" s="1"/>
  <c r="U274" i="5"/>
  <c r="T274" i="5"/>
  <c r="Q276" i="5"/>
  <c r="R276" i="5"/>
  <c r="O280" i="5"/>
  <c r="H281" i="5"/>
  <c r="J281" i="5"/>
  <c r="W273" i="5"/>
  <c r="Y273" i="5"/>
  <c r="H273" i="6"/>
  <c r="J273" i="6"/>
  <c r="O272" i="6"/>
  <c r="C273" i="6"/>
  <c r="N272" i="6"/>
  <c r="Z272" i="6" s="1"/>
  <c r="AB115" i="6"/>
  <c r="J258" i="4" l="1"/>
  <c r="H258" i="4"/>
  <c r="I258" i="4"/>
  <c r="K258" i="4"/>
  <c r="L258" i="4" s="1"/>
  <c r="M258" i="4" s="1"/>
  <c r="F259" i="4" s="1"/>
  <c r="C278" i="8"/>
  <c r="I278" i="8" s="1"/>
  <c r="N277" i="8"/>
  <c r="J278" i="8"/>
  <c r="H278" i="8"/>
  <c r="V274" i="5"/>
  <c r="X274" i="5" s="1"/>
  <c r="AF273" i="5"/>
  <c r="AE274" i="5"/>
  <c r="K281" i="5"/>
  <c r="L281" i="5" s="1"/>
  <c r="M281" i="5" s="1"/>
  <c r="F282" i="5" s="1"/>
  <c r="AD276" i="5"/>
  <c r="Z273" i="5"/>
  <c r="AA273" i="5"/>
  <c r="P277" i="5"/>
  <c r="S275" i="5"/>
  <c r="Q115" i="6"/>
  <c r="T115" i="6" s="1"/>
  <c r="I273" i="6"/>
  <c r="K273" i="6"/>
  <c r="L273" i="6" s="1"/>
  <c r="M273" i="6" s="1"/>
  <c r="F274" i="6" s="1"/>
  <c r="C259" i="4" l="1"/>
  <c r="I259" i="4"/>
  <c r="H259" i="4"/>
  <c r="J259" i="4"/>
  <c r="K259" i="4" s="1"/>
  <c r="N258" i="4"/>
  <c r="O258" i="4" s="1"/>
  <c r="R258" i="4" s="1"/>
  <c r="N273" i="6"/>
  <c r="Z273" i="6" s="1"/>
  <c r="W274" i="5"/>
  <c r="V275" i="5" s="1"/>
  <c r="X275" i="5" s="1"/>
  <c r="O277" i="8"/>
  <c r="K278" i="8"/>
  <c r="L278" i="8" s="1"/>
  <c r="M278" i="8" s="1"/>
  <c r="F279" i="8" s="1"/>
  <c r="H282" i="5"/>
  <c r="J282" i="5"/>
  <c r="U275" i="5"/>
  <c r="T275" i="5"/>
  <c r="S276" i="5" s="1"/>
  <c r="AG273" i="5"/>
  <c r="Q277" i="5"/>
  <c r="P278" i="5" s="1"/>
  <c r="R277" i="5"/>
  <c r="C282" i="5"/>
  <c r="Y274" i="5"/>
  <c r="N281" i="5"/>
  <c r="W115" i="6"/>
  <c r="Z115" i="6" s="1"/>
  <c r="C274" i="6"/>
  <c r="J274" i="6"/>
  <c r="H274" i="6"/>
  <c r="O273" i="6"/>
  <c r="AE115" i="6"/>
  <c r="P116" i="6"/>
  <c r="L259" i="4" l="1"/>
  <c r="M259" i="4" s="1"/>
  <c r="F260" i="4" s="1"/>
  <c r="C260" i="4"/>
  <c r="N259" i="4"/>
  <c r="O259" i="4" s="1"/>
  <c r="R259" i="4" s="1"/>
  <c r="AF274" i="5"/>
  <c r="C279" i="8"/>
  <c r="I279" i="8" s="1"/>
  <c r="J279" i="8"/>
  <c r="H279" i="8"/>
  <c r="N278" i="8"/>
  <c r="R278" i="5"/>
  <c r="Q278" i="5"/>
  <c r="AD277" i="5"/>
  <c r="U276" i="5"/>
  <c r="T276" i="5"/>
  <c r="O281" i="5"/>
  <c r="I282" i="5"/>
  <c r="K282" i="5"/>
  <c r="L282" i="5" s="1"/>
  <c r="M282" i="5" s="1"/>
  <c r="F283" i="5" s="1"/>
  <c r="Z274" i="5"/>
  <c r="AA274" i="5"/>
  <c r="AE275" i="5"/>
  <c r="W275" i="5"/>
  <c r="R116" i="6"/>
  <c r="I274" i="6"/>
  <c r="K274" i="6"/>
  <c r="L274" i="6" s="1"/>
  <c r="M274" i="6" s="1"/>
  <c r="F275" i="6" s="1"/>
  <c r="C275" i="6"/>
  <c r="AF115" i="6"/>
  <c r="S116" i="6"/>
  <c r="I260" i="4" l="1"/>
  <c r="J260" i="4"/>
  <c r="K260" i="4" s="1"/>
  <c r="L260" i="4" s="1"/>
  <c r="M260" i="4" s="1"/>
  <c r="F261" i="4" s="1"/>
  <c r="H260" i="4"/>
  <c r="O278" i="8"/>
  <c r="K279" i="8"/>
  <c r="L279" i="8" s="1"/>
  <c r="M279" i="8" s="1"/>
  <c r="F280" i="8" s="1"/>
  <c r="J283" i="5"/>
  <c r="H283" i="5"/>
  <c r="V276" i="5"/>
  <c r="X276" i="5" s="1"/>
  <c r="AF275" i="5"/>
  <c r="AG274" i="5"/>
  <c r="S277" i="5"/>
  <c r="AE276" i="5"/>
  <c r="N282" i="5"/>
  <c r="P279" i="5"/>
  <c r="AD278" i="5"/>
  <c r="Y275" i="5"/>
  <c r="C283" i="5"/>
  <c r="I275" i="6"/>
  <c r="J275" i="6"/>
  <c r="H275" i="6"/>
  <c r="O274" i="6"/>
  <c r="N274" i="6"/>
  <c r="Z274" i="6" s="1"/>
  <c r="U116" i="6"/>
  <c r="AG115" i="6"/>
  <c r="V116" i="6"/>
  <c r="H261" i="4" l="1"/>
  <c r="J261" i="4"/>
  <c r="W276" i="5"/>
  <c r="V277" i="5" s="1"/>
  <c r="X277" i="5" s="1"/>
  <c r="N260" i="4"/>
  <c r="O260" i="4" s="1"/>
  <c r="R260" i="4" s="1"/>
  <c r="C261" i="4"/>
  <c r="C280" i="8"/>
  <c r="J280" i="8"/>
  <c r="H280" i="8"/>
  <c r="N279" i="8"/>
  <c r="K283" i="5"/>
  <c r="L283" i="5" s="1"/>
  <c r="M283" i="5" s="1"/>
  <c r="F284" i="5" s="1"/>
  <c r="I283" i="5"/>
  <c r="Z275" i="5"/>
  <c r="AA275" i="5"/>
  <c r="Q279" i="5"/>
  <c r="R279" i="5"/>
  <c r="U277" i="5"/>
  <c r="T277" i="5"/>
  <c r="AF276" i="5"/>
  <c r="O282" i="5"/>
  <c r="K275" i="6"/>
  <c r="L275" i="6" s="1"/>
  <c r="M275" i="6" s="1"/>
  <c r="F276" i="6" s="1"/>
  <c r="Y116" i="6"/>
  <c r="X116" i="6"/>
  <c r="K261" i="4" l="1"/>
  <c r="L261" i="4" s="1"/>
  <c r="M261" i="4" s="1"/>
  <c r="F262" i="4" s="1"/>
  <c r="N261" i="4"/>
  <c r="I261" i="4"/>
  <c r="C262" i="4"/>
  <c r="N283" i="5"/>
  <c r="AG275" i="5"/>
  <c r="C284" i="5"/>
  <c r="I284" i="5" s="1"/>
  <c r="O279" i="8"/>
  <c r="K280" i="8"/>
  <c r="L280" i="8" s="1"/>
  <c r="M280" i="8" s="1"/>
  <c r="F281" i="8" s="1"/>
  <c r="I280" i="8"/>
  <c r="P280" i="5"/>
  <c r="AD279" i="5"/>
  <c r="O283" i="5"/>
  <c r="O275" i="6"/>
  <c r="S278" i="5"/>
  <c r="AE277" i="5"/>
  <c r="W277" i="5"/>
  <c r="Y276" i="5"/>
  <c r="J284" i="5"/>
  <c r="H284" i="5"/>
  <c r="C276" i="6"/>
  <c r="J276" i="6"/>
  <c r="H276" i="6"/>
  <c r="N275" i="6"/>
  <c r="Z275" i="6" s="1"/>
  <c r="AB116" i="6"/>
  <c r="I262" i="4" l="1"/>
  <c r="O261" i="4"/>
  <c r="R261" i="4" s="1"/>
  <c r="H262" i="4"/>
  <c r="J262" i="4"/>
  <c r="K262" i="4" s="1"/>
  <c r="L262" i="4" s="1"/>
  <c r="M262" i="4" s="1"/>
  <c r="F263" i="4" s="1"/>
  <c r="C281" i="8"/>
  <c r="I281" i="8" s="1"/>
  <c r="H281" i="8"/>
  <c r="J281" i="8"/>
  <c r="N280" i="8"/>
  <c r="V278" i="5"/>
  <c r="X278" i="5" s="1"/>
  <c r="AF277" i="5"/>
  <c r="Z276" i="5"/>
  <c r="AA276" i="5"/>
  <c r="K284" i="5"/>
  <c r="L284" i="5" s="1"/>
  <c r="M284" i="5" s="1"/>
  <c r="F285" i="5" s="1"/>
  <c r="U278" i="5"/>
  <c r="T278" i="5"/>
  <c r="Q280" i="5"/>
  <c r="R280" i="5"/>
  <c r="Q116" i="6"/>
  <c r="T116" i="6" s="1"/>
  <c r="I276" i="6"/>
  <c r="K276" i="6"/>
  <c r="L276" i="6" s="1"/>
  <c r="M276" i="6" s="1"/>
  <c r="F277" i="6" s="1"/>
  <c r="H263" i="4" l="1"/>
  <c r="J263" i="4"/>
  <c r="N262" i="4"/>
  <c r="O262" i="4" s="1"/>
  <c r="R262" i="4" s="1"/>
  <c r="C263" i="4"/>
  <c r="AG276" i="5"/>
  <c r="C285" i="5"/>
  <c r="I285" i="5" s="1"/>
  <c r="O280" i="8"/>
  <c r="K281" i="8"/>
  <c r="L281" i="8" s="1"/>
  <c r="M281" i="8" s="1"/>
  <c r="F282" i="8" s="1"/>
  <c r="H282" i="8" s="1"/>
  <c r="H285" i="5"/>
  <c r="J285" i="5"/>
  <c r="K285" i="5" s="1"/>
  <c r="L285" i="5" s="1"/>
  <c r="M285" i="5" s="1"/>
  <c r="F286" i="5" s="1"/>
  <c r="S279" i="5"/>
  <c r="AE278" i="5"/>
  <c r="W278" i="5"/>
  <c r="Y277" i="5"/>
  <c r="AD280" i="5"/>
  <c r="C277" i="6"/>
  <c r="P281" i="5"/>
  <c r="N284" i="5"/>
  <c r="W116" i="6"/>
  <c r="Z116" i="6" s="1"/>
  <c r="J277" i="6"/>
  <c r="H277" i="6"/>
  <c r="I277" i="6"/>
  <c r="O276" i="6"/>
  <c r="N276" i="6"/>
  <c r="Z276" i="6" s="1"/>
  <c r="AE116" i="6"/>
  <c r="P117" i="6"/>
  <c r="K263" i="4" l="1"/>
  <c r="L263" i="4" s="1"/>
  <c r="M263" i="4" s="1"/>
  <c r="F264" i="4" s="1"/>
  <c r="I263" i="4"/>
  <c r="N263" i="4"/>
  <c r="O263" i="4" s="1"/>
  <c r="R263" i="4" s="1"/>
  <c r="K277" i="6"/>
  <c r="L277" i="6" s="1"/>
  <c r="M277" i="6" s="1"/>
  <c r="F278" i="6" s="1"/>
  <c r="J278" i="6" s="1"/>
  <c r="N281" i="8"/>
  <c r="C282" i="8"/>
  <c r="I282" i="8" s="1"/>
  <c r="J282" i="8"/>
  <c r="O284" i="5"/>
  <c r="U279" i="5"/>
  <c r="T279" i="5"/>
  <c r="J286" i="5"/>
  <c r="H286" i="5"/>
  <c r="R281" i="5"/>
  <c r="Q281" i="5"/>
  <c r="P282" i="5" s="1"/>
  <c r="Z277" i="5"/>
  <c r="AA277" i="5"/>
  <c r="N285" i="5"/>
  <c r="C286" i="5"/>
  <c r="V279" i="5"/>
  <c r="AF278" i="5"/>
  <c r="R117" i="6"/>
  <c r="O277" i="6"/>
  <c r="C278" i="6"/>
  <c r="N277" i="6"/>
  <c r="Z277" i="6" s="1"/>
  <c r="AG116" i="6"/>
  <c r="V117" i="6"/>
  <c r="AF116" i="6"/>
  <c r="S117" i="6"/>
  <c r="H278" i="6" l="1"/>
  <c r="H264" i="4"/>
  <c r="J264" i="4"/>
  <c r="C264" i="4"/>
  <c r="O281" i="8"/>
  <c r="K282" i="8"/>
  <c r="L282" i="8" s="1"/>
  <c r="M282" i="8" s="1"/>
  <c r="F283" i="8" s="1"/>
  <c r="H283" i="8" s="1"/>
  <c r="I286" i="5"/>
  <c r="K286" i="5"/>
  <c r="L286" i="5" s="1"/>
  <c r="M286" i="5" s="1"/>
  <c r="F287" i="5" s="1"/>
  <c r="O285" i="5"/>
  <c r="AD281" i="5"/>
  <c r="X279" i="5"/>
  <c r="AG277" i="5"/>
  <c r="Y278" i="5"/>
  <c r="Q282" i="5"/>
  <c r="R282" i="5"/>
  <c r="S280" i="5"/>
  <c r="AE279" i="5"/>
  <c r="W279" i="5"/>
  <c r="K278" i="6"/>
  <c r="L278" i="6" s="1"/>
  <c r="M278" i="6" s="1"/>
  <c r="F279" i="6" s="1"/>
  <c r="I278" i="6"/>
  <c r="X117" i="6"/>
  <c r="U117" i="6"/>
  <c r="Y117" i="6"/>
  <c r="K264" i="4" l="1"/>
  <c r="L264" i="4" s="1"/>
  <c r="M264" i="4" s="1"/>
  <c r="F265" i="4" s="1"/>
  <c r="C265" i="4"/>
  <c r="I264" i="4"/>
  <c r="AF279" i="5"/>
  <c r="N286" i="5"/>
  <c r="O286" i="5" s="1"/>
  <c r="V280" i="5"/>
  <c r="X280" i="5" s="1"/>
  <c r="C287" i="5"/>
  <c r="N282" i="8"/>
  <c r="J283" i="8"/>
  <c r="C283" i="8"/>
  <c r="I283" i="8" s="1"/>
  <c r="N278" i="6"/>
  <c r="Z278" i="6" s="1"/>
  <c r="P283" i="5"/>
  <c r="AD282" i="5"/>
  <c r="I287" i="5"/>
  <c r="C279" i="6"/>
  <c r="I279" i="6" s="1"/>
  <c r="Z278" i="5"/>
  <c r="Y279" i="5" s="1"/>
  <c r="AA278" i="5"/>
  <c r="J287" i="5"/>
  <c r="H287" i="5"/>
  <c r="O278" i="6"/>
  <c r="U280" i="5"/>
  <c r="T280" i="5"/>
  <c r="S281" i="5" s="1"/>
  <c r="J279" i="6"/>
  <c r="H279" i="6"/>
  <c r="AB117" i="6"/>
  <c r="I265" i="4" l="1"/>
  <c r="J265" i="4"/>
  <c r="H265" i="4"/>
  <c r="N264" i="4"/>
  <c r="O264" i="4" s="1"/>
  <c r="R264" i="4" s="1"/>
  <c r="O282" i="8"/>
  <c r="K283" i="8"/>
  <c r="L283" i="8" s="1"/>
  <c r="M283" i="8" s="1"/>
  <c r="F284" i="8" s="1"/>
  <c r="J284" i="8" s="1"/>
  <c r="U281" i="5"/>
  <c r="T281" i="5"/>
  <c r="Z279" i="5"/>
  <c r="AA279" i="5"/>
  <c r="K287" i="5"/>
  <c r="L287" i="5" s="1"/>
  <c r="M287" i="5" s="1"/>
  <c r="F288" i="5" s="1"/>
  <c r="AG278" i="5"/>
  <c r="R283" i="5"/>
  <c r="Q283" i="5"/>
  <c r="AE280" i="5"/>
  <c r="W280" i="5"/>
  <c r="Q117" i="6"/>
  <c r="T117" i="6"/>
  <c r="K279" i="6"/>
  <c r="L279" i="6" s="1"/>
  <c r="M279" i="6" s="1"/>
  <c r="F280" i="6" s="1"/>
  <c r="K265" i="4" l="1"/>
  <c r="L265" i="4" s="1"/>
  <c r="M265" i="4" s="1"/>
  <c r="F266" i="4" s="1"/>
  <c r="AG279" i="5"/>
  <c r="N283" i="8"/>
  <c r="C284" i="8"/>
  <c r="I284" i="8" s="1"/>
  <c r="H284" i="8"/>
  <c r="H288" i="5"/>
  <c r="J288" i="5"/>
  <c r="Y280" i="5"/>
  <c r="N287" i="5"/>
  <c r="S282" i="5"/>
  <c r="AE281" i="5"/>
  <c r="P284" i="5"/>
  <c r="AD283" i="5"/>
  <c r="V281" i="5"/>
  <c r="X281" i="5" s="1"/>
  <c r="AF280" i="5"/>
  <c r="C288" i="5"/>
  <c r="W117" i="6"/>
  <c r="Z117" i="6" s="1"/>
  <c r="J280" i="6"/>
  <c r="H280" i="6"/>
  <c r="C280" i="6"/>
  <c r="O279" i="6"/>
  <c r="N279" i="6"/>
  <c r="Z279" i="6" s="1"/>
  <c r="AE117" i="6"/>
  <c r="P118" i="6"/>
  <c r="J266" i="4" l="1"/>
  <c r="H266" i="4"/>
  <c r="N265" i="4"/>
  <c r="O265" i="4" s="1"/>
  <c r="R265" i="4" s="1"/>
  <c r="C266" i="4"/>
  <c r="K284" i="8"/>
  <c r="L284" i="8" s="1"/>
  <c r="M284" i="8" s="1"/>
  <c r="F285" i="8" s="1"/>
  <c r="J285" i="8" s="1"/>
  <c r="O283" i="8"/>
  <c r="W281" i="5"/>
  <c r="Z280" i="5"/>
  <c r="Y281" i="5" s="1"/>
  <c r="AA280" i="5"/>
  <c r="I288" i="5"/>
  <c r="K288" i="5"/>
  <c r="L288" i="5" s="1"/>
  <c r="M288" i="5" s="1"/>
  <c r="F289" i="5" s="1"/>
  <c r="Q284" i="5"/>
  <c r="P285" i="5" s="1"/>
  <c r="R284" i="5"/>
  <c r="O287" i="5"/>
  <c r="U282" i="5"/>
  <c r="T282" i="5"/>
  <c r="R118" i="6"/>
  <c r="I280" i="6"/>
  <c r="K280" i="6"/>
  <c r="L280" i="6" s="1"/>
  <c r="M280" i="6" s="1"/>
  <c r="F281" i="6" s="1"/>
  <c r="N280" i="6"/>
  <c r="Z280" i="6" s="1"/>
  <c r="AG117" i="6"/>
  <c r="V118" i="6"/>
  <c r="AF117" i="6"/>
  <c r="S118" i="6"/>
  <c r="I266" i="4" l="1"/>
  <c r="K266" i="4"/>
  <c r="L266" i="4" s="1"/>
  <c r="M266" i="4" s="1"/>
  <c r="F267" i="4" s="1"/>
  <c r="N266" i="4"/>
  <c r="O266" i="4" s="1"/>
  <c r="R266" i="4" s="1"/>
  <c r="N288" i="5"/>
  <c r="O288" i="5" s="1"/>
  <c r="C289" i="5"/>
  <c r="I289" i="5" s="1"/>
  <c r="N284" i="8"/>
  <c r="O284" i="8" s="1"/>
  <c r="C285" i="8"/>
  <c r="I285" i="8" s="1"/>
  <c r="H285" i="8"/>
  <c r="Q285" i="5"/>
  <c r="P286" i="5" s="1"/>
  <c r="R285" i="5"/>
  <c r="H289" i="5"/>
  <c r="J289" i="5"/>
  <c r="AG280" i="5"/>
  <c r="S283" i="5"/>
  <c r="AE282" i="5"/>
  <c r="Z281" i="5"/>
  <c r="AA281" i="5"/>
  <c r="AD284" i="5"/>
  <c r="V282" i="5"/>
  <c r="X282" i="5" s="1"/>
  <c r="AF281" i="5"/>
  <c r="C281" i="6"/>
  <c r="H281" i="6"/>
  <c r="J281" i="6"/>
  <c r="O280" i="6"/>
  <c r="U118" i="6"/>
  <c r="X118" i="6"/>
  <c r="Y118" i="6"/>
  <c r="J267" i="4" l="1"/>
  <c r="H267" i="4"/>
  <c r="C267" i="4"/>
  <c r="W282" i="5"/>
  <c r="AF282" i="5" s="1"/>
  <c r="AG281" i="5"/>
  <c r="K285" i="8"/>
  <c r="L285" i="8" s="1"/>
  <c r="M285" i="8" s="1"/>
  <c r="F286" i="8" s="1"/>
  <c r="J286" i="8" s="1"/>
  <c r="R286" i="5"/>
  <c r="Q286" i="5"/>
  <c r="Y282" i="5"/>
  <c r="V283" i="5"/>
  <c r="U283" i="5"/>
  <c r="T283" i="5"/>
  <c r="K289" i="5"/>
  <c r="L289" i="5" s="1"/>
  <c r="M289" i="5" s="1"/>
  <c r="F290" i="5" s="1"/>
  <c r="AD285" i="5"/>
  <c r="I281" i="6"/>
  <c r="K281" i="6"/>
  <c r="L281" i="6" s="1"/>
  <c r="M281" i="6" s="1"/>
  <c r="F282" i="6" s="1"/>
  <c r="C282" i="6"/>
  <c r="AB118" i="6"/>
  <c r="K267" i="4" l="1"/>
  <c r="L267" i="4" s="1"/>
  <c r="M267" i="4" s="1"/>
  <c r="F268" i="4" s="1"/>
  <c r="I267" i="4"/>
  <c r="C268" i="4"/>
  <c r="N267" i="4"/>
  <c r="O267" i="4" s="1"/>
  <c r="R267" i="4" s="1"/>
  <c r="N285" i="8"/>
  <c r="O285" i="8" s="1"/>
  <c r="H286" i="8"/>
  <c r="C286" i="8"/>
  <c r="P287" i="5"/>
  <c r="AD286" i="5"/>
  <c r="Z282" i="5"/>
  <c r="Y283" i="5" s="1"/>
  <c r="AA282" i="5"/>
  <c r="J290" i="5"/>
  <c r="H290" i="5"/>
  <c r="X283" i="5"/>
  <c r="S284" i="5"/>
  <c r="AE283" i="5"/>
  <c r="W283" i="5"/>
  <c r="C290" i="5"/>
  <c r="N289" i="5"/>
  <c r="Q118" i="6"/>
  <c r="T118" i="6" s="1"/>
  <c r="I282" i="6"/>
  <c r="J282" i="6"/>
  <c r="H282" i="6"/>
  <c r="O281" i="6"/>
  <c r="N281" i="6"/>
  <c r="Z281" i="6" s="1"/>
  <c r="I268" i="4" l="1"/>
  <c r="J268" i="4"/>
  <c r="K268" i="4" s="1"/>
  <c r="H268" i="4"/>
  <c r="AG282" i="5"/>
  <c r="I286" i="8"/>
  <c r="K286" i="8"/>
  <c r="O289" i="5"/>
  <c r="I290" i="5"/>
  <c r="K290" i="5"/>
  <c r="L290" i="5" s="1"/>
  <c r="M290" i="5" s="1"/>
  <c r="F291" i="5" s="1"/>
  <c r="C291" i="5"/>
  <c r="Z283" i="5"/>
  <c r="AA283" i="5"/>
  <c r="AF283" i="5"/>
  <c r="V284" i="5"/>
  <c r="U284" i="5"/>
  <c r="T284" i="5"/>
  <c r="S285" i="5" s="1"/>
  <c r="Q287" i="5"/>
  <c r="R287" i="5"/>
  <c r="W118" i="6"/>
  <c r="Z118" i="6" s="1"/>
  <c r="K282" i="6"/>
  <c r="L282" i="6" s="1"/>
  <c r="M282" i="6" s="1"/>
  <c r="F283" i="6" s="1"/>
  <c r="AE118" i="6"/>
  <c r="P119" i="6"/>
  <c r="L268" i="4" l="1"/>
  <c r="M268" i="4" s="1"/>
  <c r="F269" i="4" s="1"/>
  <c r="C269" i="4"/>
  <c r="N268" i="4"/>
  <c r="O268" i="4" s="1"/>
  <c r="R268" i="4" s="1"/>
  <c r="AG283" i="5"/>
  <c r="N290" i="5"/>
  <c r="O290" i="5" s="1"/>
  <c r="L286" i="8"/>
  <c r="M286" i="8" s="1"/>
  <c r="F287" i="8" s="1"/>
  <c r="N286" i="8"/>
  <c r="O286" i="8" s="1"/>
  <c r="C287" i="8"/>
  <c r="I287" i="8" s="1"/>
  <c r="U285" i="5"/>
  <c r="T285" i="5"/>
  <c r="I291" i="5"/>
  <c r="H291" i="5"/>
  <c r="J291" i="5"/>
  <c r="AE284" i="5"/>
  <c r="W284" i="5"/>
  <c r="Y284" i="5"/>
  <c r="P288" i="5"/>
  <c r="AD287" i="5"/>
  <c r="X284" i="5"/>
  <c r="R119" i="6"/>
  <c r="H283" i="6"/>
  <c r="J283" i="6"/>
  <c r="C283" i="6"/>
  <c r="O282" i="6"/>
  <c r="N282" i="6"/>
  <c r="Z282" i="6" s="1"/>
  <c r="AG118" i="6"/>
  <c r="V119" i="6"/>
  <c r="AF118" i="6"/>
  <c r="S119" i="6"/>
  <c r="I269" i="4" l="1"/>
  <c r="H269" i="4"/>
  <c r="J269" i="4"/>
  <c r="K269" i="4" s="1"/>
  <c r="K291" i="5"/>
  <c r="L291" i="5" s="1"/>
  <c r="M291" i="5" s="1"/>
  <c r="F292" i="5" s="1"/>
  <c r="H292" i="5" s="1"/>
  <c r="AF284" i="5"/>
  <c r="H287" i="8"/>
  <c r="J287" i="8"/>
  <c r="R288" i="5"/>
  <c r="Q288" i="5"/>
  <c r="P289" i="5" s="1"/>
  <c r="S286" i="5"/>
  <c r="AE285" i="5"/>
  <c r="V285" i="5"/>
  <c r="X285" i="5" s="1"/>
  <c r="Z284" i="5"/>
  <c r="Y285" i="5" s="1"/>
  <c r="AA284" i="5"/>
  <c r="I283" i="6"/>
  <c r="K283" i="6"/>
  <c r="L283" i="6" s="1"/>
  <c r="M283" i="6" s="1"/>
  <c r="F284" i="6" s="1"/>
  <c r="U119" i="6"/>
  <c r="X119" i="6"/>
  <c r="Y119" i="6"/>
  <c r="N269" i="4" l="1"/>
  <c r="O269" i="4" s="1"/>
  <c r="R269" i="4" s="1"/>
  <c r="L269" i="4"/>
  <c r="M269" i="4" s="1"/>
  <c r="F270" i="4" s="1"/>
  <c r="C270" i="4"/>
  <c r="N283" i="6"/>
  <c r="Z283" i="6" s="1"/>
  <c r="C284" i="6"/>
  <c r="K284" i="6" s="1"/>
  <c r="L284" i="6" s="1"/>
  <c r="M284" i="6" s="1"/>
  <c r="F285" i="6" s="1"/>
  <c r="J292" i="5"/>
  <c r="N291" i="5"/>
  <c r="C292" i="5"/>
  <c r="I292" i="5" s="1"/>
  <c r="K287" i="8"/>
  <c r="L287" i="8" s="1"/>
  <c r="M287" i="8" s="1"/>
  <c r="F288" i="8" s="1"/>
  <c r="U286" i="5"/>
  <c r="T286" i="5"/>
  <c r="O291" i="5"/>
  <c r="AA285" i="5"/>
  <c r="R289" i="5"/>
  <c r="Q289" i="5"/>
  <c r="AG284" i="5"/>
  <c r="W285" i="5"/>
  <c r="AD288" i="5"/>
  <c r="H284" i="6"/>
  <c r="J284" i="6"/>
  <c r="O283" i="6"/>
  <c r="AB119" i="6"/>
  <c r="I284" i="6" l="1"/>
  <c r="I270" i="4"/>
  <c r="J270" i="4"/>
  <c r="K270" i="4" s="1"/>
  <c r="L270" i="4" s="1"/>
  <c r="M270" i="4" s="1"/>
  <c r="F271" i="4" s="1"/>
  <c r="H270" i="4"/>
  <c r="C285" i="6"/>
  <c r="K292" i="5"/>
  <c r="C288" i="8"/>
  <c r="I288" i="8" s="1"/>
  <c r="N287" i="8"/>
  <c r="O287" i="8" s="1"/>
  <c r="J288" i="8"/>
  <c r="H288" i="8"/>
  <c r="P290" i="5"/>
  <c r="AD289" i="5"/>
  <c r="S287" i="5"/>
  <c r="AE286" i="5"/>
  <c r="V286" i="5"/>
  <c r="X286" i="5" s="1"/>
  <c r="AF285" i="5"/>
  <c r="Z285" i="5"/>
  <c r="Q119" i="6"/>
  <c r="T119" i="6" s="1"/>
  <c r="J285" i="6"/>
  <c r="K285" i="6" s="1"/>
  <c r="L285" i="6" s="1"/>
  <c r="M285" i="6" s="1"/>
  <c r="F286" i="6" s="1"/>
  <c r="H285" i="6"/>
  <c r="I285" i="6"/>
  <c r="N284" i="6"/>
  <c r="Z284" i="6" s="1"/>
  <c r="O284" i="6"/>
  <c r="J271" i="4" l="1"/>
  <c r="H271" i="4"/>
  <c r="N270" i="4"/>
  <c r="O270" i="4" s="1"/>
  <c r="R270" i="4" s="1"/>
  <c r="C271" i="4"/>
  <c r="L292" i="5"/>
  <c r="M292" i="5" s="1"/>
  <c r="F293" i="5" s="1"/>
  <c r="C293" i="5"/>
  <c r="N292" i="5"/>
  <c r="O292" i="5" s="1"/>
  <c r="W286" i="5"/>
  <c r="K288" i="8"/>
  <c r="L288" i="8" s="1"/>
  <c r="M288" i="8" s="1"/>
  <c r="F289" i="8" s="1"/>
  <c r="U287" i="5"/>
  <c r="T287" i="5"/>
  <c r="V287" i="5"/>
  <c r="AF286" i="5"/>
  <c r="O285" i="6"/>
  <c r="AG285" i="5"/>
  <c r="Y286" i="5"/>
  <c r="R290" i="5"/>
  <c r="Q290" i="5"/>
  <c r="W119" i="6"/>
  <c r="Z119" i="6" s="1"/>
  <c r="H286" i="6"/>
  <c r="J286" i="6"/>
  <c r="C286" i="6"/>
  <c r="N285" i="6"/>
  <c r="Z285" i="6" s="1"/>
  <c r="AE119" i="6"/>
  <c r="P120" i="6"/>
  <c r="I271" i="4" l="1"/>
  <c r="K271" i="4"/>
  <c r="L271" i="4" s="1"/>
  <c r="M271" i="4" s="1"/>
  <c r="F272" i="4" s="1"/>
  <c r="I293" i="5"/>
  <c r="H293" i="5"/>
  <c r="J293" i="5"/>
  <c r="J289" i="8"/>
  <c r="H289" i="8"/>
  <c r="C289" i="8"/>
  <c r="N288" i="8"/>
  <c r="O288" i="8" s="1"/>
  <c r="P291" i="5"/>
  <c r="AD290" i="5"/>
  <c r="X287" i="5"/>
  <c r="Z286" i="5"/>
  <c r="AA286" i="5"/>
  <c r="S288" i="5"/>
  <c r="AE287" i="5"/>
  <c r="W287" i="5"/>
  <c r="AF287" i="5" s="1"/>
  <c r="R120" i="6"/>
  <c r="K286" i="6"/>
  <c r="L286" i="6" s="1"/>
  <c r="M286" i="6" s="1"/>
  <c r="F287" i="6" s="1"/>
  <c r="I286" i="6"/>
  <c r="O286" i="6" s="1"/>
  <c r="C287" i="6"/>
  <c r="AF119" i="6"/>
  <c r="S120" i="6"/>
  <c r="K293" i="5" l="1"/>
  <c r="L293" i="5" s="1"/>
  <c r="M293" i="5" s="1"/>
  <c r="F294" i="5" s="1"/>
  <c r="H272" i="4"/>
  <c r="J272" i="4"/>
  <c r="N271" i="4"/>
  <c r="O271" i="4" s="1"/>
  <c r="R271" i="4" s="1"/>
  <c r="C272" i="4"/>
  <c r="J294" i="5"/>
  <c r="H294" i="5"/>
  <c r="N293" i="5"/>
  <c r="O293" i="5" s="1"/>
  <c r="I289" i="8"/>
  <c r="K289" i="8"/>
  <c r="L289" i="8" s="1"/>
  <c r="M289" i="8" s="1"/>
  <c r="F290" i="8" s="1"/>
  <c r="AG286" i="5"/>
  <c r="U288" i="5"/>
  <c r="T288" i="5"/>
  <c r="V288" i="5"/>
  <c r="N286" i="6"/>
  <c r="Z286" i="6" s="1"/>
  <c r="Y287" i="5"/>
  <c r="Q291" i="5"/>
  <c r="R291" i="5"/>
  <c r="I287" i="6"/>
  <c r="H287" i="6"/>
  <c r="J287" i="6"/>
  <c r="K287" i="6" s="1"/>
  <c r="Y120" i="6"/>
  <c r="U120" i="6"/>
  <c r="AG119" i="6"/>
  <c r="V120" i="6"/>
  <c r="K272" i="4" l="1"/>
  <c r="L272" i="4" s="1"/>
  <c r="M272" i="4" s="1"/>
  <c r="F273" i="4" s="1"/>
  <c r="I272" i="4"/>
  <c r="C273" i="4"/>
  <c r="N272" i="4"/>
  <c r="O272" i="4" s="1"/>
  <c r="R272" i="4" s="1"/>
  <c r="C294" i="5"/>
  <c r="N289" i="8"/>
  <c r="O289" i="8" s="1"/>
  <c r="C290" i="8"/>
  <c r="I290" i="8" s="1"/>
  <c r="J290" i="8"/>
  <c r="H290" i="8"/>
  <c r="L287" i="6"/>
  <c r="M287" i="6" s="1"/>
  <c r="F288" i="6" s="1"/>
  <c r="J288" i="6" s="1"/>
  <c r="C288" i="6"/>
  <c r="P292" i="5"/>
  <c r="AD291" i="5"/>
  <c r="X288" i="5"/>
  <c r="Z287" i="5"/>
  <c r="AA287" i="5"/>
  <c r="S289" i="5"/>
  <c r="AE288" i="5"/>
  <c r="W288" i="5"/>
  <c r="I288" i="6"/>
  <c r="H288" i="6"/>
  <c r="N287" i="6"/>
  <c r="Z287" i="6" s="1"/>
  <c r="O287" i="6"/>
  <c r="AB120" i="6"/>
  <c r="X120" i="6"/>
  <c r="I294" i="5" l="1"/>
  <c r="K294" i="5"/>
  <c r="I273" i="4"/>
  <c r="H273" i="4"/>
  <c r="J273" i="4"/>
  <c r="AF288" i="5"/>
  <c r="AG287" i="5"/>
  <c r="Y288" i="5"/>
  <c r="Z288" i="5" s="1"/>
  <c r="K290" i="8"/>
  <c r="L290" i="8" s="1"/>
  <c r="M290" i="8" s="1"/>
  <c r="F291" i="8" s="1"/>
  <c r="U289" i="5"/>
  <c r="T289" i="5"/>
  <c r="V289" i="5"/>
  <c r="X289" i="5" s="1"/>
  <c r="R292" i="5"/>
  <c r="Q292" i="5"/>
  <c r="P293" i="5"/>
  <c r="Q120" i="6"/>
  <c r="T120" i="6" s="1"/>
  <c r="K288" i="6"/>
  <c r="L288" i="6" s="1"/>
  <c r="M288" i="6" s="1"/>
  <c r="F289" i="6" s="1"/>
  <c r="O288" i="6" l="1"/>
  <c r="K273" i="4"/>
  <c r="L294" i="5"/>
  <c r="M294" i="5" s="1"/>
  <c r="F295" i="5" s="1"/>
  <c r="N294" i="5"/>
  <c r="O294" i="5" s="1"/>
  <c r="C295" i="5"/>
  <c r="AA288" i="5"/>
  <c r="AG288" i="5" s="1"/>
  <c r="C291" i="8"/>
  <c r="H291" i="8"/>
  <c r="J291" i="8"/>
  <c r="N290" i="8"/>
  <c r="O290" i="8" s="1"/>
  <c r="Q293" i="5"/>
  <c r="R293" i="5"/>
  <c r="AE289" i="5"/>
  <c r="W289" i="5"/>
  <c r="AD292" i="5"/>
  <c r="Y289" i="5"/>
  <c r="S290" i="5"/>
  <c r="W120" i="6"/>
  <c r="Z120" i="6" s="1"/>
  <c r="H289" i="6"/>
  <c r="J289" i="6"/>
  <c r="C289" i="6"/>
  <c r="N288" i="6"/>
  <c r="Z288" i="6" s="1"/>
  <c r="AE120" i="6"/>
  <c r="P121" i="6"/>
  <c r="I295" i="5" l="1"/>
  <c r="H295" i="5"/>
  <c r="J295" i="5"/>
  <c r="N273" i="4"/>
  <c r="O273" i="4" s="1"/>
  <c r="R273" i="4" s="1"/>
  <c r="L273" i="4"/>
  <c r="M273" i="4" s="1"/>
  <c r="F274" i="4" s="1"/>
  <c r="C274" i="4"/>
  <c r="K291" i="8"/>
  <c r="L291" i="8" s="1"/>
  <c r="M291" i="8" s="1"/>
  <c r="F292" i="8" s="1"/>
  <c r="I291" i="8"/>
  <c r="U290" i="5"/>
  <c r="T290" i="5"/>
  <c r="AD293" i="5"/>
  <c r="Z289" i="5"/>
  <c r="AA289" i="5"/>
  <c r="V290" i="5"/>
  <c r="X290" i="5" s="1"/>
  <c r="AF289" i="5"/>
  <c r="P294" i="5"/>
  <c r="R121" i="6"/>
  <c r="K289" i="6"/>
  <c r="L289" i="6" s="1"/>
  <c r="M289" i="6" s="1"/>
  <c r="F290" i="6" s="1"/>
  <c r="N289" i="6"/>
  <c r="Z289" i="6" s="1"/>
  <c r="I289" i="6"/>
  <c r="AG120" i="6"/>
  <c r="V121" i="6"/>
  <c r="AF120" i="6"/>
  <c r="S121" i="6"/>
  <c r="H274" i="4" l="1"/>
  <c r="J274" i="4"/>
  <c r="I274" i="4"/>
  <c r="K274" i="4"/>
  <c r="L274" i="4" s="1"/>
  <c r="M274" i="4" s="1"/>
  <c r="F275" i="4" s="1"/>
  <c r="C275" i="4"/>
  <c r="K295" i="5"/>
  <c r="L295" i="5" s="1"/>
  <c r="M295" i="5" s="1"/>
  <c r="F296" i="5" s="1"/>
  <c r="AG289" i="5"/>
  <c r="C292" i="8"/>
  <c r="I292" i="8" s="1"/>
  <c r="H292" i="8"/>
  <c r="J292" i="8"/>
  <c r="N291" i="8"/>
  <c r="O291" i="8" s="1"/>
  <c r="C290" i="6"/>
  <c r="O289" i="6"/>
  <c r="Q294" i="5"/>
  <c r="R294" i="5"/>
  <c r="Y290" i="5"/>
  <c r="S291" i="5"/>
  <c r="AE290" i="5"/>
  <c r="W290" i="5"/>
  <c r="I290" i="6"/>
  <c r="J290" i="6"/>
  <c r="H290" i="6"/>
  <c r="X121" i="6"/>
  <c r="U121" i="6"/>
  <c r="Y121" i="6"/>
  <c r="J296" i="5" l="1"/>
  <c r="H296" i="5"/>
  <c r="C296" i="5"/>
  <c r="N295" i="5"/>
  <c r="O295" i="5" s="1"/>
  <c r="I275" i="4"/>
  <c r="N274" i="4"/>
  <c r="O274" i="4" s="1"/>
  <c r="R274" i="4" s="1"/>
  <c r="J275" i="4"/>
  <c r="H275" i="4"/>
  <c r="K292" i="8"/>
  <c r="L292" i="8" s="1"/>
  <c r="M292" i="8" s="1"/>
  <c r="F293" i="8" s="1"/>
  <c r="H293" i="8" s="1"/>
  <c r="U291" i="5"/>
  <c r="T291" i="5"/>
  <c r="Z290" i="5"/>
  <c r="AA290" i="5"/>
  <c r="P295" i="5"/>
  <c r="AD294" i="5"/>
  <c r="V291" i="5"/>
  <c r="AF290" i="5"/>
  <c r="K290" i="6"/>
  <c r="L290" i="6" s="1"/>
  <c r="M290" i="6" s="1"/>
  <c r="F291" i="6" s="1"/>
  <c r="AB121" i="6"/>
  <c r="I296" i="5" l="1"/>
  <c r="K296" i="5"/>
  <c r="K275" i="4"/>
  <c r="L275" i="4" s="1"/>
  <c r="M275" i="4" s="1"/>
  <c r="F276" i="4" s="1"/>
  <c r="N296" i="5"/>
  <c r="O296" i="5" s="1"/>
  <c r="AG290" i="5"/>
  <c r="N292" i="8"/>
  <c r="O292" i="8" s="1"/>
  <c r="J293" i="8"/>
  <c r="C293" i="8"/>
  <c r="I293" i="8" s="1"/>
  <c r="X291" i="5"/>
  <c r="Q295" i="5"/>
  <c r="R295" i="5"/>
  <c r="AE291" i="5"/>
  <c r="W291" i="5"/>
  <c r="AF291" i="5" s="1"/>
  <c r="Y291" i="5"/>
  <c r="O290" i="6"/>
  <c r="S292" i="5"/>
  <c r="Q121" i="6"/>
  <c r="T121" i="6" s="1"/>
  <c r="J291" i="6"/>
  <c r="H291" i="6"/>
  <c r="C291" i="6"/>
  <c r="N290" i="6"/>
  <c r="Z290" i="6" s="1"/>
  <c r="L296" i="5" l="1"/>
  <c r="M296" i="5" s="1"/>
  <c r="F297" i="5" s="1"/>
  <c r="C297" i="5"/>
  <c r="H276" i="4"/>
  <c r="J276" i="4"/>
  <c r="C276" i="4"/>
  <c r="N275" i="4"/>
  <c r="O275" i="4" s="1"/>
  <c r="R275" i="4" s="1"/>
  <c r="V292" i="5"/>
  <c r="X292" i="5" s="1"/>
  <c r="K293" i="8"/>
  <c r="C294" i="8" s="1"/>
  <c r="I294" i="8" s="1"/>
  <c r="P296" i="5"/>
  <c r="AD295" i="5"/>
  <c r="U292" i="5"/>
  <c r="T292" i="5"/>
  <c r="Z291" i="5"/>
  <c r="AA291" i="5"/>
  <c r="W121" i="6"/>
  <c r="Z121" i="6" s="1"/>
  <c r="I291" i="6"/>
  <c r="K291" i="6"/>
  <c r="L291" i="6" s="1"/>
  <c r="M291" i="6" s="1"/>
  <c r="F292" i="6" s="1"/>
  <c r="AE121" i="6"/>
  <c r="P122" i="6"/>
  <c r="I276" i="4" l="1"/>
  <c r="K276" i="4"/>
  <c r="L276" i="4" s="1"/>
  <c r="M276" i="4" s="1"/>
  <c r="F277" i="4" s="1"/>
  <c r="I297" i="5"/>
  <c r="J297" i="5"/>
  <c r="H297" i="5"/>
  <c r="O291" i="6"/>
  <c r="AG291" i="5"/>
  <c r="N293" i="8"/>
  <c r="O293" i="8" s="1"/>
  <c r="L293" i="8"/>
  <c r="M293" i="8" s="1"/>
  <c r="F294" i="8" s="1"/>
  <c r="H294" i="8" s="1"/>
  <c r="N291" i="6"/>
  <c r="Z291" i="6" s="1"/>
  <c r="AE292" i="5"/>
  <c r="W292" i="5"/>
  <c r="Q296" i="5"/>
  <c r="R296" i="5"/>
  <c r="C292" i="6"/>
  <c r="I292" i="6" s="1"/>
  <c r="Y292" i="5"/>
  <c r="S293" i="5"/>
  <c r="R122" i="6"/>
  <c r="H292" i="6"/>
  <c r="J292" i="6"/>
  <c r="AG121" i="6"/>
  <c r="V122" i="6"/>
  <c r="AF121" i="6"/>
  <c r="S122" i="6"/>
  <c r="N276" i="4" l="1"/>
  <c r="O276" i="4" s="1"/>
  <c r="R276" i="4" s="1"/>
  <c r="K297" i="5"/>
  <c r="C277" i="4"/>
  <c r="J277" i="4"/>
  <c r="H277" i="4"/>
  <c r="J294" i="8"/>
  <c r="K294" i="8" s="1"/>
  <c r="L294" i="8" s="1"/>
  <c r="M294" i="8" s="1"/>
  <c r="F295" i="8" s="1"/>
  <c r="U293" i="5"/>
  <c r="T293" i="5"/>
  <c r="Z292" i="5"/>
  <c r="AA292" i="5"/>
  <c r="V293" i="5"/>
  <c r="X293" i="5" s="1"/>
  <c r="AF292" i="5"/>
  <c r="P297" i="5"/>
  <c r="AD296" i="5"/>
  <c r="K292" i="6"/>
  <c r="N292" i="6" s="1"/>
  <c r="Z292" i="6" s="1"/>
  <c r="Y122" i="6"/>
  <c r="U122" i="6"/>
  <c r="X122" i="6"/>
  <c r="I277" i="4" l="1"/>
  <c r="K277" i="4"/>
  <c r="C278" i="4"/>
  <c r="L297" i="5"/>
  <c r="M297" i="5" s="1"/>
  <c r="F298" i="5" s="1"/>
  <c r="C298" i="5"/>
  <c r="N297" i="5"/>
  <c r="O297" i="5" s="1"/>
  <c r="N294" i="8"/>
  <c r="O294" i="8" s="1"/>
  <c r="C295" i="8"/>
  <c r="I295" i="8" s="1"/>
  <c r="J295" i="8"/>
  <c r="H295" i="8"/>
  <c r="R297" i="5"/>
  <c r="AG292" i="5"/>
  <c r="S294" i="5"/>
  <c r="AE293" i="5"/>
  <c r="W293" i="5"/>
  <c r="Y293" i="5"/>
  <c r="L292" i="6"/>
  <c r="M292" i="6" s="1"/>
  <c r="F293" i="6" s="1"/>
  <c r="C293" i="6"/>
  <c r="O292" i="6"/>
  <c r="AB122" i="6"/>
  <c r="J298" i="5" l="1"/>
  <c r="H298" i="5"/>
  <c r="I298" i="5"/>
  <c r="K298" i="5"/>
  <c r="L298" i="5" s="1"/>
  <c r="M298" i="5" s="1"/>
  <c r="F299" i="5" s="1"/>
  <c r="C299" i="5"/>
  <c r="I278" i="4"/>
  <c r="Q297" i="5"/>
  <c r="P298" i="5" s="1"/>
  <c r="N277" i="4"/>
  <c r="O277" i="4" s="1"/>
  <c r="R277" i="4" s="1"/>
  <c r="L277" i="4"/>
  <c r="M277" i="4" s="1"/>
  <c r="F278" i="4" s="1"/>
  <c r="K295" i="8"/>
  <c r="L295" i="8" s="1"/>
  <c r="M295" i="8" s="1"/>
  <c r="F296" i="8" s="1"/>
  <c r="AD297" i="5"/>
  <c r="Z293" i="5"/>
  <c r="AA293" i="5"/>
  <c r="V294" i="5"/>
  <c r="X294" i="5" s="1"/>
  <c r="AF293" i="5"/>
  <c r="U294" i="5"/>
  <c r="T294" i="5"/>
  <c r="Q122" i="6"/>
  <c r="T122" i="6" s="1"/>
  <c r="I293" i="6"/>
  <c r="J293" i="6"/>
  <c r="H293" i="6"/>
  <c r="J299" i="5" l="1"/>
  <c r="H299" i="5"/>
  <c r="I299" i="5"/>
  <c r="K299" i="5"/>
  <c r="L299" i="5" s="1"/>
  <c r="M299" i="5" s="1"/>
  <c r="F300" i="5" s="1"/>
  <c r="H278" i="4"/>
  <c r="J278" i="4"/>
  <c r="N298" i="5"/>
  <c r="O298" i="5" s="1"/>
  <c r="AG293" i="5"/>
  <c r="C296" i="8"/>
  <c r="I296" i="8" s="1"/>
  <c r="N295" i="8"/>
  <c r="O295" i="8" s="1"/>
  <c r="H296" i="8"/>
  <c r="J296" i="8"/>
  <c r="R298" i="5"/>
  <c r="S295" i="5"/>
  <c r="AE294" i="5"/>
  <c r="W294" i="5"/>
  <c r="Y294" i="5"/>
  <c r="W122" i="6"/>
  <c r="Z122" i="6" s="1"/>
  <c r="K293" i="6"/>
  <c r="L293" i="6" s="1"/>
  <c r="M293" i="6" s="1"/>
  <c r="F294" i="6" s="1"/>
  <c r="O293" i="6"/>
  <c r="AE122" i="6"/>
  <c r="P123" i="6"/>
  <c r="Q298" i="5" l="1"/>
  <c r="C300" i="5"/>
  <c r="H300" i="5"/>
  <c r="J300" i="5"/>
  <c r="K278" i="4"/>
  <c r="L278" i="4" s="1"/>
  <c r="M278" i="4" s="1"/>
  <c r="F279" i="4" s="1"/>
  <c r="C279" i="4"/>
  <c r="N299" i="5"/>
  <c r="O299" i="5" s="1"/>
  <c r="K296" i="8"/>
  <c r="L296" i="8" s="1"/>
  <c r="M296" i="8" s="1"/>
  <c r="F297" i="8" s="1"/>
  <c r="V295" i="5"/>
  <c r="X295" i="5" s="1"/>
  <c r="AF294" i="5"/>
  <c r="U295" i="5"/>
  <c r="T295" i="5"/>
  <c r="Z294" i="5"/>
  <c r="Y295" i="5" s="1"/>
  <c r="AA294" i="5"/>
  <c r="P299" i="5"/>
  <c r="AD298" i="5"/>
  <c r="R123" i="6"/>
  <c r="J294" i="6"/>
  <c r="H294" i="6"/>
  <c r="C294" i="6"/>
  <c r="N293" i="6"/>
  <c r="Z293" i="6" s="1"/>
  <c r="AF122" i="6"/>
  <c r="S123" i="6"/>
  <c r="N278" i="4" l="1"/>
  <c r="O278" i="4" s="1"/>
  <c r="R278" i="4" s="1"/>
  <c r="I279" i="4"/>
  <c r="J279" i="4"/>
  <c r="H279" i="4"/>
  <c r="I300" i="5"/>
  <c r="K300" i="5"/>
  <c r="L300" i="5" s="1"/>
  <c r="M300" i="5" s="1"/>
  <c r="F301" i="5" s="1"/>
  <c r="AG294" i="5"/>
  <c r="J297" i="8"/>
  <c r="H297" i="8"/>
  <c r="C297" i="8"/>
  <c r="N296" i="8"/>
  <c r="O296" i="8" s="1"/>
  <c r="AA295" i="5"/>
  <c r="AE295" i="5"/>
  <c r="W295" i="5"/>
  <c r="S296" i="5"/>
  <c r="Q299" i="5"/>
  <c r="R299" i="5"/>
  <c r="I294" i="6"/>
  <c r="K294" i="6"/>
  <c r="L294" i="6" s="1"/>
  <c r="M294" i="6" s="1"/>
  <c r="F295" i="6" s="1"/>
  <c r="U123" i="6"/>
  <c r="AG122" i="6"/>
  <c r="V123" i="6"/>
  <c r="H301" i="5" l="1"/>
  <c r="J301" i="5"/>
  <c r="C301" i="5"/>
  <c r="K279" i="4"/>
  <c r="L279" i="4" s="1"/>
  <c r="M279" i="4" s="1"/>
  <c r="F280" i="4" s="1"/>
  <c r="N300" i="5"/>
  <c r="O300" i="5" s="1"/>
  <c r="I297" i="8"/>
  <c r="K297" i="8"/>
  <c r="C295" i="6"/>
  <c r="I295" i="6" s="1"/>
  <c r="U296" i="5"/>
  <c r="T296" i="5"/>
  <c r="S297" i="5" s="1"/>
  <c r="P300" i="5"/>
  <c r="AD299" i="5"/>
  <c r="N294" i="6"/>
  <c r="Z294" i="6" s="1"/>
  <c r="V296" i="5"/>
  <c r="X296" i="5" s="1"/>
  <c r="AF295" i="5"/>
  <c r="Z295" i="5"/>
  <c r="H295" i="6"/>
  <c r="J295" i="6"/>
  <c r="O294" i="6"/>
  <c r="X123" i="6"/>
  <c r="Y123" i="6"/>
  <c r="C280" i="4" l="1"/>
  <c r="N279" i="4"/>
  <c r="O279" i="4" s="1"/>
  <c r="R279" i="4" s="1"/>
  <c r="J280" i="4"/>
  <c r="H280" i="4"/>
  <c r="I301" i="5"/>
  <c r="K301" i="5"/>
  <c r="L301" i="5" s="1"/>
  <c r="M301" i="5" s="1"/>
  <c r="F302" i="5" s="1"/>
  <c r="L297" i="8"/>
  <c r="M297" i="8" s="1"/>
  <c r="F298" i="8" s="1"/>
  <c r="N297" i="8"/>
  <c r="O297" i="8" s="1"/>
  <c r="C298" i="8"/>
  <c r="U297" i="5"/>
  <c r="T297" i="5"/>
  <c r="AG295" i="5"/>
  <c r="Y296" i="5"/>
  <c r="Q300" i="5"/>
  <c r="R300" i="5"/>
  <c r="AE296" i="5"/>
  <c r="W296" i="5"/>
  <c r="K295" i="6"/>
  <c r="AB123" i="6"/>
  <c r="H302" i="5" l="1"/>
  <c r="J302" i="5"/>
  <c r="N301" i="5"/>
  <c r="O301" i="5" s="1"/>
  <c r="C302" i="5"/>
  <c r="I280" i="4"/>
  <c r="K280" i="4"/>
  <c r="L280" i="4" s="1"/>
  <c r="M280" i="4" s="1"/>
  <c r="F281" i="4" s="1"/>
  <c r="I298" i="8"/>
  <c r="H298" i="8"/>
  <c r="J298" i="8"/>
  <c r="Z296" i="5"/>
  <c r="Y297" i="5" s="1"/>
  <c r="AA296" i="5"/>
  <c r="AD300" i="5"/>
  <c r="S298" i="5"/>
  <c r="AE297" i="5"/>
  <c r="V297" i="5"/>
  <c r="X297" i="5" s="1"/>
  <c r="AF296" i="5"/>
  <c r="P301" i="5"/>
  <c r="Q123" i="6"/>
  <c r="L295" i="6"/>
  <c r="M295" i="6" s="1"/>
  <c r="F296" i="6" s="1"/>
  <c r="C296" i="6"/>
  <c r="O295" i="6"/>
  <c r="N295" i="6"/>
  <c r="Z295" i="6" s="1"/>
  <c r="J281" i="4" l="1"/>
  <c r="H281" i="4"/>
  <c r="I302" i="5"/>
  <c r="K302" i="5"/>
  <c r="L302" i="5" s="1"/>
  <c r="M302" i="5" s="1"/>
  <c r="F303" i="5" s="1"/>
  <c r="C303" i="5"/>
  <c r="C281" i="4"/>
  <c r="N302" i="5"/>
  <c r="N280" i="4"/>
  <c r="O280" i="4" s="1"/>
  <c r="R280" i="4" s="1"/>
  <c r="K298" i="8"/>
  <c r="L298" i="8" s="1"/>
  <c r="M298" i="8" s="1"/>
  <c r="F299" i="8" s="1"/>
  <c r="Q301" i="5"/>
  <c r="R301" i="5"/>
  <c r="U298" i="5"/>
  <c r="T298" i="5"/>
  <c r="AA297" i="5"/>
  <c r="W297" i="5"/>
  <c r="Z297" i="5" s="1"/>
  <c r="AG296" i="5"/>
  <c r="T123" i="6"/>
  <c r="W123" i="6" s="1"/>
  <c r="I296" i="6"/>
  <c r="H296" i="6"/>
  <c r="J296" i="6"/>
  <c r="AE123" i="6"/>
  <c r="P124" i="6"/>
  <c r="I281" i="4" l="1"/>
  <c r="K281" i="4"/>
  <c r="L281" i="4" s="1"/>
  <c r="M281" i="4" s="1"/>
  <c r="F282" i="4" s="1"/>
  <c r="C282" i="4"/>
  <c r="O302" i="5"/>
  <c r="I303" i="5"/>
  <c r="H303" i="5"/>
  <c r="J303" i="5"/>
  <c r="N281" i="4"/>
  <c r="O281" i="4" s="1"/>
  <c r="R281" i="4" s="1"/>
  <c r="H299" i="8"/>
  <c r="J299" i="8"/>
  <c r="C299" i="8"/>
  <c r="N298" i="8"/>
  <c r="O298" i="8" s="1"/>
  <c r="AG297" i="5"/>
  <c r="Y298" i="5"/>
  <c r="V298" i="5"/>
  <c r="X298" i="5" s="1"/>
  <c r="AF297" i="5"/>
  <c r="S299" i="5"/>
  <c r="AE298" i="5"/>
  <c r="W298" i="5"/>
  <c r="Z123" i="6"/>
  <c r="P302" i="5"/>
  <c r="AD301" i="5"/>
  <c r="R124" i="6"/>
  <c r="K296" i="6"/>
  <c r="L296" i="6" s="1"/>
  <c r="M296" i="6" s="1"/>
  <c r="F297" i="6" s="1"/>
  <c r="AG123" i="6"/>
  <c r="V124" i="6"/>
  <c r="AF123" i="6"/>
  <c r="S124" i="6"/>
  <c r="K303" i="5" l="1"/>
  <c r="L303" i="5" s="1"/>
  <c r="M303" i="5" s="1"/>
  <c r="F304" i="5" s="1"/>
  <c r="I282" i="4"/>
  <c r="J282" i="4"/>
  <c r="H282" i="4"/>
  <c r="I299" i="8"/>
  <c r="K299" i="8"/>
  <c r="C300" i="8" s="1"/>
  <c r="I300" i="8" s="1"/>
  <c r="O296" i="6"/>
  <c r="N296" i="6"/>
  <c r="Z296" i="6" s="1"/>
  <c r="V299" i="5"/>
  <c r="AF298" i="5"/>
  <c r="Z298" i="5"/>
  <c r="AA298" i="5"/>
  <c r="R302" i="5"/>
  <c r="Q302" i="5"/>
  <c r="U299" i="5"/>
  <c r="T299" i="5"/>
  <c r="J297" i="6"/>
  <c r="H297" i="6"/>
  <c r="C297" i="6"/>
  <c r="U124" i="6"/>
  <c r="Y124" i="6"/>
  <c r="X124" i="6"/>
  <c r="K282" i="4" l="1"/>
  <c r="L282" i="4" s="1"/>
  <c r="M282" i="4" s="1"/>
  <c r="F283" i="4" s="1"/>
  <c r="C304" i="5"/>
  <c r="H304" i="5"/>
  <c r="J304" i="5"/>
  <c r="N303" i="5"/>
  <c r="O303" i="5" s="1"/>
  <c r="AG298" i="5"/>
  <c r="N299" i="8"/>
  <c r="O299" i="8" s="1"/>
  <c r="L299" i="8"/>
  <c r="M299" i="8" s="1"/>
  <c r="F300" i="8" s="1"/>
  <c r="P303" i="5"/>
  <c r="AD302" i="5"/>
  <c r="Y299" i="5"/>
  <c r="X299" i="5"/>
  <c r="S300" i="5"/>
  <c r="AE299" i="5"/>
  <c r="W299" i="5"/>
  <c r="K297" i="6"/>
  <c r="L297" i="6" s="1"/>
  <c r="M297" i="6" s="1"/>
  <c r="F298" i="6" s="1"/>
  <c r="I297" i="6"/>
  <c r="AB124" i="6"/>
  <c r="J283" i="4" l="1"/>
  <c r="H283" i="4"/>
  <c r="I304" i="5"/>
  <c r="K304" i="5"/>
  <c r="L304" i="5" s="1"/>
  <c r="M304" i="5" s="1"/>
  <c r="F305" i="5" s="1"/>
  <c r="C305" i="5"/>
  <c r="C283" i="4"/>
  <c r="N282" i="4"/>
  <c r="O282" i="4" s="1"/>
  <c r="R282" i="4" s="1"/>
  <c r="O297" i="6"/>
  <c r="AF299" i="5"/>
  <c r="V300" i="5"/>
  <c r="X300" i="5" s="1"/>
  <c r="J300" i="8"/>
  <c r="H300" i="8"/>
  <c r="U300" i="5"/>
  <c r="T300" i="5"/>
  <c r="N297" i="6"/>
  <c r="Z297" i="6" s="1"/>
  <c r="C298" i="6"/>
  <c r="Z299" i="5"/>
  <c r="AA299" i="5"/>
  <c r="R303" i="5"/>
  <c r="Q303" i="5"/>
  <c r="Q124" i="6"/>
  <c r="T124" i="6" s="1"/>
  <c r="I298" i="6"/>
  <c r="J298" i="6"/>
  <c r="H298" i="6"/>
  <c r="I283" i="4" l="1"/>
  <c r="K283" i="4"/>
  <c r="L283" i="4" s="1"/>
  <c r="M283" i="4" s="1"/>
  <c r="F284" i="4" s="1"/>
  <c r="C284" i="4"/>
  <c r="I305" i="5"/>
  <c r="N304" i="5"/>
  <c r="O304" i="5" s="1"/>
  <c r="J305" i="5"/>
  <c r="H305" i="5"/>
  <c r="N283" i="4"/>
  <c r="O283" i="4" s="1"/>
  <c r="R283" i="4" s="1"/>
  <c r="AG299" i="5"/>
  <c r="K300" i="8"/>
  <c r="L300" i="8" s="1"/>
  <c r="M300" i="8" s="1"/>
  <c r="F301" i="8" s="1"/>
  <c r="K298" i="6"/>
  <c r="L298" i="6" s="1"/>
  <c r="M298" i="6" s="1"/>
  <c r="F299" i="6" s="1"/>
  <c r="J299" i="6" s="1"/>
  <c r="P304" i="5"/>
  <c r="AD303" i="5"/>
  <c r="AE300" i="5"/>
  <c r="W300" i="5"/>
  <c r="S301" i="5"/>
  <c r="Y300" i="5"/>
  <c r="W124" i="6"/>
  <c r="Z124" i="6" s="1"/>
  <c r="N298" i="6"/>
  <c r="Z298" i="6" s="1"/>
  <c r="C299" i="6"/>
  <c r="O298" i="6"/>
  <c r="AE124" i="6"/>
  <c r="P125" i="6"/>
  <c r="K305" i="5" l="1"/>
  <c r="L305" i="5" s="1"/>
  <c r="M305" i="5" s="1"/>
  <c r="F306" i="5" s="1"/>
  <c r="I284" i="4"/>
  <c r="H284" i="4"/>
  <c r="J284" i="4"/>
  <c r="C301" i="8"/>
  <c r="I301" i="8" s="1"/>
  <c r="N300" i="8"/>
  <c r="O300" i="8" s="1"/>
  <c r="J301" i="8"/>
  <c r="H301" i="8"/>
  <c r="H299" i="6"/>
  <c r="Z300" i="5"/>
  <c r="AA300" i="5"/>
  <c r="U301" i="5"/>
  <c r="T301" i="5"/>
  <c r="AF300" i="5"/>
  <c r="V301" i="5"/>
  <c r="Q304" i="5"/>
  <c r="R304" i="5"/>
  <c r="R125" i="6"/>
  <c r="I299" i="6"/>
  <c r="K299" i="6"/>
  <c r="L299" i="6" s="1"/>
  <c r="M299" i="6" s="1"/>
  <c r="F300" i="6" s="1"/>
  <c r="N299" i="6"/>
  <c r="Z299" i="6" s="1"/>
  <c r="AF124" i="6"/>
  <c r="S125" i="6"/>
  <c r="K284" i="4" l="1"/>
  <c r="L284" i="4" s="1"/>
  <c r="M284" i="4" s="1"/>
  <c r="F285" i="4" s="1"/>
  <c r="H306" i="5"/>
  <c r="J306" i="5"/>
  <c r="N284" i="4"/>
  <c r="O284" i="4" s="1"/>
  <c r="R284" i="4" s="1"/>
  <c r="N305" i="5"/>
  <c r="O305" i="5" s="1"/>
  <c r="C306" i="5"/>
  <c r="AG300" i="5"/>
  <c r="K301" i="8"/>
  <c r="L301" i="8" s="1"/>
  <c r="M301" i="8" s="1"/>
  <c r="F302" i="8" s="1"/>
  <c r="P305" i="5"/>
  <c r="AD304" i="5"/>
  <c r="X301" i="5"/>
  <c r="Y301" i="5"/>
  <c r="S302" i="5"/>
  <c r="AE301" i="5"/>
  <c r="W301" i="5"/>
  <c r="AF301" i="5" s="1"/>
  <c r="J300" i="6"/>
  <c r="H300" i="6"/>
  <c r="C300" i="6"/>
  <c r="O299" i="6"/>
  <c r="AG124" i="6"/>
  <c r="V125" i="6"/>
  <c r="U125" i="6"/>
  <c r="J285" i="4" l="1"/>
  <c r="H285" i="4"/>
  <c r="I306" i="5"/>
  <c r="K306" i="5"/>
  <c r="L306" i="5" s="1"/>
  <c r="M306" i="5" s="1"/>
  <c r="F307" i="5" s="1"/>
  <c r="C307" i="5"/>
  <c r="N306" i="5"/>
  <c r="O306" i="5" s="1"/>
  <c r="C285" i="4"/>
  <c r="C302" i="8"/>
  <c r="I302" i="8" s="1"/>
  <c r="N301" i="8"/>
  <c r="O301" i="8" s="1"/>
  <c r="J302" i="8"/>
  <c r="H302" i="8"/>
  <c r="U302" i="5"/>
  <c r="T302" i="5"/>
  <c r="Z301" i="5"/>
  <c r="AA301" i="5"/>
  <c r="V302" i="5"/>
  <c r="X302" i="5" s="1"/>
  <c r="Q305" i="5"/>
  <c r="P306" i="5" s="1"/>
  <c r="R305" i="5"/>
  <c r="I300" i="6"/>
  <c r="K300" i="6"/>
  <c r="L300" i="6" s="1"/>
  <c r="M300" i="6" s="1"/>
  <c r="F301" i="6" s="1"/>
  <c r="C301" i="6"/>
  <c r="X125" i="6"/>
  <c r="Y125" i="6"/>
  <c r="I285" i="4" l="1"/>
  <c r="K285" i="4"/>
  <c r="C286" i="4"/>
  <c r="J307" i="5"/>
  <c r="H307" i="5"/>
  <c r="I307" i="5"/>
  <c r="K307" i="5"/>
  <c r="L307" i="5" s="1"/>
  <c r="M307" i="5" s="1"/>
  <c r="F308" i="5" s="1"/>
  <c r="K302" i="8"/>
  <c r="L302" i="8" s="1"/>
  <c r="M302" i="8" s="1"/>
  <c r="F303" i="8" s="1"/>
  <c r="N300" i="6"/>
  <c r="Z300" i="6" s="1"/>
  <c r="R306" i="5"/>
  <c r="Q306" i="5"/>
  <c r="AG301" i="5"/>
  <c r="AD305" i="5"/>
  <c r="S303" i="5"/>
  <c r="AE302" i="5"/>
  <c r="W302" i="5"/>
  <c r="Y302" i="5"/>
  <c r="I301" i="6"/>
  <c r="J301" i="6"/>
  <c r="K301" i="6" s="1"/>
  <c r="L301" i="6" s="1"/>
  <c r="M301" i="6" s="1"/>
  <c r="F302" i="6" s="1"/>
  <c r="H301" i="6"/>
  <c r="O300" i="6"/>
  <c r="AB125" i="6"/>
  <c r="C308" i="5" l="1"/>
  <c r="N307" i="5"/>
  <c r="O307" i="5" s="1"/>
  <c r="I286" i="4"/>
  <c r="N285" i="4"/>
  <c r="O285" i="4" s="1"/>
  <c r="R285" i="4" s="1"/>
  <c r="L285" i="4"/>
  <c r="M285" i="4" s="1"/>
  <c r="F286" i="4" s="1"/>
  <c r="J308" i="5"/>
  <c r="H308" i="5"/>
  <c r="C303" i="8"/>
  <c r="I303" i="8" s="1"/>
  <c r="N302" i="8"/>
  <c r="O302" i="8" s="1"/>
  <c r="J303" i="8"/>
  <c r="H303" i="8"/>
  <c r="U303" i="5"/>
  <c r="T303" i="5"/>
  <c r="Z302" i="5"/>
  <c r="AA302" i="5"/>
  <c r="P307" i="5"/>
  <c r="AD306" i="5"/>
  <c r="V303" i="5"/>
  <c r="AF302" i="5"/>
  <c r="Q125" i="6"/>
  <c r="T125" i="6" s="1"/>
  <c r="J302" i="6"/>
  <c r="H302" i="6"/>
  <c r="N301" i="6"/>
  <c r="Z301" i="6" s="1"/>
  <c r="C302" i="6"/>
  <c r="O301" i="6"/>
  <c r="J286" i="4" l="1"/>
  <c r="H286" i="4"/>
  <c r="K308" i="5"/>
  <c r="L308" i="5" s="1"/>
  <c r="M308" i="5" s="1"/>
  <c r="F309" i="5" s="1"/>
  <c r="I308" i="5"/>
  <c r="C309" i="5"/>
  <c r="K303" i="8"/>
  <c r="L303" i="8" s="1"/>
  <c r="M303" i="8" s="1"/>
  <c r="F304" i="8" s="1"/>
  <c r="AG302" i="5"/>
  <c r="X303" i="5"/>
  <c r="S304" i="5"/>
  <c r="AE303" i="5"/>
  <c r="W303" i="5"/>
  <c r="Q307" i="5"/>
  <c r="R307" i="5"/>
  <c r="Y303" i="5"/>
  <c r="W125" i="6"/>
  <c r="Z125" i="6" s="1"/>
  <c r="I302" i="6"/>
  <c r="K302" i="6"/>
  <c r="L302" i="6" s="1"/>
  <c r="M302" i="6" s="1"/>
  <c r="F303" i="6" s="1"/>
  <c r="AE125" i="6"/>
  <c r="P126" i="6"/>
  <c r="I309" i="5" l="1"/>
  <c r="J309" i="5"/>
  <c r="H309" i="5"/>
  <c r="N308" i="5"/>
  <c r="O308" i="5" s="1"/>
  <c r="K286" i="4"/>
  <c r="L286" i="4" s="1"/>
  <c r="M286" i="4" s="1"/>
  <c r="F287" i="4" s="1"/>
  <c r="AF303" i="5"/>
  <c r="J304" i="8"/>
  <c r="H304" i="8"/>
  <c r="N303" i="8"/>
  <c r="O303" i="8" s="1"/>
  <c r="C304" i="8"/>
  <c r="C303" i="6"/>
  <c r="I303" i="6" s="1"/>
  <c r="Z303" i="5"/>
  <c r="Y304" i="5" s="1"/>
  <c r="AA303" i="5"/>
  <c r="U304" i="5"/>
  <c r="T304" i="5"/>
  <c r="P308" i="5"/>
  <c r="AD307" i="5"/>
  <c r="V304" i="5"/>
  <c r="N302" i="6"/>
  <c r="Z302" i="6" s="1"/>
  <c r="R126" i="6"/>
  <c r="H303" i="6"/>
  <c r="J303" i="6"/>
  <c r="O302" i="6"/>
  <c r="AG125" i="6"/>
  <c r="V126" i="6"/>
  <c r="AF125" i="6"/>
  <c r="S126" i="6"/>
  <c r="C287" i="4" l="1"/>
  <c r="I287" i="4"/>
  <c r="J287" i="4"/>
  <c r="H287" i="4"/>
  <c r="N286" i="4"/>
  <c r="O286" i="4" s="1"/>
  <c r="R286" i="4" s="1"/>
  <c r="K309" i="5"/>
  <c r="L309" i="5" s="1"/>
  <c r="M309" i="5" s="1"/>
  <c r="F310" i="5" s="1"/>
  <c r="K304" i="8"/>
  <c r="C305" i="8" s="1"/>
  <c r="I305" i="8" s="1"/>
  <c r="I304" i="8"/>
  <c r="AA304" i="5"/>
  <c r="X304" i="5"/>
  <c r="Q308" i="5"/>
  <c r="R308" i="5"/>
  <c r="S305" i="5"/>
  <c r="AE304" i="5"/>
  <c r="W304" i="5"/>
  <c r="AG303" i="5"/>
  <c r="K303" i="6"/>
  <c r="N303" i="6" s="1"/>
  <c r="Z303" i="6" s="1"/>
  <c r="Y126" i="6"/>
  <c r="X126" i="6"/>
  <c r="U126" i="6"/>
  <c r="J310" i="5" l="1"/>
  <c r="H310" i="5"/>
  <c r="N309" i="5"/>
  <c r="O309" i="5" s="1"/>
  <c r="K287" i="4"/>
  <c r="L287" i="4" s="1"/>
  <c r="M287" i="4" s="1"/>
  <c r="F288" i="4" s="1"/>
  <c r="C310" i="5"/>
  <c r="AF304" i="5"/>
  <c r="N304" i="8"/>
  <c r="O304" i="8" s="1"/>
  <c r="L304" i="8"/>
  <c r="M304" i="8" s="1"/>
  <c r="F305" i="8" s="1"/>
  <c r="U305" i="5"/>
  <c r="T305" i="5"/>
  <c r="O303" i="6"/>
  <c r="P309" i="5"/>
  <c r="AD308" i="5"/>
  <c r="V305" i="5"/>
  <c r="X305" i="5" s="1"/>
  <c r="Z304" i="5"/>
  <c r="L303" i="6"/>
  <c r="M303" i="6" s="1"/>
  <c r="F304" i="6" s="1"/>
  <c r="C304" i="6"/>
  <c r="AB126" i="6"/>
  <c r="C288" i="4" l="1"/>
  <c r="I288" i="4"/>
  <c r="K310" i="5"/>
  <c r="L310" i="5" s="1"/>
  <c r="M310" i="5" s="1"/>
  <c r="F311" i="5" s="1"/>
  <c r="I310" i="5"/>
  <c r="C311" i="5"/>
  <c r="H288" i="4"/>
  <c r="J288" i="4"/>
  <c r="N287" i="4"/>
  <c r="O287" i="4" s="1"/>
  <c r="R287" i="4" s="1"/>
  <c r="N310" i="5"/>
  <c r="O310" i="5" s="1"/>
  <c r="H305" i="8"/>
  <c r="J305" i="8"/>
  <c r="AG304" i="5"/>
  <c r="Y305" i="5"/>
  <c r="Q309" i="5"/>
  <c r="R309" i="5"/>
  <c r="S306" i="5"/>
  <c r="AE305" i="5"/>
  <c r="W305" i="5"/>
  <c r="Q126" i="6"/>
  <c r="T126" i="6" s="1"/>
  <c r="I304" i="6"/>
  <c r="J304" i="6"/>
  <c r="H304" i="6"/>
  <c r="I311" i="5" l="1"/>
  <c r="K288" i="4"/>
  <c r="L288" i="4" s="1"/>
  <c r="M288" i="4" s="1"/>
  <c r="F289" i="4" s="1"/>
  <c r="H311" i="5"/>
  <c r="J311" i="5"/>
  <c r="C289" i="4"/>
  <c r="K305" i="8"/>
  <c r="L305" i="8" s="1"/>
  <c r="M305" i="8" s="1"/>
  <c r="F306" i="8" s="1"/>
  <c r="P310" i="5"/>
  <c r="AD309" i="5"/>
  <c r="U306" i="5"/>
  <c r="T306" i="5"/>
  <c r="Z305" i="5"/>
  <c r="AA305" i="5"/>
  <c r="V306" i="5"/>
  <c r="X306" i="5" s="1"/>
  <c r="AF305" i="5"/>
  <c r="W126" i="6"/>
  <c r="Z126" i="6" s="1"/>
  <c r="K304" i="6"/>
  <c r="L304" i="6" s="1"/>
  <c r="M304" i="6" s="1"/>
  <c r="F305" i="6" s="1"/>
  <c r="AE126" i="6"/>
  <c r="P127" i="6"/>
  <c r="I289" i="4" l="1"/>
  <c r="J289" i="4"/>
  <c r="H289" i="4"/>
  <c r="K311" i="5"/>
  <c r="L311" i="5" s="1"/>
  <c r="M311" i="5" s="1"/>
  <c r="F312" i="5" s="1"/>
  <c r="N288" i="4"/>
  <c r="O288" i="4" s="1"/>
  <c r="R288" i="4" s="1"/>
  <c r="C306" i="8"/>
  <c r="I306" i="8" s="1"/>
  <c r="N305" i="8"/>
  <c r="O305" i="8" s="1"/>
  <c r="J306" i="8"/>
  <c r="H306" i="8"/>
  <c r="AG305" i="5"/>
  <c r="S307" i="5"/>
  <c r="AE306" i="5"/>
  <c r="W306" i="5"/>
  <c r="Y306" i="5"/>
  <c r="Q310" i="5"/>
  <c r="R310" i="5"/>
  <c r="R127" i="6"/>
  <c r="H305" i="6"/>
  <c r="J305" i="6"/>
  <c r="O304" i="6"/>
  <c r="N304" i="6"/>
  <c r="Z304" i="6" s="1"/>
  <c r="C305" i="6"/>
  <c r="AF126" i="6"/>
  <c r="S127" i="6"/>
  <c r="H312" i="5" l="1"/>
  <c r="J312" i="5"/>
  <c r="K289" i="4"/>
  <c r="L289" i="4" s="1"/>
  <c r="M289" i="4" s="1"/>
  <c r="F290" i="4" s="1"/>
  <c r="N289" i="4"/>
  <c r="O289" i="4" s="1"/>
  <c r="R289" i="4" s="1"/>
  <c r="N311" i="5"/>
  <c r="O311" i="5" s="1"/>
  <c r="C312" i="5"/>
  <c r="K306" i="8"/>
  <c r="L306" i="8" s="1"/>
  <c r="M306" i="8" s="1"/>
  <c r="F307" i="8" s="1"/>
  <c r="J307" i="8" s="1"/>
  <c r="P311" i="5"/>
  <c r="AD310" i="5"/>
  <c r="U307" i="5"/>
  <c r="T307" i="5"/>
  <c r="Z306" i="5"/>
  <c r="AA306" i="5"/>
  <c r="V307" i="5"/>
  <c r="AF306" i="5"/>
  <c r="K305" i="6"/>
  <c r="L305" i="6" s="1"/>
  <c r="M305" i="6" s="1"/>
  <c r="F306" i="6" s="1"/>
  <c r="I305" i="6"/>
  <c r="AG126" i="6"/>
  <c r="V127" i="6"/>
  <c r="U127" i="6"/>
  <c r="I312" i="5" l="1"/>
  <c r="K312" i="5"/>
  <c r="L312" i="5" s="1"/>
  <c r="M312" i="5" s="1"/>
  <c r="F313" i="5" s="1"/>
  <c r="N312" i="5"/>
  <c r="O312" i="5" s="1"/>
  <c r="J290" i="4"/>
  <c r="H290" i="4"/>
  <c r="C290" i="4"/>
  <c r="AG306" i="5"/>
  <c r="H307" i="8"/>
  <c r="C307" i="8"/>
  <c r="K307" i="8" s="1"/>
  <c r="L307" i="8" s="1"/>
  <c r="M307" i="8" s="1"/>
  <c r="F308" i="8" s="1"/>
  <c r="J308" i="8" s="1"/>
  <c r="N306" i="8"/>
  <c r="O306" i="8" s="1"/>
  <c r="C306" i="6"/>
  <c r="I306" i="6" s="1"/>
  <c r="X307" i="5"/>
  <c r="Y307" i="5"/>
  <c r="AE307" i="5"/>
  <c r="W307" i="5"/>
  <c r="O305" i="6"/>
  <c r="S308" i="5"/>
  <c r="Q311" i="5"/>
  <c r="R311" i="5"/>
  <c r="J306" i="6"/>
  <c r="H306" i="6"/>
  <c r="N305" i="6"/>
  <c r="Z305" i="6" s="1"/>
  <c r="X127" i="6"/>
  <c r="Y127" i="6"/>
  <c r="J313" i="5" l="1"/>
  <c r="H313" i="5"/>
  <c r="C313" i="5"/>
  <c r="I290" i="4"/>
  <c r="K290" i="4"/>
  <c r="L290" i="4" s="1"/>
  <c r="M290" i="4" s="1"/>
  <c r="F291" i="4" s="1"/>
  <c r="C291" i="4"/>
  <c r="N290" i="4"/>
  <c r="O290" i="4" s="1"/>
  <c r="R290" i="4" s="1"/>
  <c r="K306" i="6"/>
  <c r="L306" i="6" s="1"/>
  <c r="M306" i="6" s="1"/>
  <c r="F307" i="6" s="1"/>
  <c r="H307" i="6" s="1"/>
  <c r="AF307" i="5"/>
  <c r="I307" i="8"/>
  <c r="H308" i="8"/>
  <c r="N307" i="8"/>
  <c r="C308" i="8"/>
  <c r="I308" i="8" s="1"/>
  <c r="U308" i="5"/>
  <c r="T308" i="5"/>
  <c r="Z307" i="5"/>
  <c r="AA307" i="5"/>
  <c r="V308" i="5"/>
  <c r="X308" i="5" s="1"/>
  <c r="P312" i="5"/>
  <c r="AD311" i="5"/>
  <c r="O306" i="6"/>
  <c r="C307" i="6"/>
  <c r="N306" i="6"/>
  <c r="Z306" i="6" s="1"/>
  <c r="AB127" i="6"/>
  <c r="J307" i="6" l="1"/>
  <c r="I291" i="4"/>
  <c r="K313" i="5"/>
  <c r="L313" i="5" s="1"/>
  <c r="M313" i="5" s="1"/>
  <c r="F314" i="5" s="1"/>
  <c r="I313" i="5"/>
  <c r="C314" i="5"/>
  <c r="H291" i="4"/>
  <c r="J291" i="4"/>
  <c r="N313" i="5"/>
  <c r="O313" i="5" s="1"/>
  <c r="O307" i="8"/>
  <c r="K308" i="8"/>
  <c r="L308" i="8" s="1"/>
  <c r="M308" i="8" s="1"/>
  <c r="F309" i="8" s="1"/>
  <c r="J309" i="8" s="1"/>
  <c r="R312" i="5"/>
  <c r="Q312" i="5"/>
  <c r="AG307" i="5"/>
  <c r="S309" i="5"/>
  <c r="AE308" i="5"/>
  <c r="W308" i="5"/>
  <c r="Y308" i="5"/>
  <c r="Q127" i="6"/>
  <c r="T127" i="6" s="1"/>
  <c r="I307" i="6"/>
  <c r="K307" i="6"/>
  <c r="L307" i="6" s="1"/>
  <c r="M307" i="6" s="1"/>
  <c r="F308" i="6" s="1"/>
  <c r="I314" i="5" l="1"/>
  <c r="K291" i="4"/>
  <c r="L291" i="4" s="1"/>
  <c r="M291" i="4" s="1"/>
  <c r="F292" i="4" s="1"/>
  <c r="J314" i="5"/>
  <c r="H314" i="5"/>
  <c r="N308" i="8"/>
  <c r="O308" i="8" s="1"/>
  <c r="C309" i="8"/>
  <c r="K309" i="8" s="1"/>
  <c r="N309" i="8" s="1"/>
  <c r="H309" i="8"/>
  <c r="C308" i="6"/>
  <c r="I308" i="6" s="1"/>
  <c r="U309" i="5"/>
  <c r="T309" i="5"/>
  <c r="Z308" i="5"/>
  <c r="AA308" i="5"/>
  <c r="AD312" i="5"/>
  <c r="V309" i="5"/>
  <c r="X309" i="5" s="1"/>
  <c r="AF308" i="5"/>
  <c r="P313" i="5"/>
  <c r="N307" i="6"/>
  <c r="Z307" i="6" s="1"/>
  <c r="W127" i="6"/>
  <c r="Z127" i="6" s="1"/>
  <c r="H308" i="6"/>
  <c r="J308" i="6"/>
  <c r="O307" i="6"/>
  <c r="AE127" i="6"/>
  <c r="P128" i="6"/>
  <c r="K308" i="6" l="1"/>
  <c r="L308" i="6" s="1"/>
  <c r="M308" i="6" s="1"/>
  <c r="F309" i="6" s="1"/>
  <c r="J292" i="4"/>
  <c r="H292" i="4"/>
  <c r="C292" i="4"/>
  <c r="K314" i="5"/>
  <c r="L314" i="5" s="1"/>
  <c r="M314" i="5" s="1"/>
  <c r="F315" i="5" s="1"/>
  <c r="N291" i="4"/>
  <c r="O291" i="4" s="1"/>
  <c r="R291" i="4" s="1"/>
  <c r="I309" i="8"/>
  <c r="O309" i="8" s="1"/>
  <c r="C310" i="8"/>
  <c r="L309" i="8"/>
  <c r="M309" i="8" s="1"/>
  <c r="F310" i="8" s="1"/>
  <c r="R313" i="5"/>
  <c r="Q313" i="5"/>
  <c r="AG308" i="5"/>
  <c r="S310" i="5"/>
  <c r="AE309" i="5"/>
  <c r="W309" i="5"/>
  <c r="Y309" i="5"/>
  <c r="R128" i="6"/>
  <c r="N308" i="6"/>
  <c r="Z308" i="6" s="1"/>
  <c r="J309" i="6"/>
  <c r="H309" i="6"/>
  <c r="O308" i="6"/>
  <c r="C309" i="6"/>
  <c r="AF127" i="6"/>
  <c r="S128" i="6"/>
  <c r="J315" i="5" l="1"/>
  <c r="H315" i="5"/>
  <c r="K292" i="4"/>
  <c r="L292" i="4" s="1"/>
  <c r="M292" i="4" s="1"/>
  <c r="F293" i="4" s="1"/>
  <c r="I292" i="4"/>
  <c r="C293" i="4"/>
  <c r="C315" i="5"/>
  <c r="N314" i="5"/>
  <c r="O314" i="5" s="1"/>
  <c r="I310" i="8"/>
  <c r="J310" i="8"/>
  <c r="H310" i="8"/>
  <c r="U310" i="5"/>
  <c r="T310" i="5"/>
  <c r="Z309" i="5"/>
  <c r="AA309" i="5"/>
  <c r="V310" i="5"/>
  <c r="X310" i="5" s="1"/>
  <c r="AF309" i="5"/>
  <c r="P314" i="5"/>
  <c r="AD313" i="5"/>
  <c r="I309" i="6"/>
  <c r="K309" i="6"/>
  <c r="L309" i="6" s="1"/>
  <c r="M309" i="6" s="1"/>
  <c r="F310" i="6" s="1"/>
  <c r="U128" i="6"/>
  <c r="AG127" i="6"/>
  <c r="V128" i="6"/>
  <c r="N292" i="4" l="1"/>
  <c r="O292" i="4"/>
  <c r="R292" i="4" s="1"/>
  <c r="I315" i="5"/>
  <c r="K315" i="5"/>
  <c r="L315" i="5" s="1"/>
  <c r="M315" i="5" s="1"/>
  <c r="F316" i="5" s="1"/>
  <c r="C316" i="5"/>
  <c r="I293" i="4"/>
  <c r="H293" i="4"/>
  <c r="J293" i="4"/>
  <c r="N315" i="5"/>
  <c r="O315" i="5" s="1"/>
  <c r="C310" i="6"/>
  <c r="I310" i="6" s="1"/>
  <c r="K310" i="8"/>
  <c r="L310" i="8" s="1"/>
  <c r="M310" i="8" s="1"/>
  <c r="F311" i="8" s="1"/>
  <c r="R314" i="5"/>
  <c r="Q314" i="5"/>
  <c r="AG309" i="5"/>
  <c r="S311" i="5"/>
  <c r="AE310" i="5"/>
  <c r="W310" i="5"/>
  <c r="Y310" i="5"/>
  <c r="H310" i="6"/>
  <c r="J310" i="6"/>
  <c r="O309" i="6"/>
  <c r="N309" i="6"/>
  <c r="Z309" i="6" s="1"/>
  <c r="Y128" i="6"/>
  <c r="X128" i="6"/>
  <c r="I316" i="5" l="1"/>
  <c r="K293" i="4"/>
  <c r="L293" i="4" s="1"/>
  <c r="M293" i="4" s="1"/>
  <c r="F294" i="4" s="1"/>
  <c r="H316" i="5"/>
  <c r="J316" i="5"/>
  <c r="J311" i="8"/>
  <c r="H311" i="8"/>
  <c r="C311" i="8"/>
  <c r="N310" i="8"/>
  <c r="U311" i="5"/>
  <c r="T311" i="5"/>
  <c r="V311" i="5"/>
  <c r="AF310" i="5"/>
  <c r="Z310" i="5"/>
  <c r="Y311" i="5" s="1"/>
  <c r="AA310" i="5"/>
  <c r="P315" i="5"/>
  <c r="AD314" i="5"/>
  <c r="K310" i="6"/>
  <c r="L310" i="6" s="1"/>
  <c r="M310" i="6" s="1"/>
  <c r="F311" i="6" s="1"/>
  <c r="AB128" i="6"/>
  <c r="N310" i="6" l="1"/>
  <c r="Z310" i="6" s="1"/>
  <c r="K316" i="5"/>
  <c r="L316" i="5" s="1"/>
  <c r="M316" i="5" s="1"/>
  <c r="F317" i="5" s="1"/>
  <c r="N316" i="5"/>
  <c r="O316" i="5" s="1"/>
  <c r="H294" i="4"/>
  <c r="J294" i="4"/>
  <c r="N293" i="4"/>
  <c r="O293" i="4" s="1"/>
  <c r="R293" i="4" s="1"/>
  <c r="C317" i="5"/>
  <c r="C294" i="4"/>
  <c r="O310" i="8"/>
  <c r="I311" i="8"/>
  <c r="K311" i="8"/>
  <c r="C312" i="8" s="1"/>
  <c r="O310" i="6"/>
  <c r="AA311" i="5"/>
  <c r="X311" i="5"/>
  <c r="S312" i="5"/>
  <c r="AE311" i="5"/>
  <c r="W311" i="5"/>
  <c r="AG310" i="5"/>
  <c r="Q315" i="5"/>
  <c r="R315" i="5"/>
  <c r="Q128" i="6"/>
  <c r="T128" i="6" s="1"/>
  <c r="H311" i="6"/>
  <c r="J311" i="6"/>
  <c r="C311" i="6"/>
  <c r="K294" i="4" l="1"/>
  <c r="L294" i="4" s="1"/>
  <c r="M294" i="4" s="1"/>
  <c r="F295" i="4" s="1"/>
  <c r="I294" i="4"/>
  <c r="C295" i="4"/>
  <c r="J317" i="5"/>
  <c r="H317" i="5"/>
  <c r="K317" i="5"/>
  <c r="L317" i="5" s="1"/>
  <c r="M317" i="5" s="1"/>
  <c r="F318" i="5" s="1"/>
  <c r="I317" i="5"/>
  <c r="C318" i="5"/>
  <c r="I312" i="8"/>
  <c r="N311" i="8"/>
  <c r="L311" i="8"/>
  <c r="M311" i="8" s="1"/>
  <c r="F312" i="8" s="1"/>
  <c r="AF311" i="5"/>
  <c r="P316" i="5"/>
  <c r="AD315" i="5"/>
  <c r="U312" i="5"/>
  <c r="T312" i="5"/>
  <c r="V312" i="5"/>
  <c r="Z311" i="5"/>
  <c r="W128" i="6"/>
  <c r="Z128" i="6" s="1"/>
  <c r="I311" i="6"/>
  <c r="K311" i="6"/>
  <c r="L311" i="6" s="1"/>
  <c r="M311" i="6" s="1"/>
  <c r="F312" i="6" s="1"/>
  <c r="C312" i="6"/>
  <c r="AE128" i="6"/>
  <c r="P129" i="6"/>
  <c r="J318" i="5" l="1"/>
  <c r="H318" i="5"/>
  <c r="N317" i="5"/>
  <c r="O317" i="5" s="1"/>
  <c r="I295" i="4"/>
  <c r="H295" i="4"/>
  <c r="J295" i="4"/>
  <c r="K295" i="4" s="1"/>
  <c r="I318" i="5"/>
  <c r="N294" i="4"/>
  <c r="O294" i="4" s="1"/>
  <c r="R294" i="4" s="1"/>
  <c r="O311" i="8"/>
  <c r="J312" i="8"/>
  <c r="H312" i="8"/>
  <c r="AG311" i="5"/>
  <c r="Y312" i="5"/>
  <c r="X312" i="5"/>
  <c r="S313" i="5"/>
  <c r="AE312" i="5"/>
  <c r="W312" i="5"/>
  <c r="Q316" i="5"/>
  <c r="R316" i="5"/>
  <c r="R129" i="6"/>
  <c r="I312" i="6"/>
  <c r="O311" i="6"/>
  <c r="J312" i="6"/>
  <c r="H312" i="6"/>
  <c r="N311" i="6"/>
  <c r="Z311" i="6" s="1"/>
  <c r="AF128" i="6"/>
  <c r="S129" i="6"/>
  <c r="N295" i="4" l="1"/>
  <c r="O295" i="4" s="1"/>
  <c r="R295" i="4" s="1"/>
  <c r="L295" i="4"/>
  <c r="M295" i="4" s="1"/>
  <c r="F296" i="4" s="1"/>
  <c r="C296" i="4"/>
  <c r="K318" i="5"/>
  <c r="N318" i="5"/>
  <c r="O318" i="5" s="1"/>
  <c r="AF312" i="5"/>
  <c r="K312" i="8"/>
  <c r="L312" i="8" s="1"/>
  <c r="M312" i="8" s="1"/>
  <c r="F313" i="8" s="1"/>
  <c r="AD316" i="5"/>
  <c r="V313" i="5"/>
  <c r="X313" i="5" s="1"/>
  <c r="P317" i="5"/>
  <c r="Z312" i="5"/>
  <c r="Y313" i="5" s="1"/>
  <c r="AA312" i="5"/>
  <c r="U313" i="5"/>
  <c r="T313" i="5"/>
  <c r="K312" i="6"/>
  <c r="N312" i="6" s="1"/>
  <c r="Z312" i="6" s="1"/>
  <c r="U129" i="6"/>
  <c r="AG128" i="6"/>
  <c r="V129" i="6"/>
  <c r="L318" i="5" l="1"/>
  <c r="M318" i="5" s="1"/>
  <c r="F319" i="5" s="1"/>
  <c r="C319" i="5"/>
  <c r="I296" i="4"/>
  <c r="J296" i="4"/>
  <c r="H296" i="4"/>
  <c r="C313" i="8"/>
  <c r="I313" i="8" s="1"/>
  <c r="N312" i="8"/>
  <c r="J313" i="8"/>
  <c r="H313" i="8"/>
  <c r="AA313" i="5"/>
  <c r="AG312" i="5"/>
  <c r="S314" i="5"/>
  <c r="AE313" i="5"/>
  <c r="W313" i="5"/>
  <c r="R317" i="5"/>
  <c r="Q317" i="5"/>
  <c r="L312" i="6"/>
  <c r="M312" i="6" s="1"/>
  <c r="F313" i="6" s="1"/>
  <c r="C313" i="6"/>
  <c r="O312" i="6"/>
  <c r="Y129" i="6"/>
  <c r="X129" i="6"/>
  <c r="K296" i="4" l="1"/>
  <c r="L296" i="4" s="1"/>
  <c r="M296" i="4" s="1"/>
  <c r="F297" i="4" s="1"/>
  <c r="I319" i="5"/>
  <c r="J319" i="5"/>
  <c r="H319" i="5"/>
  <c r="O312" i="8"/>
  <c r="K313" i="8"/>
  <c r="L313" i="8" s="1"/>
  <c r="M313" i="8" s="1"/>
  <c r="F314" i="8" s="1"/>
  <c r="J314" i="8" s="1"/>
  <c r="V314" i="5"/>
  <c r="X314" i="5" s="1"/>
  <c r="AF313" i="5"/>
  <c r="P318" i="5"/>
  <c r="AD317" i="5"/>
  <c r="U314" i="5"/>
  <c r="T314" i="5"/>
  <c r="Z313" i="5"/>
  <c r="I313" i="6"/>
  <c r="J313" i="6"/>
  <c r="H313" i="6"/>
  <c r="AB129" i="6"/>
  <c r="J297" i="4" l="1"/>
  <c r="H297" i="4"/>
  <c r="K319" i="5"/>
  <c r="L319" i="5" s="1"/>
  <c r="M319" i="5" s="1"/>
  <c r="F320" i="5" s="1"/>
  <c r="C297" i="4"/>
  <c r="N296" i="4"/>
  <c r="O296" i="4" s="1"/>
  <c r="R296" i="4" s="1"/>
  <c r="H314" i="8"/>
  <c r="C314" i="8"/>
  <c r="K314" i="8" s="1"/>
  <c r="L314" i="8" s="1"/>
  <c r="M314" i="8" s="1"/>
  <c r="F315" i="8" s="1"/>
  <c r="N313" i="8"/>
  <c r="AG313" i="5"/>
  <c r="Y314" i="5"/>
  <c r="S315" i="5"/>
  <c r="AE314" i="5"/>
  <c r="W314" i="5"/>
  <c r="R318" i="5"/>
  <c r="Q318" i="5"/>
  <c r="Q129" i="6"/>
  <c r="T129" i="6" s="1"/>
  <c r="K313" i="6"/>
  <c r="L313" i="6" s="1"/>
  <c r="M313" i="6" s="1"/>
  <c r="F314" i="6" s="1"/>
  <c r="N319" i="5" l="1"/>
  <c r="O319" i="5" s="1"/>
  <c r="K297" i="4"/>
  <c r="L297" i="4" s="1"/>
  <c r="M297" i="4" s="1"/>
  <c r="F298" i="4" s="1"/>
  <c r="I297" i="4"/>
  <c r="C298" i="4"/>
  <c r="J320" i="5"/>
  <c r="H320" i="5"/>
  <c r="C320" i="5"/>
  <c r="N297" i="4"/>
  <c r="O297" i="4" s="1"/>
  <c r="R297" i="4" s="1"/>
  <c r="O313" i="8"/>
  <c r="I314" i="8"/>
  <c r="N314" i="8"/>
  <c r="C315" i="8"/>
  <c r="I315" i="8" s="1"/>
  <c r="J315" i="8"/>
  <c r="H315" i="8"/>
  <c r="P319" i="5"/>
  <c r="AD318" i="5"/>
  <c r="U315" i="5"/>
  <c r="T315" i="5"/>
  <c r="Z314" i="5"/>
  <c r="Y315" i="5" s="1"/>
  <c r="AA314" i="5"/>
  <c r="V315" i="5"/>
  <c r="X315" i="5" s="1"/>
  <c r="AF314" i="5"/>
  <c r="W129" i="6"/>
  <c r="Z129" i="6" s="1"/>
  <c r="O313" i="6"/>
  <c r="J314" i="6"/>
  <c r="H314" i="6"/>
  <c r="C314" i="6"/>
  <c r="N313" i="6"/>
  <c r="Z313" i="6" s="1"/>
  <c r="AE129" i="6"/>
  <c r="P130" i="6"/>
  <c r="K320" i="5" l="1"/>
  <c r="L320" i="5" s="1"/>
  <c r="M320" i="5" s="1"/>
  <c r="F321" i="5" s="1"/>
  <c r="I320" i="5"/>
  <c r="C321" i="5"/>
  <c r="J298" i="4"/>
  <c r="H298" i="4"/>
  <c r="N320" i="5"/>
  <c r="O320" i="5" s="1"/>
  <c r="I298" i="4"/>
  <c r="AG314" i="5"/>
  <c r="O314" i="8"/>
  <c r="K315" i="8"/>
  <c r="L315" i="8" s="1"/>
  <c r="M315" i="8" s="1"/>
  <c r="F316" i="8" s="1"/>
  <c r="AA315" i="5"/>
  <c r="S316" i="5"/>
  <c r="AE315" i="5"/>
  <c r="W315" i="5"/>
  <c r="Q319" i="5"/>
  <c r="R319" i="5"/>
  <c r="R130" i="6"/>
  <c r="I314" i="6"/>
  <c r="K314" i="6"/>
  <c r="L314" i="6" s="1"/>
  <c r="M314" i="6" s="1"/>
  <c r="F315" i="6" s="1"/>
  <c r="AF129" i="6"/>
  <c r="S130" i="6"/>
  <c r="I321" i="5" l="1"/>
  <c r="K298" i="4"/>
  <c r="N298" i="4" s="1"/>
  <c r="O298" i="4" s="1"/>
  <c r="R298" i="4" s="1"/>
  <c r="J321" i="5"/>
  <c r="H321" i="5"/>
  <c r="H316" i="8"/>
  <c r="J316" i="8"/>
  <c r="C316" i="8"/>
  <c r="N315" i="8"/>
  <c r="P320" i="5"/>
  <c r="AD319" i="5"/>
  <c r="U316" i="5"/>
  <c r="T316" i="5"/>
  <c r="N314" i="6"/>
  <c r="Z314" i="6" s="1"/>
  <c r="V316" i="5"/>
  <c r="X316" i="5" s="1"/>
  <c r="AF315" i="5"/>
  <c r="C315" i="6"/>
  <c r="Z315" i="5"/>
  <c r="H315" i="6"/>
  <c r="J315" i="6"/>
  <c r="I315" i="6"/>
  <c r="O314" i="6"/>
  <c r="AG129" i="6"/>
  <c r="V130" i="6"/>
  <c r="U130" i="6"/>
  <c r="L298" i="4" l="1"/>
  <c r="M298" i="4" s="1"/>
  <c r="F299" i="4" s="1"/>
  <c r="C299" i="4"/>
  <c r="K321" i="5"/>
  <c r="L321" i="5" s="1"/>
  <c r="M321" i="5" s="1"/>
  <c r="F322" i="5" s="1"/>
  <c r="K315" i="6"/>
  <c r="L315" i="6" s="1"/>
  <c r="M315" i="6" s="1"/>
  <c r="F316" i="6" s="1"/>
  <c r="H316" i="6" s="1"/>
  <c r="O315" i="8"/>
  <c r="I316" i="8"/>
  <c r="K316" i="8"/>
  <c r="L316" i="8" s="1"/>
  <c r="M316" i="8" s="1"/>
  <c r="F317" i="8" s="1"/>
  <c r="O315" i="6"/>
  <c r="AG315" i="5"/>
  <c r="Y316" i="5"/>
  <c r="S317" i="5"/>
  <c r="AE316" i="5"/>
  <c r="W316" i="5"/>
  <c r="Q320" i="5"/>
  <c r="R320" i="5"/>
  <c r="N315" i="6"/>
  <c r="Z315" i="6" s="1"/>
  <c r="C316" i="6"/>
  <c r="X130" i="6"/>
  <c r="Y130" i="6"/>
  <c r="J322" i="5" l="1"/>
  <c r="H322" i="5"/>
  <c r="I299" i="4"/>
  <c r="C322" i="5"/>
  <c r="J299" i="4"/>
  <c r="H299" i="4"/>
  <c r="N321" i="5"/>
  <c r="O321" i="5" s="1"/>
  <c r="J316" i="6"/>
  <c r="N316" i="8"/>
  <c r="C317" i="8"/>
  <c r="I317" i="8" s="1"/>
  <c r="J317" i="8"/>
  <c r="H317" i="8"/>
  <c r="U317" i="5"/>
  <c r="T317" i="5"/>
  <c r="AD320" i="5"/>
  <c r="Z316" i="5"/>
  <c r="AA316" i="5"/>
  <c r="V317" i="5"/>
  <c r="X317" i="5" s="1"/>
  <c r="AF316" i="5"/>
  <c r="P321" i="5"/>
  <c r="K316" i="6"/>
  <c r="L316" i="6" s="1"/>
  <c r="M316" i="6" s="1"/>
  <c r="F317" i="6" s="1"/>
  <c r="I316" i="6"/>
  <c r="AB130" i="6"/>
  <c r="K299" i="4" l="1"/>
  <c r="L299" i="4" s="1"/>
  <c r="M299" i="4" s="1"/>
  <c r="F300" i="4" s="1"/>
  <c r="I322" i="5"/>
  <c r="K322" i="5"/>
  <c r="L322" i="5" s="1"/>
  <c r="M322" i="5" s="1"/>
  <c r="F323" i="5" s="1"/>
  <c r="C323" i="5"/>
  <c r="N299" i="4"/>
  <c r="O299" i="4" s="1"/>
  <c r="R299" i="4" s="1"/>
  <c r="N322" i="5"/>
  <c r="O322" i="5" s="1"/>
  <c r="O316" i="8"/>
  <c r="K317" i="8"/>
  <c r="L317" i="8" s="1"/>
  <c r="M317" i="8" s="1"/>
  <c r="F318" i="8" s="1"/>
  <c r="J318" i="8" s="1"/>
  <c r="R321" i="5"/>
  <c r="Q321" i="5"/>
  <c r="AG316" i="5"/>
  <c r="AE317" i="5"/>
  <c r="W317" i="5"/>
  <c r="N316" i="6"/>
  <c r="Z316" i="6" s="1"/>
  <c r="C317" i="6"/>
  <c r="I317" i="6" s="1"/>
  <c r="O316" i="6"/>
  <c r="Y317" i="5"/>
  <c r="S318" i="5"/>
  <c r="Q130" i="6"/>
  <c r="T130" i="6" s="1"/>
  <c r="H317" i="6"/>
  <c r="J317" i="6"/>
  <c r="K317" i="6" s="1"/>
  <c r="L317" i="6" s="1"/>
  <c r="M317" i="6" s="1"/>
  <c r="F318" i="6" s="1"/>
  <c r="I323" i="5" l="1"/>
  <c r="J300" i="4"/>
  <c r="H300" i="4"/>
  <c r="J323" i="5"/>
  <c r="H323" i="5"/>
  <c r="C300" i="4"/>
  <c r="N317" i="8"/>
  <c r="C318" i="8"/>
  <c r="I318" i="8" s="1"/>
  <c r="H318" i="8"/>
  <c r="C318" i="6"/>
  <c r="I318" i="6" s="1"/>
  <c r="U318" i="5"/>
  <c r="T318" i="5"/>
  <c r="Z317" i="5"/>
  <c r="AA317" i="5"/>
  <c r="P322" i="5"/>
  <c r="AD321" i="5"/>
  <c r="V318" i="5"/>
  <c r="X318" i="5" s="1"/>
  <c r="AF317" i="5"/>
  <c r="W130" i="6"/>
  <c r="Z130" i="6" s="1"/>
  <c r="J318" i="6"/>
  <c r="H318" i="6"/>
  <c r="N317" i="6"/>
  <c r="Z317" i="6" s="1"/>
  <c r="O317" i="6"/>
  <c r="AE130" i="6"/>
  <c r="P131" i="6"/>
  <c r="I300" i="4" l="1"/>
  <c r="K323" i="5"/>
  <c r="L323" i="5" s="1"/>
  <c r="M323" i="5" s="1"/>
  <c r="F324" i="5" s="1"/>
  <c r="K300" i="4"/>
  <c r="L300" i="4" s="1"/>
  <c r="M300" i="4" s="1"/>
  <c r="F301" i="4" s="1"/>
  <c r="K318" i="6"/>
  <c r="L318" i="6" s="1"/>
  <c r="M318" i="6" s="1"/>
  <c r="F319" i="6" s="1"/>
  <c r="H319" i="6" s="1"/>
  <c r="AG317" i="5"/>
  <c r="O317" i="8"/>
  <c r="K318" i="8"/>
  <c r="L318" i="8" s="1"/>
  <c r="M318" i="8" s="1"/>
  <c r="F319" i="8" s="1"/>
  <c r="J319" i="8" s="1"/>
  <c r="S319" i="5"/>
  <c r="AE318" i="5"/>
  <c r="W318" i="5"/>
  <c r="Q322" i="5"/>
  <c r="R322" i="5"/>
  <c r="Y318" i="5"/>
  <c r="R131" i="6"/>
  <c r="O318" i="6"/>
  <c r="C319" i="6"/>
  <c r="N318" i="6"/>
  <c r="Z318" i="6" s="1"/>
  <c r="AG130" i="6"/>
  <c r="V131" i="6"/>
  <c r="AF130" i="6"/>
  <c r="S131" i="6"/>
  <c r="N300" i="4" l="1"/>
  <c r="O300" i="4" s="1"/>
  <c r="R300" i="4" s="1"/>
  <c r="J319" i="6"/>
  <c r="H301" i="4"/>
  <c r="J301" i="4"/>
  <c r="C301" i="4"/>
  <c r="C324" i="5"/>
  <c r="J324" i="5"/>
  <c r="H324" i="5"/>
  <c r="N323" i="5"/>
  <c r="O323" i="5" s="1"/>
  <c r="C319" i="8"/>
  <c r="K319" i="8" s="1"/>
  <c r="H319" i="8"/>
  <c r="N318" i="8"/>
  <c r="P323" i="5"/>
  <c r="AD322" i="5"/>
  <c r="V319" i="5"/>
  <c r="X319" i="5" s="1"/>
  <c r="AF318" i="5"/>
  <c r="Z318" i="5"/>
  <c r="Y319" i="5" s="1"/>
  <c r="AA318" i="5"/>
  <c r="U319" i="5"/>
  <c r="T319" i="5"/>
  <c r="K319" i="6"/>
  <c r="L319" i="6" s="1"/>
  <c r="M319" i="6" s="1"/>
  <c r="F320" i="6" s="1"/>
  <c r="I319" i="6"/>
  <c r="O319" i="6" s="1"/>
  <c r="U131" i="6"/>
  <c r="X131" i="6"/>
  <c r="Y131" i="6"/>
  <c r="K301" i="4" l="1"/>
  <c r="L301" i="4" s="1"/>
  <c r="M301" i="4" s="1"/>
  <c r="F302" i="4" s="1"/>
  <c r="N301" i="4"/>
  <c r="K324" i="5"/>
  <c r="L324" i="5" s="1"/>
  <c r="M324" i="5" s="1"/>
  <c r="F325" i="5" s="1"/>
  <c r="I324" i="5"/>
  <c r="C325" i="5"/>
  <c r="N324" i="5"/>
  <c r="O324" i="5" s="1"/>
  <c r="I301" i="4"/>
  <c r="C302" i="4"/>
  <c r="O318" i="8"/>
  <c r="L319" i="8"/>
  <c r="M319" i="8" s="1"/>
  <c r="F320" i="8" s="1"/>
  <c r="J320" i="8" s="1"/>
  <c r="N319" i="8"/>
  <c r="C320" i="8"/>
  <c r="I320" i="8" s="1"/>
  <c r="I319" i="8"/>
  <c r="AA319" i="5"/>
  <c r="AG318" i="5"/>
  <c r="S320" i="5"/>
  <c r="AE319" i="5"/>
  <c r="W319" i="5"/>
  <c r="C320" i="6"/>
  <c r="I320" i="6" s="1"/>
  <c r="Q323" i="5"/>
  <c r="R323" i="5"/>
  <c r="J320" i="6"/>
  <c r="K320" i="6" s="1"/>
  <c r="L320" i="6" s="1"/>
  <c r="M320" i="6" s="1"/>
  <c r="F321" i="6" s="1"/>
  <c r="H320" i="6"/>
  <c r="N319" i="6"/>
  <c r="Z319" i="6" s="1"/>
  <c r="AB131" i="6"/>
  <c r="J325" i="5" l="1"/>
  <c r="H325" i="5"/>
  <c r="I325" i="5"/>
  <c r="K325" i="5"/>
  <c r="L325" i="5" s="1"/>
  <c r="M325" i="5" s="1"/>
  <c r="F326" i="5" s="1"/>
  <c r="O301" i="4"/>
  <c r="R301" i="4" s="1"/>
  <c r="I302" i="4"/>
  <c r="J302" i="4"/>
  <c r="H302" i="4"/>
  <c r="O319" i="8"/>
  <c r="H320" i="8"/>
  <c r="K320" i="8"/>
  <c r="L320" i="8" s="1"/>
  <c r="M320" i="8" s="1"/>
  <c r="F321" i="8" s="1"/>
  <c r="V320" i="5"/>
  <c r="AF319" i="5"/>
  <c r="P324" i="5"/>
  <c r="AD323" i="5"/>
  <c r="U320" i="5"/>
  <c r="T320" i="5"/>
  <c r="S321" i="5" s="1"/>
  <c r="Z319" i="5"/>
  <c r="Q131" i="6"/>
  <c r="T131" i="6" s="1"/>
  <c r="J321" i="6"/>
  <c r="H321" i="6"/>
  <c r="C321" i="6"/>
  <c r="N320" i="6"/>
  <c r="Z320" i="6" s="1"/>
  <c r="O320" i="6"/>
  <c r="J326" i="5" l="1"/>
  <c r="H326" i="5"/>
  <c r="C326" i="5"/>
  <c r="K302" i="4"/>
  <c r="N302" i="4" s="1"/>
  <c r="O302" i="4" s="1"/>
  <c r="R302" i="4" s="1"/>
  <c r="N325" i="5"/>
  <c r="O325" i="5" s="1"/>
  <c r="H321" i="8"/>
  <c r="J321" i="8"/>
  <c r="C321" i="8"/>
  <c r="N320" i="8"/>
  <c r="U321" i="5"/>
  <c r="T321" i="5"/>
  <c r="R324" i="5"/>
  <c r="Q324" i="5"/>
  <c r="AG319" i="5"/>
  <c r="Y320" i="5"/>
  <c r="AE320" i="5"/>
  <c r="W320" i="5"/>
  <c r="V321" i="5"/>
  <c r="X320" i="5"/>
  <c r="W131" i="6"/>
  <c r="Z131" i="6" s="1"/>
  <c r="I321" i="6"/>
  <c r="K321" i="6"/>
  <c r="L321" i="6" s="1"/>
  <c r="M321" i="6" s="1"/>
  <c r="F322" i="6" s="1"/>
  <c r="AE131" i="6"/>
  <c r="P132" i="6"/>
  <c r="L302" i="4" l="1"/>
  <c r="M302" i="4" s="1"/>
  <c r="F303" i="4" s="1"/>
  <c r="C303" i="4"/>
  <c r="I326" i="5"/>
  <c r="K326" i="5"/>
  <c r="L326" i="5" s="1"/>
  <c r="M326" i="5" s="1"/>
  <c r="F327" i="5" s="1"/>
  <c r="AF320" i="5"/>
  <c r="O320" i="8"/>
  <c r="K321" i="8"/>
  <c r="L321" i="8" s="1"/>
  <c r="M321" i="8" s="1"/>
  <c r="F322" i="8" s="1"/>
  <c r="I321" i="8"/>
  <c r="P325" i="5"/>
  <c r="AD324" i="5"/>
  <c r="X321" i="5"/>
  <c r="N321" i="6"/>
  <c r="Z321" i="6" s="1"/>
  <c r="S322" i="5"/>
  <c r="AE321" i="5"/>
  <c r="W321" i="5"/>
  <c r="V322" i="5" s="1"/>
  <c r="X322" i="5" s="1"/>
  <c r="C322" i="6"/>
  <c r="I322" i="6" s="1"/>
  <c r="Z320" i="5"/>
  <c r="AA320" i="5"/>
  <c r="R132" i="6"/>
  <c r="J322" i="6"/>
  <c r="K322" i="6" s="1"/>
  <c r="L322" i="6" s="1"/>
  <c r="M322" i="6" s="1"/>
  <c r="F323" i="6" s="1"/>
  <c r="H322" i="6"/>
  <c r="O321" i="6"/>
  <c r="AG131" i="6"/>
  <c r="V132" i="6"/>
  <c r="AF131" i="6"/>
  <c r="S132" i="6"/>
  <c r="C327" i="5" l="1"/>
  <c r="J327" i="5"/>
  <c r="H327" i="5"/>
  <c r="I303" i="4"/>
  <c r="N326" i="5"/>
  <c r="O326" i="5" s="1"/>
  <c r="J303" i="4"/>
  <c r="H303" i="4"/>
  <c r="AG320" i="5"/>
  <c r="N321" i="8"/>
  <c r="C322" i="8"/>
  <c r="I322" i="8" s="1"/>
  <c r="H322" i="8"/>
  <c r="J322" i="8"/>
  <c r="U322" i="5"/>
  <c r="T322" i="5"/>
  <c r="Y321" i="5"/>
  <c r="AF321" i="5"/>
  <c r="R325" i="5"/>
  <c r="Q325" i="5"/>
  <c r="H323" i="6"/>
  <c r="J323" i="6"/>
  <c r="O322" i="6"/>
  <c r="C323" i="6"/>
  <c r="N322" i="6"/>
  <c r="Z322" i="6" s="1"/>
  <c r="U132" i="6"/>
  <c r="X132" i="6"/>
  <c r="Y132" i="6"/>
  <c r="K303" i="4" l="1"/>
  <c r="L303" i="4" s="1"/>
  <c r="M303" i="4" s="1"/>
  <c r="F304" i="4" s="1"/>
  <c r="I327" i="5"/>
  <c r="K327" i="5"/>
  <c r="L327" i="5" s="1"/>
  <c r="M327" i="5" s="1"/>
  <c r="F328" i="5" s="1"/>
  <c r="C328" i="5"/>
  <c r="O321" i="8"/>
  <c r="K322" i="8"/>
  <c r="N322" i="8" s="1"/>
  <c r="Z321" i="5"/>
  <c r="Y322" i="5" s="1"/>
  <c r="AA321" i="5"/>
  <c r="P326" i="5"/>
  <c r="AD325" i="5"/>
  <c r="S323" i="5"/>
  <c r="AE322" i="5"/>
  <c r="W322" i="5"/>
  <c r="K323" i="6"/>
  <c r="L323" i="6" s="1"/>
  <c r="M323" i="6" s="1"/>
  <c r="F324" i="6" s="1"/>
  <c r="I323" i="6"/>
  <c r="AB132" i="6"/>
  <c r="J328" i="5" l="1"/>
  <c r="H328" i="5"/>
  <c r="I328" i="5"/>
  <c r="K328" i="5"/>
  <c r="L328" i="5" s="1"/>
  <c r="M328" i="5" s="1"/>
  <c r="F329" i="5" s="1"/>
  <c r="C329" i="5"/>
  <c r="C304" i="4"/>
  <c r="J304" i="4"/>
  <c r="H304" i="4"/>
  <c r="N327" i="5"/>
  <c r="O327" i="5" s="1"/>
  <c r="N303" i="4"/>
  <c r="O303" i="4" s="1"/>
  <c r="R303" i="4" s="1"/>
  <c r="N323" i="6"/>
  <c r="Z323" i="6" s="1"/>
  <c r="O323" i="6"/>
  <c r="O322" i="8"/>
  <c r="C323" i="8"/>
  <c r="L322" i="8"/>
  <c r="M322" i="8" s="1"/>
  <c r="F323" i="8" s="1"/>
  <c r="U323" i="5"/>
  <c r="T323" i="5"/>
  <c r="R326" i="5"/>
  <c r="Q326" i="5"/>
  <c r="Z322" i="5"/>
  <c r="Y323" i="5" s="1"/>
  <c r="AA322" i="5"/>
  <c r="V323" i="5"/>
  <c r="X323" i="5" s="1"/>
  <c r="AF322" i="5"/>
  <c r="C324" i="6"/>
  <c r="I324" i="6" s="1"/>
  <c r="AG321" i="5"/>
  <c r="Q132" i="6"/>
  <c r="T132" i="6" s="1"/>
  <c r="H324" i="6"/>
  <c r="J324" i="6"/>
  <c r="I304" i="4" l="1"/>
  <c r="K304" i="4"/>
  <c r="L304" i="4" s="1"/>
  <c r="M304" i="4" s="1"/>
  <c r="F305" i="4" s="1"/>
  <c r="I329" i="5"/>
  <c r="J329" i="5"/>
  <c r="H329" i="5"/>
  <c r="N328" i="5"/>
  <c r="O328" i="5" s="1"/>
  <c r="H323" i="8"/>
  <c r="J323" i="8"/>
  <c r="I323" i="8"/>
  <c r="P327" i="5"/>
  <c r="AD326" i="5"/>
  <c r="AA323" i="5"/>
  <c r="S324" i="5"/>
  <c r="AE323" i="5"/>
  <c r="W323" i="5"/>
  <c r="AG322" i="5"/>
  <c r="W132" i="6"/>
  <c r="Z132" i="6" s="1"/>
  <c r="K324" i="6"/>
  <c r="AE132" i="6"/>
  <c r="P133" i="6"/>
  <c r="N304" i="4" l="1"/>
  <c r="O304" i="4" s="1"/>
  <c r="R304" i="4" s="1"/>
  <c r="H305" i="4"/>
  <c r="J305" i="4"/>
  <c r="C305" i="4"/>
  <c r="K329" i="5"/>
  <c r="L329" i="5" s="1"/>
  <c r="M329" i="5" s="1"/>
  <c r="F330" i="5" s="1"/>
  <c r="K323" i="8"/>
  <c r="N323" i="8" s="1"/>
  <c r="V324" i="5"/>
  <c r="X324" i="5" s="1"/>
  <c r="AF323" i="5"/>
  <c r="Z323" i="5"/>
  <c r="R327" i="5"/>
  <c r="Q327" i="5"/>
  <c r="U324" i="5"/>
  <c r="T324" i="5"/>
  <c r="R133" i="6"/>
  <c r="L324" i="6"/>
  <c r="M324" i="6" s="1"/>
  <c r="F325" i="6" s="1"/>
  <c r="C325" i="6"/>
  <c r="N324" i="6"/>
  <c r="Z324" i="6" s="1"/>
  <c r="O324" i="6"/>
  <c r="AF132" i="6"/>
  <c r="S133" i="6"/>
  <c r="N329" i="5" l="1"/>
  <c r="O329" i="5" s="1"/>
  <c r="J330" i="5"/>
  <c r="H330" i="5"/>
  <c r="C330" i="5"/>
  <c r="I305" i="4"/>
  <c r="K305" i="4"/>
  <c r="L305" i="4" s="1"/>
  <c r="M305" i="4" s="1"/>
  <c r="F306" i="4" s="1"/>
  <c r="O323" i="8"/>
  <c r="L323" i="8"/>
  <c r="M323" i="8" s="1"/>
  <c r="F324" i="8" s="1"/>
  <c r="C324" i="8"/>
  <c r="S325" i="5"/>
  <c r="AE324" i="5"/>
  <c r="W324" i="5"/>
  <c r="AG323" i="5"/>
  <c r="Y324" i="5"/>
  <c r="P328" i="5"/>
  <c r="AD327" i="5"/>
  <c r="I325" i="6"/>
  <c r="J325" i="6"/>
  <c r="H325" i="6"/>
  <c r="U133" i="6"/>
  <c r="AG132" i="6"/>
  <c r="V133" i="6"/>
  <c r="H306" i="4" l="1"/>
  <c r="J306" i="4"/>
  <c r="N305" i="4"/>
  <c r="O305" i="4" s="1"/>
  <c r="R305" i="4" s="1"/>
  <c r="I330" i="5"/>
  <c r="K330" i="5"/>
  <c r="L330" i="5" s="1"/>
  <c r="M330" i="5" s="1"/>
  <c r="F331" i="5" s="1"/>
  <c r="C331" i="5"/>
  <c r="N330" i="5"/>
  <c r="O330" i="5" s="1"/>
  <c r="C306" i="4"/>
  <c r="I324" i="8"/>
  <c r="H324" i="8"/>
  <c r="J324" i="8"/>
  <c r="K324" i="8" s="1"/>
  <c r="L324" i="8" s="1"/>
  <c r="M324" i="8" s="1"/>
  <c r="F325" i="8" s="1"/>
  <c r="Q328" i="5"/>
  <c r="R328" i="5"/>
  <c r="V325" i="5"/>
  <c r="AF324" i="5"/>
  <c r="Z324" i="5"/>
  <c r="AA324" i="5"/>
  <c r="U325" i="5"/>
  <c r="T325" i="5"/>
  <c r="S326" i="5" s="1"/>
  <c r="K325" i="6"/>
  <c r="L325" i="6" s="1"/>
  <c r="M325" i="6" s="1"/>
  <c r="F326" i="6" s="1"/>
  <c r="Y133" i="6"/>
  <c r="X133" i="6"/>
  <c r="I306" i="4" l="1"/>
  <c r="K306" i="4"/>
  <c r="L306" i="4" s="1"/>
  <c r="M306" i="4" s="1"/>
  <c r="F307" i="4" s="1"/>
  <c r="H331" i="5"/>
  <c r="J331" i="5"/>
  <c r="N306" i="4"/>
  <c r="O306" i="4" s="1"/>
  <c r="R306" i="4" s="1"/>
  <c r="K331" i="5"/>
  <c r="L331" i="5" s="1"/>
  <c r="M331" i="5" s="1"/>
  <c r="F332" i="5" s="1"/>
  <c r="I331" i="5"/>
  <c r="C332" i="5"/>
  <c r="O325" i="6"/>
  <c r="C325" i="8"/>
  <c r="I325" i="8" s="1"/>
  <c r="H325" i="8"/>
  <c r="J325" i="8"/>
  <c r="N324" i="8"/>
  <c r="AG324" i="5"/>
  <c r="U326" i="5"/>
  <c r="T326" i="5"/>
  <c r="P329" i="5"/>
  <c r="AD328" i="5"/>
  <c r="C326" i="6"/>
  <c r="Y325" i="5"/>
  <c r="X325" i="5"/>
  <c r="AE325" i="5"/>
  <c r="W325" i="5"/>
  <c r="I326" i="6"/>
  <c r="J326" i="6"/>
  <c r="H326" i="6"/>
  <c r="N325" i="6"/>
  <c r="Z325" i="6" s="1"/>
  <c r="AB133" i="6"/>
  <c r="C307" i="4" l="1"/>
  <c r="I307" i="4" s="1"/>
  <c r="J332" i="5"/>
  <c r="H332" i="5"/>
  <c r="J307" i="4"/>
  <c r="H307" i="4"/>
  <c r="I332" i="5"/>
  <c r="K332" i="5"/>
  <c r="L332" i="5" s="1"/>
  <c r="M332" i="5" s="1"/>
  <c r="F333" i="5" s="1"/>
  <c r="C333" i="5"/>
  <c r="N331" i="5"/>
  <c r="O331" i="5" s="1"/>
  <c r="AF325" i="5"/>
  <c r="O324" i="8"/>
  <c r="K325" i="8"/>
  <c r="L325" i="8" s="1"/>
  <c r="M325" i="8" s="1"/>
  <c r="F326" i="8" s="1"/>
  <c r="V326" i="5"/>
  <c r="X326" i="5" s="1"/>
  <c r="S327" i="5"/>
  <c r="AE326" i="5"/>
  <c r="Z325" i="5"/>
  <c r="Y326" i="5" s="1"/>
  <c r="AA325" i="5"/>
  <c r="R329" i="5"/>
  <c r="Q329" i="5"/>
  <c r="Q133" i="6"/>
  <c r="T133" i="6" s="1"/>
  <c r="K326" i="6"/>
  <c r="L326" i="6" s="1"/>
  <c r="M326" i="6" s="1"/>
  <c r="F327" i="6" s="1"/>
  <c r="O326" i="6"/>
  <c r="I333" i="5" l="1"/>
  <c r="J333" i="5"/>
  <c r="K333" i="5" s="1"/>
  <c r="H333" i="5"/>
  <c r="K307" i="4"/>
  <c r="L307" i="4" s="1"/>
  <c r="M307" i="4" s="1"/>
  <c r="F308" i="4" s="1"/>
  <c r="N332" i="5"/>
  <c r="O332" i="5" s="1"/>
  <c r="W326" i="5"/>
  <c r="Z326" i="5" s="1"/>
  <c r="Y327" i="5" s="1"/>
  <c r="C326" i="8"/>
  <c r="I326" i="8" s="1"/>
  <c r="N325" i="8"/>
  <c r="J326" i="8"/>
  <c r="H326" i="8"/>
  <c r="AA326" i="5"/>
  <c r="P330" i="5"/>
  <c r="AD329" i="5"/>
  <c r="U327" i="5"/>
  <c r="T327" i="5"/>
  <c r="AG325" i="5"/>
  <c r="W133" i="6"/>
  <c r="Z133" i="6" s="1"/>
  <c r="H327" i="6"/>
  <c r="J327" i="6"/>
  <c r="C327" i="6"/>
  <c r="N326" i="6"/>
  <c r="Z326" i="6" s="1"/>
  <c r="AE133" i="6"/>
  <c r="P134" i="6"/>
  <c r="N307" i="4" l="1"/>
  <c r="O307" i="4" s="1"/>
  <c r="R307" i="4" s="1"/>
  <c r="L333" i="5"/>
  <c r="M333" i="5" s="1"/>
  <c r="F334" i="5" s="1"/>
  <c r="C334" i="5"/>
  <c r="H308" i="4"/>
  <c r="J308" i="4"/>
  <c r="N333" i="5"/>
  <c r="O333" i="5" s="1"/>
  <c r="V327" i="5"/>
  <c r="W327" i="5" s="1"/>
  <c r="C308" i="4"/>
  <c r="AF326" i="5"/>
  <c r="AG326" i="5"/>
  <c r="O325" i="8"/>
  <c r="K326" i="8"/>
  <c r="L326" i="8" s="1"/>
  <c r="M326" i="8" s="1"/>
  <c r="F327" i="8" s="1"/>
  <c r="X327" i="5"/>
  <c r="S328" i="5"/>
  <c r="AE327" i="5"/>
  <c r="AA327" i="5"/>
  <c r="AH133" i="6"/>
  <c r="Y134" i="6"/>
  <c r="Y135" i="6" s="1"/>
  <c r="R330" i="5"/>
  <c r="Q330" i="5"/>
  <c r="P331" i="5" s="1"/>
  <c r="R134" i="6"/>
  <c r="I327" i="6"/>
  <c r="K327" i="6"/>
  <c r="L327" i="6" s="1"/>
  <c r="M327" i="6" s="1"/>
  <c r="F328" i="6" s="1"/>
  <c r="AF133" i="6"/>
  <c r="S134" i="6"/>
  <c r="I334" i="5" l="1"/>
  <c r="I308" i="4"/>
  <c r="K308" i="4"/>
  <c r="L308" i="4" s="1"/>
  <c r="M308" i="4" s="1"/>
  <c r="F309" i="4" s="1"/>
  <c r="J334" i="5"/>
  <c r="H334" i="5"/>
  <c r="C328" i="6"/>
  <c r="AF327" i="5"/>
  <c r="N326" i="8"/>
  <c r="J327" i="8"/>
  <c r="H327" i="8"/>
  <c r="C327" i="8"/>
  <c r="R331" i="5"/>
  <c r="Q331" i="5"/>
  <c r="V328" i="5"/>
  <c r="X328" i="5" s="1"/>
  <c r="U328" i="5"/>
  <c r="T328" i="5"/>
  <c r="AD330" i="5"/>
  <c r="AA135" i="6"/>
  <c r="Y136" i="6"/>
  <c r="Z327" i="5"/>
  <c r="I328" i="6"/>
  <c r="J328" i="6"/>
  <c r="H328" i="6"/>
  <c r="O327" i="6"/>
  <c r="N327" i="6"/>
  <c r="Z327" i="6" s="1"/>
  <c r="AG133" i="6"/>
  <c r="V134" i="6"/>
  <c r="U134" i="6"/>
  <c r="J309" i="4" l="1"/>
  <c r="H309" i="4"/>
  <c r="K334" i="5"/>
  <c r="L334" i="5" s="1"/>
  <c r="M334" i="5" s="1"/>
  <c r="F335" i="5" s="1"/>
  <c r="C309" i="4"/>
  <c r="N308" i="4"/>
  <c r="O308" i="4" s="1"/>
  <c r="R308" i="4" s="1"/>
  <c r="O326" i="8"/>
  <c r="I327" i="8"/>
  <c r="K327" i="8"/>
  <c r="L327" i="8" s="1"/>
  <c r="M327" i="8" s="1"/>
  <c r="F328" i="8" s="1"/>
  <c r="AA136" i="6"/>
  <c r="Y137" i="6"/>
  <c r="S329" i="5"/>
  <c r="AE328" i="5"/>
  <c r="W328" i="5"/>
  <c r="P332" i="5"/>
  <c r="AD331" i="5"/>
  <c r="AG327" i="5"/>
  <c r="Y328" i="5"/>
  <c r="K328" i="6"/>
  <c r="L328" i="6" s="1"/>
  <c r="M328" i="6" s="1"/>
  <c r="F329" i="6" s="1"/>
  <c r="X134" i="6"/>
  <c r="J335" i="5" l="1"/>
  <c r="H335" i="5"/>
  <c r="C335" i="5"/>
  <c r="I309" i="4"/>
  <c r="K309" i="4"/>
  <c r="L309" i="4" s="1"/>
  <c r="M309" i="4" s="1"/>
  <c r="F310" i="4" s="1"/>
  <c r="N334" i="5"/>
  <c r="O334" i="5" s="1"/>
  <c r="C328" i="8"/>
  <c r="I328" i="8" s="1"/>
  <c r="J328" i="8"/>
  <c r="H328" i="8"/>
  <c r="N327" i="8"/>
  <c r="V329" i="5"/>
  <c r="AF328" i="5"/>
  <c r="Z328" i="5"/>
  <c r="AA328" i="5"/>
  <c r="U329" i="5"/>
  <c r="T329" i="5"/>
  <c r="AA137" i="6"/>
  <c r="Y138" i="6"/>
  <c r="R332" i="5"/>
  <c r="Q332" i="5"/>
  <c r="N328" i="6"/>
  <c r="Z328" i="6" s="1"/>
  <c r="H329" i="6"/>
  <c r="J329" i="6"/>
  <c r="C329" i="6"/>
  <c r="O328" i="6"/>
  <c r="AA134" i="6"/>
  <c r="AH134" i="6" s="1"/>
  <c r="C310" i="4" l="1"/>
  <c r="N309" i="4"/>
  <c r="O309" i="4" s="1"/>
  <c r="R309" i="4" s="1"/>
  <c r="I335" i="5"/>
  <c r="K335" i="5"/>
  <c r="L335" i="5" s="1"/>
  <c r="M335" i="5" s="1"/>
  <c r="F336" i="5" s="1"/>
  <c r="C336" i="5"/>
  <c r="J310" i="4"/>
  <c r="H310" i="4"/>
  <c r="N335" i="5"/>
  <c r="O335" i="5" s="1"/>
  <c r="O327" i="8"/>
  <c r="K328" i="8"/>
  <c r="L328" i="8" s="1"/>
  <c r="M328" i="8" s="1"/>
  <c r="F329" i="8" s="1"/>
  <c r="H329" i="8" s="1"/>
  <c r="S330" i="5"/>
  <c r="AE329" i="5"/>
  <c r="W329" i="5"/>
  <c r="V330" i="5" s="1"/>
  <c r="X330" i="5" s="1"/>
  <c r="AG328" i="5"/>
  <c r="P333" i="5"/>
  <c r="AD332" i="5"/>
  <c r="Y139" i="6"/>
  <c r="AA138" i="6"/>
  <c r="Y329" i="5"/>
  <c r="X329" i="5"/>
  <c r="Q134" i="6"/>
  <c r="T134" i="6" s="1"/>
  <c r="I329" i="6"/>
  <c r="K329" i="6"/>
  <c r="L329" i="6" s="1"/>
  <c r="M329" i="6" s="1"/>
  <c r="F330" i="6" s="1"/>
  <c r="N329" i="6"/>
  <c r="Z329" i="6" s="1"/>
  <c r="I336" i="5" l="1"/>
  <c r="J336" i="5"/>
  <c r="H336" i="5"/>
  <c r="I310" i="4"/>
  <c r="K310" i="4"/>
  <c r="L310" i="4" s="1"/>
  <c r="M310" i="4" s="1"/>
  <c r="F311" i="4" s="1"/>
  <c r="C329" i="8"/>
  <c r="I329" i="8" s="1"/>
  <c r="N328" i="8"/>
  <c r="J329" i="8"/>
  <c r="Z329" i="5"/>
  <c r="AA329" i="5"/>
  <c r="C330" i="6"/>
  <c r="I330" i="6" s="1"/>
  <c r="AF329" i="5"/>
  <c r="AA139" i="6"/>
  <c r="Y140" i="6"/>
  <c r="Q333" i="5"/>
  <c r="R333" i="5"/>
  <c r="U330" i="5"/>
  <c r="T330" i="5"/>
  <c r="W134" i="6"/>
  <c r="H330" i="6"/>
  <c r="J330" i="6"/>
  <c r="O329" i="6"/>
  <c r="AE134" i="6"/>
  <c r="P135" i="6"/>
  <c r="H311" i="4" l="1"/>
  <c r="J311" i="4"/>
  <c r="C311" i="4"/>
  <c r="K336" i="5"/>
  <c r="L336" i="5" s="1"/>
  <c r="M336" i="5" s="1"/>
  <c r="F337" i="5" s="1"/>
  <c r="N310" i="4"/>
  <c r="O310" i="4" s="1"/>
  <c r="R310" i="4" s="1"/>
  <c r="K330" i="6"/>
  <c r="L330" i="6" s="1"/>
  <c r="M330" i="6" s="1"/>
  <c r="F331" i="6" s="1"/>
  <c r="H331" i="6" s="1"/>
  <c r="AG329" i="5"/>
  <c r="O328" i="8"/>
  <c r="K329" i="8"/>
  <c r="C330" i="8" s="1"/>
  <c r="P334" i="5"/>
  <c r="AD333" i="5"/>
  <c r="S331" i="5"/>
  <c r="AE330" i="5"/>
  <c r="W330" i="5"/>
  <c r="AA140" i="6"/>
  <c r="Y141" i="6"/>
  <c r="Y330" i="5"/>
  <c r="R135" i="6"/>
  <c r="AG134" i="6"/>
  <c r="V135" i="6"/>
  <c r="AF134" i="6"/>
  <c r="S135" i="6"/>
  <c r="J337" i="5" l="1"/>
  <c r="H337" i="5"/>
  <c r="N330" i="6"/>
  <c r="Z330" i="6" s="1"/>
  <c r="C331" i="6"/>
  <c r="O330" i="6"/>
  <c r="N336" i="5"/>
  <c r="O336" i="5" s="1"/>
  <c r="I311" i="4"/>
  <c r="K311" i="4"/>
  <c r="L311" i="4" s="1"/>
  <c r="M311" i="4" s="1"/>
  <c r="F312" i="4" s="1"/>
  <c r="C337" i="5"/>
  <c r="J331" i="6"/>
  <c r="L329" i="8"/>
  <c r="M329" i="8" s="1"/>
  <c r="F330" i="8" s="1"/>
  <c r="H330" i="8" s="1"/>
  <c r="N329" i="8"/>
  <c r="O329" i="8" s="1"/>
  <c r="I330" i="8"/>
  <c r="Y142" i="6"/>
  <c r="AA141" i="6"/>
  <c r="U331" i="5"/>
  <c r="T331" i="5"/>
  <c r="V331" i="5"/>
  <c r="X331" i="5" s="1"/>
  <c r="AF330" i="5"/>
  <c r="Z330" i="5"/>
  <c r="Y331" i="5" s="1"/>
  <c r="AA330" i="5"/>
  <c r="R334" i="5"/>
  <c r="Q334" i="5"/>
  <c r="I331" i="6"/>
  <c r="O331" i="6" s="1"/>
  <c r="K331" i="6"/>
  <c r="L331" i="6" s="1"/>
  <c r="M331" i="6" s="1"/>
  <c r="F332" i="6" s="1"/>
  <c r="U135" i="6"/>
  <c r="X135" i="6"/>
  <c r="N311" i="4" l="1"/>
  <c r="O311" i="4" s="1"/>
  <c r="R311" i="4" s="1"/>
  <c r="I337" i="5"/>
  <c r="K337" i="5"/>
  <c r="L337" i="5" s="1"/>
  <c r="M337" i="5" s="1"/>
  <c r="F338" i="5" s="1"/>
  <c r="C338" i="5"/>
  <c r="H312" i="4"/>
  <c r="J312" i="4"/>
  <c r="C332" i="6"/>
  <c r="I332" i="6" s="1"/>
  <c r="C312" i="4"/>
  <c r="N337" i="5"/>
  <c r="O337" i="5" s="1"/>
  <c r="J330" i="8"/>
  <c r="K330" i="8" s="1"/>
  <c r="L330" i="8" s="1"/>
  <c r="M330" i="8" s="1"/>
  <c r="F331" i="8" s="1"/>
  <c r="AA331" i="5"/>
  <c r="S332" i="5"/>
  <c r="AE331" i="5"/>
  <c r="W331" i="5"/>
  <c r="AD334" i="5"/>
  <c r="AG330" i="5"/>
  <c r="P335" i="5"/>
  <c r="AA142" i="6"/>
  <c r="Y143" i="6"/>
  <c r="J332" i="6"/>
  <c r="H332" i="6"/>
  <c r="N331" i="6"/>
  <c r="Z331" i="6" s="1"/>
  <c r="I338" i="5" l="1"/>
  <c r="H338" i="5"/>
  <c r="J338" i="5"/>
  <c r="I312" i="4"/>
  <c r="K312" i="4"/>
  <c r="L312" i="4" s="1"/>
  <c r="M312" i="4" s="1"/>
  <c r="F313" i="4" s="1"/>
  <c r="C331" i="8"/>
  <c r="I331" i="8" s="1"/>
  <c r="N330" i="8"/>
  <c r="J331" i="8"/>
  <c r="H331" i="8"/>
  <c r="U332" i="5"/>
  <c r="T332" i="5"/>
  <c r="Q335" i="5"/>
  <c r="R335" i="5"/>
  <c r="V332" i="5"/>
  <c r="X332" i="5" s="1"/>
  <c r="AF331" i="5"/>
  <c r="Y144" i="6"/>
  <c r="AA143" i="6"/>
  <c r="Z331" i="5"/>
  <c r="Q135" i="6"/>
  <c r="T135" i="6" s="1"/>
  <c r="K332" i="6"/>
  <c r="L332" i="6" s="1"/>
  <c r="M332" i="6" s="1"/>
  <c r="F333" i="6" s="1"/>
  <c r="N312" i="4" l="1"/>
  <c r="O312" i="4" s="1"/>
  <c r="R312" i="4" s="1"/>
  <c r="C313" i="4"/>
  <c r="H313" i="4"/>
  <c r="J313" i="4"/>
  <c r="K338" i="5"/>
  <c r="L338" i="5" s="1"/>
  <c r="M338" i="5" s="1"/>
  <c r="F339" i="5" s="1"/>
  <c r="N338" i="5"/>
  <c r="O338" i="5" s="1"/>
  <c r="C339" i="5"/>
  <c r="O330" i="8"/>
  <c r="K331" i="8"/>
  <c r="L331" i="8" s="1"/>
  <c r="M331" i="8" s="1"/>
  <c r="F332" i="8" s="1"/>
  <c r="AA144" i="6"/>
  <c r="Y145" i="6"/>
  <c r="P336" i="5"/>
  <c r="AD335" i="5"/>
  <c r="S333" i="5"/>
  <c r="AE332" i="5"/>
  <c r="W332" i="5"/>
  <c r="AG331" i="5"/>
  <c r="Y332" i="5"/>
  <c r="W135" i="6"/>
  <c r="H333" i="6"/>
  <c r="J333" i="6"/>
  <c r="C333" i="6"/>
  <c r="O332" i="6"/>
  <c r="N332" i="6"/>
  <c r="Z332" i="6" s="1"/>
  <c r="AE135" i="6"/>
  <c r="P136" i="6"/>
  <c r="I339" i="5" l="1"/>
  <c r="J339" i="5"/>
  <c r="H339" i="5"/>
  <c r="I313" i="4"/>
  <c r="K313" i="4"/>
  <c r="L313" i="4" s="1"/>
  <c r="M313" i="4" s="1"/>
  <c r="F314" i="4" s="1"/>
  <c r="J332" i="8"/>
  <c r="H332" i="8"/>
  <c r="C332" i="8"/>
  <c r="N331" i="8"/>
  <c r="V333" i="5"/>
  <c r="X333" i="5" s="1"/>
  <c r="AF332" i="5"/>
  <c r="Z332" i="5"/>
  <c r="Y333" i="5" s="1"/>
  <c r="AA332" i="5"/>
  <c r="U333" i="5"/>
  <c r="T333" i="5"/>
  <c r="R336" i="5"/>
  <c r="Q336" i="5"/>
  <c r="P337" i="5" s="1"/>
  <c r="Y146" i="6"/>
  <c r="AA145" i="6"/>
  <c r="R136" i="6"/>
  <c r="I333" i="6"/>
  <c r="K333" i="6"/>
  <c r="L333" i="6" s="1"/>
  <c r="M333" i="6" s="1"/>
  <c r="F334" i="6" s="1"/>
  <c r="AG135" i="6"/>
  <c r="V136" i="6"/>
  <c r="AF135" i="6"/>
  <c r="S136" i="6"/>
  <c r="C314" i="4" l="1"/>
  <c r="K339" i="5"/>
  <c r="L339" i="5" s="1"/>
  <c r="M339" i="5" s="1"/>
  <c r="F340" i="5" s="1"/>
  <c r="J314" i="4"/>
  <c r="H314" i="4"/>
  <c r="C340" i="5"/>
  <c r="N313" i="4"/>
  <c r="O313" i="4" s="1"/>
  <c r="R313" i="4" s="1"/>
  <c r="O331" i="8"/>
  <c r="I332" i="8"/>
  <c r="K332" i="8"/>
  <c r="L332" i="8" s="1"/>
  <c r="M332" i="8" s="1"/>
  <c r="F333" i="8" s="1"/>
  <c r="C334" i="6"/>
  <c r="I334" i="6" s="1"/>
  <c r="Q337" i="5"/>
  <c r="R337" i="5"/>
  <c r="AA333" i="5"/>
  <c r="AA146" i="6"/>
  <c r="Y147" i="6"/>
  <c r="S334" i="5"/>
  <c r="AE333" i="5"/>
  <c r="W333" i="5"/>
  <c r="Z333" i="5" s="1"/>
  <c r="AG332" i="5"/>
  <c r="AD336" i="5"/>
  <c r="H334" i="6"/>
  <c r="J334" i="6"/>
  <c r="O333" i="6"/>
  <c r="N333" i="6"/>
  <c r="Z333" i="6" s="1"/>
  <c r="U136" i="6"/>
  <c r="X136" i="6"/>
  <c r="AH135" i="6"/>
  <c r="I340" i="5" l="1"/>
  <c r="H340" i="5"/>
  <c r="J340" i="5"/>
  <c r="I314" i="4"/>
  <c r="K314" i="4"/>
  <c r="L314" i="4" s="1"/>
  <c r="M314" i="4" s="1"/>
  <c r="F315" i="4" s="1"/>
  <c r="N339" i="5"/>
  <c r="O339" i="5" s="1"/>
  <c r="C333" i="8"/>
  <c r="I333" i="8" s="1"/>
  <c r="J333" i="8"/>
  <c r="H333" i="8"/>
  <c r="N332" i="8"/>
  <c r="AG333" i="5"/>
  <c r="Y334" i="5"/>
  <c r="U334" i="5"/>
  <c r="T334" i="5"/>
  <c r="AA147" i="6"/>
  <c r="Y148" i="6"/>
  <c r="V334" i="5"/>
  <c r="X334" i="5" s="1"/>
  <c r="AF333" i="5"/>
  <c r="P338" i="5"/>
  <c r="AD337" i="5"/>
  <c r="K334" i="6"/>
  <c r="L334" i="6" s="1"/>
  <c r="M334" i="6" s="1"/>
  <c r="F335" i="6" s="1"/>
  <c r="O334" i="6" l="1"/>
  <c r="J315" i="4"/>
  <c r="H315" i="4"/>
  <c r="C315" i="4"/>
  <c r="N314" i="4"/>
  <c r="O314" i="4" s="1"/>
  <c r="R314" i="4" s="1"/>
  <c r="K340" i="5"/>
  <c r="L340" i="5" s="1"/>
  <c r="M340" i="5" s="1"/>
  <c r="F341" i="5" s="1"/>
  <c r="O332" i="8"/>
  <c r="K333" i="8"/>
  <c r="N333" i="8" s="1"/>
  <c r="S335" i="5"/>
  <c r="AE334" i="5"/>
  <c r="W334" i="5"/>
  <c r="N334" i="6"/>
  <c r="Z334" i="6" s="1"/>
  <c r="Y149" i="6"/>
  <c r="AA148" i="6"/>
  <c r="AA334" i="5"/>
  <c r="Q338" i="5"/>
  <c r="R338" i="5"/>
  <c r="Q136" i="6"/>
  <c r="T136" i="6" s="1"/>
  <c r="J335" i="6"/>
  <c r="H335" i="6"/>
  <c r="C335" i="6"/>
  <c r="J341" i="5" l="1"/>
  <c r="H341" i="5"/>
  <c r="K315" i="4"/>
  <c r="L315" i="4" s="1"/>
  <c r="M315" i="4" s="1"/>
  <c r="F316" i="4" s="1"/>
  <c r="I315" i="4"/>
  <c r="C316" i="4"/>
  <c r="N340" i="5"/>
  <c r="O340" i="5" s="1"/>
  <c r="N315" i="4"/>
  <c r="C341" i="5"/>
  <c r="O333" i="8"/>
  <c r="L333" i="8"/>
  <c r="M333" i="8" s="1"/>
  <c r="F334" i="8" s="1"/>
  <c r="C334" i="8"/>
  <c r="Y150" i="6"/>
  <c r="AA149" i="6"/>
  <c r="V335" i="5"/>
  <c r="X335" i="5" s="1"/>
  <c r="AF334" i="5"/>
  <c r="Z334" i="5"/>
  <c r="P339" i="5"/>
  <c r="AD338" i="5"/>
  <c r="U335" i="5"/>
  <c r="T335" i="5"/>
  <c r="W136" i="6"/>
  <c r="K335" i="6"/>
  <c r="L335" i="6" s="1"/>
  <c r="M335" i="6" s="1"/>
  <c r="F336" i="6" s="1"/>
  <c r="I335" i="6"/>
  <c r="O335" i="6" s="1"/>
  <c r="AE136" i="6"/>
  <c r="P137" i="6"/>
  <c r="O315" i="4" l="1"/>
  <c r="R315" i="4" s="1"/>
  <c r="I341" i="5"/>
  <c r="K341" i="5"/>
  <c r="L341" i="5" s="1"/>
  <c r="M341" i="5" s="1"/>
  <c r="F342" i="5" s="1"/>
  <c r="J316" i="4"/>
  <c r="H316" i="4"/>
  <c r="I316" i="4"/>
  <c r="K316" i="4"/>
  <c r="L316" i="4" s="1"/>
  <c r="M316" i="4" s="1"/>
  <c r="F317" i="4" s="1"/>
  <c r="N341" i="5"/>
  <c r="O341" i="5" s="1"/>
  <c r="I334" i="8"/>
  <c r="J334" i="8"/>
  <c r="H334" i="8"/>
  <c r="N335" i="6"/>
  <c r="Z335" i="6" s="1"/>
  <c r="C336" i="6"/>
  <c r="I336" i="6" s="1"/>
  <c r="S336" i="5"/>
  <c r="AE335" i="5"/>
  <c r="W335" i="5"/>
  <c r="Q339" i="5"/>
  <c r="R339" i="5"/>
  <c r="AG334" i="5"/>
  <c r="Y335" i="5"/>
  <c r="Y151" i="6"/>
  <c r="AA150" i="6"/>
  <c r="R137" i="6"/>
  <c r="H336" i="6"/>
  <c r="J336" i="6"/>
  <c r="AF136" i="6"/>
  <c r="S137" i="6"/>
  <c r="H317" i="4" l="1"/>
  <c r="J317" i="4"/>
  <c r="H342" i="5"/>
  <c r="J342" i="5"/>
  <c r="N316" i="4"/>
  <c r="O316" i="4" s="1"/>
  <c r="R316" i="4" s="1"/>
  <c r="C342" i="5"/>
  <c r="C317" i="4"/>
  <c r="K334" i="8"/>
  <c r="L334" i="8" s="1"/>
  <c r="M334" i="8" s="1"/>
  <c r="F335" i="8" s="1"/>
  <c r="U336" i="5"/>
  <c r="T336" i="5"/>
  <c r="AA151" i="6"/>
  <c r="Y152" i="6"/>
  <c r="P340" i="5"/>
  <c r="AD339" i="5"/>
  <c r="Z335" i="5"/>
  <c r="Y336" i="5" s="1"/>
  <c r="AA335" i="5"/>
  <c r="V336" i="5"/>
  <c r="X336" i="5" s="1"/>
  <c r="AF335" i="5"/>
  <c r="K336" i="6"/>
  <c r="AG136" i="6"/>
  <c r="V137" i="6"/>
  <c r="U137" i="6"/>
  <c r="I317" i="4" l="1"/>
  <c r="K317" i="4"/>
  <c r="L317" i="4" s="1"/>
  <c r="M317" i="4" s="1"/>
  <c r="F318" i="4" s="1"/>
  <c r="K342" i="5"/>
  <c r="L342" i="5" s="1"/>
  <c r="M342" i="5" s="1"/>
  <c r="F343" i="5" s="1"/>
  <c r="I342" i="5"/>
  <c r="C343" i="5"/>
  <c r="N334" i="8"/>
  <c r="J335" i="8"/>
  <c r="H335" i="8"/>
  <c r="C335" i="8"/>
  <c r="AA336" i="5"/>
  <c r="AE336" i="5"/>
  <c r="W336" i="5"/>
  <c r="AG335" i="5"/>
  <c r="Q340" i="5"/>
  <c r="R340" i="5"/>
  <c r="Y153" i="6"/>
  <c r="AA152" i="6"/>
  <c r="S337" i="5"/>
  <c r="L336" i="6"/>
  <c r="M336" i="6" s="1"/>
  <c r="F337" i="6" s="1"/>
  <c r="C337" i="6"/>
  <c r="N336" i="6"/>
  <c r="Z336" i="6" s="1"/>
  <c r="O336" i="6"/>
  <c r="AH136" i="6"/>
  <c r="X137" i="6"/>
  <c r="J318" i="4" l="1"/>
  <c r="H318" i="4"/>
  <c r="H343" i="5"/>
  <c r="J343" i="5"/>
  <c r="N317" i="4"/>
  <c r="O317" i="4" s="1"/>
  <c r="R317" i="4" s="1"/>
  <c r="N342" i="5"/>
  <c r="O342" i="5" s="1"/>
  <c r="I343" i="5"/>
  <c r="K343" i="5"/>
  <c r="L343" i="5" s="1"/>
  <c r="M343" i="5" s="1"/>
  <c r="F344" i="5" s="1"/>
  <c r="C318" i="4"/>
  <c r="O334" i="8"/>
  <c r="I335" i="8"/>
  <c r="K335" i="8"/>
  <c r="L335" i="8" s="1"/>
  <c r="M335" i="8" s="1"/>
  <c r="F336" i="8" s="1"/>
  <c r="AD340" i="5"/>
  <c r="U337" i="5"/>
  <c r="T337" i="5"/>
  <c r="P341" i="5"/>
  <c r="AA153" i="6"/>
  <c r="Y154" i="6"/>
  <c r="V337" i="5"/>
  <c r="X337" i="5" s="1"/>
  <c r="AF336" i="5"/>
  <c r="Z336" i="5"/>
  <c r="I337" i="6"/>
  <c r="H337" i="6"/>
  <c r="J337" i="6"/>
  <c r="C344" i="5" l="1"/>
  <c r="N343" i="5"/>
  <c r="O343" i="5" s="1"/>
  <c r="H344" i="5"/>
  <c r="J344" i="5"/>
  <c r="I318" i="4"/>
  <c r="K318" i="4"/>
  <c r="L318" i="4" s="1"/>
  <c r="M318" i="4" s="1"/>
  <c r="F319" i="4" s="1"/>
  <c r="C336" i="8"/>
  <c r="I336" i="8" s="1"/>
  <c r="N335" i="8"/>
  <c r="H336" i="8"/>
  <c r="J336" i="8"/>
  <c r="AA154" i="6"/>
  <c r="Y155" i="6"/>
  <c r="AG336" i="5"/>
  <c r="Y337" i="5"/>
  <c r="Q341" i="5"/>
  <c r="R341" i="5"/>
  <c r="S338" i="5"/>
  <c r="AE337" i="5"/>
  <c r="W337" i="5"/>
  <c r="Q137" i="6"/>
  <c r="T137" i="6" s="1"/>
  <c r="K337" i="6"/>
  <c r="N318" i="4" l="1"/>
  <c r="O318" i="4" s="1"/>
  <c r="R318" i="4" s="1"/>
  <c r="H319" i="4"/>
  <c r="J319" i="4"/>
  <c r="C319" i="4"/>
  <c r="I344" i="5"/>
  <c r="K344" i="5"/>
  <c r="L344" i="5" s="1"/>
  <c r="M344" i="5" s="1"/>
  <c r="F345" i="5" s="1"/>
  <c r="C345" i="5"/>
  <c r="O335" i="8"/>
  <c r="K336" i="8"/>
  <c r="L336" i="8" s="1"/>
  <c r="M336" i="8" s="1"/>
  <c r="F337" i="8" s="1"/>
  <c r="Z337" i="5"/>
  <c r="AA337" i="5"/>
  <c r="U338" i="5"/>
  <c r="T338" i="5"/>
  <c r="AA155" i="6"/>
  <c r="Y156" i="6"/>
  <c r="V338" i="5"/>
  <c r="AF337" i="5"/>
  <c r="P342" i="5"/>
  <c r="AD341" i="5"/>
  <c r="W137" i="6"/>
  <c r="L337" i="6"/>
  <c r="M337" i="6" s="1"/>
  <c r="F338" i="6" s="1"/>
  <c r="C338" i="6"/>
  <c r="N337" i="6"/>
  <c r="Z337" i="6" s="1"/>
  <c r="O337" i="6"/>
  <c r="AE137" i="6"/>
  <c r="P138" i="6"/>
  <c r="I345" i="5" l="1"/>
  <c r="N344" i="5"/>
  <c r="O344" i="5" s="1"/>
  <c r="I319" i="4"/>
  <c r="K319" i="4"/>
  <c r="L319" i="4" s="1"/>
  <c r="M319" i="4" s="1"/>
  <c r="F320" i="4" s="1"/>
  <c r="H345" i="5"/>
  <c r="J345" i="5"/>
  <c r="N319" i="4"/>
  <c r="O319" i="4" s="1"/>
  <c r="R319" i="4" s="1"/>
  <c r="AG337" i="5"/>
  <c r="Y338" i="5"/>
  <c r="AA338" i="5" s="1"/>
  <c r="C337" i="8"/>
  <c r="I337" i="8" s="1"/>
  <c r="H337" i="8"/>
  <c r="J337" i="8"/>
  <c r="N336" i="8"/>
  <c r="X338" i="5"/>
  <c r="Y157" i="6"/>
  <c r="AA156" i="6"/>
  <c r="Q342" i="5"/>
  <c r="R342" i="5"/>
  <c r="S339" i="5"/>
  <c r="AE338" i="5"/>
  <c r="W338" i="5"/>
  <c r="R138" i="6"/>
  <c r="I338" i="6"/>
  <c r="J338" i="6"/>
  <c r="K338" i="6" s="1"/>
  <c r="L338" i="6" s="1"/>
  <c r="M338" i="6" s="1"/>
  <c r="F339" i="6" s="1"/>
  <c r="H338" i="6"/>
  <c r="AF137" i="6"/>
  <c r="S138" i="6"/>
  <c r="K345" i="5" l="1"/>
  <c r="L345" i="5" s="1"/>
  <c r="M345" i="5" s="1"/>
  <c r="F346" i="5" s="1"/>
  <c r="N345" i="5"/>
  <c r="O345" i="5" s="1"/>
  <c r="C320" i="4"/>
  <c r="C346" i="5"/>
  <c r="H320" i="4"/>
  <c r="J320" i="4"/>
  <c r="AF338" i="5"/>
  <c r="Z338" i="5"/>
  <c r="AG338" i="5" s="1"/>
  <c r="O336" i="8"/>
  <c r="K337" i="8"/>
  <c r="L337" i="8" s="1"/>
  <c r="M337" i="8" s="1"/>
  <c r="F338" i="8" s="1"/>
  <c r="J338" i="8" s="1"/>
  <c r="U339" i="5"/>
  <c r="T339" i="5"/>
  <c r="AA157" i="6"/>
  <c r="Y158" i="6"/>
  <c r="V339" i="5"/>
  <c r="P343" i="5"/>
  <c r="AD342" i="5"/>
  <c r="J339" i="6"/>
  <c r="H339" i="6"/>
  <c r="C339" i="6"/>
  <c r="N338" i="6"/>
  <c r="Z338" i="6" s="1"/>
  <c r="O338" i="6"/>
  <c r="AG137" i="6"/>
  <c r="V138" i="6"/>
  <c r="U138" i="6"/>
  <c r="I346" i="5" l="1"/>
  <c r="I320" i="4"/>
  <c r="K320" i="4"/>
  <c r="L320" i="4" s="1"/>
  <c r="M320" i="4" s="1"/>
  <c r="F321" i="4" s="1"/>
  <c r="J346" i="5"/>
  <c r="H346" i="5"/>
  <c r="Y339" i="5"/>
  <c r="Z339" i="5" s="1"/>
  <c r="C338" i="8"/>
  <c r="I338" i="8" s="1"/>
  <c r="H338" i="8"/>
  <c r="N337" i="8"/>
  <c r="Q343" i="5"/>
  <c r="R343" i="5"/>
  <c r="X339" i="5"/>
  <c r="S340" i="5"/>
  <c r="AE339" i="5"/>
  <c r="W339" i="5"/>
  <c r="Y159" i="6"/>
  <c r="AA158" i="6"/>
  <c r="I339" i="6"/>
  <c r="K339" i="6"/>
  <c r="L339" i="6" s="1"/>
  <c r="M339" i="6" s="1"/>
  <c r="F340" i="6" s="1"/>
  <c r="C340" i="6"/>
  <c r="N339" i="6"/>
  <c r="Z339" i="6" s="1"/>
  <c r="X138" i="6"/>
  <c r="AH137" i="6"/>
  <c r="N320" i="4" l="1"/>
  <c r="O320" i="4" s="1"/>
  <c r="R320" i="4" s="1"/>
  <c r="C321" i="4"/>
  <c r="AA339" i="5"/>
  <c r="I321" i="4"/>
  <c r="K346" i="5"/>
  <c r="L346" i="5" s="1"/>
  <c r="M346" i="5" s="1"/>
  <c r="F347" i="5" s="1"/>
  <c r="H321" i="4"/>
  <c r="J321" i="4"/>
  <c r="C347" i="5"/>
  <c r="AG339" i="5"/>
  <c r="AF339" i="5"/>
  <c r="O337" i="8"/>
  <c r="K338" i="8"/>
  <c r="L338" i="8" s="1"/>
  <c r="M338" i="8" s="1"/>
  <c r="F339" i="8" s="1"/>
  <c r="H339" i="8" s="1"/>
  <c r="V340" i="5"/>
  <c r="X340" i="5" s="1"/>
  <c r="AA159" i="6"/>
  <c r="Y160" i="6"/>
  <c r="Y340" i="5"/>
  <c r="U340" i="5"/>
  <c r="T340" i="5"/>
  <c r="P344" i="5"/>
  <c r="AD343" i="5"/>
  <c r="J340" i="6"/>
  <c r="K340" i="6" s="1"/>
  <c r="L340" i="6" s="1"/>
  <c r="M340" i="6" s="1"/>
  <c r="F341" i="6" s="1"/>
  <c r="H340" i="6"/>
  <c r="I340" i="6"/>
  <c r="O339" i="6"/>
  <c r="I347" i="5" l="1"/>
  <c r="H347" i="5"/>
  <c r="J347" i="5"/>
  <c r="K321" i="4"/>
  <c r="L321" i="4" s="1"/>
  <c r="M321" i="4" s="1"/>
  <c r="F322" i="4" s="1"/>
  <c r="N346" i="5"/>
  <c r="O346" i="5" s="1"/>
  <c r="C339" i="8"/>
  <c r="I339" i="8" s="1"/>
  <c r="N338" i="8"/>
  <c r="J339" i="8"/>
  <c r="AE340" i="5"/>
  <c r="W340" i="5"/>
  <c r="Z340" i="5" s="1"/>
  <c r="AA160" i="6"/>
  <c r="Y161" i="6"/>
  <c r="S341" i="5"/>
  <c r="R344" i="5"/>
  <c r="Q344" i="5"/>
  <c r="AA340" i="5"/>
  <c r="Q138" i="6"/>
  <c r="T138" i="6" s="1"/>
  <c r="O340" i="6"/>
  <c r="J341" i="6"/>
  <c r="H341" i="6"/>
  <c r="C341" i="6"/>
  <c r="N340" i="6"/>
  <c r="Z340" i="6" s="1"/>
  <c r="H322" i="4" l="1"/>
  <c r="J322" i="4"/>
  <c r="N321" i="4"/>
  <c r="O321" i="4" s="1"/>
  <c r="R321" i="4" s="1"/>
  <c r="C322" i="4"/>
  <c r="K347" i="5"/>
  <c r="L347" i="5" s="1"/>
  <c r="M347" i="5" s="1"/>
  <c r="F348" i="5" s="1"/>
  <c r="AG340" i="5"/>
  <c r="K339" i="8"/>
  <c r="L339" i="8" s="1"/>
  <c r="M339" i="8" s="1"/>
  <c r="F340" i="8" s="1"/>
  <c r="H340" i="8" s="1"/>
  <c r="O338" i="8"/>
  <c r="AA161" i="6"/>
  <c r="Y162" i="6"/>
  <c r="P345" i="5"/>
  <c r="AD344" i="5"/>
  <c r="Y341" i="5"/>
  <c r="V341" i="5"/>
  <c r="AF340" i="5"/>
  <c r="U341" i="5"/>
  <c r="T341" i="5"/>
  <c r="W138" i="6"/>
  <c r="I341" i="6"/>
  <c r="K341" i="6"/>
  <c r="L341" i="6" s="1"/>
  <c r="M341" i="6" s="1"/>
  <c r="F342" i="6" s="1"/>
  <c r="AE138" i="6"/>
  <c r="P139" i="6"/>
  <c r="N347" i="5" l="1"/>
  <c r="O347" i="5" s="1"/>
  <c r="J348" i="5"/>
  <c r="H348" i="5"/>
  <c r="I322" i="4"/>
  <c r="K322" i="4"/>
  <c r="C323" i="4" s="1"/>
  <c r="C348" i="5"/>
  <c r="N339" i="8"/>
  <c r="O339" i="8" s="1"/>
  <c r="C340" i="8"/>
  <c r="I340" i="8" s="1"/>
  <c r="J340" i="8"/>
  <c r="N341" i="6"/>
  <c r="Z341" i="6" s="1"/>
  <c r="C342" i="6"/>
  <c r="K342" i="6" s="1"/>
  <c r="L342" i="6" s="1"/>
  <c r="M342" i="6" s="1"/>
  <c r="F343" i="6" s="1"/>
  <c r="X341" i="5"/>
  <c r="S342" i="5"/>
  <c r="AE341" i="5"/>
  <c r="W341" i="5"/>
  <c r="Z341" i="5" s="1"/>
  <c r="AA341" i="5"/>
  <c r="R345" i="5"/>
  <c r="Q345" i="5"/>
  <c r="P346" i="5" s="1"/>
  <c r="AA162" i="6"/>
  <c r="Y163" i="6"/>
  <c r="R139" i="6"/>
  <c r="H342" i="6"/>
  <c r="J342" i="6"/>
  <c r="O341" i="6"/>
  <c r="AG138" i="6"/>
  <c r="V139" i="6"/>
  <c r="AF138" i="6"/>
  <c r="S139" i="6"/>
  <c r="I342" i="6" l="1"/>
  <c r="I323" i="4"/>
  <c r="K348" i="5"/>
  <c r="L348" i="5" s="1"/>
  <c r="M348" i="5" s="1"/>
  <c r="F349" i="5" s="1"/>
  <c r="N348" i="5"/>
  <c r="I348" i="5"/>
  <c r="C349" i="5"/>
  <c r="N322" i="4"/>
  <c r="O322" i="4" s="1"/>
  <c r="R322" i="4" s="1"/>
  <c r="L322" i="4"/>
  <c r="M322" i="4" s="1"/>
  <c r="F323" i="4" s="1"/>
  <c r="AG341" i="5"/>
  <c r="Y342" i="5"/>
  <c r="AA342" i="5" s="1"/>
  <c r="K340" i="8"/>
  <c r="L340" i="8" s="1"/>
  <c r="M340" i="8" s="1"/>
  <c r="F341" i="8" s="1"/>
  <c r="J341" i="8" s="1"/>
  <c r="R346" i="5"/>
  <c r="Q346" i="5"/>
  <c r="U342" i="5"/>
  <c r="T342" i="5"/>
  <c r="AD345" i="5"/>
  <c r="O342" i="6"/>
  <c r="Y164" i="6"/>
  <c r="AA163" i="6"/>
  <c r="AF341" i="5"/>
  <c r="V342" i="5"/>
  <c r="X342" i="5" s="1"/>
  <c r="N342" i="6"/>
  <c r="Z342" i="6" s="1"/>
  <c r="J343" i="6"/>
  <c r="H343" i="6"/>
  <c r="C343" i="6"/>
  <c r="X139" i="6"/>
  <c r="U139" i="6"/>
  <c r="AH138" i="6"/>
  <c r="I349" i="5" l="1"/>
  <c r="O348" i="5"/>
  <c r="H323" i="4"/>
  <c r="J323" i="4"/>
  <c r="H349" i="5"/>
  <c r="J349" i="5"/>
  <c r="C341" i="8"/>
  <c r="I341" i="8" s="1"/>
  <c r="N340" i="8"/>
  <c r="O340" i="8" s="1"/>
  <c r="H341" i="8"/>
  <c r="AA164" i="6"/>
  <c r="Y165" i="6"/>
  <c r="S343" i="5"/>
  <c r="AE342" i="5"/>
  <c r="W342" i="5"/>
  <c r="P347" i="5"/>
  <c r="AD346" i="5"/>
  <c r="K343" i="6"/>
  <c r="L343" i="6" s="1"/>
  <c r="M343" i="6" s="1"/>
  <c r="F344" i="6" s="1"/>
  <c r="I343" i="6"/>
  <c r="K323" i="4" l="1"/>
  <c r="L323" i="4" s="1"/>
  <c r="M323" i="4" s="1"/>
  <c r="F324" i="4" s="1"/>
  <c r="N323" i="4"/>
  <c r="O323" i="4" s="1"/>
  <c r="R323" i="4" s="1"/>
  <c r="C324" i="4"/>
  <c r="K349" i="5"/>
  <c r="L349" i="5" s="1"/>
  <c r="M349" i="5" s="1"/>
  <c r="F350" i="5" s="1"/>
  <c r="C344" i="6"/>
  <c r="K341" i="8"/>
  <c r="L341" i="8" s="1"/>
  <c r="M341" i="8" s="1"/>
  <c r="F342" i="8" s="1"/>
  <c r="J342" i="8" s="1"/>
  <c r="O343" i="6"/>
  <c r="V343" i="5"/>
  <c r="X343" i="5" s="1"/>
  <c r="AF342" i="5"/>
  <c r="R347" i="5"/>
  <c r="Q347" i="5"/>
  <c r="U343" i="5"/>
  <c r="T343" i="5"/>
  <c r="AA165" i="6"/>
  <c r="Y166" i="6"/>
  <c r="N343" i="6"/>
  <c r="Z343" i="6" s="1"/>
  <c r="Z342" i="5"/>
  <c r="Q139" i="6"/>
  <c r="T139" i="6" s="1"/>
  <c r="I344" i="6"/>
  <c r="J344" i="6"/>
  <c r="H344" i="6"/>
  <c r="J350" i="5" l="1"/>
  <c r="H350" i="5"/>
  <c r="C350" i="5"/>
  <c r="H324" i="4"/>
  <c r="J324" i="4"/>
  <c r="I324" i="4"/>
  <c r="N349" i="5"/>
  <c r="O349" i="5" s="1"/>
  <c r="C342" i="8"/>
  <c r="I342" i="8" s="1"/>
  <c r="N341" i="8"/>
  <c r="H342" i="8"/>
  <c r="O341" i="8"/>
  <c r="K342" i="8"/>
  <c r="L342" i="8" s="1"/>
  <c r="M342" i="8" s="1"/>
  <c r="F343" i="8" s="1"/>
  <c r="AG342" i="5"/>
  <c r="Y343" i="5"/>
  <c r="S344" i="5"/>
  <c r="AE343" i="5"/>
  <c r="W343" i="5"/>
  <c r="Y167" i="6"/>
  <c r="AA166" i="6"/>
  <c r="P348" i="5"/>
  <c r="AD347" i="5"/>
  <c r="W139" i="6"/>
  <c r="K344" i="6"/>
  <c r="L344" i="6" s="1"/>
  <c r="M344" i="6" s="1"/>
  <c r="F345" i="6" s="1"/>
  <c r="AE139" i="6"/>
  <c r="P140" i="6"/>
  <c r="K324" i="4" l="1"/>
  <c r="N324" i="4"/>
  <c r="O324" i="4" s="1"/>
  <c r="R324" i="4" s="1"/>
  <c r="I350" i="5"/>
  <c r="K350" i="5"/>
  <c r="L350" i="5" s="1"/>
  <c r="M350" i="5" s="1"/>
  <c r="F351" i="5" s="1"/>
  <c r="C351" i="5"/>
  <c r="N350" i="5"/>
  <c r="O350" i="5" s="1"/>
  <c r="N342" i="8"/>
  <c r="C343" i="8"/>
  <c r="I343" i="8" s="1"/>
  <c r="H343" i="8"/>
  <c r="J343" i="8"/>
  <c r="U344" i="5"/>
  <c r="T344" i="5"/>
  <c r="Z343" i="5"/>
  <c r="AA343" i="5"/>
  <c r="R348" i="5"/>
  <c r="Q348" i="5"/>
  <c r="P349" i="5" s="1"/>
  <c r="Y168" i="6"/>
  <c r="AA167" i="6"/>
  <c r="V344" i="5"/>
  <c r="X344" i="5" s="1"/>
  <c r="AF343" i="5"/>
  <c r="R140" i="6"/>
  <c r="J345" i="6"/>
  <c r="H345" i="6"/>
  <c r="C345" i="6"/>
  <c r="N344" i="6"/>
  <c r="Z344" i="6" s="1"/>
  <c r="O344" i="6"/>
  <c r="AF139" i="6"/>
  <c r="S140" i="6"/>
  <c r="I351" i="5" l="1"/>
  <c r="H351" i="5"/>
  <c r="J351" i="5"/>
  <c r="L324" i="4"/>
  <c r="M324" i="4" s="1"/>
  <c r="F325" i="4" s="1"/>
  <c r="C325" i="4"/>
  <c r="AG343" i="5"/>
  <c r="O342" i="8"/>
  <c r="K343" i="8"/>
  <c r="L343" i="8" s="1"/>
  <c r="M343" i="8" s="1"/>
  <c r="F344" i="8" s="1"/>
  <c r="J344" i="8" s="1"/>
  <c r="Q349" i="5"/>
  <c r="R349" i="5"/>
  <c r="AD348" i="5"/>
  <c r="AE344" i="5"/>
  <c r="W344" i="5"/>
  <c r="S345" i="5"/>
  <c r="AA168" i="6"/>
  <c r="Y169" i="6"/>
  <c r="Y344" i="5"/>
  <c r="I345" i="6"/>
  <c r="K345" i="6"/>
  <c r="L345" i="6" s="1"/>
  <c r="M345" i="6" s="1"/>
  <c r="F346" i="6" s="1"/>
  <c r="AG139" i="6"/>
  <c r="V140" i="6"/>
  <c r="U140" i="6"/>
  <c r="C346" i="6" l="1"/>
  <c r="I325" i="4"/>
  <c r="H325" i="4"/>
  <c r="J325" i="4"/>
  <c r="K325" i="4" s="1"/>
  <c r="L325" i="4" s="1"/>
  <c r="M325" i="4" s="1"/>
  <c r="F326" i="4" s="1"/>
  <c r="K351" i="5"/>
  <c r="L351" i="5" s="1"/>
  <c r="M351" i="5" s="1"/>
  <c r="F352" i="5" s="1"/>
  <c r="N343" i="8"/>
  <c r="O343" i="8" s="1"/>
  <c r="C344" i="8"/>
  <c r="I344" i="8" s="1"/>
  <c r="H344" i="8"/>
  <c r="N345" i="6"/>
  <c r="Z345" i="6" s="1"/>
  <c r="U345" i="5"/>
  <c r="T345" i="5"/>
  <c r="Z344" i="5"/>
  <c r="AA344" i="5"/>
  <c r="V345" i="5"/>
  <c r="X345" i="5" s="1"/>
  <c r="AF344" i="5"/>
  <c r="AA169" i="6"/>
  <c r="Y170" i="6"/>
  <c r="P350" i="5"/>
  <c r="AD349" i="5"/>
  <c r="H346" i="6"/>
  <c r="J346" i="6"/>
  <c r="K346" i="6" s="1"/>
  <c r="L346" i="6" s="1"/>
  <c r="M346" i="6" s="1"/>
  <c r="F347" i="6" s="1"/>
  <c r="I346" i="6"/>
  <c r="O345" i="6"/>
  <c r="X140" i="6"/>
  <c r="AH139" i="6"/>
  <c r="J326" i="4" l="1"/>
  <c r="H326" i="4"/>
  <c r="C352" i="5"/>
  <c r="N351" i="5"/>
  <c r="O351" i="5" s="1"/>
  <c r="H352" i="5"/>
  <c r="J352" i="5"/>
  <c r="N325" i="4"/>
  <c r="O325" i="4" s="1"/>
  <c r="R325" i="4" s="1"/>
  <c r="C326" i="4"/>
  <c r="AG344" i="5"/>
  <c r="K344" i="8"/>
  <c r="L344" i="8" s="1"/>
  <c r="M344" i="8" s="1"/>
  <c r="F345" i="8" s="1"/>
  <c r="H345" i="8" s="1"/>
  <c r="S346" i="5"/>
  <c r="AE345" i="5"/>
  <c r="W345" i="5"/>
  <c r="Q350" i="5"/>
  <c r="R350" i="5"/>
  <c r="O346" i="6"/>
  <c r="AA170" i="6"/>
  <c r="Y171" i="6"/>
  <c r="Y345" i="5"/>
  <c r="N346" i="6"/>
  <c r="Z346" i="6" s="1"/>
  <c r="J347" i="6"/>
  <c r="H347" i="6"/>
  <c r="C347" i="6"/>
  <c r="I326" i="4" l="1"/>
  <c r="K326" i="4"/>
  <c r="L326" i="4" s="1"/>
  <c r="M326" i="4" s="1"/>
  <c r="F327" i="4" s="1"/>
  <c r="I352" i="5"/>
  <c r="K352" i="5"/>
  <c r="L352" i="5" s="1"/>
  <c r="M352" i="5" s="1"/>
  <c r="F353" i="5" s="1"/>
  <c r="C353" i="5"/>
  <c r="N326" i="4"/>
  <c r="O326" i="4" s="1"/>
  <c r="R326" i="4" s="1"/>
  <c r="N344" i="8"/>
  <c r="O344" i="8" s="1"/>
  <c r="C345" i="8"/>
  <c r="I345" i="8" s="1"/>
  <c r="J345" i="8"/>
  <c r="P351" i="5"/>
  <c r="AD350" i="5"/>
  <c r="V346" i="5"/>
  <c r="X346" i="5" s="1"/>
  <c r="AF345" i="5"/>
  <c r="Z345" i="5"/>
  <c r="AA345" i="5"/>
  <c r="AA171" i="6"/>
  <c r="Y172" i="6"/>
  <c r="U346" i="5"/>
  <c r="T346" i="5"/>
  <c r="Q140" i="6"/>
  <c r="T140" i="6" s="1"/>
  <c r="K347" i="6"/>
  <c r="L347" i="6" s="1"/>
  <c r="M347" i="6" s="1"/>
  <c r="F348" i="6" s="1"/>
  <c r="I347" i="6"/>
  <c r="I353" i="5" l="1"/>
  <c r="J327" i="4"/>
  <c r="H327" i="4"/>
  <c r="H353" i="5"/>
  <c r="J353" i="5"/>
  <c r="C327" i="4"/>
  <c r="N352" i="5"/>
  <c r="O352" i="5" s="1"/>
  <c r="K345" i="8"/>
  <c r="L345" i="8" s="1"/>
  <c r="M345" i="8" s="1"/>
  <c r="F346" i="8" s="1"/>
  <c r="J346" i="8" s="1"/>
  <c r="N347" i="6"/>
  <c r="Z347" i="6" s="1"/>
  <c r="C348" i="6"/>
  <c r="I348" i="6" s="1"/>
  <c r="O347" i="6"/>
  <c r="S347" i="5"/>
  <c r="AE346" i="5"/>
  <c r="W346" i="5"/>
  <c r="AG345" i="5"/>
  <c r="AA172" i="6"/>
  <c r="Y173" i="6"/>
  <c r="Y346" i="5"/>
  <c r="Q351" i="5"/>
  <c r="R351" i="5"/>
  <c r="W140" i="6"/>
  <c r="J348" i="6"/>
  <c r="H348" i="6"/>
  <c r="AE140" i="6"/>
  <c r="P141" i="6"/>
  <c r="K348" i="6" l="1"/>
  <c r="L348" i="6" s="1"/>
  <c r="M348" i="6" s="1"/>
  <c r="F349" i="6" s="1"/>
  <c r="K353" i="5"/>
  <c r="L353" i="5" s="1"/>
  <c r="M353" i="5" s="1"/>
  <c r="F354" i="5" s="1"/>
  <c r="I327" i="4"/>
  <c r="K327" i="4"/>
  <c r="L327" i="4" s="1"/>
  <c r="M327" i="4" s="1"/>
  <c r="F328" i="4" s="1"/>
  <c r="C354" i="5"/>
  <c r="C346" i="8"/>
  <c r="I346" i="8" s="1"/>
  <c r="H346" i="8"/>
  <c r="N345" i="8"/>
  <c r="O345" i="8" s="1"/>
  <c r="AD351" i="5"/>
  <c r="Z346" i="5"/>
  <c r="AA346" i="5"/>
  <c r="V347" i="5"/>
  <c r="X347" i="5" s="1"/>
  <c r="AF346" i="5"/>
  <c r="P352" i="5"/>
  <c r="Y174" i="6"/>
  <c r="AA173" i="6"/>
  <c r="U347" i="5"/>
  <c r="T347" i="5"/>
  <c r="R141" i="6"/>
  <c r="H349" i="6"/>
  <c r="J349" i="6"/>
  <c r="N348" i="6"/>
  <c r="Z348" i="6" s="1"/>
  <c r="C349" i="6"/>
  <c r="O348" i="6"/>
  <c r="AG140" i="6"/>
  <c r="V141" i="6"/>
  <c r="AF140" i="6"/>
  <c r="S141" i="6"/>
  <c r="C328" i="4" l="1"/>
  <c r="I328" i="4"/>
  <c r="J328" i="4"/>
  <c r="K328" i="4" s="1"/>
  <c r="L328" i="4" s="1"/>
  <c r="M328" i="4" s="1"/>
  <c r="F329" i="4" s="1"/>
  <c r="H328" i="4"/>
  <c r="J354" i="5"/>
  <c r="H354" i="5"/>
  <c r="N327" i="4"/>
  <c r="O327" i="4" s="1"/>
  <c r="R327" i="4" s="1"/>
  <c r="N353" i="5"/>
  <c r="O353" i="5" s="1"/>
  <c r="K354" i="5"/>
  <c r="L354" i="5" s="1"/>
  <c r="M354" i="5" s="1"/>
  <c r="F355" i="5" s="1"/>
  <c r="I354" i="5"/>
  <c r="C355" i="5"/>
  <c r="AG346" i="5"/>
  <c r="K346" i="8"/>
  <c r="L346" i="8" s="1"/>
  <c r="M346" i="8" s="1"/>
  <c r="F347" i="8" s="1"/>
  <c r="J347" i="8" s="1"/>
  <c r="AE347" i="5"/>
  <c r="W347" i="5"/>
  <c r="AA174" i="6"/>
  <c r="Y175" i="6"/>
  <c r="S348" i="5"/>
  <c r="Q352" i="5"/>
  <c r="R352" i="5"/>
  <c r="Y347" i="5"/>
  <c r="I349" i="6"/>
  <c r="K349" i="6"/>
  <c r="L349" i="6" s="1"/>
  <c r="M349" i="6" s="1"/>
  <c r="F350" i="6" s="1"/>
  <c r="U141" i="6"/>
  <c r="X141" i="6"/>
  <c r="AH140" i="6"/>
  <c r="H329" i="4" l="1"/>
  <c r="J329" i="4"/>
  <c r="H355" i="5"/>
  <c r="J355" i="5"/>
  <c r="I355" i="5"/>
  <c r="K355" i="5"/>
  <c r="L355" i="5" s="1"/>
  <c r="M355" i="5" s="1"/>
  <c r="F356" i="5" s="1"/>
  <c r="N354" i="5"/>
  <c r="O354" i="5" s="1"/>
  <c r="N328" i="4"/>
  <c r="O328" i="4" s="1"/>
  <c r="R328" i="4" s="1"/>
  <c r="C329" i="4"/>
  <c r="H347" i="8"/>
  <c r="N346" i="8"/>
  <c r="O346" i="8" s="1"/>
  <c r="C347" i="8"/>
  <c r="I347" i="8" s="1"/>
  <c r="O349" i="6"/>
  <c r="C350" i="6"/>
  <c r="AA175" i="6"/>
  <c r="Y176" i="6"/>
  <c r="P353" i="5"/>
  <c r="AD352" i="5"/>
  <c r="U348" i="5"/>
  <c r="T348" i="5"/>
  <c r="S349" i="5" s="1"/>
  <c r="V348" i="5"/>
  <c r="AF347" i="5"/>
  <c r="Z347" i="5"/>
  <c r="Y348" i="5" s="1"/>
  <c r="AA347" i="5"/>
  <c r="I350" i="6"/>
  <c r="H350" i="6"/>
  <c r="J350" i="6"/>
  <c r="N349" i="6"/>
  <c r="Z349" i="6" s="1"/>
  <c r="N355" i="5" l="1"/>
  <c r="O355" i="5" s="1"/>
  <c r="J356" i="5"/>
  <c r="H356" i="5"/>
  <c r="I329" i="4"/>
  <c r="K329" i="4"/>
  <c r="L329" i="4" s="1"/>
  <c r="M329" i="4" s="1"/>
  <c r="F330" i="4" s="1"/>
  <c r="C356" i="5"/>
  <c r="AG347" i="5"/>
  <c r="K347" i="8"/>
  <c r="L347" i="8" s="1"/>
  <c r="M347" i="8" s="1"/>
  <c r="F348" i="8" s="1"/>
  <c r="H348" i="8" s="1"/>
  <c r="AA348" i="5"/>
  <c r="U349" i="5"/>
  <c r="T349" i="5"/>
  <c r="Q353" i="5"/>
  <c r="R353" i="5"/>
  <c r="X348" i="5"/>
  <c r="Y177" i="6"/>
  <c r="AA176" i="6"/>
  <c r="AE348" i="5"/>
  <c r="W348" i="5"/>
  <c r="AF348" i="5" s="1"/>
  <c r="Q141" i="6"/>
  <c r="K350" i="6"/>
  <c r="K356" i="5" l="1"/>
  <c r="L356" i="5" s="1"/>
  <c r="M356" i="5" s="1"/>
  <c r="F357" i="5" s="1"/>
  <c r="I356" i="5"/>
  <c r="C357" i="5"/>
  <c r="J330" i="4"/>
  <c r="H330" i="4"/>
  <c r="N329" i="4"/>
  <c r="O329" i="4" s="1"/>
  <c r="R329" i="4" s="1"/>
  <c r="C330" i="4"/>
  <c r="N356" i="5"/>
  <c r="O356" i="5" s="1"/>
  <c r="C348" i="8"/>
  <c r="I348" i="8" s="1"/>
  <c r="N347" i="8"/>
  <c r="O347" i="8" s="1"/>
  <c r="J348" i="8"/>
  <c r="P354" i="5"/>
  <c r="AD353" i="5"/>
  <c r="V349" i="5"/>
  <c r="X349" i="5" s="1"/>
  <c r="AA177" i="6"/>
  <c r="Y178" i="6"/>
  <c r="AE349" i="5"/>
  <c r="W349" i="5"/>
  <c r="S350" i="5"/>
  <c r="Z348" i="5"/>
  <c r="T141" i="6"/>
  <c r="W141" i="6" s="1"/>
  <c r="L350" i="6"/>
  <c r="M350" i="6" s="1"/>
  <c r="F351" i="6" s="1"/>
  <c r="C351" i="6"/>
  <c r="N350" i="6"/>
  <c r="Z350" i="6" s="1"/>
  <c r="O350" i="6"/>
  <c r="AE141" i="6"/>
  <c r="P142" i="6"/>
  <c r="I330" i="4" l="1"/>
  <c r="K330" i="4"/>
  <c r="L330" i="4" s="1"/>
  <c r="M330" i="4" s="1"/>
  <c r="F331" i="4" s="1"/>
  <c r="N330" i="4"/>
  <c r="O330" i="4" s="1"/>
  <c r="R330" i="4" s="1"/>
  <c r="I357" i="5"/>
  <c r="H357" i="5"/>
  <c r="J357" i="5"/>
  <c r="K348" i="8"/>
  <c r="L348" i="8" s="1"/>
  <c r="M348" i="8" s="1"/>
  <c r="F349" i="8" s="1"/>
  <c r="H349" i="8" s="1"/>
  <c r="U350" i="5"/>
  <c r="T350" i="5"/>
  <c r="Q354" i="5"/>
  <c r="R354" i="5"/>
  <c r="V350" i="5"/>
  <c r="X350" i="5" s="1"/>
  <c r="AF349" i="5"/>
  <c r="AG348" i="5"/>
  <c r="Y349" i="5"/>
  <c r="Y179" i="6"/>
  <c r="AA178" i="6"/>
  <c r="R142" i="6"/>
  <c r="I351" i="6"/>
  <c r="J351" i="6"/>
  <c r="H351" i="6"/>
  <c r="AG141" i="6"/>
  <c r="V142" i="6"/>
  <c r="AF141" i="6"/>
  <c r="S142" i="6"/>
  <c r="K357" i="5" l="1"/>
  <c r="L357" i="5" s="1"/>
  <c r="M357" i="5" s="1"/>
  <c r="F358" i="5" s="1"/>
  <c r="N357" i="5"/>
  <c r="O357" i="5" s="1"/>
  <c r="H331" i="4"/>
  <c r="J331" i="4"/>
  <c r="C358" i="5"/>
  <c r="C331" i="4"/>
  <c r="N348" i="8"/>
  <c r="O348" i="8" s="1"/>
  <c r="J349" i="8"/>
  <c r="C349" i="8"/>
  <c r="I349" i="8" s="1"/>
  <c r="P355" i="5"/>
  <c r="AD354" i="5"/>
  <c r="AA179" i="6"/>
  <c r="Y180" i="6"/>
  <c r="Z349" i="5"/>
  <c r="Y350" i="5" s="1"/>
  <c r="AA349" i="5"/>
  <c r="S351" i="5"/>
  <c r="AE350" i="5"/>
  <c r="W350" i="5"/>
  <c r="K351" i="6"/>
  <c r="L351" i="6" s="1"/>
  <c r="M351" i="6" s="1"/>
  <c r="F352" i="6" s="1"/>
  <c r="U142" i="6"/>
  <c r="X142" i="6"/>
  <c r="AH141" i="6"/>
  <c r="I331" i="4" l="1"/>
  <c r="K331" i="4"/>
  <c r="L331" i="4" s="1"/>
  <c r="M331" i="4" s="1"/>
  <c r="F332" i="4" s="1"/>
  <c r="C332" i="4"/>
  <c r="I358" i="5"/>
  <c r="N331" i="4"/>
  <c r="O331" i="4" s="1"/>
  <c r="R331" i="4" s="1"/>
  <c r="H358" i="5"/>
  <c r="J358" i="5"/>
  <c r="K349" i="8"/>
  <c r="L349" i="8" s="1"/>
  <c r="M349" i="8" s="1"/>
  <c r="F350" i="8" s="1"/>
  <c r="H350" i="8" s="1"/>
  <c r="U351" i="5"/>
  <c r="T351" i="5"/>
  <c r="Z350" i="5"/>
  <c r="AA350" i="5"/>
  <c r="V351" i="5"/>
  <c r="X351" i="5" s="1"/>
  <c r="AF350" i="5"/>
  <c r="AG349" i="5"/>
  <c r="Y181" i="6"/>
  <c r="AA180" i="6"/>
  <c r="R355" i="5"/>
  <c r="Q355" i="5"/>
  <c r="P356" i="5" s="1"/>
  <c r="N351" i="6"/>
  <c r="Z351" i="6" s="1"/>
  <c r="H352" i="6"/>
  <c r="J352" i="6"/>
  <c r="C352" i="6"/>
  <c r="O351" i="6"/>
  <c r="K358" i="5" l="1"/>
  <c r="L358" i="5" s="1"/>
  <c r="M358" i="5" s="1"/>
  <c r="F359" i="5" s="1"/>
  <c r="I332" i="4"/>
  <c r="J332" i="4"/>
  <c r="K332" i="4" s="1"/>
  <c r="L332" i="4" s="1"/>
  <c r="M332" i="4" s="1"/>
  <c r="F333" i="4" s="1"/>
  <c r="H332" i="4"/>
  <c r="AG350" i="5"/>
  <c r="C350" i="8"/>
  <c r="I350" i="8" s="1"/>
  <c r="N349" i="8"/>
  <c r="O349" i="8" s="1"/>
  <c r="J350" i="8"/>
  <c r="R356" i="5"/>
  <c r="Q356" i="5"/>
  <c r="AA181" i="6"/>
  <c r="Y182" i="6"/>
  <c r="S352" i="5"/>
  <c r="AE351" i="5"/>
  <c r="W351" i="5"/>
  <c r="AD355" i="5"/>
  <c r="Y351" i="5"/>
  <c r="Q142" i="6"/>
  <c r="T142" i="6" s="1"/>
  <c r="I352" i="6"/>
  <c r="K352" i="6"/>
  <c r="L352" i="6" s="1"/>
  <c r="M352" i="6" s="1"/>
  <c r="F353" i="6" s="1"/>
  <c r="H333" i="4" l="1"/>
  <c r="J333" i="4"/>
  <c r="C333" i="4"/>
  <c r="N332" i="4"/>
  <c r="O332" i="4" s="1"/>
  <c r="R332" i="4" s="1"/>
  <c r="J359" i="5"/>
  <c r="H359" i="5"/>
  <c r="N358" i="5"/>
  <c r="O358" i="5" s="1"/>
  <c r="C359" i="5"/>
  <c r="K350" i="8"/>
  <c r="L350" i="8" s="1"/>
  <c r="M350" i="8" s="1"/>
  <c r="F351" i="8" s="1"/>
  <c r="J351" i="8" s="1"/>
  <c r="U352" i="5"/>
  <c r="T352" i="5"/>
  <c r="Y183" i="6"/>
  <c r="AA182" i="6"/>
  <c r="N352" i="6"/>
  <c r="Z352" i="6" s="1"/>
  <c r="Z351" i="5"/>
  <c r="AA351" i="5"/>
  <c r="V352" i="5"/>
  <c r="AF351" i="5"/>
  <c r="P357" i="5"/>
  <c r="AD356" i="5"/>
  <c r="W142" i="6"/>
  <c r="C353" i="6"/>
  <c r="H353" i="6"/>
  <c r="J353" i="6"/>
  <c r="O352" i="6"/>
  <c r="AE142" i="6"/>
  <c r="P143" i="6"/>
  <c r="AG351" i="5" l="1"/>
  <c r="K359" i="5"/>
  <c r="I359" i="5"/>
  <c r="K333" i="4"/>
  <c r="L333" i="4" s="1"/>
  <c r="M333" i="4" s="1"/>
  <c r="F334" i="4" s="1"/>
  <c r="I333" i="4"/>
  <c r="C334" i="4"/>
  <c r="N350" i="8"/>
  <c r="O350" i="8" s="1"/>
  <c r="C351" i="8"/>
  <c r="I351" i="8" s="1"/>
  <c r="H351" i="8"/>
  <c r="Y184" i="6"/>
  <c r="AA183" i="6"/>
  <c r="X352" i="5"/>
  <c r="AE352" i="5"/>
  <c r="W352" i="5"/>
  <c r="S353" i="5"/>
  <c r="R357" i="5"/>
  <c r="Q357" i="5"/>
  <c r="P358" i="5" s="1"/>
  <c r="Y352" i="5"/>
  <c r="R143" i="6"/>
  <c r="I353" i="6"/>
  <c r="K353" i="6"/>
  <c r="L353" i="6" s="1"/>
  <c r="M353" i="6" s="1"/>
  <c r="F354" i="6" s="1"/>
  <c r="C354" i="6"/>
  <c r="AH142" i="6"/>
  <c r="AG142" i="6"/>
  <c r="V143" i="6"/>
  <c r="AF142" i="6"/>
  <c r="S143" i="6"/>
  <c r="I334" i="4" l="1"/>
  <c r="C360" i="5"/>
  <c r="L359" i="5"/>
  <c r="M359" i="5" s="1"/>
  <c r="F360" i="5" s="1"/>
  <c r="H334" i="4"/>
  <c r="J334" i="4"/>
  <c r="N359" i="5"/>
  <c r="O359" i="5" s="1"/>
  <c r="N333" i="4"/>
  <c r="O333" i="4" s="1"/>
  <c r="R333" i="4" s="1"/>
  <c r="AF352" i="5"/>
  <c r="K351" i="8"/>
  <c r="L351" i="8" s="1"/>
  <c r="M351" i="8" s="1"/>
  <c r="F352" i="8" s="1"/>
  <c r="H352" i="8" s="1"/>
  <c r="Q358" i="5"/>
  <c r="R358" i="5"/>
  <c r="Z352" i="5"/>
  <c r="AA352" i="5"/>
  <c r="V353" i="5"/>
  <c r="X353" i="5" s="1"/>
  <c r="U353" i="5"/>
  <c r="T353" i="5"/>
  <c r="AD357" i="5"/>
  <c r="AA184" i="6"/>
  <c r="Y185" i="6"/>
  <c r="I354" i="6"/>
  <c r="O353" i="6"/>
  <c r="H354" i="6"/>
  <c r="J354" i="6"/>
  <c r="N353" i="6"/>
  <c r="Z353" i="6" s="1"/>
  <c r="X143" i="6"/>
  <c r="U143" i="6"/>
  <c r="K334" i="4" l="1"/>
  <c r="L334" i="4" s="1"/>
  <c r="M334" i="4" s="1"/>
  <c r="F335" i="4" s="1"/>
  <c r="H360" i="5"/>
  <c r="J360" i="5"/>
  <c r="I360" i="5"/>
  <c r="K360" i="5"/>
  <c r="L360" i="5" s="1"/>
  <c r="M360" i="5" s="1"/>
  <c r="F361" i="5" s="1"/>
  <c r="C361" i="5"/>
  <c r="C335" i="4"/>
  <c r="C352" i="8"/>
  <c r="I352" i="8" s="1"/>
  <c r="N351" i="8"/>
  <c r="O351" i="8" s="1"/>
  <c r="J352" i="8"/>
  <c r="AE353" i="5"/>
  <c r="W353" i="5"/>
  <c r="AG352" i="5"/>
  <c r="Y186" i="6"/>
  <c r="AA185" i="6"/>
  <c r="S354" i="5"/>
  <c r="Y353" i="5"/>
  <c r="P359" i="5"/>
  <c r="AD358" i="5"/>
  <c r="Q143" i="6"/>
  <c r="T143" i="6" s="1"/>
  <c r="K354" i="6"/>
  <c r="I361" i="5" l="1"/>
  <c r="N360" i="5"/>
  <c r="O360" i="5" s="1"/>
  <c r="I335" i="4"/>
  <c r="H335" i="4"/>
  <c r="J335" i="4"/>
  <c r="H361" i="5"/>
  <c r="J361" i="5"/>
  <c r="N334" i="4"/>
  <c r="O334" i="4" s="1"/>
  <c r="R334" i="4" s="1"/>
  <c r="K352" i="8"/>
  <c r="L352" i="8" s="1"/>
  <c r="M352" i="8" s="1"/>
  <c r="F353" i="8" s="1"/>
  <c r="H353" i="8" s="1"/>
  <c r="N352" i="8"/>
  <c r="O352" i="8" s="1"/>
  <c r="U354" i="5"/>
  <c r="T354" i="5"/>
  <c r="V354" i="5"/>
  <c r="AF353" i="5"/>
  <c r="R359" i="5"/>
  <c r="Q359" i="5"/>
  <c r="Z353" i="5"/>
  <c r="AA353" i="5"/>
  <c r="AA186" i="6"/>
  <c r="Y187" i="6"/>
  <c r="W143" i="6"/>
  <c r="L354" i="6"/>
  <c r="M354" i="6" s="1"/>
  <c r="F355" i="6" s="1"/>
  <c r="C355" i="6"/>
  <c r="O354" i="6"/>
  <c r="N354" i="6"/>
  <c r="Z354" i="6" s="1"/>
  <c r="AE143" i="6"/>
  <c r="P144" i="6"/>
  <c r="K361" i="5" l="1"/>
  <c r="L361" i="5" s="1"/>
  <c r="M361" i="5" s="1"/>
  <c r="F362" i="5" s="1"/>
  <c r="K335" i="4"/>
  <c r="L335" i="4" s="1"/>
  <c r="M335" i="4" s="1"/>
  <c r="F336" i="4" s="1"/>
  <c r="AG353" i="5"/>
  <c r="Y354" i="5"/>
  <c r="AA354" i="5" s="1"/>
  <c r="J353" i="8"/>
  <c r="C353" i="8"/>
  <c r="I353" i="8" s="1"/>
  <c r="AE354" i="5"/>
  <c r="W354" i="5"/>
  <c r="V355" i="5" s="1"/>
  <c r="X355" i="5" s="1"/>
  <c r="Y188" i="6"/>
  <c r="AA187" i="6"/>
  <c r="X354" i="5"/>
  <c r="S355" i="5"/>
  <c r="P360" i="5"/>
  <c r="AD359" i="5"/>
  <c r="R144" i="6"/>
  <c r="I355" i="6"/>
  <c r="H355" i="6"/>
  <c r="J355" i="6"/>
  <c r="K355" i="6" s="1"/>
  <c r="L355" i="6" s="1"/>
  <c r="M355" i="6" s="1"/>
  <c r="F356" i="6" s="1"/>
  <c r="AF143" i="6"/>
  <c r="S144" i="6"/>
  <c r="J336" i="4" l="1"/>
  <c r="H336" i="4"/>
  <c r="J362" i="5"/>
  <c r="H362" i="5"/>
  <c r="N335" i="4"/>
  <c r="O335" i="4" s="1"/>
  <c r="R335" i="4" s="1"/>
  <c r="C362" i="5"/>
  <c r="C336" i="4"/>
  <c r="N361" i="5"/>
  <c r="O361" i="5" s="1"/>
  <c r="K353" i="8"/>
  <c r="L353" i="8" s="1"/>
  <c r="M353" i="8" s="1"/>
  <c r="F354" i="8" s="1"/>
  <c r="H354" i="8" s="1"/>
  <c r="C356" i="6"/>
  <c r="I356" i="6" s="1"/>
  <c r="R360" i="5"/>
  <c r="Q360" i="5"/>
  <c r="U355" i="5"/>
  <c r="T355" i="5"/>
  <c r="Y189" i="6"/>
  <c r="AA188" i="6"/>
  <c r="AF354" i="5"/>
  <c r="Z354" i="5"/>
  <c r="H356" i="6"/>
  <c r="J356" i="6"/>
  <c r="N355" i="6"/>
  <c r="Z355" i="6" s="1"/>
  <c r="O355" i="6"/>
  <c r="AG143" i="6"/>
  <c r="V144" i="6"/>
  <c r="U144" i="6"/>
  <c r="I336" i="4" l="1"/>
  <c r="K356" i="6"/>
  <c r="L356" i="6" s="1"/>
  <c r="M356" i="6" s="1"/>
  <c r="F357" i="6" s="1"/>
  <c r="I362" i="5"/>
  <c r="K362" i="5"/>
  <c r="L362" i="5" s="1"/>
  <c r="M362" i="5" s="1"/>
  <c r="F363" i="5" s="1"/>
  <c r="C363" i="5"/>
  <c r="K336" i="4"/>
  <c r="L336" i="4" s="1"/>
  <c r="M336" i="4" s="1"/>
  <c r="F337" i="4" s="1"/>
  <c r="C354" i="8"/>
  <c r="I354" i="8" s="1"/>
  <c r="N353" i="8"/>
  <c r="O353" i="8" s="1"/>
  <c r="J354" i="8"/>
  <c r="Y190" i="6"/>
  <c r="AA189" i="6"/>
  <c r="AG354" i="5"/>
  <c r="Y355" i="5"/>
  <c r="S356" i="5"/>
  <c r="AE355" i="5"/>
  <c r="W355" i="5"/>
  <c r="P361" i="5"/>
  <c r="AD360" i="5"/>
  <c r="N356" i="6"/>
  <c r="Z356" i="6" s="1"/>
  <c r="J357" i="6"/>
  <c r="H357" i="6"/>
  <c r="O356" i="6"/>
  <c r="C357" i="6"/>
  <c r="X144" i="6"/>
  <c r="AH143" i="6"/>
  <c r="N336" i="4" l="1"/>
  <c r="O336" i="4" s="1"/>
  <c r="R336" i="4" s="1"/>
  <c r="H337" i="4"/>
  <c r="J337" i="4"/>
  <c r="I363" i="5"/>
  <c r="N362" i="5"/>
  <c r="O362" i="5" s="1"/>
  <c r="H363" i="5"/>
  <c r="J363" i="5"/>
  <c r="K363" i="5" s="1"/>
  <c r="L363" i="5" s="1"/>
  <c r="M363" i="5" s="1"/>
  <c r="F364" i="5" s="1"/>
  <c r="C337" i="4"/>
  <c r="K354" i="8"/>
  <c r="L354" i="8" s="1"/>
  <c r="M354" i="8" s="1"/>
  <c r="F355" i="8" s="1"/>
  <c r="H355" i="8" s="1"/>
  <c r="V356" i="5"/>
  <c r="X356" i="5" s="1"/>
  <c r="AF355" i="5"/>
  <c r="R361" i="5"/>
  <c r="Q361" i="5"/>
  <c r="U356" i="5"/>
  <c r="T356" i="5"/>
  <c r="Z355" i="5"/>
  <c r="Y356" i="5" s="1"/>
  <c r="AA355" i="5"/>
  <c r="Y191" i="6"/>
  <c r="AA190" i="6"/>
  <c r="I357" i="6"/>
  <c r="K357" i="6"/>
  <c r="L357" i="6" s="1"/>
  <c r="M357" i="6" s="1"/>
  <c r="F358" i="6" s="1"/>
  <c r="J364" i="5" l="1"/>
  <c r="H364" i="5"/>
  <c r="C358" i="6"/>
  <c r="K337" i="4"/>
  <c r="L337" i="4" s="1"/>
  <c r="M337" i="4" s="1"/>
  <c r="F338" i="4" s="1"/>
  <c r="I337" i="4"/>
  <c r="C338" i="4"/>
  <c r="N363" i="5"/>
  <c r="O363" i="5" s="1"/>
  <c r="N337" i="4"/>
  <c r="O337" i="4" s="1"/>
  <c r="R337" i="4" s="1"/>
  <c r="C364" i="5"/>
  <c r="N354" i="8"/>
  <c r="O354" i="8" s="1"/>
  <c r="J355" i="8"/>
  <c r="C355" i="8"/>
  <c r="I355" i="8" s="1"/>
  <c r="AA356" i="5"/>
  <c r="AA191" i="6"/>
  <c r="Y192" i="6"/>
  <c r="S357" i="5"/>
  <c r="AE356" i="5"/>
  <c r="W356" i="5"/>
  <c r="AG355" i="5"/>
  <c r="P362" i="5"/>
  <c r="AD361" i="5"/>
  <c r="Q144" i="6"/>
  <c r="T144" i="6" s="1"/>
  <c r="I358" i="6"/>
  <c r="J358" i="6"/>
  <c r="K358" i="6" s="1"/>
  <c r="L358" i="6" s="1"/>
  <c r="M358" i="6" s="1"/>
  <c r="F359" i="6" s="1"/>
  <c r="H358" i="6"/>
  <c r="O357" i="6"/>
  <c r="N357" i="6"/>
  <c r="Z357" i="6" s="1"/>
  <c r="K364" i="5" l="1"/>
  <c r="L364" i="5" s="1"/>
  <c r="M364" i="5" s="1"/>
  <c r="F365" i="5" s="1"/>
  <c r="I364" i="5"/>
  <c r="C365" i="5"/>
  <c r="I338" i="4"/>
  <c r="H338" i="4"/>
  <c r="J338" i="4"/>
  <c r="N364" i="5"/>
  <c r="O364" i="5" s="1"/>
  <c r="K355" i="8"/>
  <c r="L355" i="8" s="1"/>
  <c r="M355" i="8" s="1"/>
  <c r="F356" i="8" s="1"/>
  <c r="H356" i="8" s="1"/>
  <c r="Y193" i="6"/>
  <c r="AA192" i="6"/>
  <c r="V357" i="5"/>
  <c r="X357" i="5" s="1"/>
  <c r="AF356" i="5"/>
  <c r="Q362" i="5"/>
  <c r="R362" i="5"/>
  <c r="U357" i="5"/>
  <c r="T357" i="5"/>
  <c r="Z356" i="5"/>
  <c r="W144" i="6"/>
  <c r="J359" i="6"/>
  <c r="H359" i="6"/>
  <c r="N358" i="6"/>
  <c r="Z358" i="6" s="1"/>
  <c r="C359" i="6"/>
  <c r="O358" i="6"/>
  <c r="AE144" i="6"/>
  <c r="P145" i="6"/>
  <c r="I365" i="5" l="1"/>
  <c r="K338" i="4"/>
  <c r="N338" i="4" s="1"/>
  <c r="O338" i="4" s="1"/>
  <c r="R338" i="4" s="1"/>
  <c r="J365" i="5"/>
  <c r="K365" i="5" s="1"/>
  <c r="L365" i="5" s="1"/>
  <c r="M365" i="5" s="1"/>
  <c r="F366" i="5" s="1"/>
  <c r="H365" i="5"/>
  <c r="N355" i="8"/>
  <c r="O355" i="8" s="1"/>
  <c r="C356" i="8"/>
  <c r="I356" i="8" s="1"/>
  <c r="J356" i="8"/>
  <c r="S358" i="5"/>
  <c r="AE357" i="5"/>
  <c r="W357" i="5"/>
  <c r="AG356" i="5"/>
  <c r="Y357" i="5"/>
  <c r="P363" i="5"/>
  <c r="AD362" i="5"/>
  <c r="AA193" i="6"/>
  <c r="Y194" i="6"/>
  <c r="R145" i="6"/>
  <c r="I359" i="6"/>
  <c r="K359" i="6"/>
  <c r="L359" i="6" s="1"/>
  <c r="M359" i="6" s="1"/>
  <c r="F360" i="6" s="1"/>
  <c r="N359" i="6"/>
  <c r="Z359" i="6" s="1"/>
  <c r="AG144" i="6"/>
  <c r="V145" i="6"/>
  <c r="AF144" i="6"/>
  <c r="S145" i="6"/>
  <c r="H366" i="5" l="1"/>
  <c r="J366" i="5"/>
  <c r="N365" i="5"/>
  <c r="O365" i="5" s="1"/>
  <c r="L338" i="4"/>
  <c r="M338" i="4" s="1"/>
  <c r="F339" i="4" s="1"/>
  <c r="C339" i="4"/>
  <c r="C366" i="5"/>
  <c r="K356" i="8"/>
  <c r="L356" i="8" s="1"/>
  <c r="M356" i="8" s="1"/>
  <c r="F357" i="8" s="1"/>
  <c r="H357" i="8" s="1"/>
  <c r="C357" i="8"/>
  <c r="I357" i="8" s="1"/>
  <c r="N356" i="8"/>
  <c r="O356" i="8" s="1"/>
  <c r="Z357" i="5"/>
  <c r="Y358" i="5" s="1"/>
  <c r="AA357" i="5"/>
  <c r="U358" i="5"/>
  <c r="T358" i="5"/>
  <c r="Y195" i="6"/>
  <c r="AA194" i="6"/>
  <c r="Q363" i="5"/>
  <c r="R363" i="5"/>
  <c r="V358" i="5"/>
  <c r="X358" i="5" s="1"/>
  <c r="AF357" i="5"/>
  <c r="C360" i="6"/>
  <c r="J360" i="6"/>
  <c r="H360" i="6"/>
  <c r="O359" i="6"/>
  <c r="U145" i="6"/>
  <c r="AH144" i="6"/>
  <c r="X145" i="6"/>
  <c r="I339" i="4" l="1"/>
  <c r="H339" i="4"/>
  <c r="J339" i="4"/>
  <c r="K366" i="5"/>
  <c r="L366" i="5" s="1"/>
  <c r="M366" i="5" s="1"/>
  <c r="F367" i="5" s="1"/>
  <c r="I366" i="5"/>
  <c r="C367" i="5"/>
  <c r="J357" i="8"/>
  <c r="AG357" i="5"/>
  <c r="K357" i="8"/>
  <c r="L357" i="8" s="1"/>
  <c r="M357" i="8" s="1"/>
  <c r="F358" i="8" s="1"/>
  <c r="H358" i="8" s="1"/>
  <c r="AA358" i="5"/>
  <c r="S359" i="5"/>
  <c r="AE358" i="5"/>
  <c r="W358" i="5"/>
  <c r="AA195" i="6"/>
  <c r="Y196" i="6"/>
  <c r="P364" i="5"/>
  <c r="AD363" i="5"/>
  <c r="K360" i="6"/>
  <c r="L360" i="6" s="1"/>
  <c r="M360" i="6" s="1"/>
  <c r="F361" i="6" s="1"/>
  <c r="I360" i="6"/>
  <c r="C361" i="6"/>
  <c r="J367" i="5" l="1"/>
  <c r="H367" i="5"/>
  <c r="K339" i="4"/>
  <c r="L339" i="4" s="1"/>
  <c r="M339" i="4" s="1"/>
  <c r="F340" i="4" s="1"/>
  <c r="O360" i="6"/>
  <c r="I367" i="5"/>
  <c r="K367" i="5"/>
  <c r="L367" i="5" s="1"/>
  <c r="M367" i="5" s="1"/>
  <c r="F368" i="5" s="1"/>
  <c r="C368" i="5"/>
  <c r="N366" i="5"/>
  <c r="O366" i="5" s="1"/>
  <c r="N357" i="8"/>
  <c r="O357" i="8" s="1"/>
  <c r="J358" i="8"/>
  <c r="C358" i="8"/>
  <c r="I358" i="8" s="1"/>
  <c r="Q364" i="5"/>
  <c r="R364" i="5"/>
  <c r="AA196" i="6"/>
  <c r="Y197" i="6"/>
  <c r="U359" i="5"/>
  <c r="T359" i="5"/>
  <c r="V359" i="5"/>
  <c r="X359" i="5" s="1"/>
  <c r="AF358" i="5"/>
  <c r="Z358" i="5"/>
  <c r="Y359" i="5" s="1"/>
  <c r="Q145" i="6"/>
  <c r="T145" i="6" s="1"/>
  <c r="I361" i="6"/>
  <c r="J361" i="6"/>
  <c r="H361" i="6"/>
  <c r="N360" i="6"/>
  <c r="Z360" i="6" s="1"/>
  <c r="I368" i="5" l="1"/>
  <c r="N339" i="4"/>
  <c r="O339" i="4" s="1"/>
  <c r="R339" i="4" s="1"/>
  <c r="J340" i="4"/>
  <c r="H340" i="4"/>
  <c r="J368" i="5"/>
  <c r="H368" i="5"/>
  <c r="C340" i="4"/>
  <c r="N367" i="5"/>
  <c r="O367" i="5" s="1"/>
  <c r="AG358" i="5"/>
  <c r="K358" i="8"/>
  <c r="L358" i="8" s="1"/>
  <c r="M358" i="8" s="1"/>
  <c r="F359" i="8" s="1"/>
  <c r="H359" i="8" s="1"/>
  <c r="S360" i="5"/>
  <c r="AE359" i="5"/>
  <c r="W359" i="5"/>
  <c r="Z359" i="5" s="1"/>
  <c r="AA359" i="5"/>
  <c r="P365" i="5"/>
  <c r="AD364" i="5"/>
  <c r="Y198" i="6"/>
  <c r="AA197" i="6"/>
  <c r="W145" i="6"/>
  <c r="K361" i="6"/>
  <c r="L361" i="6" s="1"/>
  <c r="M361" i="6" s="1"/>
  <c r="F362" i="6" s="1"/>
  <c r="N361" i="6"/>
  <c r="Z361" i="6" s="1"/>
  <c r="AE145" i="6"/>
  <c r="P146" i="6"/>
  <c r="I340" i="4" l="1"/>
  <c r="K340" i="4"/>
  <c r="L340" i="4" s="1"/>
  <c r="M340" i="4" s="1"/>
  <c r="F341" i="4" s="1"/>
  <c r="K368" i="5"/>
  <c r="L368" i="5" s="1"/>
  <c r="M368" i="5" s="1"/>
  <c r="F369" i="5" s="1"/>
  <c r="AG359" i="5"/>
  <c r="N358" i="8"/>
  <c r="O358" i="8" s="1"/>
  <c r="C359" i="8"/>
  <c r="I359" i="8" s="1"/>
  <c r="J359" i="8"/>
  <c r="O361" i="6"/>
  <c r="C362" i="6"/>
  <c r="U360" i="5"/>
  <c r="T360" i="5"/>
  <c r="Q365" i="5"/>
  <c r="R365" i="5"/>
  <c r="V360" i="5"/>
  <c r="X360" i="5" s="1"/>
  <c r="AF359" i="5"/>
  <c r="AA198" i="6"/>
  <c r="Y199" i="6"/>
  <c r="Y360" i="5"/>
  <c r="R146" i="6"/>
  <c r="I362" i="6"/>
  <c r="J362" i="6"/>
  <c r="H362" i="6"/>
  <c r="AG145" i="6"/>
  <c r="V146" i="6"/>
  <c r="AF145" i="6"/>
  <c r="S146" i="6"/>
  <c r="H341" i="4" l="1"/>
  <c r="J341" i="4"/>
  <c r="C341" i="4"/>
  <c r="N340" i="4"/>
  <c r="O340" i="4" s="1"/>
  <c r="R340" i="4" s="1"/>
  <c r="C369" i="5"/>
  <c r="J369" i="5"/>
  <c r="H369" i="5"/>
  <c r="N368" i="5"/>
  <c r="O368" i="5" s="1"/>
  <c r="K359" i="8"/>
  <c r="L359" i="8" s="1"/>
  <c r="M359" i="8" s="1"/>
  <c r="F360" i="8" s="1"/>
  <c r="H360" i="8" s="1"/>
  <c r="S361" i="5"/>
  <c r="AE360" i="5"/>
  <c r="W360" i="5"/>
  <c r="Z360" i="5" s="1"/>
  <c r="AA360" i="5"/>
  <c r="AA199" i="6"/>
  <c r="Y200" i="6"/>
  <c r="P366" i="5"/>
  <c r="AD365" i="5"/>
  <c r="K362" i="6"/>
  <c r="L362" i="6" s="1"/>
  <c r="M362" i="6" s="1"/>
  <c r="F363" i="6" s="1"/>
  <c r="U146" i="6"/>
  <c r="X146" i="6"/>
  <c r="AH145" i="6"/>
  <c r="I341" i="4" l="1"/>
  <c r="K341" i="4"/>
  <c r="C342" i="4"/>
  <c r="I369" i="5"/>
  <c r="K369" i="5"/>
  <c r="L369" i="5" s="1"/>
  <c r="M369" i="5" s="1"/>
  <c r="F370" i="5" s="1"/>
  <c r="C370" i="5"/>
  <c r="AG360" i="5"/>
  <c r="C360" i="8"/>
  <c r="I360" i="8" s="1"/>
  <c r="J360" i="8"/>
  <c r="N359" i="8"/>
  <c r="O359" i="8" s="1"/>
  <c r="AA200" i="6"/>
  <c r="Y201" i="6"/>
  <c r="V361" i="5"/>
  <c r="X361" i="5" s="1"/>
  <c r="AF360" i="5"/>
  <c r="Y361" i="5"/>
  <c r="Q366" i="5"/>
  <c r="R366" i="5"/>
  <c r="U361" i="5"/>
  <c r="T361" i="5"/>
  <c r="J363" i="6"/>
  <c r="H363" i="6"/>
  <c r="C363" i="6"/>
  <c r="N362" i="6"/>
  <c r="Z362" i="6" s="1"/>
  <c r="O362" i="6"/>
  <c r="I370" i="5" l="1"/>
  <c r="I342" i="4"/>
  <c r="N341" i="4"/>
  <c r="O341" i="4" s="1"/>
  <c r="R341" i="4" s="1"/>
  <c r="L341" i="4"/>
  <c r="M341" i="4" s="1"/>
  <c r="F342" i="4" s="1"/>
  <c r="J370" i="5"/>
  <c r="H370" i="5"/>
  <c r="N369" i="5"/>
  <c r="O369" i="5" s="1"/>
  <c r="K360" i="8"/>
  <c r="L360" i="8" s="1"/>
  <c r="M360" i="8" s="1"/>
  <c r="F361" i="8" s="1"/>
  <c r="H361" i="8" s="1"/>
  <c r="AA361" i="5"/>
  <c r="Y202" i="6"/>
  <c r="AA201" i="6"/>
  <c r="S362" i="5"/>
  <c r="AE361" i="5"/>
  <c r="W361" i="5"/>
  <c r="P367" i="5"/>
  <c r="AD366" i="5"/>
  <c r="Q146" i="6"/>
  <c r="T146" i="6" s="1"/>
  <c r="I363" i="6"/>
  <c r="K363" i="6"/>
  <c r="L363" i="6" s="1"/>
  <c r="M363" i="6" s="1"/>
  <c r="F364" i="6" s="1"/>
  <c r="H342" i="4" l="1"/>
  <c r="J342" i="4"/>
  <c r="N363" i="6"/>
  <c r="Z363" i="6" s="1"/>
  <c r="K370" i="5"/>
  <c r="L370" i="5" s="1"/>
  <c r="M370" i="5" s="1"/>
  <c r="F371" i="5" s="1"/>
  <c r="J361" i="8"/>
  <c r="N360" i="8"/>
  <c r="O360" i="8" s="1"/>
  <c r="C361" i="8"/>
  <c r="I361" i="8" s="1"/>
  <c r="V362" i="5"/>
  <c r="X362" i="5" s="1"/>
  <c r="AF361" i="5"/>
  <c r="Y203" i="6"/>
  <c r="AA202" i="6"/>
  <c r="Q367" i="5"/>
  <c r="R367" i="5"/>
  <c r="U362" i="5"/>
  <c r="T362" i="5"/>
  <c r="Z361" i="5"/>
  <c r="W146" i="6"/>
  <c r="C364" i="6"/>
  <c r="J364" i="6"/>
  <c r="H364" i="6"/>
  <c r="O363" i="6"/>
  <c r="AE146" i="6"/>
  <c r="P147" i="6"/>
  <c r="K342" i="4" l="1"/>
  <c r="L342" i="4" s="1"/>
  <c r="M342" i="4" s="1"/>
  <c r="F343" i="4" s="1"/>
  <c r="C343" i="4"/>
  <c r="J371" i="5"/>
  <c r="H371" i="5"/>
  <c r="C371" i="5"/>
  <c r="N370" i="5"/>
  <c r="O370" i="5" s="1"/>
  <c r="K361" i="8"/>
  <c r="L361" i="8" s="1"/>
  <c r="M361" i="8" s="1"/>
  <c r="F362" i="8" s="1"/>
  <c r="J362" i="8" s="1"/>
  <c r="AG361" i="5"/>
  <c r="Y362" i="5"/>
  <c r="P368" i="5"/>
  <c r="AD367" i="5"/>
  <c r="Y204" i="6"/>
  <c r="AA203" i="6"/>
  <c r="S363" i="5"/>
  <c r="AE362" i="5"/>
  <c r="W362" i="5"/>
  <c r="R147" i="6"/>
  <c r="I364" i="6"/>
  <c r="K364" i="6"/>
  <c r="L364" i="6" s="1"/>
  <c r="M364" i="6" s="1"/>
  <c r="F365" i="6" s="1"/>
  <c r="AG146" i="6"/>
  <c r="V147" i="6"/>
  <c r="AF146" i="6"/>
  <c r="S147" i="6"/>
  <c r="I343" i="4" l="1"/>
  <c r="H343" i="4"/>
  <c r="J343" i="4"/>
  <c r="K371" i="5"/>
  <c r="L371" i="5" s="1"/>
  <c r="M371" i="5" s="1"/>
  <c r="F372" i="5" s="1"/>
  <c r="I371" i="5"/>
  <c r="C372" i="5"/>
  <c r="N371" i="5"/>
  <c r="O371" i="5" s="1"/>
  <c r="N342" i="4"/>
  <c r="O342" i="4" s="1"/>
  <c r="R342" i="4" s="1"/>
  <c r="N361" i="8"/>
  <c r="O361" i="8" s="1"/>
  <c r="C362" i="8"/>
  <c r="I362" i="8" s="1"/>
  <c r="H362" i="8"/>
  <c r="C365" i="6"/>
  <c r="V363" i="5"/>
  <c r="AF362" i="5"/>
  <c r="R368" i="5"/>
  <c r="Q368" i="5"/>
  <c r="AA204" i="6"/>
  <c r="Y205" i="6"/>
  <c r="Z362" i="5"/>
  <c r="AA362" i="5"/>
  <c r="U363" i="5"/>
  <c r="T363" i="5"/>
  <c r="I365" i="6"/>
  <c r="O364" i="6"/>
  <c r="J365" i="6"/>
  <c r="H365" i="6"/>
  <c r="N364" i="6"/>
  <c r="Z364" i="6" s="1"/>
  <c r="AH146" i="6"/>
  <c r="U147" i="6"/>
  <c r="X147" i="6"/>
  <c r="K343" i="4" l="1"/>
  <c r="L343" i="4" s="1"/>
  <c r="M343" i="4" s="1"/>
  <c r="F344" i="4" s="1"/>
  <c r="N343" i="4"/>
  <c r="O343" i="4" s="1"/>
  <c r="R343" i="4" s="1"/>
  <c r="I372" i="5"/>
  <c r="C344" i="4"/>
  <c r="H372" i="5"/>
  <c r="J372" i="5"/>
  <c r="K362" i="8"/>
  <c r="L362" i="8" s="1"/>
  <c r="M362" i="8" s="1"/>
  <c r="F363" i="8" s="1"/>
  <c r="H363" i="8" s="1"/>
  <c r="N362" i="8"/>
  <c r="O362" i="8" s="1"/>
  <c r="C363" i="8"/>
  <c r="I363" i="8" s="1"/>
  <c r="AE363" i="5"/>
  <c r="W363" i="5"/>
  <c r="V364" i="5" s="1"/>
  <c r="X364" i="5" s="1"/>
  <c r="P369" i="5"/>
  <c r="AD368" i="5"/>
  <c r="S364" i="5"/>
  <c r="AG362" i="5"/>
  <c r="AA205" i="6"/>
  <c r="Y206" i="6"/>
  <c r="Y363" i="5"/>
  <c r="X363" i="5"/>
  <c r="K365" i="6"/>
  <c r="L365" i="6" s="1"/>
  <c r="M365" i="6" s="1"/>
  <c r="F366" i="6" s="1"/>
  <c r="J363" i="8" l="1"/>
  <c r="K363" i="8" s="1"/>
  <c r="C364" i="8" s="1"/>
  <c r="I364" i="8" s="1"/>
  <c r="I344" i="4"/>
  <c r="K372" i="5"/>
  <c r="L372" i="5" s="1"/>
  <c r="M372" i="5" s="1"/>
  <c r="F373" i="5" s="1"/>
  <c r="H344" i="4"/>
  <c r="J344" i="4"/>
  <c r="AA206" i="6"/>
  <c r="Y207" i="6"/>
  <c r="R369" i="5"/>
  <c r="Q369" i="5"/>
  <c r="U364" i="5"/>
  <c r="T364" i="5"/>
  <c r="AF363" i="5"/>
  <c r="O365" i="6"/>
  <c r="C366" i="6"/>
  <c r="I366" i="6" s="1"/>
  <c r="N365" i="6"/>
  <c r="Z365" i="6" s="1"/>
  <c r="Z363" i="5"/>
  <c r="Y364" i="5" s="1"/>
  <c r="AA363" i="5"/>
  <c r="Q147" i="6"/>
  <c r="T147" i="6" s="1"/>
  <c r="J366" i="6"/>
  <c r="H366" i="6"/>
  <c r="H373" i="5" l="1"/>
  <c r="J373" i="5"/>
  <c r="C373" i="5"/>
  <c r="K344" i="4"/>
  <c r="L344" i="4" s="1"/>
  <c r="M344" i="4" s="1"/>
  <c r="F345" i="4" s="1"/>
  <c r="C345" i="4"/>
  <c r="N372" i="5"/>
  <c r="O372" i="5" s="1"/>
  <c r="L363" i="8"/>
  <c r="M363" i="8" s="1"/>
  <c r="F364" i="8" s="1"/>
  <c r="J364" i="8" s="1"/>
  <c r="K364" i="8" s="1"/>
  <c r="L364" i="8" s="1"/>
  <c r="M364" i="8" s="1"/>
  <c r="F365" i="8" s="1"/>
  <c r="N363" i="8"/>
  <c r="O363" i="8" s="1"/>
  <c r="AA364" i="5"/>
  <c r="P370" i="5"/>
  <c r="AD369" i="5"/>
  <c r="S365" i="5"/>
  <c r="AE364" i="5"/>
  <c r="W364" i="5"/>
  <c r="AA207" i="6"/>
  <c r="Y208" i="6"/>
  <c r="AG363" i="5"/>
  <c r="W147" i="6"/>
  <c r="K366" i="6"/>
  <c r="L366" i="6" s="1"/>
  <c r="M366" i="6" s="1"/>
  <c r="F367" i="6" s="1"/>
  <c r="AE147" i="6"/>
  <c r="P148" i="6"/>
  <c r="N344" i="4" l="1"/>
  <c r="O344" i="4" s="1"/>
  <c r="R344" i="4" s="1"/>
  <c r="I345" i="4"/>
  <c r="J345" i="4"/>
  <c r="H345" i="4"/>
  <c r="I373" i="5"/>
  <c r="K373" i="5"/>
  <c r="L373" i="5" s="1"/>
  <c r="M373" i="5" s="1"/>
  <c r="F374" i="5" s="1"/>
  <c r="N373" i="5"/>
  <c r="H364" i="8"/>
  <c r="C365" i="8"/>
  <c r="I365" i="8" s="1"/>
  <c r="J365" i="8"/>
  <c r="H365" i="8"/>
  <c r="N364" i="8"/>
  <c r="C367" i="6"/>
  <c r="AA208" i="6"/>
  <c r="Y209" i="6"/>
  <c r="U365" i="5"/>
  <c r="T365" i="5"/>
  <c r="R370" i="5"/>
  <c r="Q370" i="5"/>
  <c r="N366" i="6"/>
  <c r="Z366" i="6" s="1"/>
  <c r="V365" i="5"/>
  <c r="X365" i="5" s="1"/>
  <c r="AF364" i="5"/>
  <c r="O366" i="6"/>
  <c r="Z364" i="5"/>
  <c r="R148" i="6"/>
  <c r="I367" i="6"/>
  <c r="J367" i="6"/>
  <c r="K367" i="6" s="1"/>
  <c r="L367" i="6" s="1"/>
  <c r="M367" i="6" s="1"/>
  <c r="F368" i="6" s="1"/>
  <c r="H367" i="6"/>
  <c r="AG147" i="6"/>
  <c r="V148" i="6"/>
  <c r="AF147" i="6"/>
  <c r="S148" i="6"/>
  <c r="C374" i="5" l="1"/>
  <c r="J374" i="5"/>
  <c r="H374" i="5"/>
  <c r="K345" i="4"/>
  <c r="L345" i="4" s="1"/>
  <c r="M345" i="4" s="1"/>
  <c r="F346" i="4" s="1"/>
  <c r="O373" i="5"/>
  <c r="O364" i="8"/>
  <c r="K365" i="8"/>
  <c r="N365" i="8" s="1"/>
  <c r="P371" i="5"/>
  <c r="AD370" i="5"/>
  <c r="Y210" i="6"/>
  <c r="AA209" i="6"/>
  <c r="AG364" i="5"/>
  <c r="Y365" i="5"/>
  <c r="S366" i="5"/>
  <c r="AE365" i="5"/>
  <c r="W365" i="5"/>
  <c r="H368" i="6"/>
  <c r="J368" i="6"/>
  <c r="N367" i="6"/>
  <c r="Z367" i="6" s="1"/>
  <c r="C368" i="6"/>
  <c r="O367" i="6"/>
  <c r="U148" i="6"/>
  <c r="X148" i="6"/>
  <c r="AH147" i="6"/>
  <c r="H346" i="4" l="1"/>
  <c r="J346" i="4"/>
  <c r="C346" i="4"/>
  <c r="N345" i="4"/>
  <c r="O345" i="4" s="1"/>
  <c r="R345" i="4" s="1"/>
  <c r="K374" i="5"/>
  <c r="L374" i="5" s="1"/>
  <c r="M374" i="5" s="1"/>
  <c r="F375" i="5" s="1"/>
  <c r="I374" i="5"/>
  <c r="O365" i="8"/>
  <c r="C366" i="8"/>
  <c r="I366" i="8" s="1"/>
  <c r="L365" i="8"/>
  <c r="M365" i="8" s="1"/>
  <c r="F366" i="8" s="1"/>
  <c r="H366" i="8" s="1"/>
  <c r="V366" i="5"/>
  <c r="AF365" i="5"/>
  <c r="U366" i="5"/>
  <c r="T366" i="5"/>
  <c r="Y211" i="6"/>
  <c r="AA210" i="6"/>
  <c r="Q371" i="5"/>
  <c r="R371" i="5"/>
  <c r="Z365" i="5"/>
  <c r="AA365" i="5"/>
  <c r="I368" i="6"/>
  <c r="K368" i="6"/>
  <c r="L368" i="6" s="1"/>
  <c r="M368" i="6" s="1"/>
  <c r="F369" i="6" s="1"/>
  <c r="H375" i="5" l="1"/>
  <c r="J375" i="5"/>
  <c r="I346" i="4"/>
  <c r="K346" i="4"/>
  <c r="L346" i="4" s="1"/>
  <c r="M346" i="4" s="1"/>
  <c r="F347" i="4" s="1"/>
  <c r="C347" i="4"/>
  <c r="N374" i="5"/>
  <c r="O374" i="5" s="1"/>
  <c r="N346" i="4"/>
  <c r="O346" i="4" s="1"/>
  <c r="R346" i="4" s="1"/>
  <c r="C369" i="6"/>
  <c r="C375" i="5"/>
  <c r="AG365" i="5"/>
  <c r="Y366" i="5"/>
  <c r="Z366" i="5" s="1"/>
  <c r="J366" i="8"/>
  <c r="K366" i="8" s="1"/>
  <c r="S367" i="5"/>
  <c r="AE366" i="5"/>
  <c r="W366" i="5"/>
  <c r="V367" i="5" s="1"/>
  <c r="AA211" i="6"/>
  <c r="Y212" i="6"/>
  <c r="P372" i="5"/>
  <c r="AD371" i="5"/>
  <c r="X366" i="5"/>
  <c r="Q148" i="6"/>
  <c r="T148" i="6" s="1"/>
  <c r="I369" i="6"/>
  <c r="J369" i="6"/>
  <c r="H369" i="6"/>
  <c r="O368" i="6"/>
  <c r="N368" i="6"/>
  <c r="Z368" i="6" s="1"/>
  <c r="I375" i="5" l="1"/>
  <c r="K375" i="5"/>
  <c r="L375" i="5" s="1"/>
  <c r="M375" i="5" s="1"/>
  <c r="F376" i="5" s="1"/>
  <c r="C376" i="5"/>
  <c r="I347" i="4"/>
  <c r="H347" i="4"/>
  <c r="J347" i="4"/>
  <c r="AA366" i="5"/>
  <c r="N375" i="5"/>
  <c r="AG366" i="5"/>
  <c r="AF366" i="5"/>
  <c r="N366" i="8"/>
  <c r="L366" i="8"/>
  <c r="M366" i="8" s="1"/>
  <c r="F367" i="8" s="1"/>
  <c r="C367" i="8"/>
  <c r="U367" i="5"/>
  <c r="T367" i="5"/>
  <c r="S368" i="5" s="1"/>
  <c r="AA212" i="6"/>
  <c r="Y213" i="6"/>
  <c r="X367" i="5"/>
  <c r="R372" i="5"/>
  <c r="Q372" i="5"/>
  <c r="Y367" i="5"/>
  <c r="W148" i="6"/>
  <c r="K369" i="6"/>
  <c r="L369" i="6" s="1"/>
  <c r="M369" i="6" s="1"/>
  <c r="F370" i="6" s="1"/>
  <c r="C370" i="6"/>
  <c r="AE148" i="6"/>
  <c r="P149" i="6"/>
  <c r="O375" i="5" l="1"/>
  <c r="K347" i="4"/>
  <c r="L347" i="4" s="1"/>
  <c r="M347" i="4" s="1"/>
  <c r="F348" i="4" s="1"/>
  <c r="I376" i="5"/>
  <c r="H376" i="5"/>
  <c r="J376" i="5"/>
  <c r="O366" i="8"/>
  <c r="I367" i="8"/>
  <c r="J367" i="8"/>
  <c r="H367" i="8"/>
  <c r="P373" i="5"/>
  <c r="AD372" i="5"/>
  <c r="AA213" i="6"/>
  <c r="Y214" i="6"/>
  <c r="U368" i="5"/>
  <c r="T368" i="5"/>
  <c r="S369" i="5" s="1"/>
  <c r="O369" i="6"/>
  <c r="AA367" i="5"/>
  <c r="AE367" i="5"/>
  <c r="W367" i="5"/>
  <c r="R149" i="6"/>
  <c r="J370" i="6"/>
  <c r="K370" i="6" s="1"/>
  <c r="L370" i="6" s="1"/>
  <c r="M370" i="6" s="1"/>
  <c r="F371" i="6" s="1"/>
  <c r="H370" i="6"/>
  <c r="I370" i="6"/>
  <c r="N369" i="6"/>
  <c r="Z369" i="6" s="1"/>
  <c r="AG148" i="6"/>
  <c r="V149" i="6"/>
  <c r="AF148" i="6"/>
  <c r="S149" i="6"/>
  <c r="C348" i="4" l="1"/>
  <c r="H348" i="4"/>
  <c r="J348" i="4"/>
  <c r="I348" i="4"/>
  <c r="K376" i="5"/>
  <c r="L376" i="5" s="1"/>
  <c r="M376" i="5" s="1"/>
  <c r="F377" i="5" s="1"/>
  <c r="N347" i="4"/>
  <c r="O347" i="4" s="1"/>
  <c r="R347" i="4" s="1"/>
  <c r="K367" i="8"/>
  <c r="L367" i="8" s="1"/>
  <c r="M367" i="8" s="1"/>
  <c r="F368" i="8" s="1"/>
  <c r="U369" i="5"/>
  <c r="T369" i="5"/>
  <c r="Y215" i="6"/>
  <c r="AA214" i="6"/>
  <c r="AF367" i="5"/>
  <c r="V368" i="5"/>
  <c r="X368" i="5" s="1"/>
  <c r="Z367" i="5"/>
  <c r="AE368" i="5"/>
  <c r="Q373" i="5"/>
  <c r="R373" i="5"/>
  <c r="H371" i="6"/>
  <c r="J371" i="6"/>
  <c r="O370" i="6"/>
  <c r="C371" i="6"/>
  <c r="N370" i="6"/>
  <c r="Z370" i="6" s="1"/>
  <c r="U149" i="6"/>
  <c r="X149" i="6"/>
  <c r="AH148" i="6"/>
  <c r="J377" i="5" l="1"/>
  <c r="H377" i="5"/>
  <c r="C377" i="5"/>
  <c r="N376" i="5"/>
  <c r="K348" i="4"/>
  <c r="N348" i="4" s="1"/>
  <c r="O348" i="4" s="1"/>
  <c r="R348" i="4" s="1"/>
  <c r="N367" i="8"/>
  <c r="C368" i="8"/>
  <c r="I368" i="8" s="1"/>
  <c r="J368" i="8"/>
  <c r="H368" i="8"/>
  <c r="P374" i="5"/>
  <c r="AD373" i="5"/>
  <c r="AG367" i="5"/>
  <c r="Y368" i="5"/>
  <c r="W368" i="5"/>
  <c r="S370" i="5"/>
  <c r="AE369" i="5"/>
  <c r="AA215" i="6"/>
  <c r="Y216" i="6"/>
  <c r="I371" i="6"/>
  <c r="K371" i="6"/>
  <c r="L371" i="6" s="1"/>
  <c r="M371" i="6" s="1"/>
  <c r="F372" i="6" s="1"/>
  <c r="L348" i="4" l="1"/>
  <c r="M348" i="4" s="1"/>
  <c r="F349" i="4" s="1"/>
  <c r="C349" i="4"/>
  <c r="O376" i="5"/>
  <c r="C7" i="5"/>
  <c r="I377" i="5"/>
  <c r="K377" i="5"/>
  <c r="N377" i="5"/>
  <c r="O377" i="5" s="1"/>
  <c r="O367" i="8"/>
  <c r="K368" i="8"/>
  <c r="L368" i="8" s="1"/>
  <c r="M368" i="8" s="1"/>
  <c r="F369" i="8" s="1"/>
  <c r="U370" i="5"/>
  <c r="T370" i="5"/>
  <c r="AA216" i="6"/>
  <c r="Y217" i="6"/>
  <c r="Z368" i="5"/>
  <c r="AA368" i="5"/>
  <c r="V369" i="5"/>
  <c r="AF368" i="5"/>
  <c r="N371" i="6"/>
  <c r="Z371" i="6" s="1"/>
  <c r="C372" i="6"/>
  <c r="I372" i="6" s="1"/>
  <c r="Q374" i="5"/>
  <c r="R374" i="5"/>
  <c r="Q149" i="6"/>
  <c r="T149" i="6" s="1"/>
  <c r="J372" i="6"/>
  <c r="H372" i="6"/>
  <c r="O371" i="6"/>
  <c r="I349" i="4" l="1"/>
  <c r="H349" i="4"/>
  <c r="J349" i="4"/>
  <c r="AG368" i="5"/>
  <c r="C369" i="8"/>
  <c r="I369" i="8" s="1"/>
  <c r="N368" i="8"/>
  <c r="J369" i="8"/>
  <c r="H369" i="8"/>
  <c r="Y369" i="5"/>
  <c r="P375" i="5"/>
  <c r="AD374" i="5"/>
  <c r="X369" i="5"/>
  <c r="W369" i="5"/>
  <c r="Y218" i="6"/>
  <c r="AA217" i="6"/>
  <c r="S371" i="5"/>
  <c r="AE370" i="5"/>
  <c r="W149" i="6"/>
  <c r="K372" i="6"/>
  <c r="L372" i="6" s="1"/>
  <c r="M372" i="6" s="1"/>
  <c r="F373" i="6" s="1"/>
  <c r="AE149" i="6"/>
  <c r="P150" i="6"/>
  <c r="O372" i="6" l="1"/>
  <c r="K349" i="4"/>
  <c r="L349" i="4" s="1"/>
  <c r="M349" i="4" s="1"/>
  <c r="F350" i="4" s="1"/>
  <c r="O368" i="8"/>
  <c r="K369" i="8"/>
  <c r="L369" i="8" s="1"/>
  <c r="M369" i="8" s="1"/>
  <c r="F370" i="8" s="1"/>
  <c r="U371" i="5"/>
  <c r="T371" i="5"/>
  <c r="Q375" i="5"/>
  <c r="R375" i="5"/>
  <c r="V370" i="5"/>
  <c r="AF369" i="5"/>
  <c r="AA218" i="6"/>
  <c r="Y219" i="6"/>
  <c r="Z369" i="5"/>
  <c r="Y370" i="5" s="1"/>
  <c r="AA369" i="5"/>
  <c r="R150" i="6"/>
  <c r="C373" i="6"/>
  <c r="H373" i="6"/>
  <c r="J373" i="6"/>
  <c r="N372" i="6"/>
  <c r="Z372" i="6" s="1"/>
  <c r="AG149" i="6"/>
  <c r="V150" i="6"/>
  <c r="AF149" i="6"/>
  <c r="S150" i="6"/>
  <c r="N349" i="4" l="1"/>
  <c r="O349" i="4" s="1"/>
  <c r="R349" i="4" s="1"/>
  <c r="J350" i="4"/>
  <c r="H350" i="4"/>
  <c r="C350" i="4"/>
  <c r="J370" i="8"/>
  <c r="H370" i="8"/>
  <c r="C370" i="8"/>
  <c r="N369" i="8"/>
  <c r="S372" i="5"/>
  <c r="AE371" i="5"/>
  <c r="AA219" i="6"/>
  <c r="Y220" i="6"/>
  <c r="AA370" i="5"/>
  <c r="X370" i="5"/>
  <c r="W370" i="5"/>
  <c r="AG369" i="5"/>
  <c r="P376" i="5"/>
  <c r="AD375" i="5"/>
  <c r="K373" i="6"/>
  <c r="L373" i="6" s="1"/>
  <c r="M373" i="6" s="1"/>
  <c r="F374" i="6" s="1"/>
  <c r="I373" i="6"/>
  <c r="O373" i="6" s="1"/>
  <c r="U150" i="6"/>
  <c r="X150" i="6"/>
  <c r="AH149" i="6"/>
  <c r="I350" i="4" l="1"/>
  <c r="K350" i="4"/>
  <c r="L350" i="4" s="1"/>
  <c r="M350" i="4" s="1"/>
  <c r="F351" i="4" s="1"/>
  <c r="C351" i="4"/>
  <c r="N350" i="4"/>
  <c r="O350" i="4" s="1"/>
  <c r="R350" i="4" s="1"/>
  <c r="AF370" i="5"/>
  <c r="O369" i="8"/>
  <c r="I370" i="8"/>
  <c r="K370" i="8"/>
  <c r="L370" i="8" s="1"/>
  <c r="M370" i="8" s="1"/>
  <c r="F371" i="8" s="1"/>
  <c r="C374" i="6"/>
  <c r="I374" i="6" s="1"/>
  <c r="Q376" i="5"/>
  <c r="R376" i="5"/>
  <c r="Z370" i="5"/>
  <c r="V371" i="5"/>
  <c r="AA220" i="6"/>
  <c r="Y221" i="6"/>
  <c r="U372" i="5"/>
  <c r="T372" i="5"/>
  <c r="S373" i="5" s="1"/>
  <c r="J374" i="6"/>
  <c r="H374" i="6"/>
  <c r="N373" i="6"/>
  <c r="Z373" i="6" s="1"/>
  <c r="I351" i="4" l="1"/>
  <c r="J351" i="4"/>
  <c r="H351" i="4"/>
  <c r="K374" i="6"/>
  <c r="L374" i="6" s="1"/>
  <c r="M374" i="6" s="1"/>
  <c r="F375" i="6" s="1"/>
  <c r="J375" i="6" s="1"/>
  <c r="C371" i="8"/>
  <c r="I371" i="8" s="1"/>
  <c r="H371" i="8"/>
  <c r="J371" i="8"/>
  <c r="N370" i="8"/>
  <c r="U373" i="5"/>
  <c r="T373" i="5"/>
  <c r="AG370" i="5"/>
  <c r="Y371" i="5"/>
  <c r="AA221" i="6"/>
  <c r="Y222" i="6"/>
  <c r="AE372" i="5"/>
  <c r="P377" i="5"/>
  <c r="AD376" i="5"/>
  <c r="X371" i="5"/>
  <c r="W371" i="5"/>
  <c r="Q150" i="6"/>
  <c r="T150" i="6" s="1"/>
  <c r="N374" i="6"/>
  <c r="Z374" i="6" s="1"/>
  <c r="C375" i="6"/>
  <c r="O374" i="6"/>
  <c r="H375" i="6" l="1"/>
  <c r="K351" i="4"/>
  <c r="L351" i="4" s="1"/>
  <c r="M351" i="4" s="1"/>
  <c r="F352" i="4" s="1"/>
  <c r="O370" i="8"/>
  <c r="K371" i="8"/>
  <c r="L371" i="8" s="1"/>
  <c r="M371" i="8" s="1"/>
  <c r="F372" i="8" s="1"/>
  <c r="Z371" i="5"/>
  <c r="AA371" i="5"/>
  <c r="V372" i="5"/>
  <c r="AF371" i="5"/>
  <c r="Y223" i="6"/>
  <c r="AA222" i="6"/>
  <c r="S374" i="5"/>
  <c r="AE373" i="5"/>
  <c r="Q377" i="5"/>
  <c r="R377" i="5"/>
  <c r="W150" i="6"/>
  <c r="K375" i="6"/>
  <c r="L375" i="6" s="1"/>
  <c r="M375" i="6" s="1"/>
  <c r="F376" i="6" s="1"/>
  <c r="I375" i="6"/>
  <c r="AE150" i="6"/>
  <c r="P151" i="6"/>
  <c r="J352" i="4" l="1"/>
  <c r="H352" i="4"/>
  <c r="C352" i="4"/>
  <c r="N351" i="4"/>
  <c r="O351" i="4" s="1"/>
  <c r="R351" i="4" s="1"/>
  <c r="AG371" i="5"/>
  <c r="C372" i="8"/>
  <c r="I372" i="8" s="1"/>
  <c r="N371" i="8"/>
  <c r="H372" i="8"/>
  <c r="J372" i="8"/>
  <c r="N375" i="6"/>
  <c r="Z375" i="6" s="1"/>
  <c r="C376" i="6"/>
  <c r="K376" i="6" s="1"/>
  <c r="L376" i="6" s="1"/>
  <c r="M376" i="6" s="1"/>
  <c r="F377" i="6" s="1"/>
  <c r="O375" i="6"/>
  <c r="U374" i="5"/>
  <c r="T374" i="5"/>
  <c r="X372" i="5"/>
  <c r="W372" i="5"/>
  <c r="AD377" i="5"/>
  <c r="E10" i="5"/>
  <c r="Y372" i="5"/>
  <c r="Y224" i="6"/>
  <c r="AA223" i="6"/>
  <c r="R151" i="6"/>
  <c r="H376" i="6"/>
  <c r="J376" i="6"/>
  <c r="AF150" i="6"/>
  <c r="S151" i="6"/>
  <c r="C377" i="6" l="1"/>
  <c r="I376" i="6"/>
  <c r="O376" i="6" s="1"/>
  <c r="I352" i="4"/>
  <c r="K352" i="4"/>
  <c r="L352" i="4" s="1"/>
  <c r="M352" i="4" s="1"/>
  <c r="F353" i="4" s="1"/>
  <c r="O371" i="8"/>
  <c r="K372" i="8"/>
  <c r="V373" i="5"/>
  <c r="AF372" i="5"/>
  <c r="AA224" i="6"/>
  <c r="Y225" i="6"/>
  <c r="S375" i="5"/>
  <c r="AE374" i="5"/>
  <c r="Z372" i="5"/>
  <c r="AA372" i="5"/>
  <c r="H377" i="6"/>
  <c r="J377" i="6"/>
  <c r="K377" i="6" s="1"/>
  <c r="I377" i="6"/>
  <c r="N376" i="6"/>
  <c r="Z376" i="6" s="1"/>
  <c r="AG150" i="6"/>
  <c r="V151" i="6"/>
  <c r="U151" i="6"/>
  <c r="N352" i="4" l="1"/>
  <c r="O352" i="4" s="1"/>
  <c r="R352" i="4" s="1"/>
  <c r="J353" i="4"/>
  <c r="H353" i="4"/>
  <c r="C353" i="4"/>
  <c r="AG372" i="5"/>
  <c r="N372" i="8"/>
  <c r="O372" i="8" s="1"/>
  <c r="C7" i="8"/>
  <c r="AA225" i="6"/>
  <c r="Y226" i="6"/>
  <c r="Y373" i="5"/>
  <c r="U375" i="5"/>
  <c r="T375" i="5"/>
  <c r="S376" i="5" s="1"/>
  <c r="X373" i="5"/>
  <c r="W373" i="5"/>
  <c r="V374" i="5" s="1"/>
  <c r="N377" i="6"/>
  <c r="Z377" i="6" s="1"/>
  <c r="O377" i="6"/>
  <c r="X151" i="6"/>
  <c r="AH150" i="6"/>
  <c r="I353" i="4" l="1"/>
  <c r="K353" i="4"/>
  <c r="L353" i="4" s="1"/>
  <c r="M353" i="4" s="1"/>
  <c r="F354" i="4" s="1"/>
  <c r="C354" i="4"/>
  <c r="N353" i="4"/>
  <c r="Z373" i="5"/>
  <c r="Y374" i="5" s="1"/>
  <c r="AA373" i="5"/>
  <c r="AE375" i="5"/>
  <c r="Y227" i="6"/>
  <c r="AA226" i="6"/>
  <c r="U376" i="5"/>
  <c r="T376" i="5"/>
  <c r="X374" i="5"/>
  <c r="W374" i="5"/>
  <c r="AF374" i="5" s="1"/>
  <c r="AF373" i="5"/>
  <c r="Q151" i="6"/>
  <c r="T151" i="6" s="1"/>
  <c r="O353" i="4" l="1"/>
  <c r="R353" i="4" s="1"/>
  <c r="I354" i="4"/>
  <c r="J354" i="4"/>
  <c r="H354" i="4"/>
  <c r="V375" i="5"/>
  <c r="Z374" i="5"/>
  <c r="Y375" i="5" s="1"/>
  <c r="AA374" i="5"/>
  <c r="Y228" i="6"/>
  <c r="AA227" i="6"/>
  <c r="S377" i="5"/>
  <c r="AE376" i="5"/>
  <c r="AG373" i="5"/>
  <c r="W151" i="6"/>
  <c r="AE151" i="6"/>
  <c r="P152" i="6"/>
  <c r="K354" i="4" l="1"/>
  <c r="L354" i="4" s="1"/>
  <c r="M354" i="4" s="1"/>
  <c r="F355" i="4" s="1"/>
  <c r="U377" i="5"/>
  <c r="T377" i="5"/>
  <c r="AA375" i="5"/>
  <c r="AG374" i="5"/>
  <c r="AA228" i="6"/>
  <c r="Y229" i="6"/>
  <c r="X375" i="5"/>
  <c r="W375" i="5"/>
  <c r="Z375" i="5" s="1"/>
  <c r="R152" i="6"/>
  <c r="AG151" i="6"/>
  <c r="V152" i="6"/>
  <c r="AF151" i="6"/>
  <c r="S152" i="6"/>
  <c r="H355" i="4" l="1"/>
  <c r="J355" i="4"/>
  <c r="C355" i="4"/>
  <c r="N354" i="4"/>
  <c r="AA229" i="6"/>
  <c r="Y230" i="6"/>
  <c r="AG375" i="5"/>
  <c r="V376" i="5"/>
  <c r="AF375" i="5"/>
  <c r="AE377" i="5"/>
  <c r="E11" i="5"/>
  <c r="Y376" i="5"/>
  <c r="U152" i="6"/>
  <c r="X152" i="6"/>
  <c r="AH151" i="6"/>
  <c r="I355" i="4" l="1"/>
  <c r="K355" i="4"/>
  <c r="L355" i="4" s="1"/>
  <c r="M355" i="4" s="1"/>
  <c r="F356" i="4" s="1"/>
  <c r="O354" i="4"/>
  <c r="R354" i="4" s="1"/>
  <c r="Y231" i="6"/>
  <c r="AA230" i="6"/>
  <c r="X376" i="5"/>
  <c r="W376" i="5"/>
  <c r="AA376" i="5"/>
  <c r="Q152" i="6"/>
  <c r="T152" i="6" s="1"/>
  <c r="N355" i="4" l="1"/>
  <c r="O355" i="4" s="1"/>
  <c r="R355" i="4" s="1"/>
  <c r="H356" i="4"/>
  <c r="J356" i="4"/>
  <c r="C356" i="4"/>
  <c r="V377" i="5"/>
  <c r="AF376" i="5"/>
  <c r="Z376" i="5"/>
  <c r="AA231" i="6"/>
  <c r="Y232" i="6"/>
  <c r="W152" i="6"/>
  <c r="AE152" i="6"/>
  <c r="P153" i="6"/>
  <c r="I356" i="4" l="1"/>
  <c r="K356" i="4"/>
  <c r="L356" i="4" s="1"/>
  <c r="M356" i="4" s="1"/>
  <c r="F357" i="4" s="1"/>
  <c r="AG376" i="5"/>
  <c r="Y377" i="5"/>
  <c r="AA232" i="6"/>
  <c r="Y233" i="6"/>
  <c r="X377" i="5"/>
  <c r="W377" i="5"/>
  <c r="R153" i="6"/>
  <c r="AG152" i="6"/>
  <c r="V153" i="6"/>
  <c r="AF152" i="6"/>
  <c r="S153" i="6"/>
  <c r="C357" i="4" l="1"/>
  <c r="I357" i="4"/>
  <c r="H357" i="4"/>
  <c r="J357" i="4"/>
  <c r="N356" i="4"/>
  <c r="AA233" i="6"/>
  <c r="Y234" i="6"/>
  <c r="AF377" i="5"/>
  <c r="E12" i="5"/>
  <c r="Z377" i="5"/>
  <c r="AA377" i="5"/>
  <c r="U153" i="6"/>
  <c r="X153" i="6"/>
  <c r="AH152" i="6"/>
  <c r="O356" i="4" l="1"/>
  <c r="R356" i="4" s="1"/>
  <c r="K357" i="4"/>
  <c r="L357" i="4" s="1"/>
  <c r="M357" i="4" s="1"/>
  <c r="F358" i="4" s="1"/>
  <c r="C358" i="4"/>
  <c r="Y235" i="6"/>
  <c r="AA234" i="6"/>
  <c r="AG377" i="5"/>
  <c r="E13" i="5"/>
  <c r="Q153" i="6"/>
  <c r="T153" i="6" s="1"/>
  <c r="N357" i="4" l="1"/>
  <c r="O357" i="4" s="1"/>
  <c r="R357" i="4" s="1"/>
  <c r="I358" i="4"/>
  <c r="H358" i="4"/>
  <c r="J358" i="4"/>
  <c r="Y236" i="6"/>
  <c r="AA235" i="6"/>
  <c r="W153" i="6"/>
  <c r="AE153" i="6"/>
  <c r="P154" i="6"/>
  <c r="K358" i="4" l="1"/>
  <c r="L358" i="4" s="1"/>
  <c r="M358" i="4" s="1"/>
  <c r="F359" i="4" s="1"/>
  <c r="C359" i="4"/>
  <c r="AA236" i="6"/>
  <c r="Y237" i="6"/>
  <c r="R154" i="6"/>
  <c r="AG153" i="6"/>
  <c r="V154" i="6"/>
  <c r="AF153" i="6"/>
  <c r="S154" i="6"/>
  <c r="J359" i="4" l="1"/>
  <c r="H359" i="4"/>
  <c r="I359" i="4"/>
  <c r="N358" i="4"/>
  <c r="Y238" i="6"/>
  <c r="AA237" i="6"/>
  <c r="U154" i="6"/>
  <c r="X154" i="6"/>
  <c r="AH153" i="6"/>
  <c r="O358" i="4" l="1"/>
  <c r="R358" i="4" s="1"/>
  <c r="K359" i="4"/>
  <c r="Y239" i="6"/>
  <c r="AA238" i="6"/>
  <c r="Q154" i="6"/>
  <c r="T154" i="6" s="1"/>
  <c r="L359" i="4" l="1"/>
  <c r="M359" i="4" s="1"/>
  <c r="F360" i="4" s="1"/>
  <c r="C360" i="4"/>
  <c r="N359" i="4"/>
  <c r="Y240" i="6"/>
  <c r="AA239" i="6"/>
  <c r="W154" i="6"/>
  <c r="AE154" i="6"/>
  <c r="P155" i="6"/>
  <c r="O359" i="4" l="1"/>
  <c r="R359" i="4" s="1"/>
  <c r="I360" i="4"/>
  <c r="H360" i="4"/>
  <c r="J360" i="4"/>
  <c r="AA240" i="6"/>
  <c r="Y241" i="6"/>
  <c r="R155" i="6"/>
  <c r="AG154" i="6"/>
  <c r="V155" i="6"/>
  <c r="AF154" i="6"/>
  <c r="S155" i="6"/>
  <c r="K360" i="4" l="1"/>
  <c r="L360" i="4" s="1"/>
  <c r="M360" i="4" s="1"/>
  <c r="F361" i="4" s="1"/>
  <c r="N360" i="4"/>
  <c r="O360" i="4" s="1"/>
  <c r="R360" i="4" s="1"/>
  <c r="C361" i="4"/>
  <c r="AA241" i="6"/>
  <c r="Y242" i="6"/>
  <c r="U155" i="6"/>
  <c r="X155" i="6"/>
  <c r="AH154" i="6"/>
  <c r="I361" i="4" l="1"/>
  <c r="H361" i="4"/>
  <c r="J361" i="4"/>
  <c r="AA242" i="6"/>
  <c r="Y243" i="6"/>
  <c r="Q155" i="6"/>
  <c r="T155" i="6" s="1"/>
  <c r="K361" i="4" l="1"/>
  <c r="L361" i="4" s="1"/>
  <c r="M361" i="4" s="1"/>
  <c r="F362" i="4" s="1"/>
  <c r="AA243" i="6"/>
  <c r="Y244" i="6"/>
  <c r="W155" i="6"/>
  <c r="AE155" i="6"/>
  <c r="P156" i="6"/>
  <c r="J362" i="4" l="1"/>
  <c r="H362" i="4"/>
  <c r="N361" i="4"/>
  <c r="O361" i="4" s="1"/>
  <c r="R361" i="4" s="1"/>
  <c r="C362" i="4"/>
  <c r="Y245" i="6"/>
  <c r="AA244" i="6"/>
  <c r="R156" i="6"/>
  <c r="AF155" i="6"/>
  <c r="S156" i="6"/>
  <c r="I362" i="4" l="1"/>
  <c r="K362" i="4"/>
  <c r="L362" i="4" s="1"/>
  <c r="M362" i="4" s="1"/>
  <c r="F363" i="4" s="1"/>
  <c r="AA245" i="6"/>
  <c r="Y246" i="6"/>
  <c r="AG155" i="6"/>
  <c r="V156" i="6"/>
  <c r="U156" i="6"/>
  <c r="N362" i="4" l="1"/>
  <c r="O362" i="4" s="1"/>
  <c r="R362" i="4" s="1"/>
  <c r="C363" i="4"/>
  <c r="J363" i="4"/>
  <c r="H363" i="4"/>
  <c r="Y247" i="6"/>
  <c r="AA246" i="6"/>
  <c r="X156" i="6"/>
  <c r="AH155" i="6"/>
  <c r="I363" i="4" l="1"/>
  <c r="K363" i="4"/>
  <c r="L363" i="4" s="1"/>
  <c r="M363" i="4" s="1"/>
  <c r="F364" i="4" s="1"/>
  <c r="AA247" i="6"/>
  <c r="Y248" i="6"/>
  <c r="Q156" i="6"/>
  <c r="T156" i="6" s="1"/>
  <c r="C364" i="4" l="1"/>
  <c r="H364" i="4"/>
  <c r="J364" i="4"/>
  <c r="N363" i="4"/>
  <c r="O363" i="4" s="1"/>
  <c r="R363" i="4" s="1"/>
  <c r="AA248" i="6"/>
  <c r="Y249" i="6"/>
  <c r="W156" i="6"/>
  <c r="AE156" i="6"/>
  <c r="P157" i="6"/>
  <c r="I364" i="4" l="1"/>
  <c r="K364" i="4"/>
  <c r="L364" i="4" s="1"/>
  <c r="M364" i="4" s="1"/>
  <c r="F365" i="4" s="1"/>
  <c r="AA249" i="6"/>
  <c r="Y250" i="6"/>
  <c r="R157" i="6"/>
  <c r="AF156" i="6"/>
  <c r="S157" i="6"/>
  <c r="C365" i="4" l="1"/>
  <c r="I365" i="4"/>
  <c r="J365" i="4"/>
  <c r="H365" i="4"/>
  <c r="N364" i="4"/>
  <c r="O364" i="4" s="1"/>
  <c r="R364" i="4" s="1"/>
  <c r="Y251" i="6"/>
  <c r="AA250" i="6"/>
  <c r="U157" i="6"/>
  <c r="AG156" i="6"/>
  <c r="V157" i="6"/>
  <c r="K365" i="4" l="1"/>
  <c r="L365" i="4" s="1"/>
  <c r="M365" i="4" s="1"/>
  <c r="F366" i="4" s="1"/>
  <c r="AA251" i="6"/>
  <c r="Y252" i="6"/>
  <c r="AH156" i="6"/>
  <c r="X157" i="6"/>
  <c r="C366" i="4" l="1"/>
  <c r="I366" i="4" s="1"/>
  <c r="H366" i="4"/>
  <c r="J366" i="4"/>
  <c r="N365" i="4"/>
  <c r="O365" i="4" s="1"/>
  <c r="R365" i="4" s="1"/>
  <c r="AA252" i="6"/>
  <c r="Y253" i="6"/>
  <c r="Q157" i="6"/>
  <c r="T157" i="6" s="1"/>
  <c r="K366" i="4" l="1"/>
  <c r="U8" i="4"/>
  <c r="N366" i="4"/>
  <c r="M3" i="4"/>
  <c r="AA253" i="6"/>
  <c r="Y254" i="6"/>
  <c r="W157" i="6"/>
  <c r="AE157" i="6"/>
  <c r="P158" i="6"/>
  <c r="O366" i="4" l="1"/>
  <c r="R366" i="4" s="1"/>
  <c r="R368" i="4" s="1"/>
  <c r="C7" i="4"/>
  <c r="Y255" i="6"/>
  <c r="AA254" i="6"/>
  <c r="R158" i="6"/>
  <c r="AG157" i="6"/>
  <c r="V158" i="6"/>
  <c r="AF157" i="6"/>
  <c r="S158" i="6"/>
  <c r="AA255" i="6" l="1"/>
  <c r="Y256" i="6"/>
  <c r="U158" i="6"/>
  <c r="X158" i="6"/>
  <c r="AH157" i="6"/>
  <c r="AA256" i="6" l="1"/>
  <c r="Y257" i="6"/>
  <c r="Q158" i="6"/>
  <c r="T158" i="6" s="1"/>
  <c r="AA257" i="6" l="1"/>
  <c r="Y258" i="6"/>
  <c r="W158" i="6"/>
  <c r="AE158" i="6"/>
  <c r="P159" i="6"/>
  <c r="Y259" i="6" l="1"/>
  <c r="AA258" i="6"/>
  <c r="R159" i="6"/>
  <c r="AH158" i="6"/>
  <c r="AG158" i="6"/>
  <c r="V159" i="6"/>
  <c r="AF158" i="6"/>
  <c r="S159" i="6"/>
  <c r="AA259" i="6" l="1"/>
  <c r="Y260" i="6"/>
  <c r="X159" i="6"/>
  <c r="U159" i="6"/>
  <c r="Y261" i="6" l="1"/>
  <c r="AA260" i="6"/>
  <c r="Q159" i="6"/>
  <c r="T159" i="6" s="1"/>
  <c r="AA261" i="6" l="1"/>
  <c r="Y262" i="6"/>
  <c r="W159" i="6"/>
  <c r="AE159" i="6"/>
  <c r="P160" i="6"/>
  <c r="Y263" i="6" l="1"/>
  <c r="AA262" i="6"/>
  <c r="R160" i="6"/>
  <c r="AG159" i="6"/>
  <c r="V160" i="6"/>
  <c r="AF159" i="6"/>
  <c r="S160" i="6"/>
  <c r="AA263" i="6" l="1"/>
  <c r="Y264" i="6"/>
  <c r="U160" i="6"/>
  <c r="AH159" i="6"/>
  <c r="X160" i="6"/>
  <c r="AA264" i="6" l="1"/>
  <c r="Y265" i="6"/>
  <c r="Q160" i="6"/>
  <c r="AA265" i="6" l="1"/>
  <c r="Y266" i="6"/>
  <c r="T160" i="6"/>
  <c r="W160" i="6" s="1"/>
  <c r="AE160" i="6"/>
  <c r="P161" i="6"/>
  <c r="Y267" i="6" l="1"/>
  <c r="AA266" i="6"/>
  <c r="R161" i="6"/>
  <c r="AF160" i="6"/>
  <c r="S161" i="6"/>
  <c r="Y268" i="6" l="1"/>
  <c r="AA267" i="6"/>
  <c r="AG160" i="6"/>
  <c r="V161" i="6"/>
  <c r="U161" i="6"/>
  <c r="AA268" i="6" l="1"/>
  <c r="Y269" i="6"/>
  <c r="X161" i="6"/>
  <c r="AH160" i="6"/>
  <c r="AA269" i="6" l="1"/>
  <c r="Y270" i="6"/>
  <c r="Q161" i="6"/>
  <c r="T161" i="6" s="1"/>
  <c r="Y271" i="6" l="1"/>
  <c r="AA270" i="6"/>
  <c r="W161" i="6"/>
  <c r="AE161" i="6"/>
  <c r="P162" i="6"/>
  <c r="AA271" i="6" l="1"/>
  <c r="Y272" i="6"/>
  <c r="R162" i="6"/>
  <c r="AG161" i="6"/>
  <c r="V162" i="6"/>
  <c r="AF161" i="6"/>
  <c r="S162" i="6"/>
  <c r="AA272" i="6" l="1"/>
  <c r="Y273" i="6"/>
  <c r="U162" i="6"/>
  <c r="AH161" i="6"/>
  <c r="X162" i="6"/>
  <c r="AA273" i="6" l="1"/>
  <c r="Y274" i="6"/>
  <c r="Q162" i="6"/>
  <c r="T162" i="6" s="1"/>
  <c r="AA274" i="6" l="1"/>
  <c r="Y275" i="6"/>
  <c r="W162" i="6"/>
  <c r="AE162" i="6"/>
  <c r="P163" i="6"/>
  <c r="AA275" i="6" l="1"/>
  <c r="Y276" i="6"/>
  <c r="R163" i="6"/>
  <c r="AG162" i="6"/>
  <c r="V163" i="6"/>
  <c r="AF162" i="6"/>
  <c r="S163" i="6"/>
  <c r="Y277" i="6" l="1"/>
  <c r="AA276" i="6"/>
  <c r="U163" i="6"/>
  <c r="X163" i="6"/>
  <c r="AH162" i="6"/>
  <c r="AA277" i="6" l="1"/>
  <c r="Y278" i="6"/>
  <c r="Q163" i="6"/>
  <c r="T163" i="6" s="1"/>
  <c r="Y279" i="6" l="1"/>
  <c r="AA278" i="6"/>
  <c r="W163" i="6"/>
  <c r="AE163" i="6"/>
  <c r="P164" i="6"/>
  <c r="Y280" i="6" l="1"/>
  <c r="AA279" i="6"/>
  <c r="R164" i="6"/>
  <c r="AH163" i="6"/>
  <c r="AG163" i="6"/>
  <c r="V164" i="6"/>
  <c r="AF163" i="6"/>
  <c r="S164" i="6"/>
  <c r="AA280" i="6" l="1"/>
  <c r="Y281" i="6"/>
  <c r="X164" i="6"/>
  <c r="U164" i="6"/>
  <c r="AA281" i="6" l="1"/>
  <c r="Y282" i="6"/>
  <c r="Q164" i="6"/>
  <c r="T164" i="6" s="1"/>
  <c r="Y283" i="6" l="1"/>
  <c r="AA282" i="6"/>
  <c r="W164" i="6"/>
  <c r="AE164" i="6"/>
  <c r="P165" i="6"/>
  <c r="AA283" i="6" l="1"/>
  <c r="Y284" i="6"/>
  <c r="R165" i="6"/>
  <c r="AG164" i="6"/>
  <c r="V165" i="6"/>
  <c r="AF164" i="6"/>
  <c r="S165" i="6"/>
  <c r="AA284" i="6" l="1"/>
  <c r="Y285" i="6"/>
  <c r="U165" i="6"/>
  <c r="X165" i="6"/>
  <c r="AH164" i="6"/>
  <c r="AA285" i="6" l="1"/>
  <c r="Y286" i="6"/>
  <c r="Q165" i="6"/>
  <c r="T165" i="6" s="1"/>
  <c r="AA286" i="6" l="1"/>
  <c r="Y287" i="6"/>
  <c r="W165" i="6"/>
  <c r="AE165" i="6"/>
  <c r="P166" i="6"/>
  <c r="AA287" i="6" l="1"/>
  <c r="Y288" i="6"/>
  <c r="R166" i="6"/>
  <c r="AF165" i="6"/>
  <c r="S166" i="6"/>
  <c r="AA288" i="6" l="1"/>
  <c r="Y289" i="6"/>
  <c r="V166" i="6"/>
  <c r="X166" i="6" s="1"/>
  <c r="AH165" i="6"/>
  <c r="AG165" i="6"/>
  <c r="U166" i="6"/>
  <c r="AA289" i="6" l="1"/>
  <c r="Y290" i="6"/>
  <c r="Q166" i="6"/>
  <c r="T166" i="6" s="1"/>
  <c r="Y291" i="6" l="1"/>
  <c r="AA290" i="6"/>
  <c r="W166" i="6"/>
  <c r="AE166" i="6"/>
  <c r="P167" i="6"/>
  <c r="AA291" i="6" l="1"/>
  <c r="Y292" i="6"/>
  <c r="R167" i="6"/>
  <c r="AG166" i="6"/>
  <c r="V167" i="6"/>
  <c r="AF166" i="6"/>
  <c r="S167" i="6"/>
  <c r="AA292" i="6" l="1"/>
  <c r="Y293" i="6"/>
  <c r="U167" i="6"/>
  <c r="AH166" i="6"/>
  <c r="X167" i="6"/>
  <c r="Y294" i="6" l="1"/>
  <c r="AA293" i="6"/>
  <c r="Q167" i="6"/>
  <c r="T167" i="6" s="1"/>
  <c r="Y295" i="6" l="1"/>
  <c r="AA294" i="6"/>
  <c r="W167" i="6"/>
  <c r="AE167" i="6"/>
  <c r="P168" i="6"/>
  <c r="AA295" i="6" l="1"/>
  <c r="Y296" i="6"/>
  <c r="R168" i="6"/>
  <c r="AG167" i="6"/>
  <c r="V168" i="6"/>
  <c r="AF167" i="6"/>
  <c r="S168" i="6"/>
  <c r="AA296" i="6" l="1"/>
  <c r="Y297" i="6"/>
  <c r="U168" i="6"/>
  <c r="AH167" i="6"/>
  <c r="X168" i="6"/>
  <c r="AA297" i="6" l="1"/>
  <c r="Y298" i="6"/>
  <c r="Q168" i="6"/>
  <c r="T168" i="6" s="1"/>
  <c r="AA298" i="6" l="1"/>
  <c r="Y299" i="6"/>
  <c r="W168" i="6"/>
  <c r="AE168" i="6"/>
  <c r="P169" i="6"/>
  <c r="Y300" i="6" l="1"/>
  <c r="AA299" i="6"/>
  <c r="R169" i="6"/>
  <c r="AH168" i="6"/>
  <c r="AG168" i="6"/>
  <c r="V169" i="6"/>
  <c r="AF168" i="6"/>
  <c r="S169" i="6"/>
  <c r="AA300" i="6" l="1"/>
  <c r="Y301" i="6"/>
  <c r="X169" i="6"/>
  <c r="U169" i="6"/>
  <c r="AA301" i="6" l="1"/>
  <c r="Y302" i="6"/>
  <c r="Q169" i="6"/>
  <c r="AA302" i="6" l="1"/>
  <c r="Y303" i="6"/>
  <c r="T169" i="6"/>
  <c r="W169" i="6" s="1"/>
  <c r="AE169" i="6"/>
  <c r="P170" i="6"/>
  <c r="Y304" i="6" l="1"/>
  <c r="AA303" i="6"/>
  <c r="R170" i="6"/>
  <c r="AG169" i="6"/>
  <c r="V170" i="6"/>
  <c r="AF169" i="6"/>
  <c r="S170" i="6"/>
  <c r="AA304" i="6" l="1"/>
  <c r="Y305" i="6"/>
  <c r="U170" i="6"/>
  <c r="AH169" i="6"/>
  <c r="X170" i="6"/>
  <c r="Y306" i="6" l="1"/>
  <c r="AA305" i="6"/>
  <c r="Q170" i="6"/>
  <c r="T170" i="6" s="1"/>
  <c r="AA306" i="6" l="1"/>
  <c r="Y307" i="6"/>
  <c r="W170" i="6"/>
  <c r="AE170" i="6"/>
  <c r="P171" i="6"/>
  <c r="Y308" i="6" l="1"/>
  <c r="AA307" i="6"/>
  <c r="R171" i="6"/>
  <c r="AF170" i="6"/>
  <c r="S171" i="6"/>
  <c r="Y309" i="6" l="1"/>
  <c r="AA308" i="6"/>
  <c r="AG170" i="6"/>
  <c r="V171" i="6"/>
  <c r="U171" i="6"/>
  <c r="AA309" i="6" l="1"/>
  <c r="Y310" i="6"/>
  <c r="X171" i="6"/>
  <c r="AH170" i="6"/>
  <c r="AA310" i="6" l="1"/>
  <c r="Y311" i="6"/>
  <c r="Q171" i="6"/>
  <c r="T171" i="6" s="1"/>
  <c r="Y312" i="6" l="1"/>
  <c r="AA311" i="6"/>
  <c r="W171" i="6"/>
  <c r="AE171" i="6"/>
  <c r="P172" i="6"/>
  <c r="AA312" i="6" l="1"/>
  <c r="Y313" i="6"/>
  <c r="R172" i="6"/>
  <c r="AF171" i="6"/>
  <c r="S172" i="6"/>
  <c r="Y314" i="6" l="1"/>
  <c r="AA313" i="6"/>
  <c r="AH171" i="6"/>
  <c r="U172" i="6"/>
  <c r="AG171" i="6"/>
  <c r="V172" i="6"/>
  <c r="Y315" i="6" l="1"/>
  <c r="AA314" i="6"/>
  <c r="X172" i="6"/>
  <c r="Y316" i="6" l="1"/>
  <c r="AA315" i="6"/>
  <c r="Q172" i="6"/>
  <c r="T172" i="6" s="1"/>
  <c r="Y317" i="6" l="1"/>
  <c r="AA316" i="6"/>
  <c r="W172" i="6"/>
  <c r="AE172" i="6"/>
  <c r="P173" i="6"/>
  <c r="Y318" i="6" l="1"/>
  <c r="AA317" i="6"/>
  <c r="R173" i="6"/>
  <c r="AH172" i="6"/>
  <c r="AG172" i="6"/>
  <c r="V173" i="6"/>
  <c r="AF172" i="6"/>
  <c r="S173" i="6"/>
  <c r="Y319" i="6" l="1"/>
  <c r="AA318" i="6"/>
  <c r="X173" i="6"/>
  <c r="U173" i="6"/>
  <c r="Y320" i="6" l="1"/>
  <c r="AA319" i="6"/>
  <c r="Q173" i="6"/>
  <c r="T173" i="6" s="1"/>
  <c r="AA320" i="6" l="1"/>
  <c r="Y321" i="6"/>
  <c r="W173" i="6"/>
  <c r="AE173" i="6"/>
  <c r="P174" i="6"/>
  <c r="AA321" i="6" l="1"/>
  <c r="Y322" i="6"/>
  <c r="R174" i="6"/>
  <c r="AF173" i="6"/>
  <c r="S174" i="6"/>
  <c r="AA322" i="6" l="1"/>
  <c r="Y323" i="6"/>
  <c r="AG173" i="6"/>
  <c r="V174" i="6"/>
  <c r="U174" i="6"/>
  <c r="AA323" i="6" l="1"/>
  <c r="Y324" i="6"/>
  <c r="X174" i="6"/>
  <c r="AH173" i="6"/>
  <c r="Y325" i="6" l="1"/>
  <c r="AA324" i="6"/>
  <c r="Q174" i="6"/>
  <c r="T174" i="6" s="1"/>
  <c r="W174" i="6" s="1"/>
  <c r="AA325" i="6" l="1"/>
  <c r="Y326" i="6"/>
  <c r="AE174" i="6"/>
  <c r="P175" i="6"/>
  <c r="AA326" i="6" l="1"/>
  <c r="Y327" i="6"/>
  <c r="R175" i="6"/>
  <c r="AF174" i="6"/>
  <c r="S175" i="6"/>
  <c r="AA327" i="6" l="1"/>
  <c r="Y328" i="6"/>
  <c r="AG174" i="6"/>
  <c r="V175" i="6"/>
  <c r="U175" i="6"/>
  <c r="AA328" i="6" l="1"/>
  <c r="Y329" i="6"/>
  <c r="X175" i="6"/>
  <c r="AH174" i="6"/>
  <c r="Y330" i="6" l="1"/>
  <c r="AA329" i="6"/>
  <c r="Q175" i="6"/>
  <c r="T175" i="6" s="1"/>
  <c r="Y331" i="6" l="1"/>
  <c r="AA330" i="6"/>
  <c r="W175" i="6"/>
  <c r="AE175" i="6"/>
  <c r="P176" i="6"/>
  <c r="Y332" i="6" l="1"/>
  <c r="AA331" i="6"/>
  <c r="R176" i="6"/>
  <c r="AG175" i="6"/>
  <c r="V176" i="6"/>
  <c r="AF175" i="6"/>
  <c r="S176" i="6"/>
  <c r="Y333" i="6" l="1"/>
  <c r="AA332" i="6"/>
  <c r="U176" i="6"/>
  <c r="AH175" i="6"/>
  <c r="X176" i="6"/>
  <c r="Y334" i="6" l="1"/>
  <c r="AA333" i="6"/>
  <c r="Q176" i="6"/>
  <c r="T176" i="6" s="1"/>
  <c r="Y335" i="6" l="1"/>
  <c r="AA334" i="6"/>
  <c r="AE176" i="6"/>
  <c r="W176" i="6"/>
  <c r="P177" i="6"/>
  <c r="R177" i="6" s="1"/>
  <c r="AF176" i="6"/>
  <c r="S177" i="6"/>
  <c r="AA335" i="6" l="1"/>
  <c r="Y336" i="6"/>
  <c r="AH176" i="6"/>
  <c r="V177" i="6"/>
  <c r="X177" i="6" s="1"/>
  <c r="AG176" i="6"/>
  <c r="U177" i="6"/>
  <c r="AA336" i="6" l="1"/>
  <c r="Y337" i="6"/>
  <c r="Q177" i="6"/>
  <c r="T177" i="6" s="1"/>
  <c r="W177" i="6" s="1"/>
  <c r="AA337" i="6" l="1"/>
  <c r="Y338" i="6"/>
  <c r="AE177" i="6"/>
  <c r="P178" i="6"/>
  <c r="R178" i="6" s="1"/>
  <c r="AF177" i="6"/>
  <c r="S178" i="6"/>
  <c r="AA338" i="6" l="1"/>
  <c r="Y339" i="6"/>
  <c r="AG177" i="6"/>
  <c r="V178" i="6"/>
  <c r="U178" i="6"/>
  <c r="Y340" i="6" l="1"/>
  <c r="AA339" i="6"/>
  <c r="X178" i="6"/>
  <c r="AH177" i="6"/>
  <c r="Y341" i="6" l="1"/>
  <c r="AA340" i="6"/>
  <c r="Q178" i="6"/>
  <c r="AA341" i="6" l="1"/>
  <c r="Y342" i="6"/>
  <c r="AE178" i="6"/>
  <c r="T178" i="6"/>
  <c r="W178" i="6" s="1"/>
  <c r="P179" i="6"/>
  <c r="R179" i="6" s="1"/>
  <c r="Y343" i="6" l="1"/>
  <c r="AA342" i="6"/>
  <c r="AF178" i="6"/>
  <c r="S179" i="6"/>
  <c r="U179" i="6" s="1"/>
  <c r="AH178" i="6"/>
  <c r="AG178" i="6"/>
  <c r="V179" i="6"/>
  <c r="AA343" i="6" l="1"/>
  <c r="Y344" i="6"/>
  <c r="X179" i="6"/>
  <c r="AA344" i="6" l="1"/>
  <c r="Y345" i="6"/>
  <c r="Q179" i="6"/>
  <c r="T179" i="6" s="1"/>
  <c r="AA345" i="6" l="1"/>
  <c r="Y346" i="6"/>
  <c r="P180" i="6"/>
  <c r="R180" i="6" s="1"/>
  <c r="W179" i="6"/>
  <c r="AE179" i="6"/>
  <c r="AF179" i="6"/>
  <c r="S180" i="6"/>
  <c r="AA346" i="6" l="1"/>
  <c r="Y347" i="6"/>
  <c r="AH179" i="6"/>
  <c r="U180" i="6"/>
  <c r="AG179" i="6"/>
  <c r="V180" i="6"/>
  <c r="AA347" i="6" l="1"/>
  <c r="Y348" i="6"/>
  <c r="X180" i="6"/>
  <c r="AA348" i="6" l="1"/>
  <c r="Y349" i="6"/>
  <c r="Q180" i="6"/>
  <c r="T180" i="6" s="1"/>
  <c r="AA349" i="6" l="1"/>
  <c r="Y350" i="6"/>
  <c r="P181" i="6"/>
  <c r="R181" i="6" s="1"/>
  <c r="W180" i="6"/>
  <c r="AE180" i="6"/>
  <c r="AF180" i="6"/>
  <c r="S181" i="6"/>
  <c r="AA350" i="6" l="1"/>
  <c r="Y351" i="6"/>
  <c r="AG180" i="6"/>
  <c r="V181" i="6"/>
  <c r="U181" i="6"/>
  <c r="AA351" i="6" l="1"/>
  <c r="Y352" i="6"/>
  <c r="X181" i="6"/>
  <c r="AH180" i="6"/>
  <c r="AA352" i="6" l="1"/>
  <c r="Y353" i="6"/>
  <c r="Q181" i="6"/>
  <c r="T181" i="6" s="1"/>
  <c r="AA353" i="6" l="1"/>
  <c r="Y354" i="6"/>
  <c r="P182" i="6"/>
  <c r="R182" i="6" s="1"/>
  <c r="W181" i="6"/>
  <c r="AE181" i="6"/>
  <c r="AF181" i="6"/>
  <c r="S182" i="6"/>
  <c r="AA354" i="6" l="1"/>
  <c r="Y355" i="6"/>
  <c r="AG181" i="6"/>
  <c r="V182" i="6"/>
  <c r="U182" i="6"/>
  <c r="Y356" i="6" l="1"/>
  <c r="AA355" i="6"/>
  <c r="AH181" i="6"/>
  <c r="X182" i="6"/>
  <c r="AA356" i="6" l="1"/>
  <c r="Y357" i="6"/>
  <c r="Q182" i="6"/>
  <c r="T182" i="6" s="1"/>
  <c r="S183" i="6" s="1"/>
  <c r="AA357" i="6" l="1"/>
  <c r="Y358" i="6"/>
  <c r="P183" i="6"/>
  <c r="R183" i="6" s="1"/>
  <c r="W182" i="6"/>
  <c r="AE182" i="6"/>
  <c r="AF182" i="6"/>
  <c r="U183" i="6"/>
  <c r="AA358" i="6" l="1"/>
  <c r="Y359" i="6"/>
  <c r="AG182" i="6"/>
  <c r="V183" i="6"/>
  <c r="X183" i="6" s="1"/>
  <c r="AA359" i="6" l="1"/>
  <c r="Y360" i="6"/>
  <c r="AH182" i="6"/>
  <c r="Q183" i="6"/>
  <c r="AE183" i="6" s="1"/>
  <c r="AA360" i="6" l="1"/>
  <c r="Y361" i="6"/>
  <c r="T183" i="6"/>
  <c r="W183" i="6" s="1"/>
  <c r="AG183" i="6" s="1"/>
  <c r="P184" i="6"/>
  <c r="R184" i="6" s="1"/>
  <c r="AA361" i="6" l="1"/>
  <c r="Y362" i="6"/>
  <c r="S184" i="6"/>
  <c r="U184" i="6" s="1"/>
  <c r="AF183" i="6"/>
  <c r="V184" i="6"/>
  <c r="X184" i="6" s="1"/>
  <c r="AH183" i="6"/>
  <c r="AA362" i="6" l="1"/>
  <c r="Y363" i="6"/>
  <c r="Q184" i="6"/>
  <c r="T184" i="6" s="1"/>
  <c r="Y364" i="6" l="1"/>
  <c r="AA363" i="6"/>
  <c r="W184" i="6"/>
  <c r="AE184" i="6"/>
  <c r="P185" i="6"/>
  <c r="R185" i="6" s="1"/>
  <c r="AF184" i="6"/>
  <c r="S185" i="6"/>
  <c r="AA364" i="6" l="1"/>
  <c r="Y365" i="6"/>
  <c r="V185" i="6"/>
  <c r="X185" i="6" s="1"/>
  <c r="AG184" i="6"/>
  <c r="U185" i="6"/>
  <c r="AH184" i="6"/>
  <c r="AA365" i="6" l="1"/>
  <c r="Y366" i="6"/>
  <c r="Q185" i="6"/>
  <c r="AE185" i="6" s="1"/>
  <c r="AA366" i="6" l="1"/>
  <c r="Y367" i="6"/>
  <c r="P186" i="6"/>
  <c r="R186" i="6" s="1"/>
  <c r="T185" i="6"/>
  <c r="W185" i="6" s="1"/>
  <c r="V186" i="6" s="1"/>
  <c r="Y368" i="6" l="1"/>
  <c r="AA367" i="6"/>
  <c r="AH185" i="6"/>
  <c r="AF185" i="6"/>
  <c r="S186" i="6"/>
  <c r="U186" i="6" s="1"/>
  <c r="AG185" i="6"/>
  <c r="X186" i="6"/>
  <c r="Y369" i="6" l="1"/>
  <c r="AA368" i="6"/>
  <c r="Q186" i="6"/>
  <c r="AE186" i="6" s="1"/>
  <c r="AA369" i="6" l="1"/>
  <c r="Y370" i="6"/>
  <c r="T186" i="6"/>
  <c r="W186" i="6" s="1"/>
  <c r="P187" i="6"/>
  <c r="R187" i="6" s="1"/>
  <c r="S187" i="6" l="1"/>
  <c r="Y371" i="6"/>
  <c r="AA370" i="6"/>
  <c r="AF186" i="6"/>
  <c r="AG186" i="6"/>
  <c r="V187" i="6"/>
  <c r="U187" i="6"/>
  <c r="Y372" i="6" l="1"/>
  <c r="AA371" i="6"/>
  <c r="X187" i="6"/>
  <c r="AH186" i="6"/>
  <c r="Y373" i="6" l="1"/>
  <c r="AA372" i="6"/>
  <c r="Q187" i="6"/>
  <c r="T187" i="6" s="1"/>
  <c r="AE187" i="6" l="1"/>
  <c r="AA373" i="6"/>
  <c r="Y374" i="6"/>
  <c r="W187" i="6"/>
  <c r="P188" i="6"/>
  <c r="R188" i="6"/>
  <c r="AF187" i="6"/>
  <c r="S188" i="6"/>
  <c r="AA374" i="6" l="1"/>
  <c r="Y375" i="6"/>
  <c r="AG187" i="6"/>
  <c r="V188" i="6"/>
  <c r="U188" i="6"/>
  <c r="AA375" i="6" l="1"/>
  <c r="Y376" i="6"/>
  <c r="X188" i="6"/>
  <c r="AH187" i="6"/>
  <c r="Y377" i="6" l="1"/>
  <c r="AA377" i="6" s="1"/>
  <c r="AA376" i="6"/>
  <c r="Q188" i="6"/>
  <c r="T188" i="6" s="1"/>
  <c r="W188" i="6" s="1"/>
  <c r="P189" i="6" l="1"/>
  <c r="AE188" i="6"/>
  <c r="R189" i="6"/>
  <c r="AG188" i="6"/>
  <c r="V189" i="6"/>
  <c r="AF188" i="6"/>
  <c r="S189" i="6"/>
  <c r="AH188" i="6" l="1"/>
  <c r="U189" i="6"/>
  <c r="X189" i="6"/>
  <c r="Q189" i="6" l="1"/>
  <c r="T189" i="6" s="1"/>
  <c r="AE189" i="6" l="1"/>
  <c r="W189" i="6"/>
  <c r="P190" i="6"/>
  <c r="R190" i="6" s="1"/>
  <c r="AF189" i="6"/>
  <c r="S190" i="6"/>
  <c r="V190" i="6" l="1"/>
  <c r="X190" i="6" s="1"/>
  <c r="AG189" i="6"/>
  <c r="U190" i="6"/>
  <c r="AH189" i="6"/>
  <c r="Q190" i="6" l="1"/>
  <c r="T190" i="6" s="1"/>
  <c r="AE190" i="6" l="1"/>
  <c r="W190" i="6"/>
  <c r="P191" i="6"/>
  <c r="R191" i="6" s="1"/>
  <c r="AF190" i="6"/>
  <c r="S191" i="6"/>
  <c r="V191" i="6" l="1"/>
  <c r="AG190" i="6"/>
  <c r="U191" i="6"/>
  <c r="AH190" i="6"/>
  <c r="X191" i="6"/>
  <c r="Q191" i="6" l="1"/>
  <c r="T191" i="6"/>
  <c r="AE191" i="6"/>
  <c r="W191" i="6" l="1"/>
  <c r="V192" i="6" s="1"/>
  <c r="P192" i="6"/>
  <c r="R192" i="6" s="1"/>
  <c r="AF191" i="6"/>
  <c r="S192" i="6"/>
  <c r="AG191" i="6" l="1"/>
  <c r="U192" i="6"/>
  <c r="X192" i="6"/>
  <c r="AH191" i="6" l="1"/>
  <c r="Q192" i="6" l="1"/>
  <c r="T192" i="6" s="1"/>
  <c r="P193" i="6" l="1"/>
  <c r="R193" i="6" s="1"/>
  <c r="AE192" i="6"/>
  <c r="W192" i="6"/>
  <c r="AG192" i="6" s="1"/>
  <c r="AF192" i="6"/>
  <c r="S193" i="6"/>
  <c r="AH192" i="6" l="1"/>
  <c r="V193" i="6"/>
  <c r="X193" i="6" s="1"/>
  <c r="U193" i="6"/>
  <c r="Q193" i="6" l="1"/>
  <c r="T193" i="6" s="1"/>
  <c r="AE193" i="6" l="1"/>
  <c r="W193" i="6"/>
  <c r="AG193" i="6" s="1"/>
  <c r="P194" i="6"/>
  <c r="R194" i="6" s="1"/>
  <c r="AF193" i="6"/>
  <c r="S194" i="6"/>
  <c r="V194" i="6" l="1"/>
  <c r="X194" i="6" s="1"/>
  <c r="U194" i="6"/>
  <c r="AH193" i="6"/>
  <c r="Q194" i="6" l="1"/>
  <c r="T194" i="6" s="1"/>
  <c r="AE194" i="6" l="1"/>
  <c r="W194" i="6"/>
  <c r="P195" i="6"/>
  <c r="R195" i="6" s="1"/>
  <c r="AF194" i="6"/>
  <c r="S195" i="6"/>
  <c r="V195" i="6" l="1"/>
  <c r="X195" i="6" s="1"/>
  <c r="AG194" i="6"/>
  <c r="AH194" i="6"/>
  <c r="U195" i="6"/>
  <c r="Q195" i="6" l="1"/>
  <c r="T195" i="6" s="1"/>
  <c r="AE195" i="6" l="1"/>
  <c r="W195" i="6"/>
  <c r="P196" i="6"/>
  <c r="R196" i="6" s="1"/>
  <c r="AF195" i="6"/>
  <c r="S196" i="6"/>
  <c r="V196" i="6" l="1"/>
  <c r="X196" i="6" s="1"/>
  <c r="AG195" i="6"/>
  <c r="U196" i="6"/>
  <c r="AH195" i="6"/>
  <c r="Q196" i="6" l="1"/>
  <c r="T196" i="6" s="1"/>
  <c r="AE196" i="6" l="1"/>
  <c r="W196" i="6"/>
  <c r="P197" i="6"/>
  <c r="R197" i="6" s="1"/>
  <c r="AF196" i="6"/>
  <c r="S197" i="6"/>
  <c r="AG196" i="6" l="1"/>
  <c r="V197" i="6"/>
  <c r="X197" i="6" s="1"/>
  <c r="AH196" i="6"/>
  <c r="U197" i="6"/>
  <c r="Q197" i="6" l="1"/>
  <c r="T197" i="6" s="1"/>
  <c r="AE197" i="6" l="1"/>
  <c r="W197" i="6"/>
  <c r="P198" i="6"/>
  <c r="R198" i="6" s="1"/>
  <c r="AF197" i="6"/>
  <c r="S198" i="6"/>
  <c r="AH197" i="6" l="1"/>
  <c r="V198" i="6"/>
  <c r="X198" i="6" s="1"/>
  <c r="AG197" i="6"/>
  <c r="U198" i="6"/>
  <c r="Q198" i="6" l="1"/>
  <c r="T198" i="6" s="1"/>
  <c r="AE198" i="6" l="1"/>
  <c r="W198" i="6"/>
  <c r="P199" i="6"/>
  <c r="R199" i="6" s="1"/>
  <c r="AF198" i="6"/>
  <c r="S199" i="6"/>
  <c r="V199" i="6" l="1"/>
  <c r="X199" i="6" s="1"/>
  <c r="AG198" i="6"/>
  <c r="U199" i="6"/>
  <c r="AH198" i="6"/>
  <c r="Q199" i="6" l="1"/>
  <c r="T199" i="6" s="1"/>
  <c r="AE199" i="6" l="1"/>
  <c r="W199" i="6"/>
  <c r="P200" i="6"/>
  <c r="R200" i="6" s="1"/>
  <c r="AF199" i="6"/>
  <c r="S200" i="6"/>
  <c r="V200" i="6" l="1"/>
  <c r="X200" i="6" s="1"/>
  <c r="AG199" i="6"/>
  <c r="U200" i="6"/>
  <c r="AH199" i="6"/>
  <c r="Q200" i="6" l="1"/>
  <c r="T200" i="6" s="1"/>
  <c r="AE200" i="6" l="1"/>
  <c r="W200" i="6"/>
  <c r="AG200" i="6" s="1"/>
  <c r="P201" i="6"/>
  <c r="R201" i="6" s="1"/>
  <c r="AF200" i="6"/>
  <c r="S201" i="6"/>
  <c r="V201" i="6" l="1"/>
  <c r="X201" i="6" s="1"/>
  <c r="U201" i="6"/>
  <c r="AH200" i="6"/>
  <c r="Q201" i="6" l="1"/>
  <c r="T201" i="6" s="1"/>
  <c r="AE201" i="6" l="1"/>
  <c r="W201" i="6"/>
  <c r="P202" i="6"/>
  <c r="R202" i="6" s="1"/>
  <c r="AF201" i="6"/>
  <c r="S202" i="6"/>
  <c r="AG201" i="6" l="1"/>
  <c r="V202" i="6"/>
  <c r="U202" i="6"/>
  <c r="X202" i="6" l="1"/>
  <c r="AH201" i="6"/>
  <c r="Q202" i="6" l="1"/>
  <c r="AE202" i="6" l="1"/>
  <c r="T202" i="6"/>
  <c r="AF202" i="6" s="1"/>
  <c r="P203" i="6"/>
  <c r="R203" i="6" s="1"/>
  <c r="W202" i="6" l="1"/>
  <c r="V203" i="6" s="1"/>
  <c r="X203" i="6" s="1"/>
  <c r="S203" i="6"/>
  <c r="U203" i="6" s="1"/>
  <c r="AH202" i="6" l="1"/>
  <c r="AG202" i="6"/>
  <c r="Q203" i="6" l="1"/>
  <c r="T203" i="6" s="1"/>
  <c r="S204" i="6" l="1"/>
  <c r="U204" i="6" s="1"/>
  <c r="AF203" i="6"/>
  <c r="W203" i="6"/>
  <c r="AE203" i="6"/>
  <c r="P204" i="6"/>
  <c r="R204" i="6" s="1"/>
  <c r="AG203" i="6" l="1"/>
  <c r="V204" i="6"/>
  <c r="X204" i="6" s="1"/>
  <c r="AH203" i="6" l="1"/>
  <c r="Q204" i="6" l="1"/>
  <c r="AE204" i="6" l="1"/>
  <c r="P205" i="6"/>
  <c r="R205" i="6" s="1"/>
  <c r="T204" i="6"/>
  <c r="S205" i="6" l="1"/>
  <c r="U205" i="6" s="1"/>
  <c r="AF204" i="6"/>
  <c r="W204" i="6"/>
  <c r="AG204" i="6" l="1"/>
  <c r="V205" i="6"/>
  <c r="X205" i="6" s="1"/>
  <c r="AH204" i="6" l="1"/>
  <c r="Q205" i="6" l="1"/>
  <c r="T205" i="6" s="1"/>
  <c r="W205" i="6" l="1"/>
  <c r="AF205" i="6"/>
  <c r="S206" i="6"/>
  <c r="U206" i="6" s="1"/>
  <c r="AE205" i="6"/>
  <c r="P206" i="6"/>
  <c r="R206" i="6" s="1"/>
  <c r="AH205" i="6" l="1"/>
  <c r="AG205" i="6"/>
  <c r="V206" i="6"/>
  <c r="X206" i="6" s="1"/>
  <c r="Q206" i="6" l="1"/>
  <c r="T206" i="6" s="1"/>
  <c r="AF206" i="6" l="1"/>
  <c r="S207" i="6"/>
  <c r="U207" i="6" s="1"/>
  <c r="W206" i="6"/>
  <c r="AE206" i="6"/>
  <c r="P207" i="6"/>
  <c r="R207" i="6" s="1"/>
  <c r="V207" i="6" l="1"/>
  <c r="X207" i="6" s="1"/>
  <c r="AG206" i="6"/>
  <c r="AH206" i="6" l="1"/>
  <c r="Q207" i="6" l="1"/>
  <c r="P208" i="6" s="1"/>
  <c r="R208" i="6" s="1"/>
  <c r="AE207" i="6" l="1"/>
  <c r="T207" i="6"/>
  <c r="W207" i="6" s="1"/>
  <c r="AG207" i="6" s="1"/>
  <c r="S208" i="6" l="1"/>
  <c r="U208" i="6" s="1"/>
  <c r="AF207" i="6"/>
  <c r="V208" i="6"/>
  <c r="X208" i="6" s="1"/>
  <c r="AH207" i="6" l="1"/>
  <c r="Q208" i="6" l="1"/>
  <c r="P209" i="6" s="1"/>
  <c r="R209" i="6" s="1"/>
  <c r="AE208" i="6" l="1"/>
  <c r="T208" i="6"/>
  <c r="AF208" i="6" s="1"/>
  <c r="S209" i="6" l="1"/>
  <c r="U209" i="6" s="1"/>
  <c r="W208" i="6"/>
  <c r="AG208" i="6" s="1"/>
  <c r="V209" i="6" l="1"/>
  <c r="X209" i="6" s="1"/>
  <c r="AH208" i="6"/>
  <c r="Q209" i="6"/>
  <c r="AE209" i="6" s="1"/>
  <c r="T209" i="6" l="1"/>
  <c r="W209" i="6" s="1"/>
  <c r="P210" i="6"/>
  <c r="R210" i="6" s="1"/>
  <c r="S210" i="6" l="1"/>
  <c r="AF209" i="6"/>
  <c r="AG209" i="6"/>
  <c r="V210" i="6"/>
  <c r="U210" i="6"/>
  <c r="X210" i="6" l="1"/>
  <c r="AH209" i="6"/>
  <c r="Q210" i="6" l="1"/>
  <c r="T210" i="6" s="1"/>
  <c r="AE210" i="6" l="1"/>
  <c r="W210" i="6"/>
  <c r="P211" i="6"/>
  <c r="R211" i="6" s="1"/>
  <c r="AF210" i="6"/>
  <c r="S211" i="6"/>
  <c r="AH210" i="6" l="1"/>
  <c r="U211" i="6"/>
  <c r="AG210" i="6"/>
  <c r="V211" i="6"/>
  <c r="X211" i="6" l="1"/>
  <c r="Q211" i="6" l="1"/>
  <c r="T211" i="6" s="1"/>
  <c r="W211" i="6" s="1"/>
  <c r="P212" i="6" l="1"/>
  <c r="AE211" i="6"/>
  <c r="R212" i="6"/>
  <c r="AF211" i="6"/>
  <c r="S212" i="6"/>
  <c r="AG211" i="6" l="1"/>
  <c r="V212" i="6"/>
  <c r="U212" i="6"/>
  <c r="AH211" i="6" l="1"/>
  <c r="X212" i="6"/>
  <c r="Q212" i="6" l="1"/>
  <c r="T212" i="6" s="1"/>
  <c r="W212" i="6" l="1"/>
  <c r="P213" i="6"/>
  <c r="R213" i="6" s="1"/>
  <c r="AE212" i="6"/>
  <c r="AF212" i="6"/>
  <c r="S213" i="6"/>
  <c r="AG212" i="6" l="1"/>
  <c r="V213" i="6"/>
  <c r="U213" i="6"/>
  <c r="X213" i="6" l="1"/>
  <c r="AH212" i="6"/>
  <c r="Q213" i="6" l="1"/>
  <c r="AE213" i="6" s="1"/>
  <c r="T213" i="6" l="1"/>
  <c r="W213" i="6" s="1"/>
  <c r="P214" i="6"/>
  <c r="R214" i="6" s="1"/>
  <c r="AF213" i="6"/>
  <c r="S214" i="6" l="1"/>
  <c r="AG213" i="6"/>
  <c r="V214" i="6"/>
  <c r="U214" i="6"/>
  <c r="AH213" i="6" l="1"/>
  <c r="X214" i="6"/>
  <c r="Q214" i="6" l="1"/>
  <c r="T214" i="6" s="1"/>
  <c r="W214" i="6" s="1"/>
  <c r="P215" i="6" l="1"/>
  <c r="R215" i="6" s="1"/>
  <c r="AE214" i="6"/>
  <c r="AF214" i="6"/>
  <c r="S215" i="6"/>
  <c r="AG214" i="6" l="1"/>
  <c r="V215" i="6"/>
  <c r="U215" i="6"/>
  <c r="AH214" i="6" l="1"/>
  <c r="X215" i="6"/>
  <c r="Q215" i="6" l="1"/>
  <c r="T215" i="6" s="1"/>
  <c r="AE215" i="6" l="1"/>
  <c r="W215" i="6"/>
  <c r="P216" i="6"/>
  <c r="R216" i="6" s="1"/>
  <c r="AF215" i="6"/>
  <c r="S216" i="6"/>
  <c r="AG215" i="6" l="1"/>
  <c r="V216" i="6"/>
  <c r="X216" i="6" s="1"/>
  <c r="U216" i="6"/>
  <c r="AH215" i="6" l="1"/>
  <c r="Q216" i="6" l="1"/>
  <c r="T216" i="6" s="1"/>
  <c r="AE216" i="6" l="1"/>
  <c r="W216" i="6"/>
  <c r="P217" i="6"/>
  <c r="R217" i="6" s="1"/>
  <c r="AF216" i="6"/>
  <c r="S217" i="6"/>
  <c r="AH216" i="6" l="1"/>
  <c r="V217" i="6"/>
  <c r="AG216" i="6"/>
  <c r="U217" i="6"/>
  <c r="X217" i="6" l="1"/>
  <c r="Q217" i="6" l="1"/>
  <c r="AE217" i="6" s="1"/>
  <c r="T217" i="6" l="1"/>
  <c r="W217" i="6" s="1"/>
  <c r="P218" i="6"/>
  <c r="R218" i="6" s="1"/>
  <c r="S218" i="6"/>
  <c r="AF217" i="6" l="1"/>
  <c r="AG217" i="6"/>
  <c r="V218" i="6"/>
  <c r="U218" i="6"/>
  <c r="X218" i="6" l="1"/>
  <c r="AH217" i="6"/>
  <c r="Q218" i="6" l="1"/>
  <c r="T218" i="6" s="1"/>
  <c r="AE218" i="6" l="1"/>
  <c r="W218" i="6"/>
  <c r="V219" i="6" s="1"/>
  <c r="P219" i="6"/>
  <c r="R219" i="6" s="1"/>
  <c r="AF218" i="6"/>
  <c r="S219" i="6"/>
  <c r="AG218" i="6" l="1"/>
  <c r="AH218" i="6"/>
  <c r="U219" i="6"/>
  <c r="X219" i="6"/>
  <c r="Q219" i="6" l="1"/>
  <c r="AE219" i="6" s="1"/>
  <c r="T219" i="6" l="1"/>
  <c r="W219" i="6" s="1"/>
  <c r="P220" i="6"/>
  <c r="R220" i="6" s="1"/>
  <c r="AG219" i="6" l="1"/>
  <c r="V220" i="6"/>
  <c r="X220" i="6" s="1"/>
  <c r="AF219" i="6"/>
  <c r="S220" i="6"/>
  <c r="U220" i="6" s="1"/>
  <c r="AH219" i="6"/>
  <c r="Q220" i="6" l="1"/>
  <c r="T220" i="6" s="1"/>
  <c r="AE220" i="6" l="1"/>
  <c r="W220" i="6"/>
  <c r="V221" i="6" s="1"/>
  <c r="P221" i="6"/>
  <c r="R221" i="6" s="1"/>
  <c r="AF220" i="6"/>
  <c r="S221" i="6"/>
  <c r="AG220" i="6" l="1"/>
  <c r="AH220" i="6"/>
  <c r="U221" i="6"/>
  <c r="X221" i="6"/>
  <c r="Q221" i="6" l="1"/>
  <c r="T221" i="6" s="1"/>
  <c r="AE221" i="6" l="1"/>
  <c r="W221" i="6"/>
  <c r="P222" i="6"/>
  <c r="R222" i="6" s="1"/>
  <c r="AF221" i="6"/>
  <c r="S222" i="6"/>
  <c r="AG221" i="6" l="1"/>
  <c r="V222" i="6"/>
  <c r="U222" i="6"/>
  <c r="X222" i="6" l="1"/>
  <c r="AH221" i="6"/>
  <c r="Q222" i="6" l="1"/>
  <c r="AE222" i="6" s="1"/>
  <c r="T222" i="6" l="1"/>
  <c r="W222" i="6" s="1"/>
  <c r="AG222" i="6" s="1"/>
  <c r="P223" i="6"/>
  <c r="R223" i="6" s="1"/>
  <c r="S223" i="6" l="1"/>
  <c r="AF222" i="6"/>
  <c r="V223" i="6"/>
  <c r="X223" i="6" s="1"/>
  <c r="U223" i="6"/>
  <c r="AH222" i="6"/>
  <c r="Q223" i="6" l="1"/>
  <c r="T223" i="6" s="1"/>
  <c r="AE223" i="6" l="1"/>
  <c r="W223" i="6"/>
  <c r="P224" i="6"/>
  <c r="R224" i="6" s="1"/>
  <c r="AF223" i="6"/>
  <c r="S224" i="6"/>
  <c r="V224" i="6" l="1"/>
  <c r="X224" i="6" s="1"/>
  <c r="AG223" i="6"/>
  <c r="U224" i="6"/>
  <c r="AH223" i="6"/>
  <c r="Q224" i="6" l="1"/>
  <c r="AE224" i="6" s="1"/>
  <c r="T224" i="6" l="1"/>
  <c r="W224" i="6" s="1"/>
  <c r="AG224" i="6" s="1"/>
  <c r="P225" i="6"/>
  <c r="R225" i="6" s="1"/>
  <c r="AF224" i="6" l="1"/>
  <c r="V225" i="6"/>
  <c r="X225" i="6" s="1"/>
  <c r="S225" i="6"/>
  <c r="U225" i="6" s="1"/>
  <c r="AH224" i="6"/>
  <c r="Q225" i="6" l="1"/>
  <c r="T225" i="6" s="1"/>
  <c r="AE225" i="6" l="1"/>
  <c r="P226" i="6"/>
  <c r="W225" i="6"/>
  <c r="AG225" i="6" s="1"/>
  <c r="R226" i="6"/>
  <c r="AF225" i="6"/>
  <c r="S226" i="6"/>
  <c r="V226" i="6" l="1"/>
  <c r="X226" i="6" s="1"/>
  <c r="U226" i="6"/>
  <c r="AH225" i="6"/>
  <c r="Q226" i="6" l="1"/>
  <c r="AE226" i="6" l="1"/>
  <c r="T226" i="6"/>
  <c r="P227" i="6"/>
  <c r="R227" i="6" s="1"/>
  <c r="AF226" i="6" l="1"/>
  <c r="W226" i="6"/>
  <c r="S227" i="6"/>
  <c r="U227" i="6" s="1"/>
  <c r="AG226" i="6" l="1"/>
  <c r="V227" i="6"/>
  <c r="X227" i="6" s="1"/>
  <c r="AH226" i="6" l="1"/>
  <c r="Q227" i="6" l="1"/>
  <c r="AE227" i="6" s="1"/>
  <c r="P228" i="6" l="1"/>
  <c r="R228" i="6" s="1"/>
  <c r="T227" i="6"/>
  <c r="W227" i="6" s="1"/>
  <c r="AG227" i="6" s="1"/>
  <c r="AF227" i="6" l="1"/>
  <c r="S228" i="6"/>
  <c r="U228" i="6" s="1"/>
  <c r="V228" i="6"/>
  <c r="X228" i="6"/>
  <c r="AH227" i="6"/>
  <c r="Q228" i="6" l="1"/>
  <c r="AE228" i="6" s="1"/>
  <c r="T228" i="6" l="1"/>
  <c r="W228" i="6" s="1"/>
  <c r="P229" i="6"/>
  <c r="R229" i="6" s="1"/>
  <c r="AF228" i="6" l="1"/>
  <c r="S229" i="6"/>
  <c r="U229" i="6" s="1"/>
  <c r="V229" i="6"/>
  <c r="X229" i="6" s="1"/>
  <c r="AG228" i="6"/>
  <c r="AH228" i="6"/>
  <c r="Q229" i="6" l="1"/>
  <c r="AE229" i="6" l="1"/>
  <c r="T229" i="6"/>
  <c r="W229" i="6" s="1"/>
  <c r="P230" i="6"/>
  <c r="R230" i="6" s="1"/>
  <c r="AG229" i="6" l="1"/>
  <c r="V230" i="6"/>
  <c r="X230" i="6" s="1"/>
  <c r="AH229" i="6"/>
  <c r="S230" i="6"/>
  <c r="U230" i="6" s="1"/>
  <c r="AF229" i="6"/>
  <c r="Q230" i="6" l="1"/>
  <c r="T230" i="6" s="1"/>
  <c r="W230" i="6" l="1"/>
  <c r="P231" i="6"/>
  <c r="R231" i="6" s="1"/>
  <c r="AE230" i="6"/>
  <c r="AF230" i="6"/>
  <c r="S231" i="6"/>
  <c r="U231" i="6" l="1"/>
  <c r="AG230" i="6"/>
  <c r="V231" i="6"/>
  <c r="AH230" i="6" l="1"/>
  <c r="X231" i="6"/>
  <c r="Q231" i="6" l="1"/>
  <c r="T231" i="6" s="1"/>
  <c r="P232" i="6" l="1"/>
  <c r="R232" i="6" s="1"/>
  <c r="W231" i="6"/>
  <c r="AE231" i="6"/>
  <c r="AF231" i="6"/>
  <c r="S232" i="6"/>
  <c r="V232" i="6" l="1"/>
  <c r="AG231" i="6"/>
  <c r="AH231" i="6"/>
  <c r="U232" i="6"/>
  <c r="X232" i="6"/>
  <c r="Q232" i="6" l="1"/>
  <c r="T232" i="6" s="1"/>
  <c r="P233" i="6" l="1"/>
  <c r="W232" i="6"/>
  <c r="AE232" i="6"/>
  <c r="R233" i="6"/>
  <c r="AF232" i="6"/>
  <c r="S233" i="6"/>
  <c r="U233" i="6" l="1"/>
  <c r="AH232" i="6"/>
  <c r="AG232" i="6"/>
  <c r="V233" i="6"/>
  <c r="X233" i="6" l="1"/>
  <c r="Q233" i="6" l="1"/>
  <c r="T233" i="6" s="1"/>
  <c r="P234" i="6" l="1"/>
  <c r="AE233" i="6"/>
  <c r="W233" i="6"/>
  <c r="R234" i="6"/>
  <c r="AF233" i="6"/>
  <c r="S234" i="6"/>
  <c r="V234" i="6" l="1"/>
  <c r="X234" i="6" s="1"/>
  <c r="AG233" i="6"/>
  <c r="U234" i="6"/>
  <c r="AH233" i="6" l="1"/>
  <c r="Q234" i="6"/>
  <c r="T234" i="6" s="1"/>
  <c r="W234" i="6" l="1"/>
  <c r="P235" i="6"/>
  <c r="R235" i="6" s="1"/>
  <c r="AE234" i="6"/>
  <c r="AF234" i="6"/>
  <c r="S235" i="6"/>
  <c r="U235" i="6" l="1"/>
  <c r="AH234" i="6"/>
  <c r="AG234" i="6"/>
  <c r="V235" i="6"/>
  <c r="X235" i="6" l="1"/>
  <c r="Q235" i="6" l="1"/>
  <c r="T235" i="6" l="1"/>
  <c r="W235" i="6" s="1"/>
  <c r="AG235" i="6" s="1"/>
  <c r="AE235" i="6"/>
  <c r="P236" i="6"/>
  <c r="AF235" i="6" l="1"/>
  <c r="S236" i="6"/>
  <c r="U236" i="6" s="1"/>
  <c r="V236" i="6"/>
  <c r="X236" i="6" s="1"/>
  <c r="R236" i="6"/>
  <c r="AH235" i="6"/>
  <c r="Q236" i="6" l="1"/>
  <c r="AE236" i="6" s="1"/>
  <c r="T236" i="6" l="1"/>
  <c r="W236" i="6" s="1"/>
  <c r="P237" i="6"/>
  <c r="R237" i="6" s="1"/>
  <c r="AF236" i="6" l="1"/>
  <c r="S237" i="6"/>
  <c r="U237" i="6" s="1"/>
  <c r="AG236" i="6"/>
  <c r="V237" i="6"/>
  <c r="X237" i="6" s="1"/>
  <c r="AH236" i="6"/>
  <c r="Q237" i="6" l="1"/>
  <c r="T237" i="6" s="1"/>
  <c r="AE237" i="6" l="1"/>
  <c r="W237" i="6"/>
  <c r="AF237" i="6"/>
  <c r="S238" i="6"/>
  <c r="U238" i="6" s="1"/>
  <c r="P238" i="6"/>
  <c r="R238" i="6" s="1"/>
  <c r="V238" i="6" l="1"/>
  <c r="X238" i="6" s="1"/>
  <c r="AG237" i="6"/>
  <c r="AH237" i="6" l="1"/>
  <c r="Q238" i="6" l="1"/>
  <c r="T238" i="6" s="1"/>
  <c r="W238" i="6" l="1"/>
  <c r="AF238" i="6"/>
  <c r="S239" i="6"/>
  <c r="U239" i="6" s="1"/>
  <c r="AE238" i="6"/>
  <c r="P239" i="6"/>
  <c r="R239" i="6" s="1"/>
  <c r="AG238" i="6" l="1"/>
  <c r="V239" i="6"/>
  <c r="X239" i="6" s="1"/>
  <c r="AH238" i="6" l="1"/>
  <c r="Q239" i="6" l="1"/>
  <c r="T239" i="6" s="1"/>
  <c r="W239" i="6" l="1"/>
  <c r="AF239" i="6"/>
  <c r="S240" i="6"/>
  <c r="U240" i="6" s="1"/>
  <c r="P240" i="6"/>
  <c r="R240" i="6" s="1"/>
  <c r="AE239" i="6"/>
  <c r="V240" i="6" l="1"/>
  <c r="X240" i="6" s="1"/>
  <c r="AG239" i="6"/>
  <c r="AH239" i="6" l="1"/>
  <c r="Q240" i="6" l="1"/>
  <c r="T240" i="6" s="1"/>
  <c r="W240" i="6" l="1"/>
  <c r="S241" i="6"/>
  <c r="U241" i="6" s="1"/>
  <c r="AF240" i="6"/>
  <c r="P241" i="6"/>
  <c r="R241" i="6" s="1"/>
  <c r="AE240" i="6"/>
  <c r="AG240" i="6" l="1"/>
  <c r="V241" i="6"/>
  <c r="X241" i="6" s="1"/>
  <c r="AH240" i="6" l="1"/>
  <c r="Q241" i="6" l="1"/>
  <c r="T241" i="6" s="1"/>
  <c r="W241" i="6" l="1"/>
  <c r="AF241" i="6"/>
  <c r="S242" i="6"/>
  <c r="U242" i="6" s="1"/>
  <c r="P242" i="6"/>
  <c r="R242" i="6" s="1"/>
  <c r="AE241" i="6"/>
  <c r="AG241" i="6" l="1"/>
  <c r="V242" i="6"/>
  <c r="X242" i="6" s="1"/>
  <c r="AH241" i="6" l="1"/>
  <c r="Q242" i="6" l="1"/>
  <c r="T242" i="6" s="1"/>
  <c r="W242" i="6" l="1"/>
  <c r="S243" i="6"/>
  <c r="U243" i="6" s="1"/>
  <c r="AF242" i="6"/>
  <c r="P243" i="6"/>
  <c r="R243" i="6" s="1"/>
  <c r="AE242" i="6"/>
  <c r="V243" i="6" l="1"/>
  <c r="X243" i="6" s="1"/>
  <c r="AG242" i="6"/>
  <c r="AH242" i="6" l="1"/>
  <c r="Q243" i="6" l="1"/>
  <c r="T243" i="6" s="1"/>
  <c r="W243" i="6" l="1"/>
  <c r="AF243" i="6"/>
  <c r="S244" i="6"/>
  <c r="U244" i="6" s="1"/>
  <c r="P244" i="6"/>
  <c r="R244" i="6" s="1"/>
  <c r="AE243" i="6"/>
  <c r="AG243" i="6" l="1"/>
  <c r="V244" i="6"/>
  <c r="X244" i="6" s="1"/>
  <c r="AH243" i="6" l="1"/>
  <c r="Q244" i="6" l="1"/>
  <c r="T244" i="6" s="1"/>
  <c r="W244" i="6" l="1"/>
  <c r="AF244" i="6"/>
  <c r="S245" i="6"/>
  <c r="U245" i="6" s="1"/>
  <c r="AE244" i="6"/>
  <c r="P245" i="6"/>
  <c r="R245" i="6" s="1"/>
  <c r="AG244" i="6" l="1"/>
  <c r="V245" i="6"/>
  <c r="X245" i="6" s="1"/>
  <c r="AH244" i="6" l="1"/>
  <c r="Q245" i="6" l="1"/>
  <c r="T245" i="6" s="1"/>
  <c r="W245" i="6" l="1"/>
  <c r="AF245" i="6"/>
  <c r="S246" i="6"/>
  <c r="U246" i="6" s="1"/>
  <c r="AE245" i="6"/>
  <c r="P246" i="6"/>
  <c r="R246" i="6" s="1"/>
  <c r="AH245" i="6" l="1"/>
  <c r="V246" i="6"/>
  <c r="X246" i="6" s="1"/>
  <c r="AG245" i="6"/>
  <c r="Q246" i="6" l="1"/>
  <c r="T246" i="6" s="1"/>
  <c r="W246" i="6" l="1"/>
  <c r="S247" i="6"/>
  <c r="U247" i="6" s="1"/>
  <c r="AF246" i="6"/>
  <c r="AE246" i="6"/>
  <c r="P247" i="6"/>
  <c r="R247" i="6" s="1"/>
  <c r="AG246" i="6" l="1"/>
  <c r="V247" i="6"/>
  <c r="X247" i="6" s="1"/>
  <c r="AH246" i="6"/>
  <c r="Q247" i="6" l="1"/>
  <c r="T247" i="6" s="1"/>
  <c r="AE247" i="6" l="1"/>
  <c r="W247" i="6"/>
  <c r="V248" i="6" s="1"/>
  <c r="P248" i="6"/>
  <c r="R248" i="6" s="1"/>
  <c r="AF247" i="6"/>
  <c r="S248" i="6"/>
  <c r="AH247" i="6" l="1"/>
  <c r="AG247" i="6"/>
  <c r="X248" i="6"/>
  <c r="U248" i="6"/>
  <c r="Q248" i="6" l="1"/>
  <c r="T248" i="6" s="1"/>
  <c r="W248" i="6" l="1"/>
  <c r="V249" i="6" s="1"/>
  <c r="P249" i="6"/>
  <c r="R249" i="6" s="1"/>
  <c r="AE248" i="6"/>
  <c r="AF248" i="6"/>
  <c r="S249" i="6"/>
  <c r="AG248" i="6" l="1"/>
  <c r="U249" i="6"/>
  <c r="AH248" i="6"/>
  <c r="X249" i="6"/>
  <c r="Q249" i="6" l="1"/>
  <c r="T249" i="6" s="1"/>
  <c r="W249" i="6" l="1"/>
  <c r="P250" i="6"/>
  <c r="R250" i="6" s="1"/>
  <c r="AE249" i="6"/>
  <c r="AF249" i="6"/>
  <c r="S250" i="6"/>
  <c r="AG249" i="6" l="1"/>
  <c r="V250" i="6"/>
  <c r="U250" i="6"/>
  <c r="AH249" i="6" l="1"/>
  <c r="X250" i="6"/>
  <c r="Q250" i="6" l="1"/>
  <c r="T250" i="6" s="1"/>
  <c r="P251" i="6" l="1"/>
  <c r="R251" i="6" s="1"/>
  <c r="W250" i="6"/>
  <c r="AE250" i="6"/>
  <c r="AF250" i="6"/>
  <c r="S251" i="6"/>
  <c r="V251" i="6" l="1"/>
  <c r="X251" i="6" s="1"/>
  <c r="AG250" i="6"/>
  <c r="U251" i="6"/>
  <c r="AH250" i="6"/>
  <c r="Q251" i="6" l="1"/>
  <c r="T251" i="6" s="1"/>
  <c r="W251" i="6" l="1"/>
  <c r="P252" i="6"/>
  <c r="R252" i="6" s="1"/>
  <c r="AE251" i="6"/>
  <c r="AF251" i="6"/>
  <c r="S252" i="6"/>
  <c r="U252" i="6" l="1"/>
  <c r="AG251" i="6"/>
  <c r="V252" i="6"/>
  <c r="X252" i="6" l="1"/>
  <c r="AH251" i="6"/>
  <c r="Q252" i="6" l="1"/>
  <c r="T252" i="6" s="1"/>
  <c r="P253" i="6" l="1"/>
  <c r="R253" i="6" s="1"/>
  <c r="AE252" i="6"/>
  <c r="W252" i="6"/>
  <c r="AF252" i="6"/>
  <c r="S253" i="6"/>
  <c r="V253" i="6" l="1"/>
  <c r="X253" i="6" s="1"/>
  <c r="AG252" i="6"/>
  <c r="AH252" i="6"/>
  <c r="U253" i="6"/>
  <c r="Q253" i="6" l="1"/>
  <c r="T253" i="6" s="1"/>
  <c r="W253" i="6" l="1"/>
  <c r="P254" i="6"/>
  <c r="R254" i="6" s="1"/>
  <c r="AE253" i="6"/>
  <c r="AF253" i="6"/>
  <c r="S254" i="6"/>
  <c r="V254" i="6" l="1"/>
  <c r="X254" i="6" s="1"/>
  <c r="AG253" i="6"/>
  <c r="U254" i="6"/>
  <c r="AH253" i="6"/>
  <c r="Q254" i="6" l="1"/>
  <c r="T254" i="6" s="1"/>
  <c r="P255" i="6" l="1"/>
  <c r="AE254" i="6"/>
  <c r="W254" i="6"/>
  <c r="AG254" i="6" s="1"/>
  <c r="R255" i="6"/>
  <c r="AF254" i="6"/>
  <c r="S255" i="6"/>
  <c r="AH254" i="6" l="1"/>
  <c r="V255" i="6"/>
  <c r="U255" i="6"/>
  <c r="X255" i="6"/>
  <c r="Q255" i="6" l="1"/>
  <c r="T255" i="6" s="1"/>
  <c r="W255" i="6" l="1"/>
  <c r="P256" i="6"/>
  <c r="R256" i="6" s="1"/>
  <c r="AE255" i="6"/>
  <c r="AF255" i="6"/>
  <c r="S256" i="6"/>
  <c r="AG255" i="6" l="1"/>
  <c r="V256" i="6"/>
  <c r="U256" i="6"/>
  <c r="AH255" i="6" l="1"/>
  <c r="X256" i="6"/>
  <c r="Q256" i="6" l="1"/>
  <c r="T256" i="6" s="1"/>
  <c r="P257" i="6" l="1"/>
  <c r="R257" i="6" s="1"/>
  <c r="W256" i="6"/>
  <c r="AE256" i="6"/>
  <c r="AF256" i="6"/>
  <c r="S257" i="6"/>
  <c r="AH256" i="6" l="1"/>
  <c r="U257" i="6"/>
  <c r="AG256" i="6"/>
  <c r="V257" i="6"/>
  <c r="X257" i="6" l="1"/>
  <c r="Q257" i="6" l="1"/>
  <c r="T257" i="6" s="1"/>
  <c r="W257" i="6" l="1"/>
  <c r="P258" i="6"/>
  <c r="R258" i="6" s="1"/>
  <c r="AE257" i="6"/>
  <c r="AF257" i="6"/>
  <c r="S258" i="6"/>
  <c r="AH257" i="6" l="1"/>
  <c r="V258" i="6"/>
  <c r="X258" i="6" s="1"/>
  <c r="AG257" i="6"/>
  <c r="U258" i="6"/>
  <c r="Q258" i="6" l="1"/>
  <c r="T258" i="6" s="1"/>
  <c r="W258" i="6" l="1"/>
  <c r="P259" i="6"/>
  <c r="R259" i="6" s="1"/>
  <c r="AE258" i="6"/>
  <c r="AF258" i="6"/>
  <c r="S259" i="6"/>
  <c r="V259" i="6" l="1"/>
  <c r="AH258" i="6"/>
  <c r="AG258" i="6"/>
  <c r="U259" i="6"/>
  <c r="X259" i="6"/>
  <c r="Q259" i="6" l="1"/>
  <c r="T259" i="6" s="1"/>
  <c r="AE259" i="6" l="1"/>
  <c r="W259" i="6"/>
  <c r="V260" i="6" s="1"/>
  <c r="P260" i="6"/>
  <c r="R260" i="6" s="1"/>
  <c r="AF259" i="6"/>
  <c r="S260" i="6"/>
  <c r="AG259" i="6" l="1"/>
  <c r="U260" i="6"/>
  <c r="AH259" i="6"/>
  <c r="X260" i="6"/>
  <c r="Q260" i="6" l="1"/>
  <c r="AE260" i="6" s="1"/>
  <c r="T260" i="6" l="1"/>
  <c r="S261" i="6" s="1"/>
  <c r="W260" i="6"/>
  <c r="P261" i="6"/>
  <c r="R261" i="6" s="1"/>
  <c r="AF260" i="6" l="1"/>
  <c r="V261" i="6"/>
  <c r="X261" i="6" s="1"/>
  <c r="AH260" i="6"/>
  <c r="AG260" i="6"/>
  <c r="U261" i="6"/>
  <c r="Q261" i="6" l="1"/>
  <c r="T261" i="6" s="1"/>
  <c r="P262" i="6" l="1"/>
  <c r="R262" i="6" s="1"/>
  <c r="W261" i="6"/>
  <c r="AE261" i="6"/>
  <c r="AF261" i="6"/>
  <c r="S262" i="6"/>
  <c r="V262" i="6" l="1"/>
  <c r="AG261" i="6"/>
  <c r="AH261" i="6"/>
  <c r="X262" i="6"/>
  <c r="U262" i="6"/>
  <c r="Q262" i="6" l="1"/>
  <c r="T262" i="6" s="1"/>
  <c r="AE262" i="6" l="1"/>
  <c r="W262" i="6"/>
  <c r="P263" i="6"/>
  <c r="R263" i="6" s="1"/>
  <c r="AF262" i="6"/>
  <c r="S263" i="6"/>
  <c r="V263" i="6" l="1"/>
  <c r="X263" i="6" s="1"/>
  <c r="AH262" i="6"/>
  <c r="AG262" i="6"/>
  <c r="U263" i="6"/>
  <c r="Q263" i="6" l="1"/>
  <c r="T263" i="6" s="1"/>
  <c r="AE263" i="6" l="1"/>
  <c r="W263" i="6"/>
  <c r="P264" i="6"/>
  <c r="R264" i="6" s="1"/>
  <c r="AF263" i="6"/>
  <c r="S264" i="6"/>
  <c r="AG263" i="6" l="1"/>
  <c r="V264" i="6"/>
  <c r="U264" i="6"/>
  <c r="AH263" i="6" l="1"/>
  <c r="X264" i="6"/>
  <c r="Q264" i="6" l="1"/>
  <c r="T264" i="6" s="1"/>
  <c r="P265" i="6" l="1"/>
  <c r="W264" i="6"/>
  <c r="V265" i="6" s="1"/>
  <c r="AE264" i="6"/>
  <c r="R265" i="6"/>
  <c r="AF264" i="6"/>
  <c r="S265" i="6"/>
  <c r="AH264" i="6" l="1"/>
  <c r="AG264" i="6"/>
  <c r="X265" i="6"/>
  <c r="U265" i="6"/>
  <c r="Q265" i="6" l="1"/>
  <c r="T265" i="6" s="1"/>
  <c r="W265" i="6" l="1"/>
  <c r="P266" i="6"/>
  <c r="R266" i="6" s="1"/>
  <c r="AE265" i="6"/>
  <c r="AF265" i="6"/>
  <c r="S266" i="6"/>
  <c r="U266" i="6" l="1"/>
  <c r="AG265" i="6"/>
  <c r="V266" i="6"/>
  <c r="AH265" i="6" l="1"/>
  <c r="X266" i="6"/>
  <c r="Q266" i="6" l="1"/>
  <c r="T266" i="6" s="1"/>
  <c r="AE266" i="6" l="1"/>
  <c r="W266" i="6"/>
  <c r="V267" i="6" s="1"/>
  <c r="P267" i="6"/>
  <c r="R267" i="6" s="1"/>
  <c r="AF266" i="6"/>
  <c r="S267" i="6"/>
  <c r="AH266" i="6" l="1"/>
  <c r="AG266" i="6"/>
  <c r="U267" i="6"/>
  <c r="X267" i="6"/>
  <c r="Q267" i="6" l="1"/>
  <c r="AE267" i="6" s="1"/>
  <c r="T267" i="6" l="1"/>
  <c r="P268" i="6"/>
  <c r="R268" i="6" s="1"/>
  <c r="W267" i="6"/>
  <c r="AG267" i="6" s="1"/>
  <c r="AF267" i="6"/>
  <c r="S268" i="6" l="1"/>
  <c r="U268" i="6" s="1"/>
  <c r="AH267" i="6"/>
  <c r="V268" i="6"/>
  <c r="X268" i="6" s="1"/>
  <c r="Q268" i="6" l="1"/>
  <c r="T268" i="6" s="1"/>
  <c r="AE268" i="6" l="1"/>
  <c r="W268" i="6"/>
  <c r="AG268" i="6" s="1"/>
  <c r="P269" i="6"/>
  <c r="R269" i="6" s="1"/>
  <c r="AF268" i="6"/>
  <c r="S269" i="6"/>
  <c r="V269" i="6" l="1"/>
  <c r="X269" i="6" s="1"/>
  <c r="AH268" i="6"/>
  <c r="U269" i="6"/>
  <c r="Q269" i="6" l="1"/>
  <c r="AE269" i="6" s="1"/>
  <c r="T269" i="6" l="1"/>
  <c r="W269" i="6" s="1"/>
  <c r="P270" i="6"/>
  <c r="R270" i="6" s="1"/>
  <c r="S270" i="6"/>
  <c r="AF269" i="6" l="1"/>
  <c r="AG269" i="6"/>
  <c r="V270" i="6"/>
  <c r="U270" i="6"/>
  <c r="AH269" i="6" l="1"/>
  <c r="X270" i="6"/>
  <c r="Q270" i="6" l="1"/>
  <c r="T270" i="6" s="1"/>
  <c r="AE270" i="6" l="1"/>
  <c r="W270" i="6"/>
  <c r="P271" i="6"/>
  <c r="R271" i="6" s="1"/>
  <c r="AF270" i="6"/>
  <c r="S271" i="6"/>
  <c r="V271" i="6" l="1"/>
  <c r="AG270" i="6"/>
  <c r="U271" i="6"/>
  <c r="AH270" i="6"/>
  <c r="X271" i="6"/>
  <c r="Q271" i="6" l="1"/>
  <c r="T271" i="6" s="1"/>
  <c r="AE271" i="6" l="1"/>
  <c r="W271" i="6"/>
  <c r="P272" i="6"/>
  <c r="R272" i="6" s="1"/>
  <c r="AF271" i="6"/>
  <c r="S272" i="6"/>
  <c r="V272" i="6" l="1"/>
  <c r="X272" i="6" s="1"/>
  <c r="AH271" i="6"/>
  <c r="AG271" i="6"/>
  <c r="U272" i="6"/>
  <c r="Q272" i="6" l="1"/>
  <c r="T272" i="6" s="1"/>
  <c r="AE272" i="6" l="1"/>
  <c r="W272" i="6"/>
  <c r="V273" i="6" s="1"/>
  <c r="P273" i="6"/>
  <c r="R273" i="6" s="1"/>
  <c r="AF272" i="6"/>
  <c r="S273" i="6"/>
  <c r="AH272" i="6" l="1"/>
  <c r="AG272" i="6"/>
  <c r="U273" i="6"/>
  <c r="X273" i="6"/>
  <c r="Q273" i="6" l="1"/>
  <c r="T273" i="6" s="1"/>
  <c r="AE273" i="6" l="1"/>
  <c r="W273" i="6"/>
  <c r="V274" i="6" s="1"/>
  <c r="P274" i="6"/>
  <c r="R274" i="6" s="1"/>
  <c r="AF273" i="6"/>
  <c r="S274" i="6"/>
  <c r="AH273" i="6" l="1"/>
  <c r="AG273" i="6"/>
  <c r="U274" i="6"/>
  <c r="X274" i="6"/>
  <c r="Q274" i="6" l="1"/>
  <c r="T274" i="6" s="1"/>
  <c r="AE274" i="6" l="1"/>
  <c r="W274" i="6"/>
  <c r="P275" i="6"/>
  <c r="R275" i="6" s="1"/>
  <c r="AF274" i="6"/>
  <c r="S275" i="6"/>
  <c r="U275" i="6" l="1"/>
  <c r="AG274" i="6"/>
  <c r="V275" i="6"/>
  <c r="AH274" i="6" l="1"/>
  <c r="X275" i="6"/>
  <c r="Q275" i="6" l="1"/>
  <c r="T275" i="6" s="1"/>
  <c r="W275" i="6" l="1"/>
  <c r="P276" i="6"/>
  <c r="R276" i="6" s="1"/>
  <c r="AE275" i="6"/>
  <c r="AF275" i="6"/>
  <c r="S276" i="6"/>
  <c r="AG275" i="6" l="1"/>
  <c r="AH275" i="6"/>
  <c r="V276" i="6"/>
  <c r="X276" i="6" s="1"/>
  <c r="U276" i="6"/>
  <c r="Q276" i="6" l="1"/>
  <c r="T276" i="6" s="1"/>
  <c r="W276" i="6" l="1"/>
  <c r="P277" i="6"/>
  <c r="R277" i="6" s="1"/>
  <c r="AE276" i="6"/>
  <c r="AF276" i="6"/>
  <c r="S277" i="6"/>
  <c r="V277" i="6" l="1"/>
  <c r="AG276" i="6"/>
  <c r="AH276" i="6"/>
  <c r="X277" i="6"/>
  <c r="U277" i="6"/>
  <c r="Q277" i="6" l="1"/>
  <c r="T277" i="6" s="1"/>
  <c r="AE277" i="6" l="1"/>
  <c r="W277" i="6"/>
  <c r="V278" i="6" s="1"/>
  <c r="P278" i="6"/>
  <c r="R278" i="6" s="1"/>
  <c r="AF277" i="6"/>
  <c r="S278" i="6"/>
  <c r="AG277" i="6" l="1"/>
  <c r="U278" i="6"/>
  <c r="AH277" i="6"/>
  <c r="X278" i="6"/>
  <c r="Q278" i="6" l="1"/>
  <c r="AE278" i="6" s="1"/>
  <c r="T278" i="6" l="1"/>
  <c r="W278" i="6" s="1"/>
  <c r="P279" i="6"/>
  <c r="R279" i="6" s="1"/>
  <c r="S279" i="6" l="1"/>
  <c r="U279" i="6" s="1"/>
  <c r="AF278" i="6"/>
  <c r="AH278" i="6"/>
  <c r="AG278" i="6"/>
  <c r="V279" i="6"/>
  <c r="X279" i="6" l="1"/>
  <c r="Q279" i="6" l="1"/>
  <c r="T279" i="6" s="1"/>
  <c r="W279" i="6" l="1"/>
  <c r="P280" i="6"/>
  <c r="R280" i="6" s="1"/>
  <c r="AE279" i="6"/>
  <c r="AF279" i="6"/>
  <c r="S280" i="6"/>
  <c r="AG279" i="6" l="1"/>
  <c r="V280" i="6"/>
  <c r="U280" i="6"/>
  <c r="AH279" i="6" l="1"/>
  <c r="X280" i="6"/>
  <c r="Q280" i="6" l="1"/>
  <c r="T280" i="6" s="1"/>
  <c r="AE280" i="6" l="1"/>
  <c r="W280" i="6"/>
  <c r="P281" i="6"/>
  <c r="R281" i="6" s="1"/>
  <c r="AF280" i="6"/>
  <c r="S281" i="6"/>
  <c r="V281" i="6" l="1"/>
  <c r="AG280" i="6"/>
  <c r="AH280" i="6"/>
  <c r="X281" i="6"/>
  <c r="U281" i="6"/>
  <c r="Q281" i="6" l="1"/>
  <c r="T281" i="6" s="1"/>
  <c r="W281" i="6" l="1"/>
  <c r="P282" i="6"/>
  <c r="R282" i="6" s="1"/>
  <c r="AE281" i="6"/>
  <c r="AF281" i="6"/>
  <c r="S282" i="6"/>
  <c r="V282" i="6" l="1"/>
  <c r="X282" i="6" s="1"/>
  <c r="AG281" i="6"/>
  <c r="U282" i="6"/>
  <c r="AH281" i="6"/>
  <c r="Q282" i="6" l="1"/>
  <c r="T282" i="6" s="1"/>
  <c r="S283" i="6" s="1"/>
  <c r="P283" i="6" l="1"/>
  <c r="AF282" i="6"/>
  <c r="AE282" i="6"/>
  <c r="W282" i="6"/>
  <c r="R283" i="6"/>
  <c r="U283" i="6"/>
  <c r="AH282" i="6" l="1"/>
  <c r="V283" i="6"/>
  <c r="X283" i="6" s="1"/>
  <c r="AG282" i="6"/>
  <c r="Q283" i="6" l="1"/>
  <c r="T283" i="6" s="1"/>
  <c r="AE283" i="6" l="1"/>
  <c r="W283" i="6"/>
  <c r="P284" i="6"/>
  <c r="R284" i="6" s="1"/>
  <c r="AF283" i="6"/>
  <c r="S284" i="6"/>
  <c r="AG283" i="6" l="1"/>
  <c r="V284" i="6"/>
  <c r="U284" i="6"/>
  <c r="AH283" i="6" l="1"/>
  <c r="X284" i="6"/>
  <c r="Q284" i="6" l="1"/>
  <c r="P285" i="6" l="1"/>
  <c r="R285" i="6" s="1"/>
  <c r="AE284" i="6"/>
  <c r="T284" i="6"/>
  <c r="W284" i="6" l="1"/>
  <c r="S285" i="6"/>
  <c r="U285" i="6" s="1"/>
  <c r="AF284" i="6"/>
  <c r="V285" i="6" l="1"/>
  <c r="X285" i="6" s="1"/>
  <c r="AG284" i="6"/>
  <c r="AH284" i="6"/>
  <c r="Q285" i="6" l="1"/>
  <c r="T285" i="6" s="1"/>
  <c r="P286" i="6" l="1"/>
  <c r="R286" i="6" s="1"/>
  <c r="W285" i="6"/>
  <c r="AE285" i="6"/>
  <c r="AF285" i="6"/>
  <c r="S286" i="6"/>
  <c r="AH285" i="6" l="1"/>
  <c r="U286" i="6"/>
  <c r="AG285" i="6"/>
  <c r="V286" i="6"/>
  <c r="X286" i="6" l="1"/>
  <c r="Q286" i="6" l="1"/>
  <c r="AE286" i="6" l="1"/>
  <c r="T286" i="6"/>
  <c r="W286" i="6" s="1"/>
  <c r="P287" i="6"/>
  <c r="R287" i="6" s="1"/>
  <c r="S287" i="6" l="1"/>
  <c r="U287" i="6" s="1"/>
  <c r="AF286" i="6"/>
  <c r="AG286" i="6"/>
  <c r="V287" i="6"/>
  <c r="AH286" i="6" l="1"/>
  <c r="X287" i="6"/>
  <c r="Q287" i="6" l="1"/>
  <c r="AE287" i="6" l="1"/>
  <c r="T287" i="6"/>
  <c r="S288" i="6" s="1"/>
  <c r="P288" i="6"/>
  <c r="R288" i="6" s="1"/>
  <c r="AF287" i="6" l="1"/>
  <c r="W287" i="6"/>
  <c r="U288" i="6"/>
  <c r="AH287" i="6" l="1"/>
  <c r="V288" i="6"/>
  <c r="X288" i="6" s="1"/>
  <c r="AG287" i="6"/>
  <c r="Q288" i="6" l="1"/>
  <c r="T288" i="6" s="1"/>
  <c r="AE288" i="6" l="1"/>
  <c r="W288" i="6"/>
  <c r="P289" i="6"/>
  <c r="R289" i="6" s="1"/>
  <c r="AF288" i="6"/>
  <c r="S289" i="6"/>
  <c r="AG288" i="6" l="1"/>
  <c r="V289" i="6"/>
  <c r="U289" i="6"/>
  <c r="AH288" i="6" l="1"/>
  <c r="X289" i="6"/>
  <c r="Q289" i="6" l="1"/>
  <c r="T289" i="6" s="1"/>
  <c r="AE289" i="6" l="1"/>
  <c r="W289" i="6"/>
  <c r="P290" i="6"/>
  <c r="R290" i="6" s="1"/>
  <c r="AF289" i="6"/>
  <c r="S290" i="6"/>
  <c r="AG289" i="6" l="1"/>
  <c r="V290" i="6"/>
  <c r="U290" i="6"/>
  <c r="AH289" i="6" l="1"/>
  <c r="X290" i="6"/>
  <c r="Q290" i="6" l="1"/>
  <c r="T290" i="6" s="1"/>
  <c r="W290" i="6" l="1"/>
  <c r="AE290" i="6"/>
  <c r="P291" i="6"/>
  <c r="R291" i="6" s="1"/>
  <c r="AF290" i="6"/>
  <c r="S291" i="6"/>
  <c r="AG290" i="6" l="1"/>
  <c r="V291" i="6"/>
  <c r="U291" i="6"/>
  <c r="AH290" i="6" l="1"/>
  <c r="X291" i="6"/>
  <c r="Q291" i="6" l="1"/>
  <c r="T291" i="6" s="1"/>
  <c r="AE291" i="6" l="1"/>
  <c r="W291" i="6"/>
  <c r="P292" i="6"/>
  <c r="R292" i="6"/>
  <c r="AF291" i="6"/>
  <c r="S292" i="6"/>
  <c r="V292" i="6" l="1"/>
  <c r="X292" i="6" s="1"/>
  <c r="AG291" i="6"/>
  <c r="U292" i="6"/>
  <c r="AH291" i="6"/>
  <c r="Q292" i="6" l="1"/>
  <c r="AE292" i="6" l="1"/>
  <c r="T292" i="6"/>
  <c r="P293" i="6"/>
  <c r="R293" i="6" s="1"/>
  <c r="S293" i="6" l="1"/>
  <c r="U293" i="6" s="1"/>
  <c r="AF292" i="6"/>
  <c r="W292" i="6"/>
  <c r="AG292" i="6" s="1"/>
  <c r="V293" i="6" l="1"/>
  <c r="X293" i="6" s="1"/>
  <c r="AH292" i="6"/>
  <c r="Q293" i="6" l="1"/>
  <c r="T293" i="6" s="1"/>
  <c r="P294" i="6" l="1"/>
  <c r="R294" i="6" s="1"/>
  <c r="W293" i="6"/>
  <c r="AE293" i="6"/>
  <c r="AF293" i="6"/>
  <c r="S294" i="6"/>
  <c r="AH293" i="6" l="1"/>
  <c r="U294" i="6"/>
  <c r="AG293" i="6"/>
  <c r="V294" i="6"/>
  <c r="X294" i="6" l="1"/>
  <c r="Q294" i="6" l="1"/>
  <c r="T294" i="6" s="1"/>
  <c r="P295" i="6" l="1"/>
  <c r="R295" i="6" s="1"/>
  <c r="AE294" i="6"/>
  <c r="W294" i="6"/>
  <c r="AG294" i="6" s="1"/>
  <c r="AF294" i="6"/>
  <c r="S295" i="6"/>
  <c r="V295" i="6" l="1"/>
  <c r="X295" i="6" s="1"/>
  <c r="U295" i="6"/>
  <c r="AH294" i="6"/>
  <c r="Q295" i="6" l="1"/>
  <c r="T295" i="6" s="1"/>
  <c r="AE295" i="6" l="1"/>
  <c r="W295" i="6"/>
  <c r="P296" i="6"/>
  <c r="R296" i="6" s="1"/>
  <c r="AF295" i="6"/>
  <c r="S296" i="6"/>
  <c r="V296" i="6" l="1"/>
  <c r="AG295" i="6"/>
  <c r="U296" i="6"/>
  <c r="AH295" i="6"/>
  <c r="X296" i="6"/>
  <c r="Q296" i="6" l="1"/>
  <c r="T296" i="6" s="1"/>
  <c r="AE296" i="6" l="1"/>
  <c r="W296" i="6"/>
  <c r="P297" i="6"/>
  <c r="R297" i="6" s="1"/>
  <c r="AF296" i="6"/>
  <c r="S297" i="6"/>
  <c r="AH296" i="6" l="1"/>
  <c r="V297" i="6"/>
  <c r="X297" i="6" s="1"/>
  <c r="AG296" i="6"/>
  <c r="U297" i="6"/>
  <c r="Q297" i="6" l="1"/>
  <c r="T297" i="6" s="1"/>
  <c r="W297" i="6" l="1"/>
  <c r="V298" i="6" s="1"/>
  <c r="P298" i="6"/>
  <c r="R298" i="6" s="1"/>
  <c r="AE297" i="6"/>
  <c r="AF297" i="6"/>
  <c r="S298" i="6"/>
  <c r="AG297" i="6" l="1"/>
  <c r="U298" i="6"/>
  <c r="AH297" i="6"/>
  <c r="X298" i="6"/>
  <c r="Q298" i="6" l="1"/>
  <c r="T298" i="6" s="1"/>
  <c r="W298" i="6" l="1"/>
  <c r="P299" i="6"/>
  <c r="R299" i="6" s="1"/>
  <c r="AE298" i="6"/>
  <c r="AF298" i="6"/>
  <c r="S299" i="6"/>
  <c r="AH298" i="6" l="1"/>
  <c r="U299" i="6"/>
  <c r="AG298" i="6"/>
  <c r="V299" i="6"/>
  <c r="X299" i="6" l="1"/>
  <c r="Q299" i="6" l="1"/>
  <c r="T299" i="6" s="1"/>
  <c r="W299" i="6" l="1"/>
  <c r="P300" i="6"/>
  <c r="R300" i="6" s="1"/>
  <c r="AE299" i="6"/>
  <c r="AF299" i="6"/>
  <c r="S300" i="6"/>
  <c r="AH299" i="6" l="1"/>
  <c r="U300" i="6"/>
  <c r="AG299" i="6"/>
  <c r="V300" i="6"/>
  <c r="X300" i="6" l="1"/>
  <c r="Q300" i="6" l="1"/>
  <c r="T300" i="6" s="1"/>
  <c r="P301" i="6" l="1"/>
  <c r="AE300" i="6"/>
  <c r="W300" i="6"/>
  <c r="AG300" i="6" s="1"/>
  <c r="R301" i="6"/>
  <c r="AF300" i="6"/>
  <c r="S301" i="6"/>
  <c r="V301" i="6" l="1"/>
  <c r="X301" i="6" s="1"/>
  <c r="U301" i="6"/>
  <c r="AH300" i="6"/>
  <c r="Q301" i="6" l="1"/>
  <c r="AE301" i="6" s="1"/>
  <c r="T301" i="6" l="1"/>
  <c r="W301" i="6" s="1"/>
  <c r="V302" i="6" s="1"/>
  <c r="P302" i="6"/>
  <c r="R302" i="6" s="1"/>
  <c r="S302" i="6" l="1"/>
  <c r="U302" i="6" s="1"/>
  <c r="AG301" i="6"/>
  <c r="AF301" i="6"/>
  <c r="AH301" i="6"/>
  <c r="X302" i="6"/>
  <c r="Q302" i="6" l="1"/>
  <c r="AE302" i="6" s="1"/>
  <c r="T302" i="6" l="1"/>
  <c r="W302" i="6" s="1"/>
  <c r="P303" i="6"/>
  <c r="R303" i="6" s="1"/>
  <c r="S303" i="6" l="1"/>
  <c r="U303" i="6" s="1"/>
  <c r="AH302" i="6"/>
  <c r="AF302" i="6"/>
  <c r="AG302" i="6"/>
  <c r="V303" i="6"/>
  <c r="X303" i="6" l="1"/>
  <c r="Q303" i="6" l="1"/>
  <c r="AE303" i="6" s="1"/>
  <c r="T303" i="6" l="1"/>
  <c r="P304" i="6"/>
  <c r="R304" i="6" s="1"/>
  <c r="S304" i="6" l="1"/>
  <c r="U304" i="6" s="1"/>
  <c r="AF303" i="6"/>
  <c r="W303" i="6"/>
  <c r="AG303" i="6" l="1"/>
  <c r="V304" i="6"/>
  <c r="X304" i="6" s="1"/>
  <c r="AH303" i="6" l="1"/>
  <c r="Q304" i="6"/>
  <c r="AE304" i="6" s="1"/>
  <c r="T304" i="6" l="1"/>
  <c r="W304" i="6" s="1"/>
  <c r="P305" i="6"/>
  <c r="R305" i="6" s="1"/>
  <c r="S305" i="6"/>
  <c r="AF304" i="6" l="1"/>
  <c r="V305" i="6"/>
  <c r="X305" i="6" s="1"/>
  <c r="AG304" i="6"/>
  <c r="AH304" i="6"/>
  <c r="U305" i="6"/>
  <c r="Q305" i="6" l="1"/>
  <c r="AE305" i="6" l="1"/>
  <c r="T305" i="6"/>
  <c r="P306" i="6"/>
  <c r="R306" i="6" s="1"/>
  <c r="S306" i="6" l="1"/>
  <c r="U306" i="6" s="1"/>
  <c r="AF305" i="6"/>
  <c r="W305" i="6"/>
  <c r="AH305" i="6" l="1"/>
  <c r="AG305" i="6"/>
  <c r="V306" i="6"/>
  <c r="X306" i="6" s="1"/>
  <c r="Q306" i="6" l="1"/>
  <c r="AE306" i="6" l="1"/>
  <c r="T306" i="6"/>
  <c r="W306" i="6" s="1"/>
  <c r="P307" i="6"/>
  <c r="R307" i="6" s="1"/>
  <c r="AG306" i="6" l="1"/>
  <c r="V307" i="6"/>
  <c r="AH306" i="6"/>
  <c r="S307" i="6"/>
  <c r="U307" i="6" s="1"/>
  <c r="AF306" i="6"/>
  <c r="X307" i="6"/>
  <c r="Q307" i="6" l="1"/>
  <c r="T307" i="6" s="1"/>
  <c r="W307" i="6" l="1"/>
  <c r="AE307" i="6"/>
  <c r="P308" i="6"/>
  <c r="R308" i="6" s="1"/>
  <c r="AF307" i="6"/>
  <c r="S308" i="6"/>
  <c r="V308" i="6" l="1"/>
  <c r="X308" i="6" s="1"/>
  <c r="AG307" i="6"/>
  <c r="U308" i="6"/>
  <c r="AH307" i="6"/>
  <c r="Q308" i="6" l="1"/>
  <c r="T308" i="6" s="1"/>
  <c r="AE308" i="6" l="1"/>
  <c r="W308" i="6"/>
  <c r="AG308" i="6" s="1"/>
  <c r="P309" i="6"/>
  <c r="R309" i="6" s="1"/>
  <c r="AF308" i="6"/>
  <c r="S309" i="6"/>
  <c r="V309" i="6" l="1"/>
  <c r="X309" i="6" s="1"/>
  <c r="AH308" i="6"/>
  <c r="U309" i="6"/>
  <c r="Q309" i="6" l="1"/>
  <c r="AE309" i="6" s="1"/>
  <c r="T309" i="6" l="1"/>
  <c r="W309" i="6" s="1"/>
  <c r="P310" i="6"/>
  <c r="R310" i="6" s="1"/>
  <c r="AF309" i="6" l="1"/>
  <c r="S310" i="6"/>
  <c r="U310" i="6"/>
  <c r="AH309" i="6"/>
  <c r="AG309" i="6"/>
  <c r="V310" i="6"/>
  <c r="X310" i="6" l="1"/>
  <c r="Q310" i="6" l="1"/>
  <c r="T310" i="6" s="1"/>
  <c r="W310" i="6" l="1"/>
  <c r="P311" i="6"/>
  <c r="R311" i="6" s="1"/>
  <c r="AE310" i="6"/>
  <c r="AF310" i="6"/>
  <c r="S311" i="6"/>
  <c r="V311" i="6" l="1"/>
  <c r="X311" i="6" s="1"/>
  <c r="AG310" i="6"/>
  <c r="U311" i="6"/>
  <c r="AH310" i="6" l="1"/>
  <c r="Q311" i="6" l="1"/>
  <c r="AE311" i="6" l="1"/>
  <c r="T311" i="6"/>
  <c r="P312" i="6"/>
  <c r="R312" i="6" s="1"/>
  <c r="W311" i="6" l="1"/>
  <c r="S312" i="6"/>
  <c r="AF311" i="6"/>
  <c r="U312" i="6"/>
  <c r="V312" i="6" l="1"/>
  <c r="AG311" i="6"/>
  <c r="AH311" i="6"/>
  <c r="X312" i="6"/>
  <c r="Q312" i="6" l="1"/>
  <c r="AE312" i="6" s="1"/>
  <c r="T312" i="6" l="1"/>
  <c r="W312" i="6" s="1"/>
  <c r="P313" i="6"/>
  <c r="R313" i="6" s="1"/>
  <c r="AF312" i="6" l="1"/>
  <c r="AH312" i="6"/>
  <c r="AG312" i="6"/>
  <c r="V313" i="6"/>
  <c r="X313" i="6" s="1"/>
  <c r="S313" i="6"/>
  <c r="U313" i="6" s="1"/>
  <c r="Q313" i="6" l="1"/>
  <c r="T313" i="6" s="1"/>
  <c r="AE313" i="6" l="1"/>
  <c r="W313" i="6"/>
  <c r="P314" i="6"/>
  <c r="R314" i="6" s="1"/>
  <c r="AF313" i="6"/>
  <c r="S314" i="6"/>
  <c r="AH313" i="6" l="1"/>
  <c r="U314" i="6"/>
  <c r="AG313" i="6"/>
  <c r="V314" i="6"/>
  <c r="X314" i="6" l="1"/>
  <c r="Q314" i="6" l="1"/>
  <c r="AE314" i="6" l="1"/>
  <c r="T314" i="6"/>
  <c r="W314" i="6" s="1"/>
  <c r="P315" i="6"/>
  <c r="R315" i="6" s="1"/>
  <c r="S315" i="6" l="1"/>
  <c r="AG314" i="6"/>
  <c r="V315" i="6"/>
  <c r="X315" i="6" s="1"/>
  <c r="AF314" i="6"/>
  <c r="U315" i="6"/>
  <c r="AH314" i="6" l="1"/>
  <c r="Q315" i="6" l="1"/>
  <c r="T315" i="6" s="1"/>
  <c r="S316" i="6" s="1"/>
  <c r="AE315" i="6" l="1"/>
  <c r="AF315" i="6"/>
  <c r="W315" i="6"/>
  <c r="P316" i="6"/>
  <c r="R316" i="6" s="1"/>
  <c r="U316" i="6"/>
  <c r="V316" i="6" l="1"/>
  <c r="X316" i="6" s="1"/>
  <c r="AG315" i="6"/>
  <c r="AH315" i="6"/>
  <c r="Q316" i="6" l="1"/>
  <c r="T316" i="6" s="1"/>
  <c r="AE316" i="6" l="1"/>
  <c r="W316" i="6"/>
  <c r="AG316" i="6" s="1"/>
  <c r="P317" i="6"/>
  <c r="R317" i="6" s="1"/>
  <c r="AF316" i="6"/>
  <c r="S317" i="6"/>
  <c r="V317" i="6" l="1"/>
  <c r="AH316" i="6"/>
  <c r="U317" i="6"/>
  <c r="X317" i="6"/>
  <c r="Q317" i="6" l="1"/>
  <c r="AE317" i="6" l="1"/>
  <c r="T317" i="6"/>
  <c r="AF317" i="6" s="1"/>
  <c r="P318" i="6"/>
  <c r="R318" i="6" s="1"/>
  <c r="S318" i="6" l="1"/>
  <c r="U318" i="6" s="1"/>
  <c r="W317" i="6"/>
  <c r="AG317" i="6" s="1"/>
  <c r="V318" i="6" l="1"/>
  <c r="X318" i="6" s="1"/>
  <c r="AH317" i="6"/>
  <c r="Q318" i="6" l="1"/>
  <c r="AE318" i="6" s="1"/>
  <c r="P319" i="6" l="1"/>
  <c r="R319" i="6" s="1"/>
  <c r="T318" i="6"/>
  <c r="AF318" i="6" s="1"/>
  <c r="AH318" i="6"/>
  <c r="S319" i="6" l="1"/>
  <c r="U319" i="6" s="1"/>
  <c r="W318" i="6"/>
  <c r="V319" i="6" s="1"/>
  <c r="X319" i="6" s="1"/>
  <c r="Q319" i="6"/>
  <c r="T319" i="6" s="1"/>
  <c r="AE319" i="6" l="1"/>
  <c r="AG318" i="6"/>
  <c r="W319" i="6"/>
  <c r="V320" i="6" s="1"/>
  <c r="P320" i="6"/>
  <c r="R320" i="6" s="1"/>
  <c r="AF319" i="6"/>
  <c r="S320" i="6"/>
  <c r="AG319" i="6" l="1"/>
  <c r="U320" i="6"/>
  <c r="X320" i="6"/>
  <c r="AH319" i="6"/>
  <c r="Q320" i="6" l="1"/>
  <c r="T320" i="6" s="1"/>
  <c r="AE320" i="6" l="1"/>
  <c r="W320" i="6"/>
  <c r="P321" i="6"/>
  <c r="R321" i="6" s="1"/>
  <c r="AF320" i="6"/>
  <c r="S321" i="6"/>
  <c r="AH320" i="6" l="1"/>
  <c r="U321" i="6"/>
  <c r="AG320" i="6"/>
  <c r="V321" i="6"/>
  <c r="X321" i="6" l="1"/>
  <c r="Q321" i="6" l="1"/>
  <c r="AE321" i="6" l="1"/>
  <c r="T321" i="6"/>
  <c r="W321" i="6" s="1"/>
  <c r="P322" i="6"/>
  <c r="R322" i="6" s="1"/>
  <c r="AG321" i="6" l="1"/>
  <c r="V322" i="6"/>
  <c r="X322" i="6" s="1"/>
  <c r="AH321" i="6"/>
  <c r="S322" i="6"/>
  <c r="U322" i="6" s="1"/>
  <c r="AF321" i="6"/>
  <c r="Q322" i="6" l="1"/>
  <c r="T322" i="6" s="1"/>
  <c r="AE322" i="6" l="1"/>
  <c r="W322" i="6"/>
  <c r="V323" i="6" s="1"/>
  <c r="P323" i="6"/>
  <c r="R323" i="6" s="1"/>
  <c r="AF322" i="6"/>
  <c r="S323" i="6"/>
  <c r="AH322" i="6" l="1"/>
  <c r="AG322" i="6"/>
  <c r="U323" i="6"/>
  <c r="X323" i="6"/>
  <c r="Q323" i="6" l="1"/>
  <c r="T323" i="6" s="1"/>
  <c r="AE323" i="6" l="1"/>
  <c r="W323" i="6"/>
  <c r="P324" i="6"/>
  <c r="R324" i="6" s="1"/>
  <c r="AF323" i="6"/>
  <c r="S324" i="6"/>
  <c r="U324" i="6" l="1"/>
  <c r="AG323" i="6"/>
  <c r="V324" i="6"/>
  <c r="AH323" i="6" l="1"/>
  <c r="X324" i="6"/>
  <c r="Q324" i="6" l="1"/>
  <c r="T324" i="6" s="1"/>
  <c r="AE324" i="6" l="1"/>
  <c r="W324" i="6"/>
  <c r="P325" i="6"/>
  <c r="R325" i="6" s="1"/>
  <c r="AF324" i="6"/>
  <c r="S325" i="6"/>
  <c r="V325" i="6" l="1"/>
  <c r="AG324" i="6"/>
  <c r="AH324" i="6"/>
  <c r="U325" i="6"/>
  <c r="X325" i="6"/>
  <c r="Q325" i="6" l="1"/>
  <c r="T325" i="6" s="1"/>
  <c r="AE325" i="6" l="1"/>
  <c r="W325" i="6"/>
  <c r="P326" i="6"/>
  <c r="R326" i="6"/>
  <c r="AF325" i="6"/>
  <c r="S326" i="6"/>
  <c r="AG325" i="6" l="1"/>
  <c r="V326" i="6"/>
  <c r="U326" i="6"/>
  <c r="AH325" i="6" l="1"/>
  <c r="X326" i="6"/>
  <c r="Q326" i="6" l="1"/>
  <c r="T326" i="6" s="1"/>
  <c r="AE326" i="6" l="1"/>
  <c r="W326" i="6"/>
  <c r="P327" i="6"/>
  <c r="R327" i="6" s="1"/>
  <c r="AF326" i="6"/>
  <c r="S327" i="6"/>
  <c r="AH326" i="6" l="1"/>
  <c r="V327" i="6"/>
  <c r="X327" i="6" s="1"/>
  <c r="AG326" i="6"/>
  <c r="U327" i="6"/>
  <c r="Q327" i="6" l="1"/>
  <c r="T327" i="6" s="1"/>
  <c r="AE327" i="6" l="1"/>
  <c r="W327" i="6"/>
  <c r="P328" i="6"/>
  <c r="R328" i="6" s="1"/>
  <c r="AF327" i="6"/>
  <c r="S328" i="6"/>
  <c r="AH327" i="6" l="1"/>
  <c r="V328" i="6"/>
  <c r="X328" i="6" s="1"/>
  <c r="AG327" i="6"/>
  <c r="U328" i="6"/>
  <c r="Q328" i="6" l="1"/>
  <c r="AE328" i="6" l="1"/>
  <c r="T328" i="6"/>
  <c r="W328" i="6" s="1"/>
  <c r="P329" i="6"/>
  <c r="R329" i="6" s="1"/>
  <c r="AF328" i="6" l="1"/>
  <c r="AG328" i="6"/>
  <c r="V329" i="6"/>
  <c r="X329" i="6" s="1"/>
  <c r="S329" i="6"/>
  <c r="U329" i="6" s="1"/>
  <c r="AH328" i="6"/>
  <c r="Q329" i="6" l="1"/>
  <c r="T329" i="6" s="1"/>
  <c r="AE329" i="6" l="1"/>
  <c r="W329" i="6"/>
  <c r="P330" i="6"/>
  <c r="R330" i="6" s="1"/>
  <c r="AF329" i="6"/>
  <c r="S330" i="6"/>
  <c r="V330" i="6" l="1"/>
  <c r="AG329" i="6"/>
  <c r="U330" i="6"/>
  <c r="AH329" i="6"/>
  <c r="X330" i="6"/>
  <c r="Q330" i="6" l="1"/>
  <c r="T330" i="6" s="1"/>
  <c r="AE330" i="6" l="1"/>
  <c r="W330" i="6"/>
  <c r="V331" i="6" s="1"/>
  <c r="P331" i="6"/>
  <c r="R331" i="6" s="1"/>
  <c r="AF330" i="6"/>
  <c r="S331" i="6"/>
  <c r="AG330" i="6" l="1"/>
  <c r="U331" i="6"/>
  <c r="AH330" i="6"/>
  <c r="X331" i="6"/>
  <c r="Q331" i="6" l="1"/>
  <c r="T331" i="6" s="1"/>
  <c r="AE331" i="6" l="1"/>
  <c r="W331" i="6"/>
  <c r="V332" i="6" s="1"/>
  <c r="P332" i="6"/>
  <c r="R332" i="6" s="1"/>
  <c r="AF331" i="6"/>
  <c r="S332" i="6"/>
  <c r="AG331" i="6" l="1"/>
  <c r="U332" i="6"/>
  <c r="X332" i="6"/>
  <c r="AH331" i="6"/>
  <c r="Q332" i="6" l="1"/>
  <c r="T332" i="6" s="1"/>
  <c r="AE332" i="6" l="1"/>
  <c r="W332" i="6"/>
  <c r="P333" i="6"/>
  <c r="R333" i="6" s="1"/>
  <c r="AF332" i="6"/>
  <c r="S333" i="6"/>
  <c r="AG332" i="6" l="1"/>
  <c r="V333" i="6"/>
  <c r="U333" i="6"/>
  <c r="AH332" i="6" l="1"/>
  <c r="X333" i="6"/>
  <c r="Q333" i="6" l="1"/>
  <c r="T333" i="6" s="1"/>
  <c r="AE333" i="6" l="1"/>
  <c r="W333" i="6"/>
  <c r="P334" i="6"/>
  <c r="R334" i="6" s="1"/>
  <c r="AF333" i="6"/>
  <c r="S334" i="6"/>
  <c r="V334" i="6" l="1"/>
  <c r="X334" i="6" s="1"/>
  <c r="AG333" i="6"/>
  <c r="U334" i="6"/>
  <c r="AH333" i="6"/>
  <c r="Q334" i="6" l="1"/>
  <c r="T334" i="6" s="1"/>
  <c r="AE334" i="6" l="1"/>
  <c r="W334" i="6"/>
  <c r="AG334" i="6" s="1"/>
  <c r="P335" i="6"/>
  <c r="R335" i="6" s="1"/>
  <c r="AF334" i="6"/>
  <c r="S335" i="6"/>
  <c r="AH334" i="6" l="1"/>
  <c r="V335" i="6"/>
  <c r="X335" i="6" s="1"/>
  <c r="U335" i="6"/>
  <c r="Q335" i="6" l="1"/>
  <c r="AE335" i="6" l="1"/>
  <c r="T335" i="6"/>
  <c r="P336" i="6"/>
  <c r="R336" i="6" s="1"/>
  <c r="S336" i="6" l="1"/>
  <c r="U336" i="6" s="1"/>
  <c r="W335" i="6"/>
  <c r="AF335" i="6"/>
  <c r="AG335" i="6" l="1"/>
  <c r="AH335" i="6"/>
  <c r="V336" i="6"/>
  <c r="X336" i="6" s="1"/>
  <c r="Q336" i="6" l="1"/>
  <c r="T336" i="6" s="1"/>
  <c r="W336" i="6" l="1"/>
  <c r="P337" i="6"/>
  <c r="R337" i="6" s="1"/>
  <c r="AE336" i="6"/>
  <c r="AF336" i="6"/>
  <c r="S337" i="6"/>
  <c r="AG336" i="6" l="1"/>
  <c r="V337" i="6"/>
  <c r="X337" i="6" s="1"/>
  <c r="U337" i="6"/>
  <c r="AH336" i="6" l="1"/>
  <c r="Q337" i="6"/>
  <c r="AE337" i="6" s="1"/>
  <c r="T337" i="6" l="1"/>
  <c r="W337" i="6" s="1"/>
  <c r="P338" i="6"/>
  <c r="R338" i="6" s="1"/>
  <c r="AF337" i="6" l="1"/>
  <c r="AH337" i="6"/>
  <c r="AG337" i="6"/>
  <c r="V338" i="6"/>
  <c r="X338" i="6" s="1"/>
  <c r="S338" i="6"/>
  <c r="U338" i="6" s="1"/>
  <c r="Q338" i="6" l="1"/>
  <c r="T338" i="6" s="1"/>
  <c r="AE338" i="6" l="1"/>
  <c r="W338" i="6"/>
  <c r="AG338" i="6" s="1"/>
  <c r="P339" i="6"/>
  <c r="R339" i="6" s="1"/>
  <c r="AF338" i="6"/>
  <c r="S339" i="6"/>
  <c r="V339" i="6" l="1"/>
  <c r="X339" i="6" s="1"/>
  <c r="U339" i="6"/>
  <c r="AH338" i="6" l="1"/>
  <c r="Q339" i="6" l="1"/>
  <c r="T339" i="6" s="1"/>
  <c r="AE339" i="6" l="1"/>
  <c r="W339" i="6"/>
  <c r="P340" i="6"/>
  <c r="R340" i="6" s="1"/>
  <c r="AF339" i="6"/>
  <c r="S340" i="6"/>
  <c r="AG339" i="6" l="1"/>
  <c r="V340" i="6"/>
  <c r="U340" i="6"/>
  <c r="AH339" i="6" l="1"/>
  <c r="X340" i="6"/>
  <c r="Q340" i="6" l="1"/>
  <c r="T340" i="6" s="1"/>
  <c r="W340" i="6" l="1"/>
  <c r="P341" i="6"/>
  <c r="R341" i="6" s="1"/>
  <c r="AE340" i="6"/>
  <c r="AF340" i="6"/>
  <c r="S341" i="6"/>
  <c r="AH340" i="6" l="1"/>
  <c r="V341" i="6"/>
  <c r="X341" i="6" s="1"/>
  <c r="AG340" i="6"/>
  <c r="U341" i="6"/>
  <c r="Q341" i="6" l="1"/>
  <c r="T341" i="6" s="1"/>
  <c r="AE341" i="6" l="1"/>
  <c r="W341" i="6"/>
  <c r="P342" i="6"/>
  <c r="R342" i="6" s="1"/>
  <c r="AF341" i="6"/>
  <c r="S342" i="6"/>
  <c r="AH341" i="6" l="1"/>
  <c r="V342" i="6"/>
  <c r="X342" i="6" s="1"/>
  <c r="AG341" i="6"/>
  <c r="U342" i="6"/>
  <c r="Q342" i="6" l="1"/>
  <c r="AE342" i="6" l="1"/>
  <c r="T342" i="6"/>
  <c r="W342" i="6" s="1"/>
  <c r="P343" i="6"/>
  <c r="R343" i="6" s="1"/>
  <c r="S343" i="6" l="1"/>
  <c r="U343" i="6" s="1"/>
  <c r="AF342" i="6"/>
  <c r="AG342" i="6"/>
  <c r="V343" i="6"/>
  <c r="AH342" i="6" l="1"/>
  <c r="X343" i="6"/>
  <c r="Q343" i="6" l="1"/>
  <c r="T343" i="6" s="1"/>
  <c r="AE343" i="6" l="1"/>
  <c r="W343" i="6"/>
  <c r="AG343" i="6" s="1"/>
  <c r="P344" i="6"/>
  <c r="R344" i="6" s="1"/>
  <c r="AF343" i="6"/>
  <c r="S344" i="6"/>
  <c r="V344" i="6" l="1"/>
  <c r="X344" i="6" s="1"/>
  <c r="U344" i="6"/>
  <c r="AH343" i="6"/>
  <c r="Q344" i="6" l="1"/>
  <c r="T344" i="6" s="1"/>
  <c r="AE344" i="6" l="1"/>
  <c r="W344" i="6"/>
  <c r="P345" i="6"/>
  <c r="R345" i="6" s="1"/>
  <c r="AF344" i="6"/>
  <c r="S345" i="6"/>
  <c r="AG344" i="6" l="1"/>
  <c r="V345" i="6"/>
  <c r="U345" i="6"/>
  <c r="AH344" i="6" l="1"/>
  <c r="X345" i="6"/>
  <c r="Q345" i="6" l="1"/>
  <c r="T345" i="6" s="1"/>
  <c r="AE345" i="6" l="1"/>
  <c r="W345" i="6"/>
  <c r="P346" i="6"/>
  <c r="R346" i="6" s="1"/>
  <c r="AF345" i="6"/>
  <c r="S346" i="6"/>
  <c r="AG345" i="6" l="1"/>
  <c r="V346" i="6"/>
  <c r="U346" i="6"/>
  <c r="AH345" i="6" l="1"/>
  <c r="X346" i="6"/>
  <c r="Q346" i="6" l="1"/>
  <c r="AE346" i="6" l="1"/>
  <c r="T346" i="6"/>
  <c r="AF346" i="6" s="1"/>
  <c r="P347" i="6"/>
  <c r="R347" i="6" s="1"/>
  <c r="W346" i="6" l="1"/>
  <c r="V347" i="6" s="1"/>
  <c r="S347" i="6"/>
  <c r="U347" i="6" s="1"/>
  <c r="AG346" i="6"/>
  <c r="AH346" i="6"/>
  <c r="X347" i="6"/>
  <c r="Q347" i="6" l="1"/>
  <c r="T347" i="6" s="1"/>
  <c r="AE347" i="6" l="1"/>
  <c r="W347" i="6"/>
  <c r="P348" i="6"/>
  <c r="R348" i="6" s="1"/>
  <c r="AF347" i="6"/>
  <c r="S348" i="6"/>
  <c r="AG347" i="6" l="1"/>
  <c r="V348" i="6"/>
  <c r="U348" i="6"/>
  <c r="AH347" i="6" l="1"/>
  <c r="X348" i="6"/>
  <c r="Q348" i="6" l="1"/>
  <c r="T348" i="6" s="1"/>
  <c r="AE348" i="6" l="1"/>
  <c r="W348" i="6"/>
  <c r="V349" i="6" s="1"/>
  <c r="P349" i="6"/>
  <c r="R349" i="6" s="1"/>
  <c r="AF348" i="6"/>
  <c r="S349" i="6"/>
  <c r="AG348" i="6" l="1"/>
  <c r="U349" i="6"/>
  <c r="X349" i="6"/>
  <c r="AH348" i="6" l="1"/>
  <c r="Q349" i="6" l="1"/>
  <c r="AE349" i="6" s="1"/>
  <c r="T349" i="6" l="1"/>
  <c r="W349" i="6" s="1"/>
  <c r="P350" i="6"/>
  <c r="R350" i="6" s="1"/>
  <c r="S350" i="6" l="1"/>
  <c r="U350" i="6" s="1"/>
  <c r="AF349" i="6"/>
  <c r="AG349" i="6"/>
  <c r="V350" i="6"/>
  <c r="X350" i="6" l="1"/>
  <c r="AH349" i="6"/>
  <c r="Q350" i="6" l="1"/>
  <c r="T350" i="6" s="1"/>
  <c r="AE350" i="6" l="1"/>
  <c r="W350" i="6"/>
  <c r="P351" i="6"/>
  <c r="R351" i="6" s="1"/>
  <c r="AF350" i="6"/>
  <c r="S351" i="6"/>
  <c r="AG350" i="6" l="1"/>
  <c r="V351" i="6"/>
  <c r="U351" i="6"/>
  <c r="AH350" i="6" l="1"/>
  <c r="X351" i="6"/>
  <c r="Q351" i="6" l="1"/>
  <c r="T351" i="6" s="1"/>
  <c r="AE351" i="6" l="1"/>
  <c r="W351" i="6"/>
  <c r="P352" i="6"/>
  <c r="R352" i="6" s="1"/>
  <c r="AF351" i="6"/>
  <c r="S352" i="6"/>
  <c r="V352" i="6" l="1"/>
  <c r="X352" i="6" s="1"/>
  <c r="AG351" i="6"/>
  <c r="U352" i="6"/>
  <c r="AH351" i="6"/>
  <c r="Q352" i="6" l="1"/>
  <c r="T352" i="6" s="1"/>
  <c r="AE352" i="6" l="1"/>
  <c r="W352" i="6"/>
  <c r="V353" i="6" s="1"/>
  <c r="P353" i="6"/>
  <c r="R353" i="6" s="1"/>
  <c r="AF352" i="6"/>
  <c r="S353" i="6"/>
  <c r="AG352" i="6" l="1"/>
  <c r="U353" i="6"/>
  <c r="X353" i="6"/>
  <c r="AH352" i="6" l="1"/>
  <c r="Q353" i="6" l="1"/>
  <c r="AE353" i="6" s="1"/>
  <c r="T353" i="6" l="1"/>
  <c r="P354" i="6"/>
  <c r="R354" i="6"/>
  <c r="W353" i="6" l="1"/>
  <c r="AH353" i="6" s="1"/>
  <c r="S354" i="6"/>
  <c r="U354" i="6" s="1"/>
  <c r="AF353" i="6"/>
  <c r="V354" i="6" l="1"/>
  <c r="X354" i="6" s="1"/>
  <c r="AG353" i="6"/>
  <c r="Q354" i="6" l="1"/>
  <c r="AE354" i="6" s="1"/>
  <c r="T354" i="6" l="1"/>
  <c r="W354" i="6" s="1"/>
  <c r="P355" i="6"/>
  <c r="R355" i="6" s="1"/>
  <c r="S355" i="6" l="1"/>
  <c r="U355" i="6" s="1"/>
  <c r="AF354" i="6"/>
  <c r="AG354" i="6"/>
  <c r="V355" i="6"/>
  <c r="AH354" i="6" l="1"/>
  <c r="X355" i="6"/>
  <c r="Q355" i="6" l="1"/>
  <c r="T355" i="6" s="1"/>
  <c r="AE355" i="6" l="1"/>
  <c r="W355" i="6"/>
  <c r="AG355" i="6" s="1"/>
  <c r="P356" i="6"/>
  <c r="R356" i="6" s="1"/>
  <c r="AF355" i="6"/>
  <c r="S356" i="6"/>
  <c r="AH355" i="6" l="1"/>
  <c r="V356" i="6"/>
  <c r="X356" i="6" s="1"/>
  <c r="U356" i="6"/>
  <c r="Q356" i="6" l="1"/>
  <c r="T356" i="6" s="1"/>
  <c r="AE356" i="6" l="1"/>
  <c r="W356" i="6"/>
  <c r="P357" i="6"/>
  <c r="R357" i="6" s="1"/>
  <c r="AF356" i="6"/>
  <c r="S357" i="6"/>
  <c r="AH356" i="6" l="1"/>
  <c r="U357" i="6"/>
  <c r="AG356" i="6"/>
  <c r="V357" i="6"/>
  <c r="X357" i="6" l="1"/>
  <c r="Q357" i="6" l="1"/>
  <c r="T357" i="6" s="1"/>
  <c r="AE357" i="6" l="1"/>
  <c r="W357" i="6"/>
  <c r="P358" i="6"/>
  <c r="R358" i="6" s="1"/>
  <c r="AF357" i="6"/>
  <c r="S358" i="6"/>
  <c r="AG357" i="6" l="1"/>
  <c r="V358" i="6"/>
  <c r="U358" i="6"/>
  <c r="AH357" i="6" l="1"/>
  <c r="X358" i="6"/>
  <c r="Q358" i="6" l="1"/>
  <c r="AE358" i="6" l="1"/>
  <c r="T358" i="6"/>
  <c r="W358" i="6" s="1"/>
  <c r="P359" i="6"/>
  <c r="R359" i="6" s="1"/>
  <c r="S359" i="6" l="1"/>
  <c r="U359" i="6" s="1"/>
  <c r="AF358" i="6"/>
  <c r="AG358" i="6"/>
  <c r="V359" i="6"/>
  <c r="AH358" i="6" l="1"/>
  <c r="X359" i="6"/>
  <c r="Q359" i="6" l="1"/>
  <c r="T359" i="6" s="1"/>
  <c r="AE359" i="6" l="1"/>
  <c r="W359" i="6"/>
  <c r="P360" i="6"/>
  <c r="R360" i="6" s="1"/>
  <c r="AF359" i="6"/>
  <c r="S360" i="6"/>
  <c r="AG359" i="6" l="1"/>
  <c r="V360" i="6"/>
  <c r="U360" i="6"/>
  <c r="AH359" i="6" l="1"/>
  <c r="X360" i="6"/>
  <c r="Q360" i="6" l="1"/>
  <c r="T360" i="6" s="1"/>
  <c r="AE360" i="6" l="1"/>
  <c r="P361" i="6"/>
  <c r="R361" i="6" s="1"/>
  <c r="W360" i="6"/>
  <c r="AF360" i="6"/>
  <c r="S361" i="6"/>
  <c r="AG360" i="6" l="1"/>
  <c r="V361" i="6"/>
  <c r="U361" i="6"/>
  <c r="X361" i="6" l="1"/>
  <c r="AH360" i="6"/>
  <c r="Q361" i="6" l="1"/>
  <c r="AE361" i="6" s="1"/>
  <c r="T361" i="6" l="1"/>
  <c r="W361" i="6" s="1"/>
  <c r="P362" i="6"/>
  <c r="R362" i="6" s="1"/>
  <c r="S362" i="6" l="1"/>
  <c r="AF361" i="6"/>
  <c r="AG361" i="6"/>
  <c r="V362" i="6"/>
  <c r="U362" i="6"/>
  <c r="AH361" i="6" l="1"/>
  <c r="X362" i="6"/>
  <c r="Q362" i="6" l="1"/>
  <c r="AE362" i="6" s="1"/>
  <c r="T362" i="6" l="1"/>
  <c r="W362" i="6" s="1"/>
  <c r="P363" i="6"/>
  <c r="R363" i="6" s="1"/>
  <c r="S363" i="6"/>
  <c r="AF362" i="6" l="1"/>
  <c r="AG362" i="6"/>
  <c r="V363" i="6"/>
  <c r="X363" i="6" s="1"/>
  <c r="AH362" i="6"/>
  <c r="U363" i="6"/>
  <c r="Q363" i="6" l="1"/>
  <c r="P364" i="6" s="1"/>
  <c r="AE363" i="6" l="1"/>
  <c r="T363" i="6"/>
  <c r="R364" i="6"/>
  <c r="W363" i="6" l="1"/>
  <c r="AH363" i="6" s="1"/>
  <c r="S364" i="6"/>
  <c r="U364" i="6" s="1"/>
  <c r="AF363" i="6"/>
  <c r="AG363" i="6" l="1"/>
  <c r="V364" i="6"/>
  <c r="X364" i="6" s="1"/>
  <c r="Q364" i="6" l="1"/>
  <c r="T364" i="6" s="1"/>
  <c r="AE364" i="6" l="1"/>
  <c r="W364" i="6"/>
  <c r="P365" i="6"/>
  <c r="R365" i="6" s="1"/>
  <c r="AF364" i="6"/>
  <c r="S365" i="6"/>
  <c r="AH364" i="6" l="1"/>
  <c r="AG364" i="6"/>
  <c r="V365" i="6"/>
  <c r="U365" i="6"/>
  <c r="X365" i="6" l="1"/>
  <c r="Q365" i="6" l="1"/>
  <c r="T365" i="6" s="1"/>
  <c r="AE365" i="6" l="1"/>
  <c r="W365" i="6"/>
  <c r="P366" i="6"/>
  <c r="R366" i="6" s="1"/>
  <c r="AF365" i="6"/>
  <c r="S366" i="6"/>
  <c r="V366" i="6" l="1"/>
  <c r="X366" i="6" s="1"/>
  <c r="AG365" i="6"/>
  <c r="U366" i="6"/>
  <c r="AH365" i="6"/>
  <c r="Q366" i="6" l="1"/>
  <c r="AE366" i="6" l="1"/>
  <c r="T366" i="6"/>
  <c r="W366" i="6" s="1"/>
  <c r="P367" i="6"/>
  <c r="R367" i="6" s="1"/>
  <c r="AH366" i="6" l="1"/>
  <c r="AG366" i="6"/>
  <c r="V367" i="6"/>
  <c r="X367" i="6" s="1"/>
  <c r="S367" i="6"/>
  <c r="U367" i="6" s="1"/>
  <c r="AF366" i="6"/>
  <c r="Q367" i="6" l="1"/>
  <c r="T367" i="6" s="1"/>
  <c r="AE367" i="6" l="1"/>
  <c r="W367" i="6"/>
  <c r="AG367" i="6" s="1"/>
  <c r="P368" i="6"/>
  <c r="R368" i="6" s="1"/>
  <c r="AF367" i="6"/>
  <c r="S368" i="6"/>
  <c r="AH367" i="6" l="1"/>
  <c r="V368" i="6"/>
  <c r="X368" i="6" s="1"/>
  <c r="U368" i="6"/>
  <c r="Q368" i="6" l="1"/>
  <c r="T368" i="6" s="1"/>
  <c r="AE368" i="6" l="1"/>
  <c r="W368" i="6"/>
  <c r="AG368" i="6" s="1"/>
  <c r="P369" i="6"/>
  <c r="R369" i="6" s="1"/>
  <c r="AF368" i="6"/>
  <c r="S369" i="6"/>
  <c r="AH368" i="6" l="1"/>
  <c r="V369" i="6"/>
  <c r="X369" i="6" s="1"/>
  <c r="U369" i="6"/>
  <c r="Q369" i="6" l="1"/>
  <c r="AE369" i="6" s="1"/>
  <c r="T369" i="6" l="1"/>
  <c r="W369" i="6" s="1"/>
  <c r="V370" i="6" s="1"/>
  <c r="P370" i="6"/>
  <c r="R370" i="6" s="1"/>
  <c r="S370" i="6" l="1"/>
  <c r="AF369" i="6"/>
  <c r="AG369" i="6"/>
  <c r="U370" i="6"/>
  <c r="AH369" i="6"/>
  <c r="X370" i="6"/>
  <c r="Q370" i="6" l="1"/>
  <c r="T370" i="6" s="1"/>
  <c r="AF370" i="6" s="1"/>
  <c r="AE370" i="6" l="1"/>
  <c r="W370" i="6"/>
  <c r="V371" i="6" s="1"/>
  <c r="X371" i="6" s="1"/>
  <c r="P371" i="6"/>
  <c r="R371" i="6" s="1"/>
  <c r="S371" i="6"/>
  <c r="U371" i="6" s="1"/>
  <c r="AH370" i="6" l="1"/>
  <c r="AG370" i="6"/>
  <c r="Q371" i="6" l="1"/>
  <c r="T371" i="6" s="1"/>
  <c r="S372" i="6" s="1"/>
  <c r="U372" i="6" s="1"/>
  <c r="AF371" i="6" l="1"/>
  <c r="W371" i="6"/>
  <c r="V372" i="6" s="1"/>
  <c r="X372" i="6" s="1"/>
  <c r="AE371" i="6"/>
  <c r="P372" i="6"/>
  <c r="R372" i="6" s="1"/>
  <c r="AG371" i="6" l="1"/>
  <c r="Q372" i="6" l="1"/>
  <c r="AE372" i="6" s="1"/>
  <c r="AH371" i="6"/>
  <c r="T372" i="6"/>
  <c r="W372" i="6" s="1"/>
  <c r="S373" i="6" l="1"/>
  <c r="U373" i="6" s="1"/>
  <c r="P373" i="6"/>
  <c r="R373" i="6" s="1"/>
  <c r="AH372" i="6"/>
  <c r="AF372" i="6"/>
  <c r="AG372" i="6"/>
  <c r="V373" i="6"/>
  <c r="X373" i="6" l="1"/>
  <c r="Q373" i="6" l="1"/>
  <c r="T373" i="6" s="1"/>
  <c r="AE373" i="6" l="1"/>
  <c r="W373" i="6"/>
  <c r="P374" i="6"/>
  <c r="R374" i="6"/>
  <c r="AF373" i="6"/>
  <c r="S374" i="6"/>
  <c r="AH373" i="6" l="1"/>
  <c r="U374" i="6"/>
  <c r="AG373" i="6"/>
  <c r="V374" i="6"/>
  <c r="X374" i="6" l="1"/>
  <c r="Q374" i="6" l="1"/>
  <c r="T374" i="6" s="1"/>
  <c r="AE374" i="6" l="1"/>
  <c r="W374" i="6"/>
  <c r="P375" i="6"/>
  <c r="R375" i="6" s="1"/>
  <c r="AF374" i="6"/>
  <c r="S375" i="6"/>
  <c r="AH374" i="6" l="1"/>
  <c r="U375" i="6"/>
  <c r="AG374" i="6"/>
  <c r="V375" i="6"/>
  <c r="X375" i="6" l="1"/>
  <c r="Q375" i="6" l="1"/>
  <c r="T375" i="6" s="1"/>
  <c r="AE375" i="6" l="1"/>
  <c r="W375" i="6"/>
  <c r="P376" i="6"/>
  <c r="R376" i="6" s="1"/>
  <c r="AF375" i="6"/>
  <c r="S376" i="6"/>
  <c r="U376" i="6" l="1"/>
  <c r="AG375" i="6"/>
  <c r="V376" i="6"/>
  <c r="AH375" i="6" l="1"/>
  <c r="X376" i="6"/>
  <c r="Q376" i="6" l="1"/>
  <c r="T376" i="6" s="1"/>
  <c r="AE376" i="6" l="1"/>
  <c r="W376" i="6"/>
  <c r="P377" i="6"/>
  <c r="R377" i="6" s="1"/>
  <c r="AF376" i="6"/>
  <c r="S377" i="6"/>
  <c r="U377" i="6" s="1"/>
  <c r="AH376" i="6" l="1"/>
  <c r="AG376" i="6"/>
  <c r="V377" i="6"/>
  <c r="X377" i="6" s="1"/>
  <c r="Q377" i="6" l="1"/>
  <c r="T377" i="6" s="1"/>
  <c r="C7" i="6"/>
  <c r="E10" i="6"/>
  <c r="W377" i="6" l="1"/>
  <c r="AE377" i="6"/>
  <c r="AF377" i="6"/>
  <c r="E11" i="6"/>
  <c r="AG377" i="6" l="1"/>
  <c r="E12" i="6"/>
  <c r="AH377" i="6" l="1"/>
  <c r="E13" i="6"/>
  <c r="AB17" i="8" l="1"/>
  <c r="AI17" i="8" s="1"/>
  <c r="AD18" i="8"/>
  <c r="AA18" i="8" l="1"/>
  <c r="AF18" i="8"/>
  <c r="AC18" i="8" l="1"/>
  <c r="AE18" i="8"/>
  <c r="AJ18" i="8" s="1"/>
  <c r="AB18" i="8" l="1"/>
  <c r="AI18" i="8" s="1"/>
  <c r="AD19" i="8"/>
  <c r="AF19" i="8" s="1"/>
  <c r="AA19" i="8" l="1"/>
  <c r="AC19" i="8" s="1"/>
  <c r="AE19" i="8" l="1"/>
  <c r="AJ19" i="8" s="1"/>
  <c r="AD20" i="8" l="1"/>
  <c r="AF20" i="8" s="1"/>
  <c r="AB19" i="8"/>
  <c r="AA20" i="8"/>
  <c r="AC20" i="8" s="1"/>
  <c r="AI19" i="8"/>
  <c r="AE20" i="8" l="1"/>
  <c r="AJ20" i="8" s="1"/>
  <c r="AD21" i="8" l="1"/>
  <c r="AF21" i="8" s="1"/>
  <c r="AB20" i="8"/>
  <c r="AI20" i="8" s="1"/>
  <c r="AA21" i="8" l="1"/>
  <c r="AC21" i="8" s="1"/>
  <c r="AE21" i="8" l="1"/>
  <c r="AB21" i="8" s="1"/>
  <c r="AI21" i="8" s="1"/>
  <c r="AD22" i="8" l="1"/>
  <c r="AF22" i="8" s="1"/>
  <c r="AJ21" i="8"/>
  <c r="AA22" i="8"/>
  <c r="AC22" i="8" s="1"/>
  <c r="AE22" i="8" l="1"/>
  <c r="AJ22" i="8" s="1"/>
  <c r="AD23" i="8" l="1"/>
  <c r="AB22" i="8"/>
  <c r="AI22" i="8" s="1"/>
  <c r="AF23" i="8"/>
  <c r="AA23" i="8" l="1"/>
  <c r="AC23" i="8" s="1"/>
  <c r="AE23" i="8" l="1"/>
  <c r="AB23" i="8" s="1"/>
  <c r="AD24" i="8" l="1"/>
  <c r="AF24" i="8" s="1"/>
  <c r="AJ23" i="8"/>
  <c r="AA24" i="8"/>
  <c r="AC24" i="8" s="1"/>
  <c r="AI23" i="8"/>
  <c r="AE24" i="8" l="1"/>
  <c r="AB24" i="8" s="1"/>
  <c r="AD25" i="8" l="1"/>
  <c r="AF25" i="8" s="1"/>
  <c r="AJ24" i="8"/>
  <c r="AA25" i="8"/>
  <c r="AI24" i="8"/>
  <c r="AE25" i="8" l="1"/>
  <c r="AC25" i="8"/>
  <c r="AD26" i="8" l="1"/>
  <c r="AF26" i="8" s="1"/>
  <c r="AJ25" i="8"/>
  <c r="AB25" i="8"/>
  <c r="AI25" i="8" l="1"/>
  <c r="AA26" i="8"/>
  <c r="AE26" i="8" l="1"/>
  <c r="AC26" i="8"/>
  <c r="AB26" i="8" l="1"/>
  <c r="AJ26" i="8"/>
  <c r="AD27" i="8"/>
  <c r="AF27" i="8" l="1"/>
  <c r="AA27" i="8"/>
  <c r="AC27" i="8" s="1"/>
  <c r="AI26" i="8"/>
  <c r="AE27" i="8" l="1"/>
  <c r="AD28" i="8" s="1"/>
  <c r="AF28" i="8" s="1"/>
  <c r="AJ27" i="8" l="1"/>
  <c r="AB27" i="8"/>
  <c r="AA28" i="8" s="1"/>
  <c r="AI27" i="8" l="1"/>
  <c r="AC28" i="8"/>
  <c r="AE28" i="8"/>
  <c r="AB28" i="8" l="1"/>
  <c r="AJ28" i="8"/>
  <c r="AD29" i="8"/>
  <c r="AF29" i="8" l="1"/>
  <c r="AA29" i="8"/>
  <c r="AI28" i="8"/>
  <c r="AC29" i="8" l="1"/>
  <c r="AE29" i="8"/>
  <c r="AB29" i="8" l="1"/>
  <c r="AJ29" i="8"/>
  <c r="AD30" i="8"/>
  <c r="AF30" i="8" l="1"/>
  <c r="AA30" i="8"/>
  <c r="AI29" i="8"/>
  <c r="AC30" i="8" l="1"/>
  <c r="AE30" i="8"/>
  <c r="AB30" i="8" l="1"/>
  <c r="AJ30" i="8"/>
  <c r="AD31" i="8"/>
  <c r="AF31" i="8" l="1"/>
  <c r="AI30" i="8"/>
  <c r="AA31" i="8"/>
  <c r="AE31" i="8" l="1"/>
  <c r="AC31" i="8"/>
  <c r="AJ31" i="8" l="1"/>
  <c r="AD32" i="8"/>
  <c r="AB31" i="8"/>
  <c r="AI31" i="8" l="1"/>
  <c r="AA32" i="8"/>
  <c r="AF32" i="8"/>
  <c r="AC32" i="8" l="1"/>
  <c r="AE32" i="8"/>
  <c r="AJ32" i="8" l="1"/>
  <c r="AB32" i="8"/>
  <c r="AD33" i="8"/>
  <c r="AF33" i="8" l="1"/>
  <c r="AI32" i="8"/>
  <c r="AA33" i="8"/>
  <c r="AE33" i="8" l="1"/>
  <c r="AC33" i="8"/>
  <c r="AJ33" i="8" l="1"/>
  <c r="AB33" i="8"/>
  <c r="AD34" i="8"/>
  <c r="AI33" i="8" l="1"/>
  <c r="AA34" i="8"/>
  <c r="AF34" i="8"/>
  <c r="AC34" i="8" l="1"/>
  <c r="AE34" i="8"/>
  <c r="AJ34" i="8" l="1"/>
  <c r="AD35" i="8"/>
  <c r="AB34" i="8"/>
  <c r="AI34" i="8" l="1"/>
  <c r="AA35" i="8"/>
  <c r="AF35" i="8"/>
  <c r="AE35" i="8" l="1"/>
  <c r="AC35" i="8"/>
  <c r="AJ35" i="8" l="1"/>
  <c r="AD36" i="8"/>
  <c r="AB35" i="8"/>
  <c r="AI35" i="8" l="1"/>
  <c r="AA36" i="8"/>
  <c r="AF36" i="8"/>
  <c r="AC36" i="8" l="1"/>
  <c r="AE36" i="8"/>
  <c r="AJ36" i="8" l="1"/>
  <c r="AD37" i="8"/>
  <c r="AB36" i="8"/>
  <c r="AI36" i="8" l="1"/>
  <c r="AA37" i="8"/>
  <c r="AF37" i="8"/>
  <c r="AC37" i="8" l="1"/>
  <c r="AE37" i="8"/>
  <c r="AJ37" i="8" l="1"/>
  <c r="AB37" i="8"/>
  <c r="AD38" i="8"/>
  <c r="AF38" i="8" l="1"/>
  <c r="AI37" i="8"/>
  <c r="AA38" i="8"/>
  <c r="AC38" i="8" l="1"/>
  <c r="AE38" i="8"/>
  <c r="AJ38" i="8" l="1"/>
  <c r="AB38" i="8"/>
  <c r="AD39" i="8"/>
  <c r="AI38" i="8" l="1"/>
  <c r="AA39" i="8"/>
  <c r="AF39" i="8"/>
  <c r="AC39" i="8" l="1"/>
  <c r="AE39" i="8"/>
  <c r="AJ39" i="8" l="1"/>
  <c r="AB39" i="8"/>
  <c r="AD40" i="8"/>
  <c r="AI39" i="8" l="1"/>
  <c r="AA40" i="8"/>
  <c r="AF40" i="8"/>
  <c r="AE40" i="8" l="1"/>
  <c r="AC40" i="8"/>
  <c r="AJ40" i="8" l="1"/>
  <c r="AD41" i="8"/>
  <c r="AB40" i="8"/>
  <c r="AI40" i="8" l="1"/>
  <c r="AA41" i="8"/>
  <c r="AF41" i="8"/>
  <c r="AC41" i="8" l="1"/>
  <c r="AE41" i="8"/>
  <c r="AJ41" i="8" l="1"/>
  <c r="AD42" i="8"/>
  <c r="AB41" i="8"/>
  <c r="AI41" i="8" l="1"/>
  <c r="AA42" i="8"/>
  <c r="AF42" i="8"/>
  <c r="AC42" i="8" l="1"/>
  <c r="AE42" i="8"/>
  <c r="AJ42" i="8" l="1"/>
  <c r="AD43" i="8"/>
  <c r="AB42" i="8"/>
  <c r="AI42" i="8" l="1"/>
  <c r="AA43" i="8"/>
  <c r="AF43" i="8"/>
  <c r="AE43" i="8" l="1"/>
  <c r="AC43" i="8"/>
  <c r="AJ43" i="8" l="1"/>
  <c r="AB43" i="8"/>
  <c r="AD44" i="8"/>
  <c r="AI43" i="8" l="1"/>
  <c r="AA44" i="8"/>
  <c r="AF44" i="8"/>
  <c r="AC44" i="8" l="1"/>
  <c r="AE44" i="8"/>
  <c r="AJ44" i="8" l="1"/>
  <c r="AD45" i="8"/>
  <c r="AB44" i="8"/>
  <c r="AF45" i="8" l="1"/>
  <c r="AI44" i="8"/>
  <c r="AA45" i="8"/>
  <c r="AC45" i="8" l="1"/>
  <c r="AE45" i="8"/>
  <c r="AJ45" i="8" l="1"/>
  <c r="AD46" i="8"/>
  <c r="AB45" i="8"/>
  <c r="AI45" i="8" l="1"/>
  <c r="AA46" i="8"/>
  <c r="AF46" i="8"/>
  <c r="AC46" i="8" l="1"/>
  <c r="AE46" i="8"/>
  <c r="AJ46" i="8" l="1"/>
  <c r="AD47" i="8"/>
  <c r="AB46" i="8"/>
  <c r="AI46" i="8" l="1"/>
  <c r="AA47" i="8"/>
  <c r="AF47" i="8"/>
  <c r="AE47" i="8" l="1"/>
  <c r="AC47" i="8"/>
  <c r="AJ47" i="8" l="1"/>
  <c r="AB47" i="8"/>
  <c r="AD48" i="8"/>
  <c r="AF48" i="8" l="1"/>
  <c r="AI47" i="8"/>
  <c r="AA48" i="8"/>
  <c r="AE48" i="8" l="1"/>
  <c r="AC48" i="8"/>
  <c r="AJ48" i="8" l="1"/>
  <c r="AB48" i="8"/>
  <c r="AD49" i="8"/>
  <c r="AI48" i="8" l="1"/>
  <c r="AA49" i="8"/>
  <c r="AF49" i="8"/>
  <c r="AE49" i="8" l="1"/>
  <c r="AC49" i="8"/>
  <c r="AJ49" i="8" l="1"/>
  <c r="AD50" i="8"/>
  <c r="AB49" i="8"/>
  <c r="AI49" i="8" l="1"/>
  <c r="AA50" i="8"/>
  <c r="AF50" i="8"/>
  <c r="AC50" i="8" l="1"/>
  <c r="AE50" i="8"/>
  <c r="AJ50" i="8" l="1"/>
  <c r="AD51" i="8"/>
  <c r="AB50" i="8"/>
  <c r="AI50" i="8" l="1"/>
  <c r="AA51" i="8"/>
  <c r="AF51" i="8"/>
  <c r="AC51" i="8" l="1"/>
  <c r="AE51" i="8"/>
  <c r="AJ51" i="8" l="1"/>
  <c r="AD52" i="8"/>
  <c r="AB51" i="8"/>
  <c r="AI51" i="8" l="1"/>
  <c r="AA52" i="8"/>
  <c r="AF52" i="8"/>
  <c r="AE52" i="8" l="1"/>
  <c r="AC52" i="8"/>
  <c r="AJ52" i="8" l="1"/>
  <c r="AB52" i="8"/>
  <c r="AD53" i="8"/>
  <c r="AF53" i="8" l="1"/>
  <c r="AI52" i="8"/>
  <c r="AA53" i="8"/>
  <c r="AE53" i="8" l="1"/>
  <c r="AC53" i="8"/>
  <c r="AJ53" i="8" l="1"/>
  <c r="AB53" i="8"/>
  <c r="AD54" i="8"/>
  <c r="AI53" i="8" l="1"/>
  <c r="AA54" i="8"/>
  <c r="AF54" i="8"/>
  <c r="AC54" i="8" l="1"/>
  <c r="AE54" i="8"/>
  <c r="AJ54" i="8" l="1"/>
  <c r="AD55" i="8"/>
  <c r="AB54" i="8"/>
  <c r="AI54" i="8" l="1"/>
  <c r="AA55" i="8"/>
  <c r="AF55" i="8"/>
  <c r="AE55" i="8" l="1"/>
  <c r="AC55" i="8"/>
  <c r="AJ55" i="8" l="1"/>
  <c r="AB55" i="8"/>
  <c r="AD56" i="8"/>
  <c r="AF56" i="8" l="1"/>
  <c r="AI55" i="8"/>
  <c r="AA56" i="8"/>
  <c r="AC56" i="8" l="1"/>
  <c r="AE56" i="8"/>
  <c r="AJ56" i="8" l="1"/>
  <c r="AB56" i="8"/>
  <c r="AD57" i="8"/>
  <c r="AF57" i="8" l="1"/>
  <c r="AI56" i="8"/>
  <c r="AA57" i="8"/>
  <c r="AE57" i="8" l="1"/>
  <c r="AC57" i="8"/>
  <c r="AJ57" i="8" l="1"/>
  <c r="AB57" i="8"/>
  <c r="AD58" i="8"/>
  <c r="AF58" i="8" l="1"/>
  <c r="AI57" i="8"/>
  <c r="AA58" i="8"/>
  <c r="AC58" i="8" l="1"/>
  <c r="AE58" i="8"/>
  <c r="AJ58" i="8" l="1"/>
  <c r="AD59" i="8"/>
  <c r="AB58" i="8"/>
  <c r="AF59" i="8" l="1"/>
  <c r="AI58" i="8"/>
  <c r="AA59" i="8"/>
  <c r="AE59" i="8" l="1"/>
  <c r="AC59" i="8"/>
  <c r="AJ59" i="8" l="1"/>
  <c r="AB59" i="8"/>
  <c r="AD60" i="8"/>
  <c r="AI59" i="8" l="1"/>
  <c r="AA60" i="8"/>
  <c r="AF60" i="8"/>
  <c r="AE60" i="8" l="1"/>
  <c r="AC60" i="8"/>
  <c r="AJ60" i="8" l="1"/>
  <c r="AB60" i="8"/>
  <c r="AD61" i="8"/>
  <c r="AI60" i="8" l="1"/>
  <c r="AA61" i="8"/>
  <c r="AF61" i="8"/>
  <c r="AC61" i="8" l="1"/>
  <c r="AE61" i="8"/>
  <c r="AJ61" i="8" l="1"/>
  <c r="AB61" i="8"/>
  <c r="AD62" i="8"/>
  <c r="AF62" i="8" l="1"/>
  <c r="AI61" i="8"/>
  <c r="AA62" i="8"/>
  <c r="AC62" i="8" l="1"/>
  <c r="AE62" i="8"/>
  <c r="AJ62" i="8" l="1"/>
  <c r="AB62" i="8"/>
  <c r="AD63" i="8"/>
  <c r="AF63" i="8" l="1"/>
  <c r="AI62" i="8"/>
  <c r="AA63" i="8"/>
  <c r="AE63" i="8" l="1"/>
  <c r="AC63" i="8"/>
  <c r="AJ63" i="8" l="1"/>
  <c r="AD64" i="8"/>
  <c r="AB63" i="8"/>
  <c r="AI63" i="8" l="1"/>
  <c r="AA64" i="8"/>
  <c r="AF64" i="8"/>
  <c r="AE64" i="8" l="1"/>
  <c r="AC64" i="8"/>
  <c r="AJ64" i="8" l="1"/>
  <c r="AB64" i="8"/>
  <c r="AD65" i="8"/>
  <c r="AF65" i="8" l="1"/>
  <c r="AI64" i="8"/>
  <c r="AA65" i="8"/>
  <c r="AC65" i="8" l="1"/>
  <c r="AE65" i="8"/>
  <c r="AJ65" i="8" l="1"/>
  <c r="AB65" i="8"/>
  <c r="AD66" i="8"/>
  <c r="AF66" i="8" l="1"/>
  <c r="AI65" i="8"/>
  <c r="AA66" i="8"/>
  <c r="AE66" i="8" l="1"/>
  <c r="AC66" i="8"/>
  <c r="AJ66" i="8" l="1"/>
  <c r="AB66" i="8"/>
  <c r="AD67" i="8"/>
  <c r="AI66" i="8" l="1"/>
  <c r="AA67" i="8"/>
  <c r="AF67" i="8"/>
  <c r="AE67" i="8" l="1"/>
  <c r="AC67" i="8"/>
  <c r="AJ67" i="8" l="1"/>
  <c r="AD68" i="8"/>
  <c r="AB67" i="8"/>
  <c r="AI67" i="8" l="1"/>
  <c r="AA68" i="8"/>
  <c r="AF68" i="8"/>
  <c r="AE68" i="8" l="1"/>
  <c r="AC68" i="8"/>
  <c r="AJ68" i="8" l="1"/>
  <c r="AD69" i="8"/>
  <c r="AB68" i="8"/>
  <c r="AI68" i="8" l="1"/>
  <c r="AA69" i="8"/>
  <c r="AF69" i="8"/>
  <c r="AE69" i="8" l="1"/>
  <c r="AC69" i="8"/>
  <c r="AJ69" i="8" l="1"/>
  <c r="AB69" i="8"/>
  <c r="AD70" i="8"/>
  <c r="AF70" i="8" l="1"/>
  <c r="AI69" i="8"/>
  <c r="AA70" i="8"/>
  <c r="AC70" i="8" l="1"/>
  <c r="AE70" i="8"/>
  <c r="AJ70" i="8" l="1"/>
  <c r="AD71" i="8"/>
  <c r="AB70" i="8"/>
  <c r="AI70" i="8" l="1"/>
  <c r="AA71" i="8"/>
  <c r="AF71" i="8"/>
  <c r="AC71" i="8" l="1"/>
  <c r="AE71" i="8"/>
  <c r="AJ71" i="8" l="1"/>
  <c r="AD72" i="8"/>
  <c r="AB71" i="8"/>
  <c r="AI71" i="8" l="1"/>
  <c r="AA72" i="8"/>
  <c r="AF72" i="8"/>
  <c r="AE72" i="8" l="1"/>
  <c r="AC72" i="8"/>
  <c r="AJ72" i="8" l="1"/>
  <c r="AD73" i="8"/>
  <c r="AB72" i="8"/>
  <c r="AI72" i="8" l="1"/>
  <c r="AA73" i="8"/>
  <c r="AF73" i="8"/>
  <c r="AE73" i="8" l="1"/>
  <c r="AC73" i="8"/>
  <c r="AJ73" i="8" l="1"/>
  <c r="AD74" i="8"/>
  <c r="AB73" i="8"/>
  <c r="AI73" i="8" l="1"/>
  <c r="AA74" i="8"/>
  <c r="AF74" i="8"/>
  <c r="AC74" i="8" l="1"/>
  <c r="AE74" i="8"/>
  <c r="AJ74" i="8" l="1"/>
  <c r="AB74" i="8"/>
  <c r="AD75" i="8"/>
  <c r="AF75" i="8" l="1"/>
  <c r="AI74" i="8"/>
  <c r="AA75" i="8"/>
  <c r="AC75" i="8" l="1"/>
  <c r="AE75" i="8"/>
  <c r="AJ75" i="8" l="1"/>
  <c r="AD76" i="8"/>
  <c r="AB75" i="8"/>
  <c r="AI75" i="8" l="1"/>
  <c r="AA76" i="8"/>
  <c r="AF76" i="8"/>
  <c r="AC76" i="8" l="1"/>
  <c r="AE76" i="8"/>
  <c r="AJ76" i="8" l="1"/>
  <c r="AD77" i="8"/>
  <c r="AB76" i="8"/>
  <c r="AI76" i="8" l="1"/>
  <c r="AA77" i="8"/>
  <c r="AF77" i="8"/>
  <c r="AC77" i="8" l="1"/>
  <c r="AE77" i="8"/>
  <c r="AJ77" i="8" l="1"/>
  <c r="AB77" i="8"/>
  <c r="AD78" i="8"/>
  <c r="AF78" i="8" l="1"/>
  <c r="AI77" i="8"/>
  <c r="AA78" i="8"/>
  <c r="AC78" i="8" l="1"/>
  <c r="AE78" i="8"/>
  <c r="AJ78" i="8" l="1"/>
  <c r="AB78" i="8"/>
  <c r="AD79" i="8"/>
  <c r="AI78" i="8" l="1"/>
  <c r="AA79" i="8"/>
  <c r="AF79" i="8"/>
  <c r="AE79" i="8" l="1"/>
  <c r="AC79" i="8"/>
  <c r="AJ79" i="8" l="1"/>
  <c r="AB79" i="8"/>
  <c r="AD80" i="8"/>
  <c r="AF80" i="8" l="1"/>
  <c r="AI79" i="8"/>
  <c r="AA80" i="8"/>
  <c r="AC80" i="8" l="1"/>
  <c r="AE80" i="8"/>
  <c r="AJ80" i="8" l="1"/>
  <c r="AD81" i="8"/>
  <c r="AB80" i="8"/>
  <c r="AI80" i="8" l="1"/>
  <c r="AA81" i="8"/>
  <c r="AF81" i="8"/>
  <c r="AC81" i="8" l="1"/>
  <c r="AE81" i="8"/>
  <c r="AJ81" i="8" l="1"/>
  <c r="AB81" i="8"/>
  <c r="AD82" i="8"/>
  <c r="AF82" i="8" l="1"/>
  <c r="AI81" i="8"/>
  <c r="AA82" i="8"/>
  <c r="AE82" i="8" l="1"/>
  <c r="AC82" i="8"/>
  <c r="AJ82" i="8" l="1"/>
  <c r="AB82" i="8"/>
  <c r="AD83" i="8"/>
  <c r="AF83" i="8" l="1"/>
  <c r="AI82" i="8"/>
  <c r="AA83" i="8"/>
  <c r="AE83" i="8" l="1"/>
  <c r="AC83" i="8"/>
  <c r="AJ83" i="8" l="1"/>
  <c r="AD84" i="8"/>
  <c r="AB83" i="8"/>
  <c r="AF84" i="8" l="1"/>
  <c r="AI83" i="8"/>
  <c r="AA84" i="8"/>
  <c r="AE84" i="8" l="1"/>
  <c r="AC84" i="8"/>
  <c r="AJ84" i="8" l="1"/>
  <c r="AD85" i="8"/>
  <c r="AB84" i="8"/>
  <c r="AI84" i="8" l="1"/>
  <c r="AA85" i="8"/>
  <c r="AF85" i="8"/>
  <c r="AE85" i="8" l="1"/>
  <c r="AC85" i="8"/>
  <c r="AJ85" i="8" l="1"/>
  <c r="AB85" i="8"/>
  <c r="AD86" i="8"/>
  <c r="AF86" i="8" l="1"/>
  <c r="AI85" i="8"/>
  <c r="AA86" i="8"/>
  <c r="AE86" i="8" l="1"/>
  <c r="AC86" i="8"/>
  <c r="AJ86" i="8" l="1"/>
  <c r="AD87" i="8"/>
  <c r="AB86" i="8"/>
  <c r="AI86" i="8" l="1"/>
  <c r="AA87" i="8"/>
  <c r="AF87" i="8"/>
  <c r="AC87" i="8" l="1"/>
  <c r="AE87" i="8"/>
  <c r="AJ87" i="8" l="1"/>
  <c r="AB87" i="8"/>
  <c r="AD88" i="8"/>
  <c r="AI87" i="8" l="1"/>
  <c r="AA88" i="8"/>
  <c r="AF88" i="8"/>
  <c r="AC88" i="8" l="1"/>
  <c r="AE88" i="8"/>
  <c r="AJ88" i="8" l="1"/>
  <c r="AD89" i="8"/>
  <c r="AB88" i="8"/>
  <c r="AF89" i="8" l="1"/>
  <c r="AI88" i="8"/>
  <c r="AA89" i="8"/>
  <c r="AE89" i="8" l="1"/>
  <c r="AC89" i="8"/>
  <c r="AJ89" i="8" l="1"/>
  <c r="AB89" i="8"/>
  <c r="AD90" i="8"/>
  <c r="AI89" i="8" l="1"/>
  <c r="AA90" i="8"/>
  <c r="AF90" i="8"/>
  <c r="AC90" i="8" l="1"/>
  <c r="AE90" i="8"/>
  <c r="AJ90" i="8" l="1"/>
  <c r="AD91" i="8"/>
  <c r="AB90" i="8"/>
  <c r="AF91" i="8" l="1"/>
  <c r="AI90" i="8"/>
  <c r="AA91" i="8"/>
  <c r="AE91" i="8" l="1"/>
  <c r="AC91" i="8"/>
  <c r="AJ91" i="8" l="1"/>
  <c r="AB91" i="8"/>
  <c r="AD92" i="8"/>
  <c r="AI91" i="8" l="1"/>
  <c r="AA92" i="8"/>
  <c r="AF92" i="8"/>
  <c r="AC92" i="8" l="1"/>
  <c r="AE92" i="8"/>
  <c r="AJ92" i="8" l="1"/>
  <c r="AD93" i="8"/>
  <c r="AB92" i="8"/>
  <c r="AI92" i="8" l="1"/>
  <c r="AA93" i="8"/>
  <c r="AF93" i="8"/>
  <c r="AE93" i="8" l="1"/>
  <c r="AC93" i="8"/>
  <c r="AJ93" i="8" l="1"/>
  <c r="AD94" i="8"/>
  <c r="AB93" i="8"/>
  <c r="AI93" i="8" l="1"/>
  <c r="AA94" i="8"/>
  <c r="AF94" i="8"/>
  <c r="AE94" i="8" l="1"/>
  <c r="AC94" i="8"/>
  <c r="AJ94" i="8" l="1"/>
  <c r="AD95" i="8"/>
  <c r="AB94" i="8"/>
  <c r="AI94" i="8" l="1"/>
  <c r="AA95" i="8"/>
  <c r="AF95" i="8"/>
  <c r="AC95" i="8" l="1"/>
  <c r="AE95" i="8"/>
  <c r="AJ95" i="8" l="1"/>
  <c r="AD96" i="8"/>
  <c r="AB95" i="8"/>
  <c r="AF96" i="8" l="1"/>
  <c r="AI95" i="8"/>
  <c r="AA96" i="8"/>
  <c r="AC96" i="8" l="1"/>
  <c r="AE96" i="8"/>
  <c r="AJ96" i="8" l="1"/>
  <c r="AB96" i="8"/>
  <c r="AD97" i="8"/>
  <c r="AF97" i="8" l="1"/>
  <c r="AI96" i="8"/>
  <c r="AA97" i="8"/>
  <c r="AC97" i="8" l="1"/>
  <c r="AE97" i="8"/>
  <c r="AJ97" i="8" l="1"/>
  <c r="AB97" i="8"/>
  <c r="AD98" i="8"/>
  <c r="AF98" i="8" l="1"/>
  <c r="AI97" i="8"/>
  <c r="AA98" i="8"/>
  <c r="AC98" i="8" l="1"/>
  <c r="AE98" i="8"/>
  <c r="AJ98" i="8" l="1"/>
  <c r="AD99" i="8"/>
  <c r="AB98" i="8"/>
  <c r="AI98" i="8" l="1"/>
  <c r="AA99" i="8"/>
  <c r="AF99" i="8"/>
  <c r="AC99" i="8" l="1"/>
  <c r="AE99" i="8"/>
  <c r="AJ99" i="8" l="1"/>
  <c r="AD100" i="8"/>
  <c r="AB99" i="8"/>
  <c r="AF100" i="8" l="1"/>
  <c r="AI99" i="8"/>
  <c r="AA100" i="8"/>
  <c r="AC100" i="8" l="1"/>
  <c r="AE100" i="8"/>
  <c r="AJ100" i="8" l="1"/>
  <c r="AD101" i="8"/>
  <c r="AB100" i="8"/>
  <c r="AF101" i="8" l="1"/>
  <c r="AI100" i="8"/>
  <c r="AA101" i="8"/>
  <c r="AE101" i="8" l="1"/>
  <c r="AC101" i="8"/>
  <c r="AJ101" i="8" l="1"/>
  <c r="AD102" i="8"/>
  <c r="AB101" i="8"/>
  <c r="AI101" i="8" l="1"/>
  <c r="AA102" i="8"/>
  <c r="AF102" i="8"/>
  <c r="AE102" i="8" l="1"/>
  <c r="AC102" i="8"/>
  <c r="AJ102" i="8" l="1"/>
  <c r="AD103" i="8"/>
  <c r="AB102" i="8"/>
  <c r="AI102" i="8" l="1"/>
  <c r="AA103" i="8"/>
  <c r="AF103" i="8"/>
  <c r="AE103" i="8" l="1"/>
  <c r="AC103" i="8"/>
  <c r="AJ103" i="8" l="1"/>
  <c r="AD104" i="8"/>
  <c r="AB103" i="8"/>
  <c r="AI103" i="8" l="1"/>
  <c r="AA104" i="8"/>
  <c r="AF104" i="8"/>
  <c r="AC104" i="8" l="1"/>
  <c r="AE104" i="8"/>
  <c r="AJ104" i="8" l="1"/>
  <c r="AB104" i="8"/>
  <c r="AD105" i="8"/>
  <c r="AF105" i="8" l="1"/>
  <c r="AI104" i="8"/>
  <c r="AA105" i="8"/>
  <c r="AC105" i="8" l="1"/>
  <c r="AE105" i="8"/>
  <c r="AJ105" i="8" l="1"/>
  <c r="AB105" i="8"/>
  <c r="AD106" i="8"/>
  <c r="AI105" i="8" l="1"/>
  <c r="AA106" i="8"/>
  <c r="AF106" i="8"/>
  <c r="AC106" i="8" l="1"/>
  <c r="AE106" i="8"/>
  <c r="AJ106" i="8" l="1"/>
  <c r="AD107" i="8"/>
  <c r="AB106" i="8"/>
  <c r="AI106" i="8" l="1"/>
  <c r="AA107" i="8"/>
  <c r="AF107" i="8"/>
  <c r="AC107" i="8" l="1"/>
  <c r="AE107" i="8"/>
  <c r="AJ107" i="8" l="1"/>
  <c r="AB107" i="8"/>
  <c r="AD108" i="8"/>
  <c r="AI107" i="8" l="1"/>
  <c r="AA108" i="8"/>
  <c r="AF108" i="8"/>
  <c r="AC108" i="8" l="1"/>
  <c r="AE108" i="8"/>
  <c r="AJ108" i="8" l="1"/>
  <c r="AB108" i="8"/>
  <c r="AD109" i="8"/>
  <c r="AF109" i="8" l="1"/>
  <c r="AI108" i="8"/>
  <c r="AA109" i="8"/>
  <c r="AC109" i="8" l="1"/>
  <c r="AE109" i="8"/>
  <c r="AJ109" i="8" l="1"/>
  <c r="AD110" i="8"/>
  <c r="AB109" i="8"/>
  <c r="AI109" i="8" l="1"/>
  <c r="AA110" i="8"/>
  <c r="AF110" i="8"/>
  <c r="AE110" i="8" l="1"/>
  <c r="AC110" i="8"/>
  <c r="AJ110" i="8" l="1"/>
  <c r="AB110" i="8"/>
  <c r="AD111" i="8"/>
  <c r="AI110" i="8" l="1"/>
  <c r="AA111" i="8"/>
  <c r="AF111" i="8"/>
  <c r="AE111" i="8" l="1"/>
  <c r="AC111" i="8"/>
  <c r="AJ111" i="8" l="1"/>
  <c r="AD112" i="8"/>
  <c r="AB111" i="8"/>
  <c r="AI111" i="8" l="1"/>
  <c r="AA112" i="8"/>
  <c r="AF112" i="8"/>
  <c r="AE112" i="8" l="1"/>
  <c r="AC112" i="8"/>
  <c r="AJ112" i="8" l="1"/>
  <c r="AD113" i="8"/>
  <c r="AB112" i="8"/>
  <c r="AI112" i="8" l="1"/>
  <c r="AA113" i="8"/>
  <c r="AF113" i="8"/>
  <c r="AE113" i="8" l="1"/>
  <c r="AC113" i="8"/>
  <c r="AJ113" i="8" l="1"/>
  <c r="AB113" i="8"/>
  <c r="AD114" i="8"/>
  <c r="AF114" i="8" l="1"/>
  <c r="AI113" i="8"/>
  <c r="AA114" i="8"/>
  <c r="AE114" i="8" l="1"/>
  <c r="AC114" i="8"/>
  <c r="AJ114" i="8" l="1"/>
  <c r="AD115" i="8"/>
  <c r="AB114" i="8"/>
  <c r="AI114" i="8" l="1"/>
  <c r="AA115" i="8"/>
  <c r="AF115" i="8"/>
  <c r="AC115" i="8" l="1"/>
  <c r="AE115" i="8"/>
  <c r="AJ115" i="8" l="1"/>
  <c r="AD116" i="8"/>
  <c r="AB115" i="8"/>
  <c r="AI115" i="8" l="1"/>
  <c r="AA116" i="8"/>
  <c r="AF116" i="8"/>
  <c r="AC116" i="8" l="1"/>
  <c r="AE116" i="8"/>
  <c r="AJ116" i="8" l="1"/>
  <c r="AB116" i="8"/>
  <c r="AD117" i="8"/>
  <c r="AF117" i="8" l="1"/>
  <c r="AI116" i="8"/>
  <c r="AA117" i="8"/>
  <c r="AE117" i="8" l="1"/>
  <c r="AC117" i="8"/>
  <c r="AJ117" i="8" l="1"/>
  <c r="AD118" i="8"/>
  <c r="AB117" i="8"/>
  <c r="AI117" i="8" l="1"/>
  <c r="AA118" i="8"/>
  <c r="AF118" i="8"/>
  <c r="AC118" i="8" l="1"/>
  <c r="AE118" i="8"/>
  <c r="AJ118" i="8" l="1"/>
  <c r="AB118" i="8"/>
  <c r="AD119" i="8"/>
  <c r="AF119" i="8" l="1"/>
  <c r="AI118" i="8"/>
  <c r="AA119" i="8"/>
  <c r="AC119" i="8" l="1"/>
  <c r="AE119" i="8"/>
  <c r="AJ119" i="8" l="1"/>
  <c r="AB119" i="8"/>
  <c r="AD120" i="8"/>
  <c r="AI119" i="8" l="1"/>
  <c r="AA120" i="8"/>
  <c r="AF120" i="8"/>
  <c r="AC120" i="8" l="1"/>
  <c r="AE120" i="8"/>
  <c r="AB120" i="8" l="1"/>
  <c r="AJ120" i="8"/>
  <c r="AD121" i="8"/>
  <c r="AF121" i="8" l="1"/>
  <c r="AA121" i="8"/>
  <c r="AI120" i="8"/>
  <c r="AC121" i="8" l="1"/>
  <c r="AE121" i="8"/>
  <c r="AB121" i="8" l="1"/>
  <c r="AJ121" i="8"/>
  <c r="AD122" i="8"/>
  <c r="AF122" i="8" l="1"/>
  <c r="AI121" i="8"/>
  <c r="AA122" i="8"/>
  <c r="AC122" i="8" l="1"/>
  <c r="AE122" i="8"/>
  <c r="AD123" i="8" l="1"/>
  <c r="AJ122" i="8"/>
  <c r="AB122" i="8"/>
  <c r="AA123" i="8" l="1"/>
  <c r="AI122" i="8"/>
  <c r="AF123" i="8"/>
  <c r="AC123" i="8" l="1"/>
  <c r="AE123" i="8"/>
  <c r="AJ123" i="8" l="1"/>
  <c r="AB123" i="8"/>
  <c r="AD124" i="8"/>
  <c r="AF124" i="8" l="1"/>
  <c r="AI123" i="8"/>
  <c r="AA124" i="8"/>
  <c r="AE124" i="8" l="1"/>
  <c r="AC124" i="8"/>
  <c r="AJ124" i="8" l="1"/>
  <c r="AD125" i="8"/>
  <c r="AB124" i="8"/>
  <c r="AF125" i="8" l="1"/>
  <c r="AI124" i="8"/>
  <c r="AA125" i="8"/>
  <c r="AE125" i="8" l="1"/>
  <c r="AC125" i="8"/>
  <c r="AJ125" i="8" l="1"/>
  <c r="AD126" i="8"/>
  <c r="AB125" i="8"/>
  <c r="AF126" i="8" l="1"/>
  <c r="AI125" i="8"/>
  <c r="AA126" i="8"/>
  <c r="AC126" i="8" l="1"/>
  <c r="AE126" i="8"/>
  <c r="AJ126" i="8" l="1"/>
  <c r="AD127" i="8"/>
  <c r="AB126" i="8"/>
  <c r="AF127" i="8" l="1"/>
  <c r="AI126" i="8"/>
  <c r="AA127" i="8"/>
  <c r="AC127" i="8" l="1"/>
  <c r="AE127" i="8"/>
  <c r="AJ127" i="8" l="1"/>
  <c r="AD128" i="8"/>
  <c r="AB127" i="8"/>
  <c r="AI127" i="8" l="1"/>
  <c r="AA128" i="8"/>
  <c r="AF128" i="8"/>
  <c r="AE128" i="8" l="1"/>
  <c r="AC128" i="8"/>
  <c r="AJ128" i="8" l="1"/>
  <c r="AB128" i="8"/>
  <c r="AD129" i="8"/>
  <c r="AI128" i="8" l="1"/>
  <c r="AA129" i="8"/>
  <c r="AF129" i="8"/>
  <c r="AC129" i="8" l="1"/>
  <c r="AE129" i="8"/>
  <c r="AJ129" i="8" l="1"/>
  <c r="AB129" i="8"/>
  <c r="AD130" i="8"/>
  <c r="AF130" i="8" l="1"/>
  <c r="AI129" i="8"/>
  <c r="AA130" i="8"/>
  <c r="AE130" i="8" l="1"/>
  <c r="AC130" i="8"/>
  <c r="AJ130" i="8" l="1"/>
  <c r="AB130" i="8"/>
  <c r="AD131" i="8"/>
  <c r="AI130" i="8" l="1"/>
  <c r="AA131" i="8"/>
  <c r="AF131" i="8"/>
  <c r="AC131" i="8" l="1"/>
  <c r="AE131" i="8"/>
  <c r="AJ131" i="8" l="1"/>
  <c r="AD132" i="8"/>
  <c r="AB131" i="8"/>
  <c r="AI131" i="8" l="1"/>
  <c r="AA132" i="8"/>
  <c r="AF132" i="8"/>
  <c r="AC132" i="8" l="1"/>
  <c r="AE132" i="8"/>
  <c r="AJ132" i="8" l="1"/>
  <c r="AB132" i="8"/>
  <c r="AD133" i="8"/>
  <c r="AI132" i="8" l="1"/>
  <c r="AA133" i="8"/>
  <c r="AF133" i="8"/>
  <c r="AE133" i="8" l="1"/>
  <c r="AC133" i="8"/>
  <c r="AJ133" i="8" l="1"/>
  <c r="AD134" i="8"/>
  <c r="AB133" i="8"/>
  <c r="AF134" i="8" l="1"/>
  <c r="AI133" i="8"/>
  <c r="AA134" i="8"/>
  <c r="AE134" i="8" l="1"/>
  <c r="AC134" i="8"/>
  <c r="AJ134" i="8" l="1"/>
  <c r="AD135" i="8"/>
  <c r="AB134" i="8"/>
  <c r="AF135" i="8" l="1"/>
  <c r="AI134" i="8"/>
  <c r="AA135" i="8"/>
  <c r="AE135" i="8" l="1"/>
  <c r="AC135" i="8"/>
  <c r="AJ135" i="8" l="1"/>
  <c r="AB135" i="8"/>
  <c r="AD136" i="8"/>
  <c r="AF136" i="8" l="1"/>
  <c r="AI135" i="8"/>
  <c r="AA136" i="8"/>
  <c r="AE136" i="8" l="1"/>
  <c r="AC136" i="8"/>
  <c r="AJ136" i="8" l="1"/>
  <c r="AB136" i="8"/>
  <c r="AD137" i="8"/>
  <c r="AF137" i="8" l="1"/>
  <c r="AI136" i="8"/>
  <c r="AA137" i="8"/>
  <c r="AC137" i="8" l="1"/>
  <c r="AE137" i="8"/>
  <c r="AJ137" i="8" l="1"/>
  <c r="AB137" i="8"/>
  <c r="AD138" i="8"/>
  <c r="AI137" i="8" l="1"/>
  <c r="AA138" i="8"/>
  <c r="AF138" i="8"/>
  <c r="AE138" i="8" l="1"/>
  <c r="AC138" i="8"/>
  <c r="AJ138" i="8" l="1"/>
  <c r="AD139" i="8"/>
  <c r="AB138" i="8"/>
  <c r="AF139" i="8" l="1"/>
  <c r="AI138" i="8"/>
  <c r="AA139" i="8"/>
  <c r="AE139" i="8" l="1"/>
  <c r="AC139" i="8"/>
  <c r="AJ139" i="8" l="1"/>
  <c r="AD140" i="8"/>
  <c r="AB139" i="8"/>
  <c r="AI139" i="8" l="1"/>
  <c r="AA140" i="8"/>
  <c r="AF140" i="8"/>
  <c r="AE140" i="8" l="1"/>
  <c r="AC140" i="8"/>
  <c r="AJ140" i="8" l="1"/>
  <c r="AD141" i="8"/>
  <c r="AB140" i="8"/>
  <c r="AI140" i="8" l="1"/>
  <c r="AA141" i="8"/>
  <c r="AF141" i="8"/>
  <c r="AE141" i="8" l="1"/>
  <c r="AC141" i="8"/>
  <c r="AJ141" i="8" l="1"/>
  <c r="AD142" i="8"/>
  <c r="AB141" i="8"/>
  <c r="AF142" i="8" l="1"/>
  <c r="AI141" i="8"/>
  <c r="AA142" i="8"/>
  <c r="AE142" i="8" l="1"/>
  <c r="AC142" i="8"/>
  <c r="AJ142" i="8" l="1"/>
  <c r="AB142" i="8"/>
  <c r="AD143" i="8"/>
  <c r="AI142" i="8" l="1"/>
  <c r="AA143" i="8"/>
  <c r="AF143" i="8"/>
  <c r="AE143" i="8" l="1"/>
  <c r="AC143" i="8"/>
  <c r="AJ143" i="8" l="1"/>
  <c r="AB143" i="8"/>
  <c r="AD144" i="8"/>
  <c r="AI143" i="8" l="1"/>
  <c r="AA144" i="8"/>
  <c r="AF144" i="8"/>
  <c r="AE144" i="8" l="1"/>
  <c r="AC144" i="8"/>
  <c r="AJ144" i="8" l="1"/>
  <c r="AD145" i="8"/>
  <c r="AB144" i="8"/>
  <c r="AI144" i="8" l="1"/>
  <c r="AA145" i="8"/>
  <c r="AF145" i="8"/>
  <c r="AE145" i="8" l="1"/>
  <c r="AC145" i="8"/>
  <c r="AJ145" i="8" l="1"/>
  <c r="AD146" i="8"/>
  <c r="AB145" i="8"/>
  <c r="AI145" i="8" l="1"/>
  <c r="AA146" i="8"/>
  <c r="AF146" i="8"/>
  <c r="AE146" i="8" l="1"/>
  <c r="AC146" i="8"/>
  <c r="AJ146" i="8" l="1"/>
  <c r="AD147" i="8"/>
  <c r="AB146" i="8"/>
  <c r="AF147" i="8" l="1"/>
  <c r="AI146" i="8"/>
  <c r="AA147" i="8"/>
  <c r="AE147" i="8" l="1"/>
  <c r="AC147" i="8"/>
  <c r="AJ147" i="8" l="1"/>
  <c r="AB147" i="8"/>
  <c r="AD148" i="8"/>
  <c r="AF148" i="8" l="1"/>
  <c r="AI147" i="8"/>
  <c r="AA148" i="8"/>
  <c r="AE148" i="8" l="1"/>
  <c r="AC148" i="8"/>
  <c r="AJ148" i="8" l="1"/>
  <c r="AD149" i="8"/>
  <c r="AB148" i="8"/>
  <c r="AI148" i="8" l="1"/>
  <c r="AA149" i="8"/>
  <c r="AF149" i="8"/>
  <c r="AE149" i="8" l="1"/>
  <c r="AC149" i="8"/>
  <c r="AJ149" i="8" l="1"/>
  <c r="AD150" i="8"/>
  <c r="AB149" i="8"/>
  <c r="AI149" i="8" l="1"/>
  <c r="AA150" i="8"/>
  <c r="AF150" i="8"/>
  <c r="AE150" i="8" l="1"/>
  <c r="AC150" i="8"/>
  <c r="AJ150" i="8" l="1"/>
  <c r="AD151" i="8"/>
  <c r="AB150" i="8"/>
  <c r="AI150" i="8" l="1"/>
  <c r="AA151" i="8"/>
  <c r="AF151" i="8"/>
  <c r="AE151" i="8" l="1"/>
  <c r="AC151" i="8"/>
  <c r="AJ151" i="8" l="1"/>
  <c r="AD152" i="8"/>
  <c r="AB151" i="8"/>
  <c r="AI151" i="8" l="1"/>
  <c r="AA152" i="8"/>
  <c r="AF152" i="8"/>
  <c r="AC152" i="8" l="1"/>
  <c r="AE152" i="8"/>
  <c r="AJ152" i="8" l="1"/>
  <c r="AB152" i="8"/>
  <c r="AD153" i="8"/>
  <c r="AI152" i="8" l="1"/>
  <c r="AA153" i="8"/>
  <c r="AF153" i="8"/>
  <c r="AE153" i="8" l="1"/>
  <c r="AC153" i="8"/>
  <c r="AJ153" i="8" l="1"/>
  <c r="AD154" i="8"/>
  <c r="AB153" i="8"/>
  <c r="AI153" i="8" l="1"/>
  <c r="AA154" i="8"/>
  <c r="AF154" i="8"/>
  <c r="AE154" i="8" l="1"/>
  <c r="AC154" i="8"/>
  <c r="AJ154" i="8" l="1"/>
  <c r="AD155" i="8"/>
  <c r="AB154" i="8"/>
  <c r="AF155" i="8" l="1"/>
  <c r="AI154" i="8"/>
  <c r="AA155" i="8"/>
  <c r="AE155" i="8" l="1"/>
  <c r="AC155" i="8"/>
  <c r="AJ155" i="8" l="1"/>
  <c r="AD156" i="8"/>
  <c r="AB155" i="8"/>
  <c r="AI155" i="8" l="1"/>
  <c r="AA156" i="8"/>
  <c r="AF156" i="8"/>
  <c r="AE156" i="8" l="1"/>
  <c r="AC156" i="8"/>
  <c r="AJ156" i="8" l="1"/>
  <c r="AD157" i="8"/>
  <c r="AB156" i="8"/>
  <c r="AI156" i="8" l="1"/>
  <c r="AA157" i="8"/>
  <c r="AF157" i="8"/>
  <c r="AC157" i="8" l="1"/>
  <c r="AE157" i="8"/>
  <c r="AJ157" i="8" l="1"/>
  <c r="AD158" i="8"/>
  <c r="AB157" i="8"/>
  <c r="AF158" i="8" l="1"/>
  <c r="AI157" i="8"/>
  <c r="AA158" i="8"/>
  <c r="AC158" i="8" l="1"/>
  <c r="AE158" i="8"/>
  <c r="AJ158" i="8" l="1"/>
  <c r="AD159" i="8"/>
  <c r="AB158" i="8"/>
  <c r="AI158" i="8" l="1"/>
  <c r="AA159" i="8"/>
  <c r="AF159" i="8"/>
  <c r="AC159" i="8" l="1"/>
  <c r="AE159" i="8"/>
  <c r="AJ159" i="8" l="1"/>
  <c r="AD160" i="8"/>
  <c r="AB159" i="8"/>
  <c r="AI159" i="8" l="1"/>
  <c r="AA160" i="8"/>
  <c r="AF160" i="8"/>
  <c r="AC160" i="8" l="1"/>
  <c r="AE160" i="8"/>
  <c r="AJ160" i="8" l="1"/>
  <c r="AD161" i="8"/>
  <c r="AB160" i="8"/>
  <c r="AI160" i="8" l="1"/>
  <c r="AA161" i="8"/>
  <c r="AF161" i="8"/>
  <c r="AE161" i="8" l="1"/>
  <c r="AC161" i="8"/>
  <c r="AJ161" i="8" l="1"/>
  <c r="AB161" i="8"/>
  <c r="AD162" i="8"/>
  <c r="AI161" i="8" l="1"/>
  <c r="AA162" i="8"/>
  <c r="AF162" i="8"/>
  <c r="AC162" i="8" l="1"/>
  <c r="AE162" i="8"/>
  <c r="AJ162" i="8" l="1"/>
  <c r="AD163" i="8"/>
  <c r="AB162" i="8"/>
  <c r="AI162" i="8" l="1"/>
  <c r="AA163" i="8"/>
  <c r="AF163" i="8"/>
  <c r="AC163" i="8" l="1"/>
  <c r="AE163" i="8"/>
  <c r="AJ163" i="8" l="1"/>
  <c r="AB163" i="8"/>
  <c r="AD164" i="8"/>
  <c r="AI163" i="8" l="1"/>
  <c r="AA164" i="8"/>
  <c r="AF164" i="8"/>
  <c r="AC164" i="8" l="1"/>
  <c r="AE164" i="8"/>
  <c r="AJ164" i="8" l="1"/>
  <c r="AB164" i="8"/>
  <c r="AD165" i="8"/>
  <c r="AF165" i="8" l="1"/>
  <c r="AI164" i="8"/>
  <c r="AA165" i="8"/>
  <c r="AE165" i="8" l="1"/>
  <c r="AC165" i="8"/>
  <c r="AJ165" i="8" l="1"/>
  <c r="AD166" i="8"/>
  <c r="AB165" i="8"/>
  <c r="AI165" i="8" l="1"/>
  <c r="AA166" i="8"/>
  <c r="AF166" i="8"/>
  <c r="AC166" i="8" l="1"/>
  <c r="AE166" i="8"/>
  <c r="AJ166" i="8" l="1"/>
  <c r="AD167" i="8"/>
  <c r="AB166" i="8"/>
  <c r="AI166" i="8" l="1"/>
  <c r="AA167" i="8"/>
  <c r="AF167" i="8"/>
  <c r="AE167" i="8" l="1"/>
  <c r="AC167" i="8"/>
  <c r="AJ167" i="8" l="1"/>
  <c r="AB167" i="8"/>
  <c r="AD168" i="8"/>
  <c r="AF168" i="8" l="1"/>
  <c r="AI167" i="8"/>
  <c r="AA168" i="8"/>
  <c r="AC168" i="8" l="1"/>
  <c r="AE168" i="8"/>
  <c r="AJ168" i="8" l="1"/>
  <c r="AB168" i="8"/>
  <c r="AD169" i="8"/>
  <c r="AF169" i="8" l="1"/>
  <c r="AI168" i="8"/>
  <c r="AA169" i="8"/>
  <c r="AE169" i="8" l="1"/>
  <c r="AC169" i="8"/>
  <c r="AJ169" i="8" l="1"/>
  <c r="AB169" i="8"/>
  <c r="AD170" i="8"/>
  <c r="AI169" i="8" l="1"/>
  <c r="AA170" i="8"/>
  <c r="AF170" i="8"/>
  <c r="AE170" i="8" l="1"/>
  <c r="AC170" i="8"/>
  <c r="AJ170" i="8" l="1"/>
  <c r="AB170" i="8"/>
  <c r="AD171" i="8"/>
  <c r="AF171" i="8" l="1"/>
  <c r="AI170" i="8"/>
  <c r="AA171" i="8"/>
  <c r="AC171" i="8" l="1"/>
  <c r="AE171" i="8"/>
  <c r="AJ171" i="8" l="1"/>
  <c r="AB171" i="8"/>
  <c r="AD172" i="8"/>
  <c r="AF172" i="8" l="1"/>
  <c r="AI171" i="8"/>
  <c r="AA172" i="8"/>
  <c r="AC172" i="8" l="1"/>
  <c r="AE172" i="8"/>
  <c r="AJ172" i="8" l="1"/>
  <c r="AD173" i="8"/>
  <c r="AB172" i="8"/>
  <c r="AI172" i="8" l="1"/>
  <c r="AA173" i="8"/>
  <c r="AF173" i="8"/>
  <c r="AC173" i="8" l="1"/>
  <c r="AE173" i="8"/>
  <c r="AJ173" i="8" l="1"/>
  <c r="AB173" i="8"/>
  <c r="AD174" i="8"/>
  <c r="AF174" i="8" l="1"/>
  <c r="AI173" i="8"/>
  <c r="AA174" i="8"/>
  <c r="AE174" i="8" l="1"/>
  <c r="AC174" i="8"/>
  <c r="AJ174" i="8" l="1"/>
  <c r="AD175" i="8"/>
  <c r="AB174" i="8"/>
  <c r="AI174" i="8" l="1"/>
  <c r="AA175" i="8"/>
  <c r="AF175" i="8"/>
  <c r="AC175" i="8" l="1"/>
  <c r="AE175" i="8"/>
  <c r="AJ175" i="8" l="1"/>
  <c r="AB175" i="8"/>
  <c r="AD176" i="8"/>
  <c r="AF176" i="8" l="1"/>
  <c r="AI175" i="8"/>
  <c r="AA176" i="8"/>
  <c r="AC176" i="8" l="1"/>
  <c r="AE176" i="8"/>
  <c r="AJ176" i="8" l="1"/>
  <c r="AB176" i="8"/>
  <c r="AD177" i="8"/>
  <c r="AF177" i="8" l="1"/>
  <c r="AI176" i="8"/>
  <c r="AA177" i="8"/>
  <c r="AE177" i="8" l="1"/>
  <c r="AC177" i="8"/>
  <c r="AJ177" i="8" l="1"/>
  <c r="AB177" i="8"/>
  <c r="AD178" i="8"/>
  <c r="AF178" i="8" l="1"/>
  <c r="AI177" i="8"/>
  <c r="AA178" i="8"/>
  <c r="AE178" i="8" l="1"/>
  <c r="AC178" i="8"/>
  <c r="AJ178" i="8" l="1"/>
  <c r="AB178" i="8"/>
  <c r="AD179" i="8"/>
  <c r="AF179" i="8" l="1"/>
  <c r="AI178" i="8"/>
  <c r="AA179" i="8"/>
  <c r="AE179" i="8" l="1"/>
  <c r="AC179" i="8"/>
  <c r="AJ179" i="8" l="1"/>
  <c r="AB179" i="8"/>
  <c r="AD180" i="8"/>
  <c r="AF180" i="8" l="1"/>
  <c r="AI179" i="8"/>
  <c r="AA180" i="8"/>
  <c r="AE180" i="8" l="1"/>
  <c r="AC180" i="8"/>
  <c r="AJ180" i="8" l="1"/>
  <c r="AD181" i="8"/>
  <c r="AB180" i="8"/>
  <c r="AI180" i="8" l="1"/>
  <c r="AA181" i="8"/>
  <c r="AF181" i="8"/>
  <c r="AE181" i="8" l="1"/>
  <c r="AC181" i="8"/>
  <c r="AJ181" i="8" l="1"/>
  <c r="AD182" i="8"/>
  <c r="AB181" i="8"/>
  <c r="AI181" i="8" l="1"/>
  <c r="AA182" i="8"/>
  <c r="AF182" i="8"/>
  <c r="AE182" i="8" l="1"/>
  <c r="AC182" i="8"/>
  <c r="AJ182" i="8" l="1"/>
  <c r="AB182" i="8"/>
  <c r="AD183" i="8"/>
  <c r="AF183" i="8" l="1"/>
  <c r="AI182" i="8"/>
  <c r="AA183" i="8"/>
  <c r="AC183" i="8" l="1"/>
  <c r="AE183" i="8"/>
  <c r="AJ183" i="8" l="1"/>
  <c r="AB183" i="8"/>
  <c r="AD184" i="8"/>
  <c r="AF184" i="8" l="1"/>
  <c r="AI183" i="8"/>
  <c r="AA184" i="8"/>
  <c r="AE184" i="8" l="1"/>
  <c r="AC184" i="8"/>
  <c r="AJ184" i="8" l="1"/>
  <c r="AB184" i="8"/>
  <c r="AD185" i="8"/>
  <c r="AF185" i="8" l="1"/>
  <c r="AI184" i="8"/>
  <c r="AA185" i="8"/>
  <c r="AE185" i="8" l="1"/>
  <c r="AC185" i="8"/>
  <c r="AJ185" i="8" l="1"/>
  <c r="AB185" i="8"/>
  <c r="AD186" i="8"/>
  <c r="AF186" i="8" l="1"/>
  <c r="AI185" i="8"/>
  <c r="AA186" i="8"/>
  <c r="AE186" i="8" l="1"/>
  <c r="AC186" i="8"/>
  <c r="AJ186" i="8" l="1"/>
  <c r="AB186" i="8"/>
  <c r="AD187" i="8"/>
  <c r="AF187" i="8" l="1"/>
  <c r="AI186" i="8"/>
  <c r="AA187" i="8"/>
  <c r="AC187" i="8" l="1"/>
  <c r="AE187" i="8"/>
  <c r="AJ187" i="8" l="1"/>
  <c r="AD188" i="8"/>
  <c r="AB187" i="8"/>
  <c r="AF188" i="8" l="1"/>
  <c r="AI187" i="8"/>
  <c r="AA188" i="8"/>
  <c r="AE188" i="8" l="1"/>
  <c r="AC188" i="8"/>
  <c r="AJ188" i="8" l="1"/>
  <c r="AB188" i="8"/>
  <c r="AD189" i="8"/>
  <c r="AI188" i="8" l="1"/>
  <c r="AA189" i="8"/>
  <c r="AF189" i="8"/>
  <c r="AC189" i="8" l="1"/>
  <c r="AE189" i="8"/>
  <c r="AJ189" i="8" l="1"/>
  <c r="AD190" i="8"/>
  <c r="AB189" i="8"/>
  <c r="AI189" i="8" l="1"/>
  <c r="AA190" i="8"/>
  <c r="AF190" i="8"/>
  <c r="AE190" i="8" l="1"/>
  <c r="AC190" i="8"/>
  <c r="AJ190" i="8" l="1"/>
  <c r="AB190" i="8"/>
  <c r="AD191" i="8"/>
  <c r="AF191" i="8" l="1"/>
  <c r="AI190" i="8"/>
  <c r="AA191" i="8"/>
  <c r="AE191" i="8" l="1"/>
  <c r="AC191" i="8"/>
  <c r="AJ191" i="8" l="1"/>
  <c r="AD192" i="8"/>
  <c r="AB191" i="8"/>
  <c r="AI191" i="8" l="1"/>
  <c r="AA192" i="8"/>
  <c r="AF192" i="8"/>
  <c r="AE192" i="8" l="1"/>
  <c r="AC192" i="8"/>
  <c r="AJ192" i="8" l="1"/>
  <c r="AD193" i="8"/>
  <c r="AB192" i="8"/>
  <c r="AI192" i="8" l="1"/>
  <c r="AA193" i="8"/>
  <c r="AF193" i="8"/>
  <c r="AC193" i="8" l="1"/>
  <c r="AE193" i="8"/>
  <c r="AJ193" i="8" l="1"/>
  <c r="AB193" i="8"/>
  <c r="AD194" i="8"/>
  <c r="AI193" i="8" l="1"/>
  <c r="AA194" i="8"/>
  <c r="AF194" i="8"/>
  <c r="AE194" i="8" l="1"/>
  <c r="AC194" i="8"/>
  <c r="AJ194" i="8" l="1"/>
  <c r="AD195" i="8"/>
  <c r="AB194" i="8"/>
  <c r="AI194" i="8" l="1"/>
  <c r="AA195" i="8"/>
  <c r="AF195" i="8"/>
  <c r="AE195" i="8" l="1"/>
  <c r="AC195" i="8"/>
  <c r="AJ195" i="8" l="1"/>
  <c r="AB195" i="8"/>
  <c r="AD196" i="8"/>
  <c r="AI195" i="8" l="1"/>
  <c r="AA196" i="8"/>
  <c r="AF196" i="8"/>
  <c r="AE196" i="8" l="1"/>
  <c r="AC196" i="8"/>
  <c r="AJ196" i="8" l="1"/>
  <c r="AD197" i="8"/>
  <c r="AB196" i="8"/>
  <c r="AI196" i="8" l="1"/>
  <c r="AA197" i="8"/>
  <c r="AF197" i="8"/>
  <c r="AC197" i="8" l="1"/>
  <c r="AE197" i="8"/>
  <c r="AJ197" i="8" l="1"/>
  <c r="AD198" i="8"/>
  <c r="AB197" i="8"/>
  <c r="AF198" i="8" l="1"/>
  <c r="AI197" i="8"/>
  <c r="AA198" i="8"/>
  <c r="AE198" i="8" l="1"/>
  <c r="AC198" i="8"/>
  <c r="AJ198" i="8" l="1"/>
  <c r="AD199" i="8"/>
  <c r="AB198" i="8"/>
  <c r="AI198" i="8" l="1"/>
  <c r="AA199" i="8"/>
  <c r="AF199" i="8"/>
  <c r="AE199" i="8" l="1"/>
  <c r="AC199" i="8"/>
  <c r="AB199" i="8" l="1"/>
  <c r="AJ199" i="8"/>
  <c r="AD200" i="8"/>
  <c r="AF200" i="8" l="1"/>
  <c r="AA200" i="8"/>
  <c r="AI199" i="8"/>
  <c r="AC200" i="8" l="1"/>
  <c r="AE200" i="8"/>
  <c r="AD201" i="8" l="1"/>
  <c r="AJ200" i="8"/>
  <c r="AB200" i="8"/>
  <c r="AI200" i="8" l="1"/>
  <c r="AA201" i="8"/>
  <c r="AF201" i="8"/>
  <c r="AE201" i="8" l="1"/>
  <c r="AC201" i="8"/>
  <c r="AJ201" i="8" l="1"/>
  <c r="AB201" i="8"/>
  <c r="AD202" i="8"/>
  <c r="AF202" i="8" l="1"/>
  <c r="AI201" i="8"/>
  <c r="AA202" i="8"/>
  <c r="AE202" i="8" l="1"/>
  <c r="AC202" i="8"/>
  <c r="AJ202" i="8" l="1"/>
  <c r="AB202" i="8"/>
  <c r="AD203" i="8"/>
  <c r="AF203" i="8" l="1"/>
  <c r="AI202" i="8"/>
  <c r="AA203" i="8"/>
  <c r="AE203" i="8" l="1"/>
  <c r="AC203" i="8"/>
  <c r="AJ203" i="8" l="1"/>
  <c r="AD204" i="8"/>
  <c r="AB203" i="8"/>
  <c r="AF204" i="8" l="1"/>
  <c r="AI203" i="8"/>
  <c r="AA204" i="8"/>
  <c r="AC204" i="8" l="1"/>
  <c r="AE204" i="8"/>
  <c r="AJ204" i="8" l="1"/>
  <c r="AB204" i="8"/>
  <c r="AD205" i="8"/>
  <c r="AF205" i="8" l="1"/>
  <c r="AI204" i="8"/>
  <c r="AA205" i="8"/>
  <c r="AC205" i="8" l="1"/>
  <c r="AE205" i="8"/>
  <c r="AJ205" i="8" l="1"/>
  <c r="AD206" i="8"/>
  <c r="AB205" i="8"/>
  <c r="AI205" i="8" l="1"/>
  <c r="AA206" i="8"/>
  <c r="AF206" i="8"/>
  <c r="AE206" i="8" l="1"/>
  <c r="AC206" i="8"/>
  <c r="AJ206" i="8" l="1"/>
  <c r="AD207" i="8"/>
  <c r="AB206" i="8"/>
  <c r="AF207" i="8" l="1"/>
  <c r="AI206" i="8"/>
  <c r="AA207" i="8"/>
  <c r="AE207" i="8" l="1"/>
  <c r="AC207" i="8"/>
  <c r="AJ207" i="8" l="1"/>
  <c r="AB207" i="8"/>
  <c r="AD208" i="8"/>
  <c r="AI207" i="8" l="1"/>
  <c r="AA208" i="8"/>
  <c r="AF208" i="8"/>
  <c r="AC208" i="8" l="1"/>
  <c r="AE208" i="8"/>
  <c r="AJ208" i="8" l="1"/>
  <c r="AD209" i="8"/>
  <c r="AB208" i="8"/>
  <c r="AI208" i="8" l="1"/>
  <c r="AA209" i="8"/>
  <c r="AF209" i="8"/>
  <c r="AE209" i="8" l="1"/>
  <c r="AC209" i="8"/>
  <c r="AJ209" i="8" l="1"/>
  <c r="AD210" i="8"/>
  <c r="AB209" i="8"/>
  <c r="AI209" i="8" l="1"/>
  <c r="AA210" i="8"/>
  <c r="AF210" i="8"/>
  <c r="AC210" i="8" l="1"/>
  <c r="AE210" i="8"/>
  <c r="AJ210" i="8" l="1"/>
  <c r="AB210" i="8"/>
  <c r="AD211" i="8"/>
  <c r="AI210" i="8" l="1"/>
  <c r="AA211" i="8"/>
  <c r="AF211" i="8"/>
  <c r="AE211" i="8" l="1"/>
  <c r="AC211" i="8"/>
  <c r="AJ211" i="8" l="1"/>
  <c r="AD212" i="8"/>
  <c r="AB211" i="8"/>
  <c r="AI211" i="8" l="1"/>
  <c r="AA212" i="8"/>
  <c r="AF212" i="8"/>
  <c r="AE212" i="8" l="1"/>
  <c r="AC212" i="8"/>
  <c r="AJ212" i="8" l="1"/>
  <c r="AB212" i="8"/>
  <c r="AD213" i="8"/>
  <c r="AF213" i="8" l="1"/>
  <c r="AI212" i="8"/>
  <c r="AA213" i="8"/>
  <c r="AC213" i="8" l="1"/>
  <c r="AE213" i="8"/>
  <c r="AD214" i="8" l="1"/>
  <c r="AJ213" i="8"/>
  <c r="AB213" i="8"/>
  <c r="AA214" i="8" l="1"/>
  <c r="AI213" i="8"/>
  <c r="AF214" i="8"/>
  <c r="AC214" i="8" l="1"/>
  <c r="AE214" i="8"/>
  <c r="AJ214" i="8" l="1"/>
  <c r="AB214" i="8"/>
  <c r="AD215" i="8"/>
  <c r="AI214" i="8" l="1"/>
  <c r="AA215" i="8"/>
  <c r="AF215" i="8"/>
  <c r="AE215" i="8" l="1"/>
  <c r="AC215" i="8"/>
  <c r="AJ215" i="8" l="1"/>
  <c r="AD216" i="8"/>
  <c r="AB215" i="8"/>
  <c r="AI215" i="8" l="1"/>
  <c r="AA216" i="8"/>
  <c r="AF216" i="8"/>
  <c r="AE216" i="8" l="1"/>
  <c r="AC216" i="8"/>
  <c r="AJ216" i="8" l="1"/>
  <c r="AB216" i="8"/>
  <c r="AD217" i="8"/>
  <c r="AF217" i="8" l="1"/>
  <c r="AI216" i="8"/>
  <c r="AA217" i="8"/>
  <c r="AE217" i="8" l="1"/>
  <c r="AC217" i="8"/>
  <c r="AJ217" i="8" l="1"/>
  <c r="AD218" i="8"/>
  <c r="AB217" i="8"/>
  <c r="AI217" i="8" l="1"/>
  <c r="AA218" i="8"/>
  <c r="AF218" i="8"/>
  <c r="AC218" i="8" l="1"/>
  <c r="AE218" i="8"/>
  <c r="AJ218" i="8" l="1"/>
  <c r="AD219" i="8"/>
  <c r="AB218" i="8"/>
  <c r="AI218" i="8" l="1"/>
  <c r="AA219" i="8"/>
  <c r="AF219" i="8"/>
  <c r="AE219" i="8" l="1"/>
  <c r="AC219" i="8"/>
  <c r="AJ219" i="8" l="1"/>
  <c r="AB219" i="8"/>
  <c r="AD220" i="8"/>
  <c r="AF220" i="8" l="1"/>
  <c r="AI219" i="8"/>
  <c r="AA220" i="8"/>
  <c r="AE220" i="8" l="1"/>
  <c r="AC220" i="8"/>
  <c r="AJ220" i="8" l="1"/>
  <c r="AB220" i="8"/>
  <c r="AD221" i="8"/>
  <c r="AF221" i="8" l="1"/>
  <c r="AI220" i="8"/>
  <c r="AA221" i="8"/>
  <c r="AC221" i="8" l="1"/>
  <c r="AE221" i="8"/>
  <c r="AJ221" i="8" l="1"/>
  <c r="AB221" i="8"/>
  <c r="AD222" i="8"/>
  <c r="AF222" i="8" l="1"/>
  <c r="AI221" i="8"/>
  <c r="AA222" i="8"/>
  <c r="AE222" i="8" l="1"/>
  <c r="AC222" i="8"/>
  <c r="AJ222" i="8" l="1"/>
  <c r="AD223" i="8"/>
  <c r="AB222" i="8"/>
  <c r="AI222" i="8" l="1"/>
  <c r="AA223" i="8"/>
  <c r="AF223" i="8"/>
  <c r="AC223" i="8" l="1"/>
  <c r="AE223" i="8"/>
  <c r="AJ223" i="8" l="1"/>
  <c r="AD224" i="8"/>
  <c r="AB223" i="8"/>
  <c r="AI223" i="8" l="1"/>
  <c r="AA224" i="8"/>
  <c r="AF224" i="8"/>
  <c r="AE224" i="8" l="1"/>
  <c r="AC224" i="8"/>
  <c r="AJ224" i="8" l="1"/>
  <c r="AD225" i="8"/>
  <c r="AB224" i="8"/>
  <c r="AI224" i="8" l="1"/>
  <c r="AA225" i="8"/>
  <c r="AF225" i="8"/>
  <c r="AE225" i="8" l="1"/>
  <c r="AC225" i="8"/>
  <c r="AJ225" i="8" l="1"/>
  <c r="AD226" i="8"/>
  <c r="AB225" i="8"/>
  <c r="AI225" i="8" l="1"/>
  <c r="AA226" i="8"/>
  <c r="AF226" i="8"/>
  <c r="AE226" i="8" l="1"/>
  <c r="AC226" i="8"/>
  <c r="AJ226" i="8" l="1"/>
  <c r="AB226" i="8"/>
  <c r="AD227" i="8"/>
  <c r="AF227" i="8" l="1"/>
  <c r="AI226" i="8"/>
  <c r="AA227" i="8"/>
  <c r="AC227" i="8" l="1"/>
  <c r="AE227" i="8"/>
  <c r="AJ227" i="8" l="1"/>
  <c r="AD228" i="8"/>
  <c r="AB227" i="8"/>
  <c r="AI227" i="8" l="1"/>
  <c r="AA228" i="8"/>
  <c r="AF228" i="8"/>
  <c r="AC228" i="8" l="1"/>
  <c r="AE228" i="8"/>
  <c r="AJ228" i="8" l="1"/>
  <c r="AB228" i="8"/>
  <c r="AD229" i="8"/>
  <c r="AI228" i="8" l="1"/>
  <c r="AA229" i="8"/>
  <c r="AF229" i="8"/>
  <c r="AE229" i="8" l="1"/>
  <c r="AC229" i="8"/>
  <c r="AJ229" i="8" l="1"/>
  <c r="AD230" i="8"/>
  <c r="AB229" i="8"/>
  <c r="AI229" i="8" l="1"/>
  <c r="AA230" i="8"/>
  <c r="AF230" i="8"/>
  <c r="AC230" i="8" l="1"/>
  <c r="AE230" i="8"/>
  <c r="AJ230" i="8" l="1"/>
  <c r="AD231" i="8"/>
  <c r="AB230" i="8"/>
  <c r="AF231" i="8" l="1"/>
  <c r="AI230" i="8"/>
  <c r="AA231" i="8"/>
  <c r="AE231" i="8" l="1"/>
  <c r="AC231" i="8"/>
  <c r="AJ231" i="8" l="1"/>
  <c r="AD232" i="8"/>
  <c r="AB231" i="8"/>
  <c r="AI231" i="8" l="1"/>
  <c r="AA232" i="8"/>
  <c r="AF232" i="8"/>
  <c r="AE232" i="8" l="1"/>
  <c r="AC232" i="8"/>
  <c r="AJ232" i="8" l="1"/>
  <c r="AD233" i="8"/>
  <c r="AB232" i="8"/>
  <c r="AI232" i="8" l="1"/>
  <c r="AA233" i="8"/>
  <c r="AF233" i="8"/>
  <c r="AE233" i="8" l="1"/>
  <c r="AC233" i="8"/>
  <c r="AJ233" i="8" l="1"/>
  <c r="AD234" i="8"/>
  <c r="AB233" i="8"/>
  <c r="AI233" i="8" l="1"/>
  <c r="AA234" i="8"/>
  <c r="AF234" i="8"/>
  <c r="AE234" i="8" l="1"/>
  <c r="AC234" i="8"/>
  <c r="AJ234" i="8" l="1"/>
  <c r="AB234" i="8"/>
  <c r="AD235" i="8"/>
  <c r="AF235" i="8" l="1"/>
  <c r="AI234" i="8"/>
  <c r="AA235" i="8"/>
  <c r="AE235" i="8" l="1"/>
  <c r="AC235" i="8"/>
  <c r="AJ235" i="8" l="1"/>
  <c r="AB235" i="8"/>
  <c r="AD236" i="8"/>
  <c r="AI235" i="8" l="1"/>
  <c r="AA236" i="8"/>
  <c r="AF236" i="8"/>
  <c r="AE236" i="8" l="1"/>
  <c r="AC236" i="8"/>
  <c r="AJ236" i="8" l="1"/>
  <c r="AB236" i="8"/>
  <c r="AD237" i="8"/>
  <c r="AF237" i="8" l="1"/>
  <c r="AI236" i="8"/>
  <c r="AA237" i="8"/>
  <c r="AE237" i="8" l="1"/>
  <c r="AC237" i="8"/>
  <c r="AJ237" i="8" l="1"/>
  <c r="AB237" i="8"/>
  <c r="AD238" i="8"/>
  <c r="AF238" i="8" l="1"/>
  <c r="AI237" i="8"/>
  <c r="AA238" i="8"/>
  <c r="AC238" i="8" l="1"/>
  <c r="AE238" i="8"/>
  <c r="AJ238" i="8" l="1"/>
  <c r="AD239" i="8"/>
  <c r="AB238" i="8"/>
  <c r="AI238" i="8" l="1"/>
  <c r="AA239" i="8"/>
  <c r="AF239" i="8"/>
  <c r="AE239" i="8" l="1"/>
  <c r="AC239" i="8"/>
  <c r="AJ239" i="8" l="1"/>
  <c r="AD240" i="8"/>
  <c r="AB239" i="8"/>
  <c r="AI239" i="8" l="1"/>
  <c r="AA240" i="8"/>
  <c r="AF240" i="8"/>
  <c r="AE240" i="8" l="1"/>
  <c r="AC240" i="8"/>
  <c r="AJ240" i="8" l="1"/>
  <c r="AD241" i="8"/>
  <c r="AB240" i="8"/>
  <c r="AF241" i="8" l="1"/>
  <c r="AI240" i="8"/>
  <c r="AA241" i="8"/>
  <c r="AC241" i="8" l="1"/>
  <c r="AE241" i="8"/>
  <c r="AJ241" i="8" l="1"/>
  <c r="AB241" i="8"/>
  <c r="AD242" i="8"/>
  <c r="AF242" i="8" l="1"/>
  <c r="AI241" i="8"/>
  <c r="AA242" i="8"/>
  <c r="AE242" i="8" l="1"/>
  <c r="AC242" i="8"/>
  <c r="AJ242" i="8" l="1"/>
  <c r="AD243" i="8"/>
  <c r="AB242" i="8"/>
  <c r="AI242" i="8" l="1"/>
  <c r="AA243" i="8"/>
  <c r="AF243" i="8"/>
  <c r="AE243" i="8" l="1"/>
  <c r="AC243" i="8"/>
  <c r="AJ243" i="8" l="1"/>
  <c r="AB243" i="8"/>
  <c r="AD244" i="8"/>
  <c r="AI243" i="8" l="1"/>
  <c r="AA244" i="8"/>
  <c r="AF244" i="8"/>
  <c r="AE244" i="8" l="1"/>
  <c r="AC244" i="8"/>
  <c r="AJ244" i="8" l="1"/>
  <c r="AD245" i="8"/>
  <c r="AB244" i="8"/>
  <c r="AI244" i="8" l="1"/>
  <c r="AA245" i="8"/>
  <c r="AF245" i="8"/>
  <c r="AE245" i="8" l="1"/>
  <c r="AC245" i="8"/>
  <c r="AJ245" i="8" l="1"/>
  <c r="AD246" i="8"/>
  <c r="AB245" i="8"/>
  <c r="AI245" i="8" l="1"/>
  <c r="AA246" i="8"/>
  <c r="AF246" i="8"/>
  <c r="AC246" i="8" l="1"/>
  <c r="AE246" i="8"/>
  <c r="AJ246" i="8" l="1"/>
  <c r="AD247" i="8"/>
  <c r="AB246" i="8"/>
  <c r="AF247" i="8" l="1"/>
  <c r="AI246" i="8"/>
  <c r="AA247" i="8"/>
  <c r="AE247" i="8" l="1"/>
  <c r="AC247" i="8"/>
  <c r="AJ247" i="8" l="1"/>
  <c r="AB247" i="8"/>
  <c r="AD248" i="8"/>
  <c r="AI247" i="8" l="1"/>
  <c r="AA248" i="8"/>
  <c r="AF248" i="8"/>
  <c r="AE248" i="8" l="1"/>
  <c r="AC248" i="8"/>
  <c r="AJ248" i="8" l="1"/>
  <c r="AB248" i="8"/>
  <c r="AD249" i="8"/>
  <c r="AF249" i="8" l="1"/>
  <c r="AI248" i="8"/>
  <c r="AA249" i="8"/>
  <c r="AE249" i="8" l="1"/>
  <c r="AC249" i="8"/>
  <c r="AJ249" i="8" l="1"/>
  <c r="AD250" i="8"/>
  <c r="AB249" i="8"/>
  <c r="AI249" i="8" l="1"/>
  <c r="AA250" i="8"/>
  <c r="AF250" i="8"/>
  <c r="AE250" i="8" l="1"/>
  <c r="AC250" i="8"/>
  <c r="AJ250" i="8" l="1"/>
  <c r="AD251" i="8"/>
  <c r="AB250" i="8"/>
  <c r="AI250" i="8" l="1"/>
  <c r="AA251" i="8"/>
  <c r="AF251" i="8"/>
  <c r="AE251" i="8" l="1"/>
  <c r="AC251" i="8"/>
  <c r="AJ251" i="8" l="1"/>
  <c r="AB251" i="8"/>
  <c r="AD252" i="8"/>
  <c r="AF252" i="8" l="1"/>
  <c r="AI251" i="8"/>
  <c r="AA252" i="8"/>
  <c r="AE252" i="8" l="1"/>
  <c r="AC252" i="8"/>
  <c r="AJ252" i="8" l="1"/>
  <c r="AD253" i="8"/>
  <c r="AB252" i="8"/>
  <c r="AI252" i="8" l="1"/>
  <c r="AA253" i="8"/>
  <c r="AF253" i="8"/>
  <c r="AC253" i="8" l="1"/>
  <c r="AE253" i="8"/>
  <c r="AJ253" i="8" l="1"/>
  <c r="AD254" i="8"/>
  <c r="AB253" i="8"/>
  <c r="AI253" i="8" l="1"/>
  <c r="AA254" i="8"/>
  <c r="AF254" i="8"/>
  <c r="AC254" i="8" l="1"/>
  <c r="AE254" i="8"/>
  <c r="AJ254" i="8" l="1"/>
  <c r="AD255" i="8"/>
  <c r="AB254" i="8"/>
  <c r="AI254" i="8" l="1"/>
  <c r="AA255" i="8"/>
  <c r="AF255" i="8"/>
  <c r="AE255" i="8" l="1"/>
  <c r="AC255" i="8"/>
  <c r="AJ255" i="8" l="1"/>
  <c r="AD256" i="8"/>
  <c r="AB255" i="8"/>
  <c r="AI255" i="8" l="1"/>
  <c r="AA256" i="8"/>
  <c r="AF256" i="8"/>
  <c r="AE256" i="8" l="1"/>
  <c r="AC256" i="8"/>
  <c r="AJ256" i="8" l="1"/>
  <c r="AD257" i="8"/>
  <c r="AB256" i="8"/>
  <c r="AI256" i="8" l="1"/>
  <c r="AA257" i="8"/>
  <c r="AF257" i="8"/>
  <c r="AE257" i="8" l="1"/>
  <c r="AC257" i="8"/>
  <c r="AJ257" i="8" l="1"/>
  <c r="AB257" i="8"/>
  <c r="AD258" i="8"/>
  <c r="AF258" i="8" l="1"/>
  <c r="AI257" i="8"/>
  <c r="AA258" i="8"/>
  <c r="AE258" i="8" l="1"/>
  <c r="AC258" i="8"/>
  <c r="AJ258" i="8" l="1"/>
  <c r="AD259" i="8"/>
  <c r="AB258" i="8"/>
  <c r="AI258" i="8" l="1"/>
  <c r="AA259" i="8"/>
  <c r="AF259" i="8"/>
  <c r="AC259" i="8" l="1"/>
  <c r="AE259" i="8"/>
  <c r="AJ259" i="8" l="1"/>
  <c r="AD260" i="8"/>
  <c r="AB259" i="8"/>
  <c r="AI259" i="8" l="1"/>
  <c r="AA260" i="8"/>
  <c r="AF260" i="8"/>
  <c r="AE260" i="8" l="1"/>
  <c r="AC260" i="8"/>
  <c r="AJ260" i="8" l="1"/>
  <c r="AD261" i="8"/>
  <c r="AB260" i="8"/>
  <c r="AI260" i="8" l="1"/>
  <c r="AA261" i="8"/>
  <c r="AF261" i="8"/>
  <c r="AE261" i="8" l="1"/>
  <c r="AC261" i="8"/>
  <c r="AJ261" i="8" l="1"/>
  <c r="AB261" i="8"/>
  <c r="AD262" i="8"/>
  <c r="AF262" i="8" l="1"/>
  <c r="AI261" i="8"/>
  <c r="AA262" i="8"/>
  <c r="AC262" i="8" l="1"/>
  <c r="AE262" i="8"/>
  <c r="AJ262" i="8" l="1"/>
  <c r="AB262" i="8"/>
  <c r="AD263" i="8"/>
  <c r="AF263" i="8" l="1"/>
  <c r="AI262" i="8"/>
  <c r="AA263" i="8"/>
  <c r="AE263" i="8" l="1"/>
  <c r="AC263" i="8"/>
  <c r="AJ263" i="8" l="1"/>
  <c r="AB263" i="8"/>
  <c r="AD264" i="8"/>
  <c r="AF264" i="8" l="1"/>
  <c r="AI263" i="8"/>
  <c r="AA264" i="8"/>
  <c r="AE264" i="8" l="1"/>
  <c r="AC264" i="8"/>
  <c r="AJ264" i="8" l="1"/>
  <c r="AB264" i="8"/>
  <c r="AD265" i="8"/>
  <c r="AI264" i="8" l="1"/>
  <c r="AA265" i="8"/>
  <c r="AF265" i="8"/>
  <c r="AC265" i="8" l="1"/>
  <c r="AE265" i="8"/>
  <c r="AJ265" i="8" l="1"/>
  <c r="AB265" i="8"/>
  <c r="AD266" i="8"/>
  <c r="AF266" i="8" l="1"/>
  <c r="AI265" i="8"/>
  <c r="AA266" i="8"/>
  <c r="AE266" i="8" l="1"/>
  <c r="AC266" i="8"/>
  <c r="AJ266" i="8" l="1"/>
  <c r="AD267" i="8"/>
  <c r="AB266" i="8"/>
  <c r="AI266" i="8" l="1"/>
  <c r="AA267" i="8"/>
  <c r="AF267" i="8"/>
  <c r="AE267" i="8" l="1"/>
  <c r="AC267" i="8"/>
  <c r="AJ267" i="8" l="1"/>
  <c r="AB267" i="8"/>
  <c r="AD268" i="8"/>
  <c r="AI267" i="8" l="1"/>
  <c r="AA268" i="8"/>
  <c r="AF268" i="8"/>
  <c r="AE268" i="8" l="1"/>
  <c r="AC268" i="8"/>
  <c r="AJ268" i="8" l="1"/>
  <c r="AB268" i="8"/>
  <c r="AD269" i="8"/>
  <c r="AI268" i="8" l="1"/>
  <c r="AA269" i="8"/>
  <c r="AF269" i="8"/>
  <c r="AE269" i="8" l="1"/>
  <c r="AC269" i="8"/>
  <c r="AJ269" i="8" l="1"/>
  <c r="AD270" i="8"/>
  <c r="AB269" i="8"/>
  <c r="AI269" i="8" l="1"/>
  <c r="AA270" i="8"/>
  <c r="AF270" i="8"/>
  <c r="AE270" i="8" l="1"/>
  <c r="AC270" i="8"/>
  <c r="AJ270" i="8" l="1"/>
  <c r="AB270" i="8"/>
  <c r="AD271" i="8"/>
  <c r="AI270" i="8" l="1"/>
  <c r="AA271" i="8"/>
  <c r="AF271" i="8"/>
  <c r="AC271" i="8" l="1"/>
  <c r="AE271" i="8"/>
  <c r="AJ271" i="8" l="1"/>
  <c r="AB271" i="8"/>
  <c r="AD272" i="8"/>
  <c r="AF272" i="8" l="1"/>
  <c r="AI271" i="8"/>
  <c r="AA272" i="8"/>
  <c r="AC272" i="8" l="1"/>
  <c r="AE272" i="8"/>
  <c r="AJ272" i="8" l="1"/>
  <c r="AB272" i="8"/>
  <c r="AD273" i="8"/>
  <c r="AF273" i="8" l="1"/>
  <c r="AI272" i="8"/>
  <c r="AA273" i="8"/>
  <c r="AE273" i="8" l="1"/>
  <c r="AC273" i="8"/>
  <c r="AJ273" i="8" l="1"/>
  <c r="AD274" i="8"/>
  <c r="AB273" i="8"/>
  <c r="AI273" i="8" l="1"/>
  <c r="AA274" i="8"/>
  <c r="AF274" i="8"/>
  <c r="AE274" i="8" l="1"/>
  <c r="AC274" i="8"/>
  <c r="AJ274" i="8" l="1"/>
  <c r="AD275" i="8"/>
  <c r="AB274" i="8"/>
  <c r="AF275" i="8" l="1"/>
  <c r="AI274" i="8"/>
  <c r="AA275" i="8"/>
  <c r="AE275" i="8" l="1"/>
  <c r="AC275" i="8"/>
  <c r="AJ275" i="8" l="1"/>
  <c r="AB275" i="8"/>
  <c r="AD276" i="8"/>
  <c r="AI275" i="8" l="1"/>
  <c r="AA276" i="8"/>
  <c r="AF276" i="8"/>
  <c r="AE276" i="8" l="1"/>
  <c r="AC276" i="8"/>
  <c r="AJ276" i="8" l="1"/>
  <c r="AB276" i="8"/>
  <c r="AD277" i="8"/>
  <c r="AF277" i="8" l="1"/>
  <c r="AI276" i="8"/>
  <c r="AA277" i="8"/>
  <c r="AE277" i="8" l="1"/>
  <c r="AC277" i="8"/>
  <c r="AJ277" i="8" l="1"/>
  <c r="AB277" i="8"/>
  <c r="AD278" i="8"/>
  <c r="AI277" i="8" l="1"/>
  <c r="AA278" i="8"/>
  <c r="AF278" i="8"/>
  <c r="AC278" i="8" l="1"/>
  <c r="AE278" i="8"/>
  <c r="AJ278" i="8" l="1"/>
  <c r="AB278" i="8"/>
  <c r="AD279" i="8"/>
  <c r="AF279" i="8" l="1"/>
  <c r="AI278" i="8"/>
  <c r="AA279" i="8"/>
  <c r="AC279" i="8" l="1"/>
  <c r="AE279" i="8"/>
  <c r="AJ279" i="8" l="1"/>
  <c r="AB279" i="8"/>
  <c r="AD280" i="8"/>
  <c r="AF280" i="8" l="1"/>
  <c r="AI279" i="8"/>
  <c r="AA280" i="8"/>
  <c r="AE280" i="8" l="1"/>
  <c r="AC280" i="8"/>
  <c r="AJ280" i="8" l="1"/>
  <c r="AB280" i="8"/>
  <c r="AD281" i="8"/>
  <c r="AF281" i="8" l="1"/>
  <c r="AI280" i="8"/>
  <c r="AA281" i="8"/>
  <c r="AE281" i="8" l="1"/>
  <c r="AC281" i="8"/>
  <c r="AJ281" i="8" l="1"/>
  <c r="AD282" i="8"/>
  <c r="AB281" i="8"/>
  <c r="AI281" i="8" l="1"/>
  <c r="AA282" i="8"/>
  <c r="AF282" i="8"/>
  <c r="AC282" i="8" l="1"/>
  <c r="AE282" i="8"/>
  <c r="AJ282" i="8" l="1"/>
  <c r="AD283" i="8"/>
  <c r="AB282" i="8"/>
  <c r="AI282" i="8" l="1"/>
  <c r="AA283" i="8"/>
  <c r="AF283" i="8"/>
  <c r="AE283" i="8" l="1"/>
  <c r="AC283" i="8"/>
  <c r="AJ283" i="8" l="1"/>
  <c r="AB283" i="8"/>
  <c r="AD284" i="8"/>
  <c r="AF284" i="8" l="1"/>
  <c r="AI283" i="8"/>
  <c r="AA284" i="8"/>
  <c r="AC284" i="8" l="1"/>
  <c r="AE284" i="8"/>
  <c r="AJ284" i="8" l="1"/>
  <c r="AD285" i="8"/>
  <c r="AB284" i="8"/>
  <c r="AI284" i="8" l="1"/>
  <c r="AA285" i="8"/>
  <c r="AF285" i="8"/>
  <c r="AE285" i="8" l="1"/>
  <c r="AC285" i="8"/>
  <c r="AJ285" i="8" l="1"/>
  <c r="AD286" i="8"/>
  <c r="AB285" i="8"/>
  <c r="AI285" i="8" l="1"/>
  <c r="AA286" i="8"/>
  <c r="AF286" i="8"/>
  <c r="AE286" i="8" l="1"/>
  <c r="AC286" i="8"/>
  <c r="AJ286" i="8" l="1"/>
  <c r="AD287" i="8"/>
  <c r="AB286" i="8"/>
  <c r="AI286" i="8" l="1"/>
  <c r="AA287" i="8"/>
  <c r="AF287" i="8"/>
  <c r="AE287" i="8" l="1"/>
  <c r="AC287" i="8"/>
  <c r="AJ287" i="8" l="1"/>
  <c r="AB287" i="8"/>
  <c r="AD288" i="8"/>
  <c r="AI287" i="8" l="1"/>
  <c r="AA288" i="8"/>
  <c r="AF288" i="8"/>
  <c r="AE288" i="8" l="1"/>
  <c r="AC288" i="8"/>
  <c r="AJ288" i="8" l="1"/>
  <c r="AD289" i="8"/>
  <c r="AB288" i="8"/>
  <c r="AI288" i="8" l="1"/>
  <c r="AA289" i="8"/>
  <c r="AF289" i="8"/>
  <c r="AE289" i="8" l="1"/>
  <c r="AC289" i="8"/>
  <c r="AJ289" i="8" l="1"/>
  <c r="AD290" i="8"/>
  <c r="AB289" i="8"/>
  <c r="AI289" i="8" l="1"/>
  <c r="AA290" i="8"/>
  <c r="AF290" i="8"/>
  <c r="AC290" i="8" l="1"/>
  <c r="AE290" i="8"/>
  <c r="AJ290" i="8" l="1"/>
  <c r="AB290" i="8"/>
  <c r="AD291" i="8"/>
  <c r="AI290" i="8" l="1"/>
  <c r="AA291" i="8"/>
  <c r="AF291" i="8"/>
  <c r="AE291" i="8" l="1"/>
  <c r="AC291" i="8"/>
  <c r="AJ291" i="8" l="1"/>
  <c r="AD292" i="8"/>
  <c r="AB291" i="8"/>
  <c r="AF292" i="8" l="1"/>
  <c r="AI291" i="8"/>
  <c r="AA292" i="8"/>
  <c r="AE292" i="8" l="1"/>
  <c r="AC292" i="8"/>
  <c r="AJ292" i="8" l="1"/>
  <c r="AD293" i="8"/>
  <c r="AB292" i="8"/>
  <c r="AI292" i="8" l="1"/>
  <c r="AA293" i="8"/>
  <c r="AF293" i="8"/>
  <c r="AE293" i="8" l="1"/>
  <c r="AC293" i="8"/>
  <c r="AJ293" i="8" l="1"/>
  <c r="AD294" i="8"/>
  <c r="AB293" i="8"/>
  <c r="AI293" i="8" l="1"/>
  <c r="AA294" i="8"/>
  <c r="AF294" i="8"/>
  <c r="AE294" i="8" l="1"/>
  <c r="AC294" i="8"/>
  <c r="AJ294" i="8" l="1"/>
  <c r="AD295" i="8"/>
  <c r="AB294" i="8"/>
  <c r="AI294" i="8" l="1"/>
  <c r="AA295" i="8"/>
  <c r="AF295" i="8"/>
  <c r="AE295" i="8" l="1"/>
  <c r="AC295" i="8"/>
  <c r="AJ295" i="8" l="1"/>
  <c r="AB295" i="8"/>
  <c r="AD296" i="8"/>
  <c r="AF296" i="8" l="1"/>
  <c r="AI295" i="8"/>
  <c r="AA296" i="8"/>
  <c r="AC296" i="8" l="1"/>
  <c r="AE296" i="8"/>
  <c r="AJ296" i="8" l="1"/>
  <c r="AD297" i="8"/>
  <c r="AB296" i="8"/>
  <c r="AF297" i="8" l="1"/>
  <c r="AI296" i="8"/>
  <c r="AA297" i="8"/>
  <c r="AE297" i="8" l="1"/>
  <c r="AC297" i="8"/>
  <c r="AJ297" i="8" l="1"/>
  <c r="AB297" i="8"/>
  <c r="AD298" i="8"/>
  <c r="AI297" i="8" l="1"/>
  <c r="AA298" i="8"/>
  <c r="AF298" i="8"/>
  <c r="AE298" i="8" l="1"/>
  <c r="AC298" i="8"/>
  <c r="AJ298" i="8" l="1"/>
  <c r="AD299" i="8"/>
  <c r="AB298" i="8"/>
  <c r="AI298" i="8" l="1"/>
  <c r="AA299" i="8"/>
  <c r="AF299" i="8"/>
  <c r="AC299" i="8" l="1"/>
  <c r="AE299" i="8"/>
  <c r="AJ299" i="8" l="1"/>
  <c r="AD300" i="8"/>
  <c r="AB299" i="8"/>
  <c r="AI299" i="8" l="1"/>
  <c r="AA300" i="8"/>
  <c r="AF300" i="8"/>
  <c r="AE300" i="8" l="1"/>
  <c r="AC300" i="8"/>
  <c r="AJ300" i="8" l="1"/>
  <c r="AB300" i="8"/>
  <c r="AD301" i="8"/>
  <c r="AI300" i="8" l="1"/>
  <c r="AA301" i="8"/>
  <c r="AF301" i="8"/>
  <c r="AC301" i="8" l="1"/>
  <c r="AE301" i="8"/>
  <c r="AJ301" i="8" l="1"/>
  <c r="AB301" i="8"/>
  <c r="AD302" i="8"/>
  <c r="AF302" i="8" l="1"/>
  <c r="AI301" i="8"/>
  <c r="AA302" i="8"/>
  <c r="AE302" i="8" l="1"/>
  <c r="AC302" i="8"/>
  <c r="AJ302" i="8" l="1"/>
  <c r="AB302" i="8"/>
  <c r="AD303" i="8"/>
  <c r="AF303" i="8" l="1"/>
  <c r="AI302" i="8"/>
  <c r="AA303" i="8"/>
  <c r="AE303" i="8" l="1"/>
  <c r="AC303" i="8"/>
  <c r="AJ303" i="8" l="1"/>
  <c r="AB303" i="8"/>
  <c r="AD304" i="8"/>
  <c r="AI303" i="8" l="1"/>
  <c r="AA304" i="8"/>
  <c r="AF304" i="8"/>
  <c r="AE304" i="8" l="1"/>
  <c r="AC304" i="8"/>
  <c r="AJ304" i="8" l="1"/>
  <c r="AB304" i="8"/>
  <c r="AD305" i="8"/>
  <c r="AF305" i="8" l="1"/>
  <c r="AI304" i="8"/>
  <c r="AA305" i="8"/>
  <c r="AE305" i="8" l="1"/>
  <c r="AC305" i="8"/>
  <c r="AJ305" i="8" l="1"/>
  <c r="AB305" i="8"/>
  <c r="AD306" i="8"/>
  <c r="AI305" i="8" l="1"/>
  <c r="AA306" i="8"/>
  <c r="AF306" i="8"/>
  <c r="AC306" i="8" l="1"/>
  <c r="AE306" i="8"/>
  <c r="AJ306" i="8" l="1"/>
  <c r="AB306" i="8"/>
  <c r="AD307" i="8"/>
  <c r="AI306" i="8" l="1"/>
  <c r="AA307" i="8"/>
  <c r="AF307" i="8"/>
  <c r="AC307" i="8" l="1"/>
  <c r="AE307" i="8"/>
  <c r="AJ307" i="8" l="1"/>
  <c r="AD308" i="8"/>
  <c r="AB307" i="8"/>
  <c r="AF308" i="8" l="1"/>
  <c r="AI307" i="8"/>
  <c r="AA308" i="8"/>
  <c r="AC308" i="8" l="1"/>
  <c r="AE308" i="8"/>
  <c r="AJ308" i="8" l="1"/>
  <c r="AB308" i="8"/>
  <c r="AD309" i="8"/>
  <c r="AF309" i="8" l="1"/>
  <c r="AI308" i="8"/>
  <c r="AA309" i="8"/>
  <c r="AC309" i="8" l="1"/>
  <c r="AE309" i="8"/>
  <c r="AJ309" i="8" l="1"/>
  <c r="AB309" i="8"/>
  <c r="AD310" i="8"/>
  <c r="AI309" i="8" l="1"/>
  <c r="AA310" i="8"/>
  <c r="AF310" i="8"/>
  <c r="AE310" i="8" l="1"/>
  <c r="AC310" i="8"/>
  <c r="AJ310" i="8" l="1"/>
  <c r="AB310" i="8"/>
  <c r="AD311" i="8"/>
  <c r="AI310" i="8" l="1"/>
  <c r="AA311" i="8"/>
  <c r="AF311" i="8"/>
  <c r="AE311" i="8" l="1"/>
  <c r="AC311" i="8"/>
  <c r="AJ311" i="8" l="1"/>
  <c r="AD312" i="8"/>
  <c r="AB311" i="8"/>
  <c r="AI311" i="8" l="1"/>
  <c r="AA312" i="8"/>
  <c r="AF312" i="8"/>
  <c r="AE312" i="8" l="1"/>
  <c r="AC312" i="8"/>
  <c r="AJ312" i="8" l="1"/>
  <c r="AD313" i="8"/>
  <c r="AB312" i="8"/>
  <c r="AI312" i="8" l="1"/>
  <c r="AA313" i="8"/>
  <c r="AF313" i="8"/>
  <c r="AE313" i="8" l="1"/>
  <c r="AC313" i="8"/>
  <c r="AJ313" i="8" l="1"/>
  <c r="AB313" i="8"/>
  <c r="AD314" i="8"/>
  <c r="AF314" i="8" l="1"/>
  <c r="AI313" i="8"/>
  <c r="AA314" i="8"/>
  <c r="AE314" i="8" l="1"/>
  <c r="AC314" i="8"/>
  <c r="AJ314" i="8" l="1"/>
  <c r="AD315" i="8"/>
  <c r="AB314" i="8"/>
  <c r="AI314" i="8" l="1"/>
  <c r="AA315" i="8"/>
  <c r="AF315" i="8"/>
  <c r="AE315" i="8" l="1"/>
  <c r="AC315" i="8"/>
  <c r="AJ315" i="8" l="1"/>
  <c r="AD316" i="8"/>
  <c r="AB315" i="8"/>
  <c r="AI315" i="8" l="1"/>
  <c r="AA316" i="8"/>
  <c r="AF316" i="8"/>
  <c r="AE316" i="8" l="1"/>
  <c r="AC316" i="8"/>
  <c r="AJ316" i="8" l="1"/>
  <c r="AB316" i="8"/>
  <c r="AD317" i="8"/>
  <c r="AF317" i="8" l="1"/>
  <c r="AI316" i="8"/>
  <c r="AA317" i="8"/>
  <c r="AE317" i="8" l="1"/>
  <c r="AC317" i="8"/>
  <c r="AJ317" i="8" l="1"/>
  <c r="AB317" i="8"/>
  <c r="AD318" i="8"/>
  <c r="AI317" i="8" l="1"/>
  <c r="AA318" i="8"/>
  <c r="AF318" i="8"/>
  <c r="AC318" i="8" l="1"/>
  <c r="AE318" i="8"/>
  <c r="AJ318" i="8" l="1"/>
  <c r="AB318" i="8"/>
  <c r="AD319" i="8"/>
  <c r="AF319" i="8" l="1"/>
  <c r="AI318" i="8"/>
  <c r="AA319" i="8"/>
  <c r="AE319" i="8" l="1"/>
  <c r="AC319" i="8"/>
  <c r="AJ319" i="8" l="1"/>
  <c r="AB319" i="8"/>
  <c r="AD320" i="8"/>
  <c r="AI319" i="8" l="1"/>
  <c r="AA320" i="8"/>
  <c r="AF320" i="8"/>
  <c r="AC320" i="8" l="1"/>
  <c r="AE320" i="8"/>
  <c r="AJ320" i="8" l="1"/>
  <c r="AD321" i="8"/>
  <c r="AB320" i="8"/>
  <c r="AI320" i="8" l="1"/>
  <c r="AA321" i="8"/>
  <c r="AF321" i="8"/>
  <c r="AE321" i="8" l="1"/>
  <c r="AC321" i="8"/>
  <c r="AJ321" i="8" l="1"/>
  <c r="AD322" i="8"/>
  <c r="AB321" i="8"/>
  <c r="AI321" i="8" l="1"/>
  <c r="AA322" i="8"/>
  <c r="AF322" i="8"/>
  <c r="AC322" i="8" l="1"/>
  <c r="AE322" i="8"/>
  <c r="AJ322" i="8" l="1"/>
  <c r="AD323" i="8"/>
  <c r="AB322" i="8"/>
  <c r="AI322" i="8" l="1"/>
  <c r="AA323" i="8"/>
  <c r="AF323" i="8"/>
  <c r="AE323" i="8" l="1"/>
  <c r="AC323" i="8"/>
  <c r="AJ323" i="8" l="1"/>
  <c r="AB323" i="8"/>
  <c r="AD324" i="8"/>
  <c r="AF324" i="8" l="1"/>
  <c r="AI323" i="8"/>
  <c r="AA324" i="8"/>
  <c r="AC324" i="8" l="1"/>
  <c r="AE324" i="8"/>
  <c r="AJ324" i="8" l="1"/>
  <c r="AB324" i="8"/>
  <c r="AD325" i="8"/>
  <c r="AF325" i="8" l="1"/>
  <c r="AI324" i="8"/>
  <c r="AA325" i="8"/>
  <c r="AE325" i="8" l="1"/>
  <c r="AC325" i="8"/>
  <c r="AJ325" i="8" l="1"/>
  <c r="AD326" i="8"/>
  <c r="AB325" i="8"/>
  <c r="AI325" i="8" l="1"/>
  <c r="AA326" i="8"/>
  <c r="AF326" i="8"/>
  <c r="AE326" i="8" l="1"/>
  <c r="AC326" i="8"/>
  <c r="AJ326" i="8" l="1"/>
  <c r="AD327" i="8"/>
  <c r="AB326" i="8"/>
  <c r="AI326" i="8" l="1"/>
  <c r="AA327" i="8"/>
  <c r="AF327" i="8"/>
  <c r="AE327" i="8" l="1"/>
  <c r="AC327" i="8"/>
  <c r="AJ327" i="8" l="1"/>
  <c r="AB327" i="8"/>
  <c r="AD328" i="8"/>
  <c r="AF328" i="8" l="1"/>
  <c r="AI327" i="8"/>
  <c r="AA328" i="8"/>
  <c r="AC328" i="8" l="1"/>
  <c r="AE328" i="8"/>
  <c r="AJ328" i="8" l="1"/>
  <c r="AD329" i="8"/>
  <c r="AB328" i="8"/>
  <c r="AF329" i="8" l="1"/>
  <c r="AI328" i="8"/>
  <c r="AA329" i="8"/>
  <c r="AC329" i="8" l="1"/>
  <c r="AE329" i="8"/>
  <c r="AJ329" i="8" l="1"/>
  <c r="AD330" i="8"/>
  <c r="AB329" i="8"/>
  <c r="AI329" i="8" l="1"/>
  <c r="AA330" i="8"/>
  <c r="AF330" i="8"/>
  <c r="AC330" i="8" l="1"/>
  <c r="AE330" i="8"/>
  <c r="AJ330" i="8" l="1"/>
  <c r="AD331" i="8"/>
  <c r="AB330" i="8"/>
  <c r="AI330" i="8" l="1"/>
  <c r="AA331" i="8"/>
  <c r="AF331" i="8"/>
  <c r="AC331" i="8" l="1"/>
  <c r="AE331" i="8"/>
  <c r="AJ331" i="8" l="1"/>
  <c r="AB331" i="8"/>
  <c r="AD332" i="8"/>
  <c r="AI331" i="8" l="1"/>
  <c r="AA332" i="8"/>
  <c r="AF332" i="8"/>
  <c r="AC332" i="8" l="1"/>
  <c r="AE332" i="8"/>
  <c r="AJ332" i="8" l="1"/>
  <c r="AB332" i="8"/>
  <c r="AD333" i="8"/>
  <c r="AI332" i="8" l="1"/>
  <c r="AA333" i="8"/>
  <c r="AF333" i="8"/>
  <c r="AE333" i="8" l="1"/>
  <c r="AC333" i="8"/>
  <c r="AJ333" i="8" l="1"/>
  <c r="AB333" i="8"/>
  <c r="AD334" i="8"/>
  <c r="AI333" i="8" l="1"/>
  <c r="AA334" i="8"/>
  <c r="AF334" i="8"/>
  <c r="AE334" i="8" l="1"/>
  <c r="AC334" i="8"/>
  <c r="AJ334" i="8" l="1"/>
  <c r="AB334" i="8"/>
  <c r="AD335" i="8"/>
  <c r="AI334" i="8" l="1"/>
  <c r="AA335" i="8"/>
  <c r="AF335" i="8"/>
  <c r="AC335" i="8" l="1"/>
  <c r="AE335" i="8"/>
  <c r="AJ335" i="8" l="1"/>
  <c r="AB335" i="8"/>
  <c r="AD336" i="8"/>
  <c r="AI335" i="8" l="1"/>
  <c r="AA336" i="8"/>
  <c r="AF336" i="8"/>
  <c r="AE336" i="8" l="1"/>
  <c r="AC336" i="8"/>
  <c r="AJ336" i="8" l="1"/>
  <c r="AB336" i="8"/>
  <c r="AD337" i="8"/>
  <c r="AI336" i="8" l="1"/>
  <c r="AA337" i="8"/>
  <c r="AF337" i="8"/>
  <c r="AE337" i="8" l="1"/>
  <c r="AC337" i="8"/>
  <c r="AJ337" i="8" l="1"/>
  <c r="AB337" i="8"/>
  <c r="AD338" i="8"/>
  <c r="AI337" i="8" l="1"/>
  <c r="AA338" i="8"/>
  <c r="AF338" i="8"/>
  <c r="AE338" i="8" l="1"/>
  <c r="AC338" i="8"/>
  <c r="AJ338" i="8" l="1"/>
  <c r="AB338" i="8"/>
  <c r="AD339" i="8"/>
  <c r="AI338" i="8" l="1"/>
  <c r="AA339" i="8"/>
  <c r="AF339" i="8"/>
  <c r="AE339" i="8" l="1"/>
  <c r="AC339" i="8"/>
  <c r="AJ339" i="8" l="1"/>
  <c r="AD340" i="8"/>
  <c r="AB339" i="8"/>
  <c r="AF340" i="8" l="1"/>
  <c r="AI339" i="8"/>
  <c r="AA340" i="8"/>
  <c r="AE340" i="8" l="1"/>
  <c r="AC340" i="8"/>
  <c r="AJ340" i="8" l="1"/>
  <c r="AB340" i="8"/>
  <c r="AD341" i="8"/>
  <c r="AF341" i="8" l="1"/>
  <c r="AI340" i="8"/>
  <c r="AA341" i="8"/>
  <c r="AE341" i="8" l="1"/>
  <c r="AC341" i="8"/>
  <c r="AJ341" i="8" l="1"/>
  <c r="AD342" i="8"/>
  <c r="AB341" i="8"/>
  <c r="AI341" i="8" l="1"/>
  <c r="AA342" i="8"/>
  <c r="AF342" i="8"/>
  <c r="AE342" i="8" l="1"/>
  <c r="AC342" i="8"/>
  <c r="AJ342" i="8" l="1"/>
  <c r="AD343" i="8"/>
  <c r="AB342" i="8"/>
  <c r="AI342" i="8" l="1"/>
  <c r="AA343" i="8"/>
  <c r="AF343" i="8"/>
  <c r="AE343" i="8" l="1"/>
  <c r="AC343" i="8"/>
  <c r="AJ343" i="8" l="1"/>
  <c r="AD344" i="8"/>
  <c r="AB343" i="8"/>
  <c r="AI343" i="8" l="1"/>
  <c r="AA344" i="8"/>
  <c r="AF344" i="8"/>
  <c r="AC344" i="8" l="1"/>
  <c r="AE344" i="8"/>
  <c r="AJ344" i="8" l="1"/>
  <c r="AB344" i="8"/>
  <c r="AD345" i="8"/>
  <c r="AI344" i="8" l="1"/>
  <c r="AA345" i="8"/>
  <c r="AF345" i="8"/>
  <c r="AE345" i="8" l="1"/>
  <c r="AC345" i="8"/>
  <c r="AJ345" i="8" l="1"/>
  <c r="AB345" i="8"/>
  <c r="AD346" i="8"/>
  <c r="AF346" i="8" l="1"/>
  <c r="AI345" i="8"/>
  <c r="AA346" i="8"/>
  <c r="AC346" i="8" l="1"/>
  <c r="AE346" i="8"/>
  <c r="AJ346" i="8" l="1"/>
  <c r="AD347" i="8"/>
  <c r="AB346" i="8"/>
  <c r="AF347" i="8" l="1"/>
  <c r="AI346" i="8"/>
  <c r="AA347" i="8"/>
  <c r="AC347" i="8" l="1"/>
  <c r="AE347" i="8"/>
  <c r="AJ347" i="8" l="1"/>
  <c r="AB347" i="8"/>
  <c r="AD348" i="8"/>
  <c r="AF348" i="8" l="1"/>
  <c r="AI347" i="8"/>
  <c r="AA348" i="8"/>
  <c r="AC348" i="8" l="1"/>
  <c r="AE348" i="8"/>
  <c r="AJ348" i="8" l="1"/>
  <c r="AB348" i="8"/>
  <c r="AD349" i="8"/>
  <c r="AF349" i="8" l="1"/>
  <c r="AI348" i="8"/>
  <c r="AA349" i="8"/>
  <c r="AC349" i="8" l="1"/>
  <c r="AE349" i="8"/>
  <c r="AJ349" i="8" l="1"/>
  <c r="AD350" i="8"/>
  <c r="AB349" i="8"/>
  <c r="AI349" i="8" l="1"/>
  <c r="AA350" i="8"/>
  <c r="AF350" i="8"/>
  <c r="AC350" i="8" l="1"/>
  <c r="AE350" i="8"/>
  <c r="AJ350" i="8" l="1"/>
  <c r="AD351" i="8"/>
  <c r="AB350" i="8"/>
  <c r="AI350" i="8" l="1"/>
  <c r="AA351" i="8"/>
  <c r="AF351" i="8"/>
  <c r="AC351" i="8" l="1"/>
  <c r="AE351" i="8"/>
  <c r="AJ351" i="8" l="1"/>
  <c r="AB351" i="8"/>
  <c r="AD352" i="8"/>
  <c r="AF352" i="8" l="1"/>
  <c r="AI351" i="8"/>
  <c r="AA352" i="8"/>
  <c r="AC352" i="8" l="1"/>
  <c r="AE352" i="8"/>
  <c r="AJ352" i="8" l="1"/>
  <c r="AD353" i="8"/>
  <c r="AB352" i="8"/>
  <c r="AI352" i="8" l="1"/>
  <c r="AA353" i="8"/>
  <c r="AF353" i="8"/>
  <c r="AC353" i="8" l="1"/>
  <c r="AE353" i="8"/>
  <c r="AJ353" i="8" l="1"/>
  <c r="AB353" i="8"/>
  <c r="AD354" i="8"/>
  <c r="AF354" i="8" l="1"/>
  <c r="AI353" i="8"/>
  <c r="AA354" i="8"/>
  <c r="AE354" i="8" l="1"/>
  <c r="AC354" i="8"/>
  <c r="AJ354" i="8" l="1"/>
  <c r="AB354" i="8"/>
  <c r="AD355" i="8"/>
  <c r="AI354" i="8" l="1"/>
  <c r="AA355" i="8"/>
  <c r="AF355" i="8"/>
  <c r="AE355" i="8" l="1"/>
  <c r="AC355" i="8"/>
  <c r="AJ355" i="8" l="1"/>
  <c r="AD356" i="8"/>
  <c r="AB355" i="8"/>
  <c r="AF356" i="8" l="1"/>
  <c r="AI355" i="8"/>
  <c r="AA356" i="8"/>
  <c r="AE356" i="8" l="1"/>
  <c r="AC356" i="8"/>
  <c r="AJ356" i="8" l="1"/>
  <c r="AD357" i="8"/>
  <c r="AB356" i="8"/>
  <c r="AF357" i="8" l="1"/>
  <c r="AI356" i="8"/>
  <c r="AA357" i="8"/>
  <c r="AE357" i="8" l="1"/>
  <c r="AC357" i="8"/>
  <c r="AJ357" i="8" l="1"/>
  <c r="AD358" i="8"/>
  <c r="AB357" i="8"/>
  <c r="AI357" i="8" l="1"/>
  <c r="AA358" i="8"/>
  <c r="AF358" i="8"/>
  <c r="AC358" i="8" l="1"/>
  <c r="AE358" i="8"/>
  <c r="AJ358" i="8" l="1"/>
  <c r="AB358" i="8"/>
  <c r="AD359" i="8"/>
  <c r="AI358" i="8" l="1"/>
  <c r="AA359" i="8"/>
  <c r="AF359" i="8"/>
  <c r="AE359" i="8" l="1"/>
  <c r="AC359" i="8"/>
  <c r="AJ359" i="8" l="1"/>
  <c r="AB359" i="8"/>
  <c r="AD360" i="8"/>
  <c r="AF360" i="8" l="1"/>
  <c r="AI359" i="8"/>
  <c r="AA360" i="8"/>
  <c r="AC360" i="8" l="1"/>
  <c r="AE360" i="8"/>
  <c r="AJ360" i="8" l="1"/>
  <c r="AB360" i="8"/>
  <c r="AD361" i="8"/>
  <c r="AF361" i="8" l="1"/>
  <c r="AI360" i="8"/>
  <c r="AA361" i="8"/>
  <c r="AE361" i="8" l="1"/>
  <c r="AC361" i="8"/>
  <c r="AJ361" i="8" l="1"/>
  <c r="AD362" i="8"/>
  <c r="AB361" i="8"/>
  <c r="AI361" i="8" l="1"/>
  <c r="AA362" i="8"/>
  <c r="AF362" i="8"/>
  <c r="AC362" i="8" l="1"/>
  <c r="AE362" i="8"/>
  <c r="AJ362" i="8" l="1"/>
  <c r="AD363" i="8"/>
  <c r="AB362" i="8"/>
  <c r="AI362" i="8" l="1"/>
  <c r="AA363" i="8"/>
  <c r="AF363" i="8"/>
  <c r="AE363" i="8" l="1"/>
  <c r="AC363" i="8"/>
  <c r="AJ363" i="8" l="1"/>
  <c r="AB363" i="8"/>
  <c r="AD364" i="8"/>
  <c r="AF364" i="8" l="1"/>
  <c r="AI363" i="8"/>
  <c r="AA364" i="8"/>
  <c r="AC364" i="8" l="1"/>
  <c r="AE364" i="8"/>
  <c r="AJ364" i="8" l="1"/>
  <c r="AD365" i="8"/>
  <c r="AB364" i="8"/>
  <c r="AI364" i="8" l="1"/>
  <c r="AA365" i="8"/>
  <c r="AF365" i="8"/>
  <c r="AC365" i="8" l="1"/>
  <c r="AE365" i="8"/>
  <c r="AJ365" i="8" l="1"/>
  <c r="AB365" i="8"/>
  <c r="AD366" i="8"/>
  <c r="AI365" i="8" l="1"/>
  <c r="AA366" i="8"/>
  <c r="AF366" i="8"/>
  <c r="AC366" i="8" l="1"/>
  <c r="AE366" i="8"/>
  <c r="AJ366" i="8" l="1"/>
  <c r="AB366" i="8"/>
  <c r="AD367" i="8"/>
  <c r="AF367" i="8" l="1"/>
  <c r="AI366" i="8"/>
  <c r="AA367" i="8"/>
  <c r="AC367" i="8" l="1"/>
  <c r="AE367" i="8"/>
  <c r="AJ367" i="8" l="1"/>
  <c r="AD368" i="8"/>
  <c r="AB367" i="8"/>
  <c r="AI367" i="8" l="1"/>
  <c r="AA368" i="8"/>
  <c r="AF368" i="8"/>
  <c r="AE368" i="8" l="1"/>
  <c r="AC368" i="8"/>
  <c r="AJ368" i="8" l="1"/>
  <c r="AD369" i="8"/>
  <c r="AB368" i="8"/>
  <c r="AF369" i="8" l="1"/>
  <c r="AI368" i="8"/>
  <c r="AA369" i="8"/>
  <c r="AC369" i="8" l="1"/>
  <c r="AE369" i="8"/>
  <c r="AJ369" i="8" l="1"/>
  <c r="AD370" i="8"/>
  <c r="AB369" i="8"/>
  <c r="AI369" i="8" l="1"/>
  <c r="AA370" i="8"/>
  <c r="AF370" i="8"/>
  <c r="AC370" i="8" l="1"/>
  <c r="AE370" i="8"/>
  <c r="AJ370" i="8" l="1"/>
  <c r="AB370" i="8"/>
  <c r="AD371" i="8"/>
  <c r="AF371" i="8" l="1"/>
  <c r="AI370" i="8"/>
  <c r="AA371" i="8"/>
  <c r="AE371" i="8" l="1"/>
  <c r="AC371" i="8"/>
  <c r="AJ371" i="8" l="1"/>
  <c r="AD372" i="8"/>
  <c r="AB371" i="8"/>
  <c r="AI371" i="8" l="1"/>
  <c r="AA372" i="8"/>
  <c r="AF372" i="8"/>
  <c r="AE372" i="8" l="1"/>
  <c r="AC372" i="8"/>
  <c r="E12" i="8" l="1"/>
  <c r="AJ372" i="8"/>
  <c r="AB372" i="8"/>
  <c r="E11" i="8" l="1"/>
  <c r="AI37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weighted by par value of amount outstanding each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downgraded from IG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tc={5D8B88FA-C58D-45AF-BF48-9AFC2A473C9B}</author>
    <author>tc={F5738C5D-7142-4F8A-867E-83682BB24009}</author>
    <author>tc={62A91D6D-CCE5-435C-BDC0-E81C8F1BAF59}</author>
  </authors>
  <commentList>
    <comment ref="D18" authorId="0" shapeId="0" xr:uid="{5D8B88FA-C58D-45AF-BF48-9AFC2A473C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Spread를 더해줄 수 있다. </t>
      </text>
    </comment>
    <comment ref="E57" authorId="1" shapeId="0" xr:uid="{F5738C5D-7142-4F8A-867E-83682BB24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Min(이용해 함수 넣어야. Non-callable 가지고 넣으면 됨. </t>
      </text>
    </comment>
    <comment ref="E59" authorId="2" shapeId="0" xr:uid="{62A91D6D-CCE5-435C-BDC0-E81C8F1BAF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Market과 모델 price 차이를 diff로 만들고, 이걸 0으로 만드는 spread를구한다.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tc={7B324F43-97D6-498E-A9DE-81491F7A068B}</author>
    <author>tc={1239B582-9483-449A-ABBA-528F7A38D293}</author>
    <author>Windows 사용자</author>
    <author>tc={232FB83C-C5B5-4850-8A0C-9080B3D4E64B}</author>
  </authors>
  <commentList>
    <comment ref="E9" authorId="0" shapeId="0" xr:uid="{7B324F43-97D6-498E-A9DE-81491F7A06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monthly로 바꿔주는. </t>
      </text>
    </comment>
    <comment ref="F9" authorId="1" shapeId="0" xr:uid="{1239B582-9483-449A-ABBA-528F7A38D2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pre-payment를 통해 원금이 얼마나 줄고 있는지. 잔여 원금. 
Reply:
    엇? 잔여 원금이 아니다. 잔여 원금은 outstanding balance고. size of pool은 다른 개념인 듯 한데. </t>
      </text>
    </comment>
    <comment ref="H9" authorId="2" shapeId="0" xr:uid="{00000000-0006-0000-08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2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8" authorId="3" shapeId="0" xr:uid="{232FB83C-C5B5-4850-8A0C-9080B3D4E6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cashflow yield.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Y13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accrual stops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<sst xmlns="http://schemas.openxmlformats.org/spreadsheetml/2006/main" count="760" uniqueCount="444">
  <si>
    <t>국고02375-2703(22-1)</t>
    <phoneticPr fontId="2" type="noConversion"/>
  </si>
  <si>
    <t>issue date</t>
    <phoneticPr fontId="2" type="noConversion"/>
  </si>
  <si>
    <t>maturity</t>
    <phoneticPr fontId="2" type="noConversion"/>
  </si>
  <si>
    <t>face value</t>
    <phoneticPr fontId="2" type="noConversion"/>
  </si>
  <si>
    <t>coupon</t>
    <phoneticPr fontId="2" type="noConversion"/>
  </si>
  <si>
    <t>(frequency, coupon at payment date)</t>
    <phoneticPr fontId="2" type="noConversion"/>
  </si>
  <si>
    <t>trade date</t>
    <phoneticPr fontId="2" type="noConversion"/>
  </si>
  <si>
    <t>yield</t>
    <phoneticPr fontId="2" type="noConversion"/>
  </si>
  <si>
    <t>date</t>
    <phoneticPr fontId="2" type="noConversion"/>
  </si>
  <si>
    <t>interest</t>
    <phoneticPr fontId="2" type="noConversion"/>
  </si>
  <si>
    <t>principal</t>
    <phoneticPr fontId="2" type="noConversion"/>
  </si>
  <si>
    <t>CF</t>
    <phoneticPr fontId="2" type="noConversion"/>
  </si>
  <si>
    <t>PV</t>
    <phoneticPr fontId="2" type="noConversion"/>
  </si>
  <si>
    <t xml:space="preserve">nb </t>
    <phoneticPr fontId="2" type="noConversion"/>
  </si>
  <si>
    <t xml:space="preserve">STRIPPING Government Bond </t>
    <phoneticPr fontId="2" type="noConversion"/>
  </si>
  <si>
    <t xml:space="preserve">principal </t>
    <phoneticPr fontId="2" type="noConversion"/>
  </si>
  <si>
    <t>yield (in the secondary market)</t>
    <phoneticPr fontId="2" type="noConversion"/>
  </si>
  <si>
    <t xml:space="preserve">first lien </t>
    <phoneticPr fontId="2" type="noConversion"/>
  </si>
  <si>
    <t>lien 유치권</t>
    <phoneticPr fontId="2" type="noConversion"/>
  </si>
  <si>
    <t xml:space="preserve">second / junior lien </t>
    <phoneticPr fontId="2" type="noConversion"/>
  </si>
  <si>
    <t xml:space="preserve">credit </t>
    <phoneticPr fontId="2" type="noConversion"/>
  </si>
  <si>
    <t xml:space="preserve">prime loan </t>
    <phoneticPr fontId="2" type="noConversion"/>
  </si>
  <si>
    <t xml:space="preserve">alt-A-loan </t>
    <phoneticPr fontId="2" type="noConversion"/>
  </si>
  <si>
    <t xml:space="preserve">subprime loan </t>
    <phoneticPr fontId="2" type="noConversion"/>
  </si>
  <si>
    <t>rate</t>
    <phoneticPr fontId="2" type="noConversion"/>
  </si>
  <si>
    <t>fixed rate FRM</t>
    <phoneticPr fontId="2" type="noConversion"/>
  </si>
  <si>
    <t>adjustable rate ARM</t>
    <phoneticPr fontId="2" type="noConversion"/>
  </si>
  <si>
    <t>hybrid ARM</t>
    <phoneticPr fontId="2" type="noConversion"/>
  </si>
  <si>
    <t xml:space="preserve">fully amortizing </t>
    <phoneticPr fontId="2" type="noConversion"/>
  </si>
  <si>
    <t xml:space="preserve">interest-only </t>
    <phoneticPr fontId="2" type="noConversion"/>
  </si>
  <si>
    <t>credit guarantee</t>
    <phoneticPr fontId="2" type="noConversion"/>
  </si>
  <si>
    <t>government loan</t>
    <phoneticPr fontId="2" type="noConversion"/>
  </si>
  <si>
    <t>conventional loan by GSE</t>
    <phoneticPr fontId="2" type="noConversion"/>
  </si>
  <si>
    <t>conventional loan by private firm</t>
    <phoneticPr fontId="2" type="noConversion"/>
  </si>
  <si>
    <t>loan balance</t>
    <phoneticPr fontId="2" type="noConversion"/>
  </si>
  <si>
    <t>conforming limit</t>
    <phoneticPr fontId="2" type="noConversion"/>
  </si>
  <si>
    <t>jumbo loan</t>
    <phoneticPr fontId="2" type="noConversion"/>
  </si>
  <si>
    <t>curtailment</t>
    <phoneticPr fontId="2" type="noConversion"/>
  </si>
  <si>
    <t>full prepayment</t>
    <phoneticPr fontId="2" type="noConversion"/>
  </si>
  <si>
    <t xml:space="preserve">prepayment penalty </t>
    <phoneticPr fontId="2" type="noConversion"/>
  </si>
  <si>
    <t>prepayment</t>
    <phoneticPr fontId="2" type="noConversion"/>
  </si>
  <si>
    <t>top seniority if the property is liquidated</t>
    <phoneticPr fontId="2" type="noConversion"/>
  </si>
  <si>
    <t xml:space="preserve">borrower with high credit quality </t>
    <phoneticPr fontId="2" type="noConversion"/>
  </si>
  <si>
    <t xml:space="preserve">with an initial fixed-rate period </t>
    <phoneticPr fontId="2" type="noConversion"/>
  </si>
  <si>
    <t>amortization 
할부상환</t>
    <phoneticPr fontId="2" type="noConversion"/>
  </si>
  <si>
    <t xml:space="preserve">only interest paid during lockout period </t>
    <phoneticPr fontId="2" type="noConversion"/>
  </si>
  <si>
    <t xml:space="preserve">in US, FHA or VA </t>
    <phoneticPr fontId="2" type="noConversion"/>
  </si>
  <si>
    <t>credit rating of the insurer matters</t>
    <phoneticPr fontId="2" type="noConversion"/>
  </si>
  <si>
    <t xml:space="preserve">meeting the limits on loan balance </t>
    <phoneticPr fontId="2" type="noConversion"/>
  </si>
  <si>
    <t xml:space="preserve">larger than conforming limit </t>
    <phoneticPr fontId="2" type="noConversion"/>
  </si>
  <si>
    <t>can be structured in a way to discourage prepayment</t>
    <phoneticPr fontId="2" type="noConversion"/>
  </si>
  <si>
    <t>loan balance reduced by partial prepayment ; 
the loan is not recast</t>
    <phoneticPr fontId="2" type="noConversion"/>
  </si>
  <si>
    <t>if the property is sold ; 
if the mortgage is re-financed at a more favorable rate</t>
    <phoneticPr fontId="2" type="noConversion"/>
  </si>
  <si>
    <t>included in a pool that backs MBS by GSEs ; 
considered insured</t>
    <phoneticPr fontId="2" type="noConversion"/>
  </si>
  <si>
    <t xml:space="preserve">reset periodically based on underlying reference rate ; 
it may have cap or floor </t>
    <phoneticPr fontId="2" type="noConversion"/>
  </si>
  <si>
    <t>original balance</t>
    <phoneticPr fontId="2" type="noConversion"/>
  </si>
  <si>
    <t>note rate</t>
    <phoneticPr fontId="2" type="noConversion"/>
  </si>
  <si>
    <t>monthly payment</t>
    <phoneticPr fontId="2" type="noConversion"/>
  </si>
  <si>
    <t>term (yr)</t>
    <phoneticPr fontId="2" type="noConversion"/>
  </si>
  <si>
    <t>month</t>
    <phoneticPr fontId="2" type="noConversion"/>
  </si>
  <si>
    <t>beginning balance</t>
    <phoneticPr fontId="2" type="noConversion"/>
  </si>
  <si>
    <t>principal repayment</t>
    <phoneticPr fontId="2" type="noConversion"/>
  </si>
  <si>
    <t>ending balance</t>
    <phoneticPr fontId="2" type="noConversion"/>
  </si>
  <si>
    <t>WAC</t>
    <phoneticPr fontId="2" type="noConversion"/>
  </si>
  <si>
    <t>prepayment convention</t>
    <phoneticPr fontId="2" type="noConversion"/>
  </si>
  <si>
    <t xml:space="preserve">weighted note rate </t>
    <phoneticPr fontId="2" type="noConversion"/>
  </si>
  <si>
    <t>outstanding balance</t>
    <phoneticPr fontId="2" type="noConversion"/>
  </si>
  <si>
    <t>SMM</t>
    <phoneticPr fontId="2" type="noConversion"/>
  </si>
  <si>
    <t>CPR</t>
    <phoneticPr fontId="2" type="noConversion"/>
  </si>
  <si>
    <t>PSA</t>
    <phoneticPr fontId="2" type="noConversion"/>
  </si>
  <si>
    <t>remaining months</t>
    <phoneticPr fontId="2" type="noConversion"/>
  </si>
  <si>
    <t xml:space="preserve">initial t is 4th month in terms of CPR </t>
    <phoneticPr fontId="2" type="noConversion"/>
  </si>
  <si>
    <t>size of pool</t>
    <phoneticPr fontId="2" type="noConversion"/>
  </si>
  <si>
    <t>scheduled factor</t>
    <phoneticPr fontId="2" type="noConversion"/>
  </si>
  <si>
    <t>new size of pool</t>
    <phoneticPr fontId="2" type="noConversion"/>
  </si>
  <si>
    <t>prepayment</t>
    <phoneticPr fontId="2" type="noConversion"/>
  </si>
  <si>
    <t>retiring pool</t>
    <phoneticPr fontId="2" type="noConversion"/>
  </si>
  <si>
    <t>mortgage payment</t>
    <phoneticPr fontId="2" type="noConversion"/>
  </si>
  <si>
    <t>interest</t>
    <phoneticPr fontId="2" type="noConversion"/>
  </si>
  <si>
    <t>total principal</t>
    <phoneticPr fontId="2" type="noConversion"/>
  </si>
  <si>
    <t>total cash flow</t>
    <phoneticPr fontId="2" type="noConversion"/>
  </si>
  <si>
    <t>scheduled</t>
    <phoneticPr fontId="2" type="noConversion"/>
  </si>
  <si>
    <t>PSA</t>
    <phoneticPr fontId="2" type="noConversion"/>
  </si>
  <si>
    <t>IRR</t>
    <phoneticPr fontId="2" type="noConversion"/>
  </si>
  <si>
    <t>premium 3%</t>
    <phoneticPr fontId="2" type="noConversion"/>
  </si>
  <si>
    <t>discount 3%</t>
    <phoneticPr fontId="2" type="noConversion"/>
  </si>
  <si>
    <t>average life</t>
    <phoneticPr fontId="2" type="noConversion"/>
  </si>
  <si>
    <t>sequential pay structure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</si>
  <si>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</si>
  <si>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</si>
  <si>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</si>
  <si>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</si>
  <si>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 xml:space="preserve">par </t>
    <phoneticPr fontId="2" type="noConversion"/>
  </si>
  <si>
    <t>coupon rate</t>
    <phoneticPr fontId="2" type="noConversion"/>
  </si>
  <si>
    <t>balance</t>
    <phoneticPr fontId="2" type="noConversion"/>
  </si>
  <si>
    <t>tranche A</t>
    <phoneticPr fontId="2" type="noConversion"/>
  </si>
  <si>
    <t>tranche B</t>
    <phoneticPr fontId="2" type="noConversion"/>
  </si>
  <si>
    <t>tranche C</t>
    <phoneticPr fontId="2" type="noConversion"/>
  </si>
  <si>
    <t>tranche D</t>
    <phoneticPr fontId="2" type="noConversion"/>
  </si>
  <si>
    <t xml:space="preserve">month </t>
    <phoneticPr fontId="2" type="noConversion"/>
  </si>
  <si>
    <t>CF_A</t>
    <phoneticPr fontId="2" type="noConversion"/>
  </si>
  <si>
    <t>CF_B</t>
    <phoneticPr fontId="2" type="noConversion"/>
  </si>
  <si>
    <t>CF_C</t>
    <phoneticPr fontId="2" type="noConversion"/>
  </si>
  <si>
    <t>CF_D</t>
    <phoneticPr fontId="2" type="noConversion"/>
  </si>
  <si>
    <t>average life</t>
    <phoneticPr fontId="2" type="noConversion"/>
  </si>
  <si>
    <t>Z</t>
    <phoneticPr fontId="2" type="noConversion"/>
  </si>
  <si>
    <t>interest</t>
    <phoneticPr fontId="2" type="noConversion"/>
  </si>
  <si>
    <t>accrued amount</t>
    <phoneticPr fontId="2" type="noConversion"/>
  </si>
  <si>
    <t>tranche Z</t>
    <phoneticPr fontId="2" type="noConversion"/>
  </si>
  <si>
    <t>CF_Z</t>
    <phoneticPr fontId="2" type="noConversion"/>
  </si>
  <si>
    <t>min</t>
    <phoneticPr fontId="2" type="noConversion"/>
  </si>
  <si>
    <t>min PSA</t>
    <phoneticPr fontId="2" type="noConversion"/>
  </si>
  <si>
    <t>tranche P (PAC)</t>
    <phoneticPr fontId="2" type="noConversion"/>
  </si>
  <si>
    <t>tranche S (support)</t>
    <phoneticPr fontId="2" type="noConversion"/>
  </si>
  <si>
    <t>tranche structure</t>
    <phoneticPr fontId="2" type="noConversion"/>
  </si>
  <si>
    <t>P</t>
    <phoneticPr fontId="2" type="noConversion"/>
  </si>
  <si>
    <t>S</t>
    <phoneticPr fontId="2" type="noConversion"/>
  </si>
  <si>
    <t>par</t>
    <phoneticPr fontId="2" type="noConversion"/>
  </si>
  <si>
    <t>month</t>
    <phoneticPr fontId="2" type="noConversion"/>
  </si>
  <si>
    <t>CF_P</t>
    <phoneticPr fontId="2" type="noConversion"/>
  </si>
  <si>
    <t>CF_S</t>
    <phoneticPr fontId="2" type="noConversion"/>
  </si>
  <si>
    <t>coupon rate
in CMO-02</t>
    <phoneticPr fontId="2" type="noConversion"/>
  </si>
  <si>
    <t>IO</t>
    <phoneticPr fontId="2" type="noConversion"/>
  </si>
  <si>
    <t>excess interest</t>
    <phoneticPr fontId="2" type="noConversion"/>
  </si>
  <si>
    <t>notional</t>
    <phoneticPr fontId="2" type="noConversion"/>
  </si>
  <si>
    <t>quotes</t>
    <phoneticPr fontId="2" type="noConversion"/>
  </si>
  <si>
    <t>no. of 32nds</t>
    <phoneticPr fontId="2" type="noConversion"/>
  </si>
  <si>
    <t>no. of 64ths</t>
    <phoneticPr fontId="2" type="noConversion"/>
  </si>
  <si>
    <t>no. of 256ths</t>
    <phoneticPr fontId="2" type="noConversion"/>
  </si>
  <si>
    <t>91-19</t>
    <phoneticPr fontId="2" type="noConversion"/>
  </si>
  <si>
    <t>107-22</t>
    <phoneticPr fontId="2" type="noConversion"/>
  </si>
  <si>
    <t>109-06</t>
    <phoneticPr fontId="2" type="noConversion"/>
  </si>
  <si>
    <t>91-19+</t>
    <phoneticPr fontId="2" type="noConversion"/>
  </si>
  <si>
    <t>107-222</t>
    <phoneticPr fontId="2" type="noConversion"/>
  </si>
  <si>
    <t>109-066</t>
    <phoneticPr fontId="2" type="noConversion"/>
  </si>
  <si>
    <t>int</t>
    <phoneticPr fontId="2" type="noConversion"/>
  </si>
  <si>
    <t>price per $100 par</t>
    <phoneticPr fontId="2" type="noConversion"/>
  </si>
  <si>
    <t>S&amp;P</t>
    <phoneticPr fontId="2" type="noConversion"/>
  </si>
  <si>
    <t>Fitch</t>
    <phoneticPr fontId="2" type="noConversion"/>
  </si>
  <si>
    <t>Moody's</t>
    <phoneticPr fontId="2" type="noConversion"/>
  </si>
  <si>
    <t>Aaa</t>
    <phoneticPr fontId="2" type="noConversion"/>
  </si>
  <si>
    <t>Aa1</t>
    <phoneticPr fontId="2" type="noConversion"/>
  </si>
  <si>
    <t>Aa2</t>
    <phoneticPr fontId="2" type="noConversion"/>
  </si>
  <si>
    <t>Aa3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</si>
  <si>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</si>
  <si>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</si>
  <si>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</si>
  <si>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Baa1</t>
    <phoneticPr fontId="2" type="noConversion"/>
  </si>
  <si>
    <t>Baa2</t>
    <phoneticPr fontId="2" type="noConversion"/>
  </si>
  <si>
    <t>Baa3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</si>
  <si>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</si>
  <si>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</si>
  <si>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</si>
  <si>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</si>
  <si>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</si>
  <si>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</si>
  <si>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Ca</t>
    <phoneticPr fontId="2" type="noConversion"/>
  </si>
  <si>
    <t xml:space="preserve">C </t>
    <phoneticPr fontId="2" type="noConversion"/>
  </si>
  <si>
    <t>AAA</t>
    <phoneticPr fontId="2" type="noConversion"/>
  </si>
  <si>
    <t>AA+</t>
    <phoneticPr fontId="2" type="noConversion"/>
  </si>
  <si>
    <t xml:space="preserve">AA </t>
    <phoneticPr fontId="2" type="noConversion"/>
  </si>
  <si>
    <t>AA-</t>
    <phoneticPr fontId="2" type="noConversion"/>
  </si>
  <si>
    <t>A+</t>
    <phoneticPr fontId="2" type="noConversion"/>
  </si>
  <si>
    <t xml:space="preserve">A </t>
    <phoneticPr fontId="2" type="noConversion"/>
  </si>
  <si>
    <t>A-</t>
    <phoneticPr fontId="2" type="noConversion"/>
  </si>
  <si>
    <t>BBB+</t>
    <phoneticPr fontId="2" type="noConversion"/>
  </si>
  <si>
    <t xml:space="preserve">BBB </t>
    <phoneticPr fontId="2" type="noConversion"/>
  </si>
  <si>
    <t>BBB-</t>
    <phoneticPr fontId="2" type="noConversion"/>
  </si>
  <si>
    <t>BB+</t>
    <phoneticPr fontId="2" type="noConversion"/>
  </si>
  <si>
    <t xml:space="preserve">BB </t>
    <phoneticPr fontId="2" type="noConversion"/>
  </si>
  <si>
    <t>BB-</t>
    <phoneticPr fontId="2" type="noConversion"/>
  </si>
  <si>
    <t>B+</t>
    <phoneticPr fontId="2" type="noConversion"/>
  </si>
  <si>
    <t xml:space="preserve">B </t>
    <phoneticPr fontId="2" type="noConversion"/>
  </si>
  <si>
    <t>B-</t>
    <phoneticPr fontId="2" type="noConversion"/>
  </si>
  <si>
    <t>CCC+</t>
    <phoneticPr fontId="2" type="noConversion"/>
  </si>
  <si>
    <t xml:space="preserve">CCC </t>
    <phoneticPr fontId="2" type="noConversion"/>
  </si>
  <si>
    <t>CCC-</t>
    <phoneticPr fontId="2" type="noConversion"/>
  </si>
  <si>
    <t>CC</t>
    <phoneticPr fontId="2" type="noConversion"/>
  </si>
  <si>
    <t xml:space="preserve">AAA </t>
    <phoneticPr fontId="2" type="noConversion"/>
  </si>
  <si>
    <t xml:space="preserve">CC </t>
    <phoneticPr fontId="2" type="noConversion"/>
  </si>
  <si>
    <t>prime</t>
    <phoneticPr fontId="2" type="noConversion"/>
  </si>
  <si>
    <t>high quality</t>
    <phoneticPr fontId="2" type="noConversion"/>
  </si>
  <si>
    <t>upper medium</t>
    <phoneticPr fontId="2" type="noConversion"/>
  </si>
  <si>
    <t>medium</t>
    <phoneticPr fontId="2" type="noConversion"/>
  </si>
  <si>
    <t>speculative</t>
    <phoneticPr fontId="2" type="noConversion"/>
  </si>
  <si>
    <t>highly speculative</t>
    <phoneticPr fontId="2" type="noConversion"/>
  </si>
  <si>
    <t>substantial risk</t>
    <phoneticPr fontId="2" type="noConversion"/>
  </si>
  <si>
    <t>extremely speculative</t>
    <phoneticPr fontId="2" type="noConversion"/>
  </si>
  <si>
    <t>even more speculative</t>
    <phoneticPr fontId="2" type="noConversion"/>
  </si>
  <si>
    <t>investment grade</t>
    <phoneticPr fontId="2" type="noConversion"/>
  </si>
  <si>
    <t>high yield / junk</t>
    <phoneticPr fontId="2" type="noConversion"/>
  </si>
  <si>
    <t>Caa1</t>
    <phoneticPr fontId="2" type="noConversion"/>
  </si>
  <si>
    <t>Caa2</t>
    <phoneticPr fontId="2" type="noConversion"/>
  </si>
  <si>
    <t>Caa3</t>
    <phoneticPr fontId="2" type="noConversion"/>
  </si>
  <si>
    <t>C</t>
    <phoneticPr fontId="2" type="noConversion"/>
  </si>
  <si>
    <t>RD</t>
    <phoneticPr fontId="2" type="noConversion"/>
  </si>
  <si>
    <t>D</t>
    <phoneticPr fontId="2" type="noConversion"/>
  </si>
  <si>
    <t>R</t>
    <phoneticPr fontId="2" type="noConversion"/>
  </si>
  <si>
    <t>SD</t>
    <phoneticPr fontId="2" type="noConversion"/>
  </si>
  <si>
    <t>regulatory supervision 
restricted default 
selected default
default</t>
    <phoneticPr fontId="2" type="noConversion"/>
  </si>
  <si>
    <t>F-1+</t>
    <phoneticPr fontId="2" type="noConversion"/>
  </si>
  <si>
    <t xml:space="preserve">F-1 </t>
    <phoneticPr fontId="2" type="noConversion"/>
  </si>
  <si>
    <t>F-2</t>
    <phoneticPr fontId="2" type="noConversion"/>
  </si>
  <si>
    <t>F-3</t>
    <phoneticPr fontId="2" type="noConversion"/>
  </si>
  <si>
    <t>P-1</t>
    <phoneticPr fontId="2" type="noConversion"/>
  </si>
  <si>
    <t>P-2</t>
    <phoneticPr fontId="2" type="noConversion"/>
  </si>
  <si>
    <t>P-3</t>
    <phoneticPr fontId="2" type="noConversion"/>
  </si>
  <si>
    <t>A-1+</t>
    <phoneticPr fontId="2" type="noConversion"/>
  </si>
  <si>
    <t xml:space="preserve">A-1 </t>
    <phoneticPr fontId="2" type="noConversion"/>
  </si>
  <si>
    <t>A-2</t>
    <phoneticPr fontId="2" type="noConversion"/>
  </si>
  <si>
    <t>A-3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</si>
  <si>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</si>
  <si>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</si>
  <si>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</si>
  <si>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NP (not prime)</t>
    <phoneticPr fontId="2" type="noConversion"/>
  </si>
  <si>
    <t>default</t>
    <phoneticPr fontId="2" type="noConversion"/>
  </si>
  <si>
    <t>non IG</t>
    <phoneticPr fontId="2" type="noConversion"/>
  </si>
  <si>
    <t>IG</t>
    <phoneticPr fontId="2" type="noConversion"/>
  </si>
  <si>
    <t>Royal Dutch Shell PLC</t>
  </si>
  <si>
    <t>Netherlands</t>
  </si>
  <si>
    <t>Energy - Fossil Fuels</t>
  </si>
  <si>
    <t>NK Rosneft' PAO</t>
  </si>
  <si>
    <t>Russia</t>
  </si>
  <si>
    <t>Johnson Matthey PLC</t>
  </si>
  <si>
    <t>United Kingdom</t>
  </si>
  <si>
    <t>Chemicals</t>
  </si>
  <si>
    <t>Endeavour Mining Corp</t>
  </si>
  <si>
    <t>Mineral Resources</t>
  </si>
  <si>
    <t>AIA Group Ltd</t>
  </si>
  <si>
    <t>Hong Kong</t>
  </si>
  <si>
    <t>Insurance</t>
  </si>
  <si>
    <t>BHP Group Ltd</t>
  </si>
  <si>
    <t>Australia</t>
  </si>
  <si>
    <t>Alcoa Corp</t>
  </si>
  <si>
    <t>United States of America</t>
  </si>
  <si>
    <t>Newmont Corporation</t>
  </si>
  <si>
    <t>Sime Darby Plantation Bhd</t>
  </si>
  <si>
    <t>Malaysia</t>
  </si>
  <si>
    <t>Food &amp; Beverages</t>
  </si>
  <si>
    <t>AngloGold Ashanti Ltd</t>
  </si>
  <si>
    <t>South Africa</t>
  </si>
  <si>
    <t>Lundin Energy AB</t>
  </si>
  <si>
    <t>Sweden</t>
  </si>
  <si>
    <t>SAP SE</t>
  </si>
  <si>
    <t>Germany</t>
  </si>
  <si>
    <t>Software &amp; IT Services</t>
  </si>
  <si>
    <t>South32 Ltd</t>
  </si>
  <si>
    <t>Allianz SE</t>
  </si>
  <si>
    <t>Petra Diamonds Ltd</t>
  </si>
  <si>
    <t>Banco Santander Brasil SA</t>
  </si>
  <si>
    <t>Brazil</t>
  </si>
  <si>
    <t>Banking &amp; Investment Services</t>
  </si>
  <si>
    <t>Aenza SAA</t>
  </si>
  <si>
    <t>Peru</t>
  </si>
  <si>
    <t>Industrial &amp; Commercial Services</t>
  </si>
  <si>
    <t>Mediclinic International PLC</t>
  </si>
  <si>
    <t>Healthcare Services &amp; Equipment</t>
  </si>
  <si>
    <t>Sony Corp</t>
  </si>
  <si>
    <t>Japan</t>
  </si>
  <si>
    <t>Technology Equipment</t>
  </si>
  <si>
    <t>Tanger Factory Outlet Centers Inc</t>
  </si>
  <si>
    <t>Real Estate</t>
  </si>
  <si>
    <t>Seven Generations Energy Ltd</t>
  </si>
  <si>
    <t>Canada</t>
  </si>
  <si>
    <t>Norsk Hydro ASA</t>
  </si>
  <si>
    <t>Norway</t>
  </si>
  <si>
    <t>CBRE Group Inc</t>
  </si>
  <si>
    <t>Daimler AG</t>
  </si>
  <si>
    <t>Automobiles &amp; Auto Parts</t>
  </si>
  <si>
    <t>Coca Cola HBC AG</t>
  </si>
  <si>
    <t>Switzerland</t>
  </si>
  <si>
    <t>L'Air Liquide Societe Anonyme pour l'Etude et l'Exploitation des Procedes Georges Claude SA</t>
  </si>
  <si>
    <t>France</t>
  </si>
  <si>
    <t>Banco Santander Mexico SA Institucion de Banca Multiple Grupo Financiero Santander Mexico</t>
  </si>
  <si>
    <t>Mexico</t>
  </si>
  <si>
    <t>Waste Management Inc</t>
  </si>
  <si>
    <t>Manila Water Company Inc</t>
  </si>
  <si>
    <t>Philippines</t>
  </si>
  <si>
    <t>Utilities</t>
  </si>
  <si>
    <t>Dr.Reddy's Laboratories Ltd</t>
  </si>
  <si>
    <t>India</t>
  </si>
  <si>
    <t>Pharmaceuticals &amp; Medical Research</t>
  </si>
  <si>
    <t>Alfa Laval AB</t>
  </si>
  <si>
    <t>Industrial Goods</t>
  </si>
  <si>
    <t>Anheuser Busch Inbev NV</t>
  </si>
  <si>
    <t>Belgium</t>
  </si>
  <si>
    <t>American Express Co</t>
  </si>
  <si>
    <t>Infosys Ltd</t>
  </si>
  <si>
    <t>Aeon Co Ltd</t>
  </si>
  <si>
    <t>Food &amp; Drug Retailing</t>
  </si>
  <si>
    <t>Deutsche Boerse AG</t>
  </si>
  <si>
    <t>Nanjing Iron &amp; Steel Co Ltd</t>
  </si>
  <si>
    <t>China</t>
  </si>
  <si>
    <t>BP PLC</t>
  </si>
  <si>
    <t>Warehouse Group Ltd</t>
  </si>
  <si>
    <t>New Zealand</t>
  </si>
  <si>
    <t>Retailers</t>
  </si>
  <si>
    <t>Singapore Telecommunications Ltd</t>
  </si>
  <si>
    <t>Singapore</t>
  </si>
  <si>
    <t>Telecommunications Services</t>
  </si>
  <si>
    <t>Bankinter SA</t>
  </si>
  <si>
    <t>Spain</t>
  </si>
  <si>
    <t>Lojas Renner SA</t>
  </si>
  <si>
    <t>Ansell Ltd</t>
  </si>
  <si>
    <t>Microsoft Corp</t>
  </si>
  <si>
    <t>Elementis PLC</t>
  </si>
  <si>
    <t>Assicurazioni Generali SpA</t>
  </si>
  <si>
    <t>Italy</t>
  </si>
  <si>
    <t>Hana Financial Group Inc</t>
  </si>
  <si>
    <t>Korea; Republic (S. Korea)</t>
  </si>
  <si>
    <t>AstraZeneca PLC</t>
  </si>
  <si>
    <t>Saudi Arabian Mining Company SJSC</t>
  </si>
  <si>
    <t>Saudi Arabia</t>
  </si>
  <si>
    <t>Hilton Worldwide Holdings Inc</t>
  </si>
  <si>
    <t>Cyclical Consumer Services</t>
  </si>
  <si>
    <t>Powszechny Zaklad Ubezpieczen SA</t>
  </si>
  <si>
    <t>Poland</t>
  </si>
  <si>
    <t>Standard Life Aberdeen PLC</t>
  </si>
  <si>
    <t>Ageas SA</t>
  </si>
  <si>
    <t>Grupo de Inversiones Suramericana SA</t>
  </si>
  <si>
    <t>Colombia</t>
  </si>
  <si>
    <t>Tekfen Holding AS</t>
  </si>
  <si>
    <t>Turkey</t>
  </si>
  <si>
    <t>TGS NOPEC Geophysical Company ASA</t>
  </si>
  <si>
    <t>Intel Corp</t>
  </si>
  <si>
    <t>AU Optronics Corp</t>
  </si>
  <si>
    <t>Taiwan</t>
  </si>
  <si>
    <t>AdvanSix Inc</t>
  </si>
  <si>
    <t>Cairn Energy PLC</t>
  </si>
  <si>
    <t>Xcel Energy Inc</t>
  </si>
  <si>
    <t>Ingredion Inc</t>
  </si>
  <si>
    <t>XP Power Ltd</t>
  </si>
  <si>
    <t>Moody's Corp</t>
  </si>
  <si>
    <t>Martin Marietta Materials Inc</t>
  </si>
  <si>
    <t>Gem Diamonds Ltd</t>
  </si>
  <si>
    <t>PepsiCo Inc</t>
  </si>
  <si>
    <t>Sherwin-Williams Co</t>
  </si>
  <si>
    <t>Vermilion Energy Inc</t>
  </si>
  <si>
    <t>RSA Insurance Group PLC</t>
  </si>
  <si>
    <t>LafargeHolcim Ltd</t>
  </si>
  <si>
    <t>AGL Energy Ltd</t>
  </si>
  <si>
    <t>Freeport-McMoRan Inc</t>
  </si>
  <si>
    <t>Toshiba Corp</t>
  </si>
  <si>
    <t>Consumer Goods Conglomerates</t>
  </si>
  <si>
    <t>Glencore PLC</t>
  </si>
  <si>
    <t>JM AB</t>
  </si>
  <si>
    <t>Cyclical Consumer Products</t>
  </si>
  <si>
    <t>Walgreens Boots Alliance Inc</t>
  </si>
  <si>
    <t>Saipem SpA</t>
  </si>
  <si>
    <t>Indian Hotels Company Ltd</t>
  </si>
  <si>
    <t>Intertek Group PLC</t>
  </si>
  <si>
    <t>Melco International Development Ltd</t>
  </si>
  <si>
    <t>General Electric Co</t>
  </si>
  <si>
    <t>Fresenius Medical Care AG &amp; Co KGaA</t>
  </si>
  <si>
    <t>Asahi Group Holdings Ltd</t>
  </si>
  <si>
    <t>Link Real Estate Investment Trust</t>
  </si>
  <si>
    <t>UBS Group AG</t>
  </si>
  <si>
    <t>Bunge Ltd</t>
  </si>
  <si>
    <t>Huntington Bancshares Inc</t>
  </si>
  <si>
    <t>Sonae SGPS SA</t>
  </si>
  <si>
    <t>Portugal</t>
  </si>
  <si>
    <t>Yamaha Corp</t>
  </si>
  <si>
    <t>Banco Santander SA</t>
  </si>
  <si>
    <t>Cisco Systems Inc</t>
  </si>
  <si>
    <t>Aurizon Holdings Ltd</t>
  </si>
  <si>
    <t>Transportation</t>
  </si>
  <si>
    <t>SK Telecom Co Ltd</t>
  </si>
  <si>
    <t>Woodside Petroleum Ltd</t>
  </si>
  <si>
    <t>Sumitomo Mitsui Financial Group Inc</t>
  </si>
  <si>
    <t>Mondi PLC</t>
  </si>
  <si>
    <t>Applied Resources</t>
  </si>
  <si>
    <t>Unibail-Rodamco-Westfield SE</t>
  </si>
  <si>
    <t>Voltronic Power Technology Corp</t>
  </si>
  <si>
    <t>Dexus</t>
  </si>
  <si>
    <t>Company Rank</t>
  </si>
  <si>
    <t>Company Name</t>
  </si>
  <si>
    <t>Country</t>
  </si>
  <si>
    <t>Industry</t>
  </si>
  <si>
    <t>Overall Governance Score</t>
    <phoneticPr fontId="2" type="noConversion"/>
  </si>
  <si>
    <t>This list is by REFINITIV for 2021</t>
    <phoneticPr fontId="2" type="noConversion"/>
  </si>
  <si>
    <t>default rates for HY and distressed corporate debt 1971-2009</t>
    <phoneticPr fontId="2" type="noConversion"/>
  </si>
  <si>
    <t>period</t>
    <phoneticPr fontId="2" type="noConversion"/>
  </si>
  <si>
    <t>1971~2009</t>
    <phoneticPr fontId="2" type="noConversion"/>
  </si>
  <si>
    <t>1978~2009</t>
    <phoneticPr fontId="2" type="noConversion"/>
  </si>
  <si>
    <t>1985~2009</t>
    <phoneticPr fontId="2" type="noConversion"/>
  </si>
  <si>
    <t>fallen angels</t>
    <phoneticPr fontId="2" type="noConversion"/>
  </si>
  <si>
    <t>original-issue speculative grade</t>
    <phoneticPr fontId="2" type="noConversion"/>
  </si>
  <si>
    <t>default rate %</t>
    <phoneticPr fontId="2" type="noConversion"/>
  </si>
  <si>
    <t>average dollar recovery per $100 par given corporate defatults between 1971-2009</t>
    <phoneticPr fontId="2" type="noConversion"/>
  </si>
  <si>
    <t>seniority</t>
    <phoneticPr fontId="2" type="noConversion"/>
  </si>
  <si>
    <t>all</t>
    <phoneticPr fontId="2" type="noConversion"/>
  </si>
  <si>
    <t>senior secured</t>
    <phoneticPr fontId="2" type="noConversion"/>
  </si>
  <si>
    <t>senior unsecured</t>
    <phoneticPr fontId="2" type="noConversion"/>
  </si>
  <si>
    <t>senior subordinated</t>
    <phoneticPr fontId="2" type="noConversion"/>
  </si>
  <si>
    <t>subordinated</t>
    <phoneticPr fontId="2" type="noConversion"/>
  </si>
  <si>
    <t>RR</t>
    <phoneticPr fontId="2" type="noConversion"/>
  </si>
  <si>
    <t>RR1</t>
    <phoneticPr fontId="2" type="noConversion"/>
  </si>
  <si>
    <t>RR2</t>
    <phoneticPr fontId="2" type="noConversion"/>
  </si>
  <si>
    <t>RR3</t>
  </si>
  <si>
    <t>RR4</t>
  </si>
  <si>
    <t>RR5</t>
  </si>
  <si>
    <t>RR6</t>
  </si>
  <si>
    <t>outstanding</t>
    <phoneticPr fontId="2" type="noConversion"/>
  </si>
  <si>
    <t>superior</t>
    <phoneticPr fontId="2" type="noConversion"/>
  </si>
  <si>
    <t>good</t>
    <phoneticPr fontId="2" type="noConversion"/>
  </si>
  <si>
    <t>average</t>
    <phoneticPr fontId="2" type="noConversion"/>
  </si>
  <si>
    <t>below average</t>
    <phoneticPr fontId="2" type="noConversion"/>
  </si>
  <si>
    <t>poor</t>
    <phoneticPr fontId="2" type="noConversion"/>
  </si>
  <si>
    <t>91-100</t>
    <phoneticPr fontId="2" type="noConversion"/>
  </si>
  <si>
    <t>71-90</t>
    <phoneticPr fontId="2" type="noConversion"/>
  </si>
  <si>
    <t>51-70</t>
    <phoneticPr fontId="2" type="noConversion"/>
  </si>
  <si>
    <t>recovery band</t>
    <phoneticPr fontId="2" type="noConversion"/>
  </si>
  <si>
    <t>31-50</t>
    <phoneticPr fontId="2" type="noConversion"/>
  </si>
  <si>
    <t>0-10</t>
    <phoneticPr fontId="2" type="noConversion"/>
  </si>
  <si>
    <t>Fitch ratings' recovery ratings scale in Apr 2021 report</t>
    <phoneticPr fontId="2" type="noConversion"/>
  </si>
  <si>
    <t xml:space="preserve">description </t>
    <phoneticPr fontId="2" type="noConversion"/>
  </si>
  <si>
    <t>11-30</t>
    <phoneticPr fontId="2" type="noConversion"/>
  </si>
  <si>
    <t xml:space="preserve">spot rate with yearly compounding </t>
    <phoneticPr fontId="2" type="noConversion"/>
  </si>
  <si>
    <t>year</t>
    <phoneticPr fontId="2" type="noConversion"/>
  </si>
  <si>
    <t>spot</t>
    <phoneticPr fontId="2" type="noConversion"/>
  </si>
  <si>
    <t xml:space="preserve">random walk of spot rate </t>
    <phoneticPr fontId="2" type="noConversion"/>
  </si>
  <si>
    <t xml:space="preserve">time </t>
    <phoneticPr fontId="2" type="noConversion"/>
  </si>
  <si>
    <t>lower spot rate</t>
    <phoneticPr fontId="2" type="noConversion"/>
  </si>
  <si>
    <t>volatility</t>
    <phoneticPr fontId="2" type="noConversion"/>
  </si>
  <si>
    <t>2-year zero value</t>
    <phoneticPr fontId="2" type="noConversion"/>
  </si>
  <si>
    <t>from spot</t>
    <phoneticPr fontId="2" type="noConversion"/>
  </si>
  <si>
    <t>from tree</t>
    <phoneticPr fontId="2" type="noConversion"/>
  </si>
  <si>
    <t>diff</t>
    <phoneticPr fontId="2" type="noConversion"/>
  </si>
  <si>
    <t>non-callable bond pricing</t>
    <phoneticPr fontId="2" type="noConversion"/>
  </si>
  <si>
    <t xml:space="preserve">coupon </t>
    <phoneticPr fontId="2" type="noConversion"/>
  </si>
  <si>
    <t>annual</t>
    <phoneticPr fontId="2" type="noConversion"/>
  </si>
  <si>
    <t xml:space="preserve">callable bond pricing </t>
    <phoneticPr fontId="2" type="noConversion"/>
  </si>
  <si>
    <t xml:space="preserve">same bond but callable in a year at $100 </t>
    <phoneticPr fontId="2" type="noConversion"/>
  </si>
  <si>
    <t>bond equivalent yield</t>
    <phoneticPr fontId="2" type="noConversion"/>
  </si>
  <si>
    <t>ln(r )</t>
  </si>
  <si>
    <t>r_u = r_d * e^(2 sigma)</t>
  </si>
  <si>
    <t>spot rate dynamics</t>
  </si>
  <si>
    <t>spread</t>
  </si>
  <si>
    <t>market</t>
  </si>
  <si>
    <t xml:space="preserve">model과 market price diff = 0으로만드는 spread를 구해볼 수 있다. 이 spread를 z-spread라 부른다. Static spread. </t>
  </si>
  <si>
    <t xml:space="preserve">callable을 감안한 pricing model. </t>
  </si>
  <si>
    <t>diff</t>
  </si>
  <si>
    <t xml:space="preserve">callable 일 때도 0만드는 spread구할 수 있다. = OAS (option adjusted spread). </t>
  </si>
  <si>
    <t>이 두 스프레드 차이가 call option에 의한 spread 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</si>
</sst>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* #,##0.0000_-;\-* #,##0.0000_-;_-* &quot;-&quot;??_-;_-@_-"/>
    <numFmt numFmtId="167" formatCode="_-* #,##0.00_-;\-* #,##0.00_-;_-* &quot;-&quot;_-;_-@_-"/>
    <numFmt numFmtId="168" formatCode="0.00000"/>
    <numFmt numFmtId="169" formatCode="_-* #,##0.00000000000_-;\-* #,##0.00000000000_-;_-* &quot;-&quot;??_-;_-@_-"/>
    <numFmt numFmtId="170" formatCode="0.000%"/>
    <numFmt numFmtId="171" formatCode="0.0000%"/>
    <numFmt numFmtId="172" formatCode="0.0000000%"/>
    <numFmt numFmtId="173" formatCode="0.0000000"/>
  </numFmts>
  <fonts count="1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  <font>
      <sz val="11"/>
      <color rgb="FF404040"/>
      <name val="Arial"/>
      <family val="2"/>
    </font>
    <font>
      <b/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Calibri"/>
      <family val="3"/>
      <charset val="129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67" fontId="0" fillId="0" borderId="0" xfId="0" applyNumberFormat="1">
      <alignment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164" fontId="0" fillId="2" borderId="0" xfId="1" applyFont="1" applyFill="1">
      <alignment vertical="center"/>
    </xf>
    <xf numFmtId="169" fontId="0" fillId="2" borderId="0" xfId="0" applyNumberFormat="1" applyFill="1">
      <alignment vertical="center"/>
    </xf>
    <xf numFmtId="164" fontId="0" fillId="0" borderId="0" xfId="1" applyFont="1" applyFill="1">
      <alignment vertical="center"/>
    </xf>
    <xf numFmtId="9" fontId="0" fillId="0" borderId="0" xfId="0" applyNumberFormat="1">
      <alignment vertical="center"/>
    </xf>
    <xf numFmtId="170" fontId="0" fillId="0" borderId="0" xfId="0" applyNumberFormat="1">
      <alignment vertical="center"/>
    </xf>
    <xf numFmtId="0" fontId="0" fillId="0" borderId="2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6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64" fontId="0" fillId="0" borderId="7" xfId="0" applyNumberFormat="1" applyBorder="1">
      <alignment vertical="center"/>
    </xf>
    <xf numFmtId="172" fontId="0" fillId="3" borderId="0" xfId="0" applyNumberFormat="1" applyFill="1">
      <alignment vertical="center"/>
    </xf>
    <xf numFmtId="172" fontId="0" fillId="0" borderId="0" xfId="0" applyNumberFormat="1">
      <alignment vertical="center"/>
    </xf>
    <xf numFmtId="171" fontId="0" fillId="0" borderId="0" xfId="2" applyNumberFormat="1" applyFont="1">
      <alignment vertical="center"/>
    </xf>
    <xf numFmtId="165" fontId="0" fillId="3" borderId="0" xfId="0" applyNumberFormat="1" applyFill="1">
      <alignment vertical="center"/>
    </xf>
    <xf numFmtId="0" fontId="0" fillId="0" borderId="2" xfId="0" applyBorder="1" applyAlignment="1">
      <alignment horizontal="right" vertical="center"/>
    </xf>
    <xf numFmtId="164" fontId="0" fillId="0" borderId="8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164" fontId="0" fillId="0" borderId="0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164" fontId="0" fillId="0" borderId="9" xfId="1" applyFont="1" applyBorder="1">
      <alignment vertical="center"/>
    </xf>
    <xf numFmtId="0" fontId="0" fillId="0" borderId="7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0" fillId="4" borderId="0" xfId="0" applyNumberFormat="1" applyFill="1">
      <alignment vertical="center"/>
    </xf>
    <xf numFmtId="164" fontId="0" fillId="0" borderId="9" xfId="0" applyNumberFormat="1" applyBorder="1">
      <alignment vertical="center"/>
    </xf>
    <xf numFmtId="165" fontId="0" fillId="5" borderId="0" xfId="0" applyNumberForma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164" fontId="6" fillId="0" borderId="5" xfId="0" applyNumberFormat="1" applyFont="1" applyBorder="1">
      <alignment vertical="center"/>
    </xf>
    <xf numFmtId="164" fontId="6" fillId="0" borderId="7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7" fillId="0" borderId="1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7" borderId="0" xfId="0" applyFill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interest and principal payment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amortization'!$D$8:$D$367</c:f>
              <c:numCache>
                <c:formatCode>_-* #,##0.00_-;\-* #,##0.00_-;_-* "-"_-;_-@_-</c:formatCode>
                <c:ptCount val="360"/>
                <c:pt idx="0">
                  <c:v>1250</c:v>
                </c:pt>
                <c:pt idx="1">
                  <c:v>1249.0723186430903</c:v>
                </c:pt>
                <c:pt idx="2">
                  <c:v>1248.1388392776998</c:v>
                </c:pt>
                <c:pt idx="3">
                  <c:v>1247.1995256662758</c:v>
                </c:pt>
                <c:pt idx="4">
                  <c:v>1246.2543413447804</c:v>
                </c:pt>
                <c:pt idx="5">
                  <c:v>1245.3032496212757</c:v>
                </c:pt>
                <c:pt idx="6">
                  <c:v>1244.3462135744987</c:v>
                </c:pt>
                <c:pt idx="7">
                  <c:v>1243.3831960524296</c:v>
                </c:pt>
                <c:pt idx="8">
                  <c:v>1242.4141596708478</c:v>
                </c:pt>
                <c:pt idx="9">
                  <c:v>1241.4390668118808</c:v>
                </c:pt>
                <c:pt idx="10">
                  <c:v>1240.4578796225453</c:v>
                </c:pt>
                <c:pt idx="11">
                  <c:v>1239.4705600132766</c:v>
                </c:pt>
                <c:pt idx="12">
                  <c:v>1238.4770696564497</c:v>
                </c:pt>
                <c:pt idx="13">
                  <c:v>1237.4773699848929</c:v>
                </c:pt>
                <c:pt idx="14">
                  <c:v>1236.4714221903887</c:v>
                </c:pt>
                <c:pt idx="15">
                  <c:v>1235.4591872221688</c:v>
                </c:pt>
                <c:pt idx="16">
                  <c:v>1234.4406257853975</c:v>
                </c:pt>
                <c:pt idx="17">
                  <c:v>1233.4156983396465</c:v>
                </c:pt>
                <c:pt idx="18">
                  <c:v>1232.3843650973597</c:v>
                </c:pt>
                <c:pt idx="19">
                  <c:v>1231.3465860223084</c:v>
                </c:pt>
                <c:pt idx="20">
                  <c:v>1230.3023208280381</c:v>
                </c:pt>
                <c:pt idx="21">
                  <c:v>1229.2515289763035</c:v>
                </c:pt>
                <c:pt idx="22">
                  <c:v>1228.1941696754957</c:v>
                </c:pt>
                <c:pt idx="23">
                  <c:v>1227.1302018790577</c:v>
                </c:pt>
                <c:pt idx="24">
                  <c:v>1226.0595842838923</c:v>
                </c:pt>
                <c:pt idx="25">
                  <c:v>1224.9822753287567</c:v>
                </c:pt>
                <c:pt idx="26">
                  <c:v>1223.8982331926518</c:v>
                </c:pt>
                <c:pt idx="27">
                  <c:v>1222.8074157931962</c:v>
                </c:pt>
                <c:pt idx="28">
                  <c:v>1221.7097807849939</c:v>
                </c:pt>
                <c:pt idx="29">
                  <c:v>1220.6052855579903</c:v>
                </c:pt>
                <c:pt idx="30">
                  <c:v>1219.4938872358182</c:v>
                </c:pt>
                <c:pt idx="31">
                  <c:v>1218.3755426741322</c:v>
                </c:pt>
                <c:pt idx="32">
                  <c:v>1217.250208458936</c:v>
                </c:pt>
                <c:pt idx="33">
                  <c:v>1216.1178409048946</c:v>
                </c:pt>
                <c:pt idx="34">
                  <c:v>1214.9783960536404</c:v>
                </c:pt>
                <c:pt idx="35">
                  <c:v>1213.8318296720659</c:v>
                </c:pt>
                <c:pt idx="36">
                  <c:v>1212.6780972506067</c:v>
                </c:pt>
                <c:pt idx="37">
                  <c:v>1211.5171540015133</c:v>
                </c:pt>
                <c:pt idx="38">
                  <c:v>1210.3489548571131</c:v>
                </c:pt>
                <c:pt idx="39">
                  <c:v>1209.1734544680603</c:v>
                </c:pt>
                <c:pt idx="40">
                  <c:v>1207.9906072015758</c:v>
                </c:pt>
                <c:pt idx="41">
                  <c:v>1206.8003671396759</c:v>
                </c:pt>
                <c:pt idx="42">
                  <c:v>1205.6026880773891</c:v>
                </c:pt>
                <c:pt idx="43">
                  <c:v>1204.397523520963</c:v>
                </c:pt>
                <c:pt idx="44">
                  <c:v>1203.1848266860593</c:v>
                </c:pt>
                <c:pt idx="45">
                  <c:v>1201.9645504959374</c:v>
                </c:pt>
                <c:pt idx="46">
                  <c:v>1200.7366475796273</c:v>
                </c:pt>
                <c:pt idx="47">
                  <c:v>1199.5010702700904</c:v>
                </c:pt>
                <c:pt idx="48">
                  <c:v>1198.2577706023687</c:v>
                </c:pt>
                <c:pt idx="49">
                  <c:v>1197.0067003117238</c:v>
                </c:pt>
                <c:pt idx="50">
                  <c:v>1195.7478108317623</c:v>
                </c:pt>
                <c:pt idx="51">
                  <c:v>1194.4810532925512</c:v>
                </c:pt>
                <c:pt idx="52">
                  <c:v>1193.2063785187199</c:v>
                </c:pt>
                <c:pt idx="53">
                  <c:v>1191.9237370275523</c:v>
                </c:pt>
                <c:pt idx="54">
                  <c:v>1190.6330790270647</c:v>
                </c:pt>
                <c:pt idx="55">
                  <c:v>1189.3343544140741</c:v>
                </c:pt>
                <c:pt idx="56">
                  <c:v>1188.0275127722523</c:v>
                </c:pt>
                <c:pt idx="57">
                  <c:v>1186.7125033701691</c:v>
                </c:pt>
                <c:pt idx="58">
                  <c:v>1185.389275159323</c:v>
                </c:pt>
                <c:pt idx="59">
                  <c:v>1184.0577767721591</c:v>
                </c:pt>
                <c:pt idx="60">
                  <c:v>1182.7179565200752</c:v>
                </c:pt>
                <c:pt idx="61">
                  <c:v>1181.3697623914161</c:v>
                </c:pt>
                <c:pt idx="62">
                  <c:v>1180.0131420494527</c:v>
                </c:pt>
                <c:pt idx="63">
                  <c:v>1178.6480428303521</c:v>
                </c:pt>
                <c:pt idx="64">
                  <c:v>1177.2744117411321</c:v>
                </c:pt>
                <c:pt idx="65">
                  <c:v>1175.8921954576044</c:v>
                </c:pt>
                <c:pt idx="66">
                  <c:v>1174.5013403223047</c:v>
                </c:pt>
                <c:pt idx="67">
                  <c:v>1173.1017923424092</c:v>
                </c:pt>
                <c:pt idx="68">
                  <c:v>1171.6934971876397</c:v>
                </c:pt>
                <c:pt idx="69">
                  <c:v>1170.2764001881526</c:v>
                </c:pt>
                <c:pt idx="70">
                  <c:v>1168.8504463324191</c:v>
                </c:pt>
                <c:pt idx="71">
                  <c:v>1167.4155802650869</c:v>
                </c:pt>
                <c:pt idx="72">
                  <c:v>1165.9717462848341</c:v>
                </c:pt>
                <c:pt idx="73">
                  <c:v>1164.5188883422045</c:v>
                </c:pt>
                <c:pt idx="74">
                  <c:v>1163.0569500374336</c:v>
                </c:pt>
                <c:pt idx="75">
                  <c:v>1161.5858746182578</c:v>
                </c:pt>
                <c:pt idx="76">
                  <c:v>1160.1056049777121</c:v>
                </c:pt>
                <c:pt idx="77">
                  <c:v>1158.6160836519132</c:v>
                </c:pt>
                <c:pt idx="78">
                  <c:v>1157.1172528178279</c:v>
                </c:pt>
                <c:pt idx="79">
                  <c:v>1155.6090542910295</c:v>
                </c:pt>
                <c:pt idx="80">
                  <c:v>1154.0914295234386</c:v>
                </c:pt>
                <c:pt idx="81">
                  <c:v>1152.5643196010503</c:v>
                </c:pt>
                <c:pt idx="82">
                  <c:v>1151.0276652416471</c:v>
                </c:pt>
                <c:pt idx="83">
                  <c:v>1149.4814067924979</c:v>
                </c:pt>
                <c:pt idx="84">
                  <c:v>1147.9254842280413</c:v>
                </c:pt>
                <c:pt idx="85">
                  <c:v>1146.3598371475568</c:v>
                </c:pt>
                <c:pt idx="86">
                  <c:v>1144.7844047728195</c:v>
                </c:pt>
                <c:pt idx="87">
                  <c:v>1143.1991259457398</c:v>
                </c:pt>
                <c:pt idx="88">
                  <c:v>1141.603939125991</c:v>
                </c:pt>
                <c:pt idx="89">
                  <c:v>1139.9987823886188</c:v>
                </c:pt>
                <c:pt idx="90">
                  <c:v>1138.3835934216379</c:v>
                </c:pt>
                <c:pt idx="91">
                  <c:v>1136.7583095236134</c:v>
                </c:pt>
                <c:pt idx="92">
                  <c:v>1135.1228676012263</c:v>
                </c:pt>
                <c:pt idx="93">
                  <c:v>1133.4772041668241</c:v>
                </c:pt>
                <c:pt idx="94">
                  <c:v>1131.8212553359572</c:v>
                </c:pt>
                <c:pt idx="95">
                  <c:v>1130.1549568248972</c:v>
                </c:pt>
                <c:pt idx="96">
                  <c:v>1128.478243948143</c:v>
                </c:pt>
                <c:pt idx="97">
                  <c:v>1126.7910516159093</c:v>
                </c:pt>
                <c:pt idx="98">
                  <c:v>1125.093314331599</c:v>
                </c:pt>
                <c:pt idx="99">
                  <c:v>1123.3849661892616</c:v>
                </c:pt>
                <c:pt idx="100">
                  <c:v>1121.6659408710348</c:v>
                </c:pt>
                <c:pt idx="101">
                  <c:v>1119.936171644569</c:v>
                </c:pt>
                <c:pt idx="102">
                  <c:v>1118.1955913604379</c:v>
                </c:pt>
                <c:pt idx="103">
                  <c:v>1116.4441324495308</c:v>
                </c:pt>
                <c:pt idx="104">
                  <c:v>1114.6817269204305</c:v>
                </c:pt>
                <c:pt idx="105">
                  <c:v>1112.9083063567734</c:v>
                </c:pt>
                <c:pt idx="106">
                  <c:v>1111.1238019145935</c:v>
                </c:pt>
                <c:pt idx="107">
                  <c:v>1109.3281443196502</c:v>
                </c:pt>
                <c:pt idx="108">
                  <c:v>1107.5212638647383</c:v>
                </c:pt>
                <c:pt idx="109">
                  <c:v>1105.7030904069832</c:v>
                </c:pt>
                <c:pt idx="110">
                  <c:v>1103.8735533651172</c:v>
                </c:pt>
                <c:pt idx="111">
                  <c:v>1102.0325817167395</c:v>
                </c:pt>
                <c:pt idx="112">
                  <c:v>1100.1801039955592</c:v>
                </c:pt>
                <c:pt idx="113">
                  <c:v>1098.3160482886217</c:v>
                </c:pt>
                <c:pt idx="114">
                  <c:v>1096.4403422335158</c:v>
                </c:pt>
                <c:pt idx="115">
                  <c:v>1094.5529130155658</c:v>
                </c:pt>
                <c:pt idx="116">
                  <c:v>1092.6536873650032</c:v>
                </c:pt>
                <c:pt idx="117">
                  <c:v>1090.7425915541248</c:v>
                </c:pt>
                <c:pt idx="118">
                  <c:v>1088.8195513944286</c:v>
                </c:pt>
                <c:pt idx="119">
                  <c:v>1086.8844922337339</c:v>
                </c:pt>
                <c:pt idx="120">
                  <c:v>1084.937338953285</c:v>
                </c:pt>
                <c:pt idx="121">
                  <c:v>1082.9780159648333</c:v>
                </c:pt>
                <c:pt idx="122">
                  <c:v>1081.0064472077038</c:v>
                </c:pt>
                <c:pt idx="123">
                  <c:v>1079.0225561458421</c:v>
                </c:pt>
                <c:pt idx="124">
                  <c:v>1077.0262657648439</c:v>
                </c:pt>
                <c:pt idx="125">
                  <c:v>1075.0174985689646</c:v>
                </c:pt>
                <c:pt idx="126">
                  <c:v>1072.9961765781109</c:v>
                </c:pt>
                <c:pt idx="127">
                  <c:v>1070.9622213248142</c:v>
                </c:pt>
                <c:pt idx="128">
                  <c:v>1068.9155538511845</c:v>
                </c:pt>
                <c:pt idx="129">
                  <c:v>1066.8560947058447</c:v>
                </c:pt>
                <c:pt idx="130">
                  <c:v>1064.7837639408465</c:v>
                </c:pt>
                <c:pt idx="131">
                  <c:v>1062.698481108567</c:v>
                </c:pt>
                <c:pt idx="132">
                  <c:v>1060.6001652585858</c:v>
                </c:pt>
                <c:pt idx="133">
                  <c:v>1058.4887349345422</c:v>
                </c:pt>
                <c:pt idx="134">
                  <c:v>1056.3641081709734</c:v>
                </c:pt>
                <c:pt idx="135">
                  <c:v>1054.2262024901322</c:v>
                </c:pt>
                <c:pt idx="136">
                  <c:v>1052.0749348987858</c:v>
                </c:pt>
                <c:pt idx="137">
                  <c:v>1049.9102218849937</c:v>
                </c:pt>
                <c:pt idx="138">
                  <c:v>1047.7319794148652</c:v>
                </c:pt>
                <c:pt idx="139">
                  <c:v>1045.5401229292984</c:v>
                </c:pt>
                <c:pt idx="140">
                  <c:v>1043.3345673406968</c:v>
                </c:pt>
                <c:pt idx="141">
                  <c:v>1041.1152270296664</c:v>
                </c:pt>
                <c:pt idx="142">
                  <c:v>1038.882015841692</c:v>
                </c:pt>
                <c:pt idx="143">
                  <c:v>1036.6348470837929</c:v>
                </c:pt>
                <c:pt idx="144">
                  <c:v>1034.3736335211568</c:v>
                </c:pt>
                <c:pt idx="145">
                  <c:v>1032.0982873737541</c:v>
                </c:pt>
                <c:pt idx="146">
                  <c:v>1029.8087203129305</c:v>
                </c:pt>
                <c:pt idx="147">
                  <c:v>1027.5048434579767</c:v>
                </c:pt>
                <c:pt idx="148">
                  <c:v>1025.1865673726793</c:v>
                </c:pt>
                <c:pt idx="149">
                  <c:v>1022.8538020618489</c:v>
                </c:pt>
                <c:pt idx="150">
                  <c:v>1020.5064569678257</c:v>
                </c:pt>
                <c:pt idx="151">
                  <c:v>1018.1444409669649</c:v>
                </c:pt>
                <c:pt idx="152">
                  <c:v>1015.7676623660986</c:v>
                </c:pt>
                <c:pt idx="153">
                  <c:v>1013.3760288989771</c:v>
                </c:pt>
                <c:pt idx="154">
                  <c:v>1010.9694477226859</c:v>
                </c:pt>
                <c:pt idx="155">
                  <c:v>1008.547825414043</c:v>
                </c:pt>
                <c:pt idx="156">
                  <c:v>1006.1110679659713</c:v>
                </c:pt>
                <c:pt idx="157">
                  <c:v>1003.6590807838487</c:v>
                </c:pt>
                <c:pt idx="158">
                  <c:v>1001.191768681838</c:v>
                </c:pt>
                <c:pt idx="159">
                  <c:v>998.70903587918974</c:v>
                </c:pt>
                <c:pt idx="160">
                  <c:v>996.21078599652492</c:v>
                </c:pt>
                <c:pt idx="161">
                  <c:v>993.69692205209356</c:v>
                </c:pt>
                <c:pt idx="162">
                  <c:v>991.16734645800932</c:v>
                </c:pt>
                <c:pt idx="163">
                  <c:v>988.62196101646214</c:v>
                </c:pt>
                <c:pt idx="164">
                  <c:v>986.06066691590524</c:v>
                </c:pt>
                <c:pt idx="165">
                  <c:v>983.48336472721996</c:v>
                </c:pt>
                <c:pt idx="166">
                  <c:v>980.88995439985536</c:v>
                </c:pt>
                <c:pt idx="167">
                  <c:v>978.28033525794478</c:v>
                </c:pt>
                <c:pt idx="168">
                  <c:v>975.65440599639714</c:v>
                </c:pt>
                <c:pt idx="169">
                  <c:v>973.01206467696477</c:v>
                </c:pt>
                <c:pt idx="170">
                  <c:v>970.35320872428611</c:v>
                </c:pt>
                <c:pt idx="171">
                  <c:v>967.67773492190315</c:v>
                </c:pt>
                <c:pt idx="172">
                  <c:v>964.98553940825525</c:v>
                </c:pt>
                <c:pt idx="173">
                  <c:v>962.27651767264717</c:v>
                </c:pt>
                <c:pt idx="174">
                  <c:v>959.55056455119154</c:v>
                </c:pt>
                <c:pt idx="175">
                  <c:v>956.80757422272666</c:v>
                </c:pt>
                <c:pt idx="176">
                  <c:v>954.04744020470889</c:v>
                </c:pt>
                <c:pt idx="177">
                  <c:v>951.27005534907869</c:v>
                </c:pt>
                <c:pt idx="178">
                  <c:v>948.47531183810077</c:v>
                </c:pt>
                <c:pt idx="179">
                  <c:v>945.66310118017918</c:v>
                </c:pt>
                <c:pt idx="180">
                  <c:v>942.83331420564548</c:v>
                </c:pt>
                <c:pt idx="181">
                  <c:v>939.9858410625211</c:v>
                </c:pt>
                <c:pt idx="182">
                  <c:v>937.120571212252</c:v>
                </c:pt>
                <c:pt idx="183">
                  <c:v>934.23739342541876</c:v>
                </c:pt>
                <c:pt idx="184">
                  <c:v>931.33619577741786</c:v>
                </c:pt>
                <c:pt idx="185">
                  <c:v>928.41686564411702</c:v>
                </c:pt>
                <c:pt idx="186">
                  <c:v>925.47928969748307</c:v>
                </c:pt>
                <c:pt idx="187">
                  <c:v>922.52335390118253</c:v>
                </c:pt>
                <c:pt idx="188">
                  <c:v>919.5489435061553</c:v>
                </c:pt>
                <c:pt idx="189">
                  <c:v>916.55594304615897</c:v>
                </c:pt>
                <c:pt idx="190">
                  <c:v>913.5442363332877</c:v>
                </c:pt>
                <c:pt idx="191">
                  <c:v>910.51370645346105</c:v>
                </c:pt>
                <c:pt idx="192">
                  <c:v>907.46423576188545</c:v>
                </c:pt>
                <c:pt idx="193">
                  <c:v>904.39570587848755</c:v>
                </c:pt>
                <c:pt idx="194">
                  <c:v>901.30799768331826</c:v>
                </c:pt>
                <c:pt idx="195">
                  <c:v>898.20099131192922</c:v>
                </c:pt>
                <c:pt idx="196">
                  <c:v>895.07456615071908</c:v>
                </c:pt>
                <c:pt idx="197">
                  <c:v>891.92860083225139</c:v>
                </c:pt>
                <c:pt idx="198">
                  <c:v>888.76297323054314</c:v>
                </c:pt>
                <c:pt idx="199">
                  <c:v>885.57756045632425</c:v>
                </c:pt>
                <c:pt idx="200">
                  <c:v>882.37223885226661</c:v>
                </c:pt>
                <c:pt idx="201">
                  <c:v>879.14688398818362</c:v>
                </c:pt>
                <c:pt idx="202">
                  <c:v>875.90137065620002</c:v>
                </c:pt>
                <c:pt idx="203">
                  <c:v>872.63557286589139</c:v>
                </c:pt>
                <c:pt idx="204">
                  <c:v>869.34936383939339</c:v>
                </c:pt>
                <c:pt idx="205">
                  <c:v>866.04261600647988</c:v>
                </c:pt>
                <c:pt idx="206">
                  <c:v>862.71520099961072</c:v>
                </c:pt>
                <c:pt idx="207">
                  <c:v>859.36698964894856</c:v>
                </c:pt>
                <c:pt idx="208">
                  <c:v>855.99785197734479</c:v>
                </c:pt>
                <c:pt idx="209">
                  <c:v>852.60765719529343</c:v>
                </c:pt>
                <c:pt idx="210">
                  <c:v>849.19627369585407</c:v>
                </c:pt>
                <c:pt idx="211">
                  <c:v>845.76356904954355</c:v>
                </c:pt>
                <c:pt idx="212">
                  <c:v>842.30940999919346</c:v>
                </c:pt>
                <c:pt idx="213">
                  <c:v>838.83366245477862</c:v>
                </c:pt>
                <c:pt idx="214">
                  <c:v>835.33619148821117</c:v>
                </c:pt>
                <c:pt idx="215">
                  <c:v>831.81686132810273</c:v>
                </c:pt>
                <c:pt idx="216">
                  <c:v>828.27553535449363</c:v>
                </c:pt>
                <c:pt idx="217">
                  <c:v>824.71207609354951</c:v>
                </c:pt>
                <c:pt idx="218">
                  <c:v>821.12634521222435</c:v>
                </c:pt>
                <c:pt idx="219">
                  <c:v>817.51820351289098</c:v>
                </c:pt>
                <c:pt idx="220">
                  <c:v>813.88751092793689</c:v>
                </c:pt>
                <c:pt idx="221">
                  <c:v>810.23412651432682</c:v>
                </c:pt>
                <c:pt idx="222">
                  <c:v>806.55790844813157</c:v>
                </c:pt>
                <c:pt idx="223">
                  <c:v>802.85871401902261</c:v>
                </c:pt>
                <c:pt idx="224">
                  <c:v>799.13639962473178</c:v>
                </c:pt>
                <c:pt idx="225">
                  <c:v>795.39082076547663</c:v>
                </c:pt>
                <c:pt idx="226">
                  <c:v>791.62183203835104</c:v>
                </c:pt>
                <c:pt idx="227">
                  <c:v>787.8292871316811</c:v>
                </c:pt>
                <c:pt idx="228">
                  <c:v>784.01303881934427</c:v>
                </c:pt>
                <c:pt idx="229">
                  <c:v>780.17293895505543</c:v>
                </c:pt>
                <c:pt idx="230">
                  <c:v>776.30883846661482</c:v>
                </c:pt>
                <c:pt idx="231">
                  <c:v>772.42058735012142</c:v>
                </c:pt>
                <c:pt idx="232">
                  <c:v>768.50803466414982</c:v>
                </c:pt>
                <c:pt idx="233">
                  <c:v>764.57102852389107</c:v>
                </c:pt>
                <c:pt idx="234">
                  <c:v>760.6094160952556</c:v>
                </c:pt>
                <c:pt idx="235">
                  <c:v>756.62304358894119</c:v>
                </c:pt>
                <c:pt idx="236">
                  <c:v>752.61175625446231</c:v>
                </c:pt>
                <c:pt idx="237">
                  <c:v>748.57539837414299</c:v>
                </c:pt>
                <c:pt idx="238">
                  <c:v>744.51381325707177</c:v>
                </c:pt>
                <c:pt idx="239">
                  <c:v>740.42684323301864</c:v>
                </c:pt>
                <c:pt idx="240">
                  <c:v>736.31432964631529</c:v>
                </c:pt>
                <c:pt idx="241">
                  <c:v>732.17611284969507</c:v>
                </c:pt>
                <c:pt idx="242">
                  <c:v>728.01203219809588</c:v>
                </c:pt>
                <c:pt idx="243">
                  <c:v>723.82192604242425</c:v>
                </c:pt>
                <c:pt idx="244">
                  <c:v>719.60563172327966</c:v>
                </c:pt>
                <c:pt idx="245">
                  <c:v>715.36298556464044</c:v>
                </c:pt>
                <c:pt idx="246">
                  <c:v>711.09382286750963</c:v>
                </c:pt>
                <c:pt idx="247">
                  <c:v>706.79797790352177</c:v>
                </c:pt>
                <c:pt idx="248">
                  <c:v>702.47528390850903</c:v>
                </c:pt>
                <c:pt idx="249">
                  <c:v>698.12557307602754</c:v>
                </c:pt>
                <c:pt idx="250">
                  <c:v>693.7486765508429</c:v>
                </c:pt>
                <c:pt idx="251">
                  <c:v>689.34442442237605</c:v>
                </c:pt>
                <c:pt idx="252">
                  <c:v>684.91264571810609</c:v>
                </c:pt>
                <c:pt idx="253">
                  <c:v>680.45316839693453</c:v>
                </c:pt>
                <c:pt idx="254">
                  <c:v>675.96581934250571</c:v>
                </c:pt>
                <c:pt idx="255">
                  <c:v>671.45042435648668</c:v>
                </c:pt>
                <c:pt idx="256">
                  <c:v>666.90680815180497</c:v>
                </c:pt>
                <c:pt idx="257">
                  <c:v>662.33479434584399</c:v>
                </c:pt>
                <c:pt idx="258">
                  <c:v>657.73420545359579</c:v>
                </c:pt>
                <c:pt idx="259">
                  <c:v>653.10486288077095</c:v>
                </c:pt>
                <c:pt idx="260">
                  <c:v>648.44658691686607</c:v>
                </c:pt>
                <c:pt idx="261">
                  <c:v>643.75919672818668</c:v>
                </c:pt>
                <c:pt idx="262">
                  <c:v>639.04251035082814</c:v>
                </c:pt>
                <c:pt idx="263">
                  <c:v>634.2963446836111</c:v>
                </c:pt>
                <c:pt idx="264">
                  <c:v>629.52051548097381</c:v>
                </c:pt>
                <c:pt idx="265">
                  <c:v>624.71483734582023</c:v>
                </c:pt>
                <c:pt idx="266">
                  <c:v>619.87912372232188</c:v>
                </c:pt>
                <c:pt idx="267">
                  <c:v>615.01318688867661</c:v>
                </c:pt>
                <c:pt idx="268">
                  <c:v>610.11683794982105</c:v>
                </c:pt>
                <c:pt idx="269">
                  <c:v>605.18988683009775</c:v>
                </c:pt>
                <c:pt idx="270">
                  <c:v>600.23214226587606</c:v>
                </c:pt>
                <c:pt idx="271">
                  <c:v>595.24341179812802</c:v>
                </c:pt>
                <c:pt idx="272">
                  <c:v>590.2235017649565</c:v>
                </c:pt>
                <c:pt idx="273">
                  <c:v>585.17221729407777</c:v>
                </c:pt>
                <c:pt idx="274">
                  <c:v>580.08936229525591</c:v>
                </c:pt>
                <c:pt idx="275">
                  <c:v>574.97473945269155</c:v>
                </c:pt>
                <c:pt idx="276">
                  <c:v>569.8281502173611</c:v>
                </c:pt>
                <c:pt idx="277">
                  <c:v>564.6493947993099</c:v>
                </c:pt>
                <c:pt idx="278">
                  <c:v>559.43827215989586</c:v>
                </c:pt>
                <c:pt idx="279">
                  <c:v>554.19458000398538</c:v>
                </c:pt>
                <c:pt idx="280">
                  <c:v>548.91811477210058</c:v>
                </c:pt>
                <c:pt idx="281">
                  <c:v>543.60867163251635</c:v>
                </c:pt>
                <c:pt idx="282">
                  <c:v>538.26604447330988</c:v>
                </c:pt>
                <c:pt idx="283">
                  <c:v>532.89002589435825</c:v>
                </c:pt>
                <c:pt idx="284">
                  <c:v>527.48040719928827</c:v>
                </c:pt>
                <c:pt idx="285">
                  <c:v>522.03697838737401</c:v>
                </c:pt>
                <c:pt idx="286">
                  <c:v>516.55952814538534</c:v>
                </c:pt>
                <c:pt idx="287">
                  <c:v>511.04784383938431</c:v>
                </c:pt>
                <c:pt idx="288">
                  <c:v>505.50171150647071</c:v>
                </c:pt>
                <c:pt idx="289">
                  <c:v>499.92091584647642</c:v>
                </c:pt>
                <c:pt idx="290">
                  <c:v>494.30524021360719</c:v>
                </c:pt>
                <c:pt idx="291">
                  <c:v>488.65446660803241</c:v>
                </c:pt>
                <c:pt idx="292">
                  <c:v>482.96837566742283</c:v>
                </c:pt>
                <c:pt idx="293">
                  <c:v>477.24674665843446</c:v>
                </c:pt>
                <c:pt idx="294">
                  <c:v>471.48935746813999</c:v>
                </c:pt>
                <c:pt idx="295">
                  <c:v>465.69598459540606</c:v>
                </c:pt>
                <c:pt idx="296">
                  <c:v>459.86640314221762</c:v>
                </c:pt>
                <c:pt idx="297">
                  <c:v>454.00038680494669</c:v>
                </c:pt>
                <c:pt idx="298">
                  <c:v>448.09770786556788</c:v>
                </c:pt>
                <c:pt idx="299">
                  <c:v>442.15813718281794</c:v>
                </c:pt>
                <c:pt idx="300">
                  <c:v>436.18144418330081</c:v>
                </c:pt>
                <c:pt idx="301">
                  <c:v>430.16739685253668</c:v>
                </c:pt>
                <c:pt idx="302">
                  <c:v>424.11576172595528</c:v>
                </c:pt>
                <c:pt idx="303">
                  <c:v>418.02630387983277</c:v>
                </c:pt>
                <c:pt idx="304">
                  <c:v>411.89878692217195</c:v>
                </c:pt>
                <c:pt idx="305">
                  <c:v>405.73297298352577</c:v>
                </c:pt>
                <c:pt idx="306">
                  <c:v>399.52862270776308</c:v>
                </c:pt>
                <c:pt idx="307">
                  <c:v>393.28549524277679</c:v>
                </c:pt>
                <c:pt idx="308">
                  <c:v>387.0033482311344</c:v>
                </c:pt>
                <c:pt idx="309">
                  <c:v>380.68193780066917</c:v>
                </c:pt>
                <c:pt idx="310">
                  <c:v>374.32101855501361</c:v>
                </c:pt>
                <c:pt idx="311">
                  <c:v>367.92034356407271</c:v>
                </c:pt>
                <c:pt idx="312">
                  <c:v>361.4796643544384</c:v>
                </c:pt>
                <c:pt idx="313">
                  <c:v>354.99873089974386</c:v>
                </c:pt>
                <c:pt idx="314">
                  <c:v>348.47729161095754</c:v>
                </c:pt>
                <c:pt idx="315">
                  <c:v>341.91509332661622</c:v>
                </c:pt>
                <c:pt idx="316">
                  <c:v>335.31188130299785</c:v>
                </c:pt>
                <c:pt idx="317">
                  <c:v>328.6673992042318</c:v>
                </c:pt>
                <c:pt idx="318">
                  <c:v>321.98138909234842</c:v>
                </c:pt>
                <c:pt idx="319">
                  <c:v>315.25359141726585</c:v>
                </c:pt>
                <c:pt idx="320">
                  <c:v>308.48374500671395</c:v>
                </c:pt>
                <c:pt idx="321">
                  <c:v>301.67158705609614</c:v>
                </c:pt>
                <c:pt idx="322">
                  <c:v>294.81685311828699</c:v>
                </c:pt>
                <c:pt idx="323">
                  <c:v>287.91927709336647</c:v>
                </c:pt>
                <c:pt idx="324">
                  <c:v>280.97859121829026</c:v>
                </c:pt>
                <c:pt idx="325">
                  <c:v>273.99452605649486</c:v>
                </c:pt>
                <c:pt idx="326">
                  <c:v>266.96681048743818</c:v>
                </c:pt>
                <c:pt idx="327">
                  <c:v>259.8951716960749</c:v>
                </c:pt>
                <c:pt idx="328">
                  <c:v>252.7793351622656</c:v>
                </c:pt>
                <c:pt idx="329">
                  <c:v>245.61902465011994</c:v>
                </c:pt>
                <c:pt idx="330">
                  <c:v>238.41396219727343</c:v>
                </c:pt>
                <c:pt idx="331">
                  <c:v>231.16386810409662</c:v>
                </c:pt>
                <c:pt idx="332">
                  <c:v>223.86846092283744</c:v>
                </c:pt>
                <c:pt idx="333">
                  <c:v>216.52745744669539</c:v>
                </c:pt>
                <c:pt idx="334">
                  <c:v>209.14057269882753</c:v>
                </c:pt>
                <c:pt idx="335">
                  <c:v>201.70751992128541</c:v>
                </c:pt>
                <c:pt idx="336">
                  <c:v>194.22801056388366</c:v>
                </c:pt>
                <c:pt idx="337">
                  <c:v>186.70175427299816</c:v>
                </c:pt>
                <c:pt idx="338">
                  <c:v>179.1284588802946</c:v>
                </c:pt>
                <c:pt idx="339">
                  <c:v>171.5078303913867</c:v>
                </c:pt>
                <c:pt idx="340">
                  <c:v>163.83957297442308</c:v>
                </c:pt>
                <c:pt idx="341">
                  <c:v>156.12338894860343</c:v>
                </c:pt>
                <c:pt idx="342">
                  <c:v>148.35897877262241</c:v>
                </c:pt>
                <c:pt idx="343">
                  <c:v>140.54604103304152</c:v>
                </c:pt>
                <c:pt idx="344">
                  <c:v>132.68427243258824</c:v>
                </c:pt>
                <c:pt idx="345">
                  <c:v>124.77336777838217</c:v>
                </c:pt>
                <c:pt idx="346">
                  <c:v>116.81301997008727</c:v>
                </c:pt>
                <c:pt idx="347">
                  <c:v>108.80291998799053</c:v>
                </c:pt>
                <c:pt idx="348">
                  <c:v>100.74275688100568</c:v>
                </c:pt>
                <c:pt idx="349">
                  <c:v>92.632217754602195</c:v>
                </c:pt>
                <c:pt idx="350">
                  <c:v>84.47098775865868</c:v>
                </c:pt>
                <c:pt idx="351">
                  <c:v>76.258750075240513</c:v>
                </c:pt>
                <c:pt idx="352">
                  <c:v>67.995185906300989</c:v>
                </c:pt>
                <c:pt idx="353">
                  <c:v>59.679974461305591</c:v>
                </c:pt>
                <c:pt idx="354">
                  <c:v>51.31279294477897</c:v>
                </c:pt>
                <c:pt idx="355">
                  <c:v>42.893316543774056</c:v>
                </c:pt>
                <c:pt idx="356">
                  <c:v>34.421218415262857</c:v>
                </c:pt>
                <c:pt idx="357">
                  <c:v>25.896169673448469</c:v>
                </c:pt>
                <c:pt idx="358">
                  <c:v>17.317839376997735</c:v>
                </c:pt>
                <c:pt idx="359">
                  <c:v>8.6858945161941854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780127"/>
        <c:axId val="2006262239"/>
      </c:lineChart>
      <c:lineChart>
        <c:grouping val="standard"/>
        <c:varyColors val="0"/>
        <c:ser>
          <c:idx val="1"/>
          <c:order val="1"/>
          <c:tx>
            <c:v>monthly 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amortization'!$E$8:$E$367</c:f>
              <c:numCache>
                <c:formatCode>0.00</c:formatCode>
                <c:ptCount val="360"/>
                <c:pt idx="0">
                  <c:v>148.42901710555515</c:v>
                </c:pt>
                <c:pt idx="1">
                  <c:v>149.35669846246486</c:v>
                </c:pt>
                <c:pt idx="2">
                  <c:v>150.2901778278553</c:v>
                </c:pt>
                <c:pt idx="3">
                  <c:v>151.2294914392794</c:v>
                </c:pt>
                <c:pt idx="4">
                  <c:v>152.17467576077487</c:v>
                </c:pt>
                <c:pt idx="5">
                  <c:v>153.12576748427975</c:v>
                </c:pt>
                <c:pt idx="6">
                  <c:v>154.08280353105653</c:v>
                </c:pt>
                <c:pt idx="7">
                  <c:v>155.04582105312562</c:v>
                </c:pt>
                <c:pt idx="8">
                  <c:v>156.01485743470764</c:v>
                </c:pt>
                <c:pt idx="9">
                  <c:v>156.98995029367455</c:v>
                </c:pt>
                <c:pt idx="10">
                  <c:v>157.97113748301007</c:v>
                </c:pt>
                <c:pt idx="11">
                  <c:v>158.95845709227888</c:v>
                </c:pt>
                <c:pt idx="12">
                  <c:v>159.95194744910563</c:v>
                </c:pt>
                <c:pt idx="13">
                  <c:v>160.95164712066253</c:v>
                </c:pt>
                <c:pt idx="14">
                  <c:v>161.95759491516671</c:v>
                </c:pt>
                <c:pt idx="15">
                  <c:v>162.9698298833865</c:v>
                </c:pt>
                <c:pt idx="16">
                  <c:v>163.98839132015769</c:v>
                </c:pt>
                <c:pt idx="17">
                  <c:v>165.01331876590868</c:v>
                </c:pt>
                <c:pt idx="18">
                  <c:v>166.04465200819558</c:v>
                </c:pt>
                <c:pt idx="19">
                  <c:v>167.08243108324686</c:v>
                </c:pt>
                <c:pt idx="20">
                  <c:v>168.12669627751714</c:v>
                </c:pt>
                <c:pt idx="21">
                  <c:v>169.17748812925163</c:v>
                </c:pt>
                <c:pt idx="22">
                  <c:v>170.23484743005949</c:v>
                </c:pt>
                <c:pt idx="23">
                  <c:v>171.29881522649737</c:v>
                </c:pt>
                <c:pt idx="24">
                  <c:v>172.36943282166294</c:v>
                </c:pt>
                <c:pt idx="25">
                  <c:v>173.44674177679835</c:v>
                </c:pt>
                <c:pt idx="26">
                  <c:v>174.53078391290336</c:v>
                </c:pt>
                <c:pt idx="27">
                  <c:v>175.62160131235902</c:v>
                </c:pt>
                <c:pt idx="28">
                  <c:v>176.71923632056127</c:v>
                </c:pt>
                <c:pt idx="29">
                  <c:v>177.82373154756479</c:v>
                </c:pt>
                <c:pt idx="30">
                  <c:v>178.93512986973707</c:v>
                </c:pt>
                <c:pt idx="31">
                  <c:v>180.0534744314229</c:v>
                </c:pt>
                <c:pt idx="32">
                  <c:v>181.17880864661936</c:v>
                </c:pt>
                <c:pt idx="33">
                  <c:v>182.31117620066073</c:v>
                </c:pt>
                <c:pt idx="34">
                  <c:v>183.45062105191488</c:v>
                </c:pt>
                <c:pt idx="35">
                  <c:v>184.59718743348935</c:v>
                </c:pt>
                <c:pt idx="36">
                  <c:v>185.75091985494868</c:v>
                </c:pt>
                <c:pt idx="37">
                  <c:v>186.91186310404211</c:v>
                </c:pt>
                <c:pt idx="38">
                  <c:v>188.0800622484424</c:v>
                </c:pt>
                <c:pt idx="39">
                  <c:v>189.25556263749516</c:v>
                </c:pt>
                <c:pt idx="40">
                  <c:v>190.43840990397948</c:v>
                </c:pt>
                <c:pt idx="41">
                  <c:v>191.62864996587936</c:v>
                </c:pt>
                <c:pt idx="42">
                  <c:v>192.82632902816616</c:v>
                </c:pt>
                <c:pt idx="43">
                  <c:v>194.0314935845922</c:v>
                </c:pt>
                <c:pt idx="44">
                  <c:v>195.24419041949588</c:v>
                </c:pt>
                <c:pt idx="45">
                  <c:v>196.46446660961777</c:v>
                </c:pt>
                <c:pt idx="46">
                  <c:v>197.69236952592792</c:v>
                </c:pt>
                <c:pt idx="47">
                  <c:v>198.92794683546489</c:v>
                </c:pt>
                <c:pt idx="48">
                  <c:v>200.17124650318661</c:v>
                </c:pt>
                <c:pt idx="49">
                  <c:v>201.42231679383156</c:v>
                </c:pt>
                <c:pt idx="50">
                  <c:v>202.68120627379301</c:v>
                </c:pt>
                <c:pt idx="51">
                  <c:v>203.94796381300424</c:v>
                </c:pt>
                <c:pt idx="52">
                  <c:v>205.2226385868355</c:v>
                </c:pt>
                <c:pt idx="53">
                  <c:v>206.50528007800324</c:v>
                </c:pt>
                <c:pt idx="54">
                  <c:v>207.79593807849079</c:v>
                </c:pt>
                <c:pt idx="55">
                  <c:v>209.09466269148137</c:v>
                </c:pt>
                <c:pt idx="56">
                  <c:v>210.40150433330311</c:v>
                </c:pt>
                <c:pt idx="57">
                  <c:v>211.71651373538626</c:v>
                </c:pt>
                <c:pt idx="58">
                  <c:v>213.03974194623243</c:v>
                </c:pt>
                <c:pt idx="59">
                  <c:v>214.37124033339643</c:v>
                </c:pt>
                <c:pt idx="60">
                  <c:v>215.71106058548017</c:v>
                </c:pt>
                <c:pt idx="61">
                  <c:v>217.05925471413943</c:v>
                </c:pt>
                <c:pt idx="62">
                  <c:v>218.41587505610281</c:v>
                </c:pt>
                <c:pt idx="63">
                  <c:v>219.78097427520342</c:v>
                </c:pt>
                <c:pt idx="64">
                  <c:v>221.1546053644235</c:v>
                </c:pt>
                <c:pt idx="65">
                  <c:v>222.53682164795117</c:v>
                </c:pt>
                <c:pt idx="66">
                  <c:v>223.92767678325086</c:v>
                </c:pt>
                <c:pt idx="67">
                  <c:v>225.32722476314623</c:v>
                </c:pt>
                <c:pt idx="68">
                  <c:v>226.73551991791587</c:v>
                </c:pt>
                <c:pt idx="69">
                  <c:v>228.15261691740287</c:v>
                </c:pt>
                <c:pt idx="70">
                  <c:v>229.57857077313665</c:v>
                </c:pt>
                <c:pt idx="71">
                  <c:v>231.01343684046876</c:v>
                </c:pt>
                <c:pt idx="72">
                  <c:v>232.45727082072167</c:v>
                </c:pt>
                <c:pt idx="73">
                  <c:v>233.91012876335122</c:v>
                </c:pt>
                <c:pt idx="74">
                  <c:v>235.37206706812216</c:v>
                </c:pt>
                <c:pt idx="75">
                  <c:v>236.84314248729794</c:v>
                </c:pt>
                <c:pt idx="76">
                  <c:v>238.32341212784357</c:v>
                </c:pt>
                <c:pt idx="77">
                  <c:v>239.81293345364259</c:v>
                </c:pt>
                <c:pt idx="78">
                  <c:v>241.31176428772793</c:v>
                </c:pt>
                <c:pt idx="79">
                  <c:v>242.81996281452618</c:v>
                </c:pt>
                <c:pt idx="80">
                  <c:v>244.33758758211701</c:v>
                </c:pt>
                <c:pt idx="81">
                  <c:v>245.86469750450527</c:v>
                </c:pt>
                <c:pt idx="82">
                  <c:v>247.40135186390842</c:v>
                </c:pt>
                <c:pt idx="83">
                  <c:v>248.94761031305791</c:v>
                </c:pt>
                <c:pt idx="84">
                  <c:v>250.50353287751449</c:v>
                </c:pt>
                <c:pt idx="85">
                  <c:v>252.06917995799898</c:v>
                </c:pt>
                <c:pt idx="86">
                  <c:v>253.64461233273653</c:v>
                </c:pt>
                <c:pt idx="87">
                  <c:v>255.22989115981608</c:v>
                </c:pt>
                <c:pt idx="88">
                  <c:v>256.82507797956492</c:v>
                </c:pt>
                <c:pt idx="89">
                  <c:v>258.43023471693721</c:v>
                </c:pt>
                <c:pt idx="90">
                  <c:v>260.0454236839181</c:v>
                </c:pt>
                <c:pt idx="91">
                  <c:v>261.67070758194268</c:v>
                </c:pt>
                <c:pt idx="92">
                  <c:v>263.30614950432977</c:v>
                </c:pt>
                <c:pt idx="93">
                  <c:v>264.95181293873185</c:v>
                </c:pt>
                <c:pt idx="94">
                  <c:v>266.60776176959894</c:v>
                </c:pt>
                <c:pt idx="95">
                  <c:v>268.27406028065889</c:v>
                </c:pt>
                <c:pt idx="96">
                  <c:v>269.9507731574131</c:v>
                </c:pt>
                <c:pt idx="97">
                  <c:v>271.63796548964694</c:v>
                </c:pt>
                <c:pt idx="98">
                  <c:v>273.33570277395722</c:v>
                </c:pt>
                <c:pt idx="99">
                  <c:v>275.04405091629451</c:v>
                </c:pt>
                <c:pt idx="100">
                  <c:v>276.76307623452141</c:v>
                </c:pt>
                <c:pt idx="101">
                  <c:v>278.4928454609871</c:v>
                </c:pt>
                <c:pt idx="102">
                  <c:v>280.23342574511832</c:v>
                </c:pt>
                <c:pt idx="103">
                  <c:v>281.98488465602532</c:v>
                </c:pt>
                <c:pt idx="104">
                  <c:v>283.74729018512545</c:v>
                </c:pt>
                <c:pt idx="105">
                  <c:v>285.52071074878251</c:v>
                </c:pt>
                <c:pt idx="106">
                  <c:v>287.30521519096243</c:v>
                </c:pt>
                <c:pt idx="107">
                  <c:v>289.10087278590595</c:v>
                </c:pt>
                <c:pt idx="108">
                  <c:v>290.90775324081784</c:v>
                </c:pt>
                <c:pt idx="109">
                  <c:v>292.72592669857301</c:v>
                </c:pt>
                <c:pt idx="110">
                  <c:v>294.55546374043911</c:v>
                </c:pt>
                <c:pt idx="111">
                  <c:v>296.39643538881683</c:v>
                </c:pt>
                <c:pt idx="112">
                  <c:v>298.24891310999698</c:v>
                </c:pt>
                <c:pt idx="113">
                  <c:v>300.11296881693454</c:v>
                </c:pt>
                <c:pt idx="114">
                  <c:v>301.98867487204041</c:v>
                </c:pt>
                <c:pt idx="115">
                  <c:v>303.87610408999063</c:v>
                </c:pt>
                <c:pt idx="116">
                  <c:v>305.77532974055305</c:v>
                </c:pt>
                <c:pt idx="117">
                  <c:v>307.68642555143157</c:v>
                </c:pt>
                <c:pt idx="118">
                  <c:v>309.60946571112805</c:v>
                </c:pt>
                <c:pt idx="119">
                  <c:v>311.5445248718226</c:v>
                </c:pt>
                <c:pt idx="120">
                  <c:v>313.4916781522715</c:v>
                </c:pt>
                <c:pt idx="121">
                  <c:v>315.45100114072318</c:v>
                </c:pt>
                <c:pt idx="122">
                  <c:v>317.42256989785272</c:v>
                </c:pt>
                <c:pt idx="123">
                  <c:v>319.40646095971437</c:v>
                </c:pt>
                <c:pt idx="124">
                  <c:v>321.4027513407126</c:v>
                </c:pt>
                <c:pt idx="125">
                  <c:v>323.41151853659204</c:v>
                </c:pt>
                <c:pt idx="126">
                  <c:v>325.43284052744582</c:v>
                </c:pt>
                <c:pt idx="127">
                  <c:v>327.46679578074225</c:v>
                </c:pt>
                <c:pt idx="128">
                  <c:v>329.51346325437203</c:v>
                </c:pt>
                <c:pt idx="129">
                  <c:v>331.57292239971184</c:v>
                </c:pt>
                <c:pt idx="130">
                  <c:v>333.64525316471014</c:v>
                </c:pt>
                <c:pt idx="131">
                  <c:v>335.73053599698954</c:v>
                </c:pt>
                <c:pt idx="132">
                  <c:v>337.82885184697074</c:v>
                </c:pt>
                <c:pt idx="133">
                  <c:v>339.9402821710143</c:v>
                </c:pt>
                <c:pt idx="134">
                  <c:v>342.06490893458323</c:v>
                </c:pt>
                <c:pt idx="135">
                  <c:v>344.20281461542436</c:v>
                </c:pt>
                <c:pt idx="136">
                  <c:v>346.35408220677073</c:v>
                </c:pt>
                <c:pt idx="137">
                  <c:v>348.51879522056311</c:v>
                </c:pt>
                <c:pt idx="138">
                  <c:v>350.69703769069162</c:v>
                </c:pt>
                <c:pt idx="139">
                  <c:v>352.88889417625853</c:v>
                </c:pt>
                <c:pt idx="140">
                  <c:v>355.09444976486009</c:v>
                </c:pt>
                <c:pt idx="141">
                  <c:v>357.31379007589049</c:v>
                </c:pt>
                <c:pt idx="142">
                  <c:v>359.5470012638649</c:v>
                </c:pt>
                <c:pt idx="143">
                  <c:v>361.79417002176399</c:v>
                </c:pt>
                <c:pt idx="144">
                  <c:v>364.05538358440009</c:v>
                </c:pt>
                <c:pt idx="145">
                  <c:v>366.33072973180265</c:v>
                </c:pt>
                <c:pt idx="146">
                  <c:v>368.62029679262639</c:v>
                </c:pt>
                <c:pt idx="147">
                  <c:v>370.92417364758029</c:v>
                </c:pt>
                <c:pt idx="148">
                  <c:v>373.24244973287773</c:v>
                </c:pt>
                <c:pt idx="149">
                  <c:v>375.57521504370823</c:v>
                </c:pt>
                <c:pt idx="150">
                  <c:v>377.92256013773141</c:v>
                </c:pt>
                <c:pt idx="151">
                  <c:v>380.28457613859223</c:v>
                </c:pt>
                <c:pt idx="152">
                  <c:v>382.66135473945849</c:v>
                </c:pt>
                <c:pt idx="153">
                  <c:v>385.05298820658004</c:v>
                </c:pt>
                <c:pt idx="154">
                  <c:v>387.45956938287122</c:v>
                </c:pt>
                <c:pt idx="155">
                  <c:v>389.88119169151423</c:v>
                </c:pt>
                <c:pt idx="156">
                  <c:v>392.31794913958618</c:v>
                </c:pt>
                <c:pt idx="157">
                  <c:v>394.7699363217086</c:v>
                </c:pt>
                <c:pt idx="158">
                  <c:v>397.23724842371934</c:v>
                </c:pt>
                <c:pt idx="159">
                  <c:v>399.71998122636751</c:v>
                </c:pt>
                <c:pt idx="160">
                  <c:v>402.21823110903239</c:v>
                </c:pt>
                <c:pt idx="161">
                  <c:v>404.73209505346387</c:v>
                </c:pt>
                <c:pt idx="162">
                  <c:v>407.26167064754804</c:v>
                </c:pt>
                <c:pt idx="163">
                  <c:v>409.80705608909528</c:v>
                </c:pt>
                <c:pt idx="164">
                  <c:v>412.36835018965218</c:v>
                </c:pt>
                <c:pt idx="165">
                  <c:v>414.94565237833751</c:v>
                </c:pt>
                <c:pt idx="166">
                  <c:v>417.53906270570212</c:v>
                </c:pt>
                <c:pt idx="167">
                  <c:v>420.14868184761281</c:v>
                </c:pt>
                <c:pt idx="168">
                  <c:v>422.77461110916033</c:v>
                </c:pt>
                <c:pt idx="169">
                  <c:v>425.41695242859259</c:v>
                </c:pt>
                <c:pt idx="170">
                  <c:v>428.07580838127137</c:v>
                </c:pt>
                <c:pt idx="171">
                  <c:v>430.75128218365433</c:v>
                </c:pt>
                <c:pt idx="172">
                  <c:v>433.44347769730217</c:v>
                </c:pt>
                <c:pt idx="173">
                  <c:v>436.15249943291042</c:v>
                </c:pt>
                <c:pt idx="174">
                  <c:v>438.87845255436616</c:v>
                </c:pt>
                <c:pt idx="175">
                  <c:v>441.62144288283082</c:v>
                </c:pt>
                <c:pt idx="176">
                  <c:v>444.38157690084864</c:v>
                </c:pt>
                <c:pt idx="177">
                  <c:v>447.15896175647896</c:v>
                </c:pt>
                <c:pt idx="178">
                  <c:v>449.953705267457</c:v>
                </c:pt>
                <c:pt idx="179">
                  <c:v>452.76591592537869</c:v>
                </c:pt>
                <c:pt idx="180">
                  <c:v>455.59570289991223</c:v>
                </c:pt>
                <c:pt idx="181">
                  <c:v>458.44317604303671</c:v>
                </c:pt>
                <c:pt idx="182">
                  <c:v>461.30844589330576</c:v>
                </c:pt>
                <c:pt idx="183">
                  <c:v>464.191623680139</c:v>
                </c:pt>
                <c:pt idx="184">
                  <c:v>467.09282132813985</c:v>
                </c:pt>
                <c:pt idx="185">
                  <c:v>470.01215146144062</c:v>
                </c:pt>
                <c:pt idx="186">
                  <c:v>472.94972740807464</c:v>
                </c:pt>
                <c:pt idx="187">
                  <c:v>475.90566320437523</c:v>
                </c:pt>
                <c:pt idx="188">
                  <c:v>478.88007359940264</c:v>
                </c:pt>
                <c:pt idx="189">
                  <c:v>481.87307405939885</c:v>
                </c:pt>
                <c:pt idx="190">
                  <c:v>484.88478077227018</c:v>
                </c:pt>
                <c:pt idx="191">
                  <c:v>487.91531065209682</c:v>
                </c:pt>
                <c:pt idx="192">
                  <c:v>490.9647813436726</c:v>
                </c:pt>
                <c:pt idx="193">
                  <c:v>494.03331122707044</c:v>
                </c:pt>
                <c:pt idx="194">
                  <c:v>497.12101942223973</c:v>
                </c:pt>
                <c:pt idx="195">
                  <c:v>500.22802579362883</c:v>
                </c:pt>
                <c:pt idx="196">
                  <c:v>503.35445095483891</c:v>
                </c:pt>
                <c:pt idx="197">
                  <c:v>506.50041627330671</c:v>
                </c:pt>
                <c:pt idx="198">
                  <c:v>509.66604387501485</c:v>
                </c:pt>
                <c:pt idx="199">
                  <c:v>512.8514566492338</c:v>
                </c:pt>
                <c:pt idx="200">
                  <c:v>516.05677825329144</c:v>
                </c:pt>
                <c:pt idx="201">
                  <c:v>519.28213311737454</c:v>
                </c:pt>
                <c:pt idx="202">
                  <c:v>522.52764644935814</c:v>
                </c:pt>
                <c:pt idx="203">
                  <c:v>525.79344423966677</c:v>
                </c:pt>
                <c:pt idx="204">
                  <c:v>529.07965326616477</c:v>
                </c:pt>
                <c:pt idx="205">
                  <c:v>532.38640109907828</c:v>
                </c:pt>
                <c:pt idx="206">
                  <c:v>535.71381610594756</c:v>
                </c:pt>
                <c:pt idx="207">
                  <c:v>539.06202745660971</c:v>
                </c:pt>
                <c:pt idx="208">
                  <c:v>542.43116512821359</c:v>
                </c:pt>
                <c:pt idx="209">
                  <c:v>545.82135991026507</c:v>
                </c:pt>
                <c:pt idx="210">
                  <c:v>549.23274340970409</c:v>
                </c:pt>
                <c:pt idx="211">
                  <c:v>552.66544805601484</c:v>
                </c:pt>
                <c:pt idx="212">
                  <c:v>556.11960710636492</c:v>
                </c:pt>
                <c:pt idx="213">
                  <c:v>559.59535465077977</c:v>
                </c:pt>
                <c:pt idx="214">
                  <c:v>563.09282561734722</c:v>
                </c:pt>
                <c:pt idx="215">
                  <c:v>566.61215577745565</c:v>
                </c:pt>
                <c:pt idx="216">
                  <c:v>570.15348175106465</c:v>
                </c:pt>
                <c:pt idx="217">
                  <c:v>573.71694101200876</c:v>
                </c:pt>
                <c:pt idx="218">
                  <c:v>577.30267189333404</c:v>
                </c:pt>
                <c:pt idx="219">
                  <c:v>580.9108135926673</c:v>
                </c:pt>
                <c:pt idx="220">
                  <c:v>584.5415061776215</c:v>
                </c:pt>
                <c:pt idx="221">
                  <c:v>588.1948905912318</c:v>
                </c:pt>
                <c:pt idx="222">
                  <c:v>591.87110865742704</c:v>
                </c:pt>
                <c:pt idx="223">
                  <c:v>595.57030308653577</c:v>
                </c:pt>
                <c:pt idx="224">
                  <c:v>599.29261748082683</c:v>
                </c:pt>
                <c:pt idx="225">
                  <c:v>603.0381963400821</c:v>
                </c:pt>
                <c:pt idx="226">
                  <c:v>606.80718506720757</c:v>
                </c:pt>
                <c:pt idx="227">
                  <c:v>610.59972997387763</c:v>
                </c:pt>
                <c:pt idx="228">
                  <c:v>614.41597828621434</c:v>
                </c:pt>
                <c:pt idx="229">
                  <c:v>618.25607815050319</c:v>
                </c:pt>
                <c:pt idx="230">
                  <c:v>622.12017863894403</c:v>
                </c:pt>
                <c:pt idx="231">
                  <c:v>626.00842975543742</c:v>
                </c:pt>
                <c:pt idx="232">
                  <c:v>629.9209824414088</c:v>
                </c:pt>
                <c:pt idx="233">
                  <c:v>633.85798858166766</c:v>
                </c:pt>
                <c:pt idx="234">
                  <c:v>637.81960101030324</c:v>
                </c:pt>
                <c:pt idx="235">
                  <c:v>641.80597351661766</c:v>
                </c:pt>
                <c:pt idx="236">
                  <c:v>645.81726085109642</c:v>
                </c:pt>
                <c:pt idx="237">
                  <c:v>649.85361873141585</c:v>
                </c:pt>
                <c:pt idx="238">
                  <c:v>653.91520384848729</c:v>
                </c:pt>
                <c:pt idx="239">
                  <c:v>658.0021738725402</c:v>
                </c:pt>
                <c:pt idx="240">
                  <c:v>662.11468745924378</c:v>
                </c:pt>
                <c:pt idx="241">
                  <c:v>666.25290425586411</c:v>
                </c:pt>
                <c:pt idx="242">
                  <c:v>670.41698490746342</c:v>
                </c:pt>
                <c:pt idx="243">
                  <c:v>674.60709106313493</c:v>
                </c:pt>
                <c:pt idx="244">
                  <c:v>678.82338538227953</c:v>
                </c:pt>
                <c:pt idx="245">
                  <c:v>683.06603154091897</c:v>
                </c:pt>
                <c:pt idx="246">
                  <c:v>687.33519423804967</c:v>
                </c:pt>
                <c:pt idx="247">
                  <c:v>691.63103920203741</c:v>
                </c:pt>
                <c:pt idx="248">
                  <c:v>695.95373319705027</c:v>
                </c:pt>
                <c:pt idx="249">
                  <c:v>700.30344402953176</c:v>
                </c:pt>
                <c:pt idx="250">
                  <c:v>704.68034055471639</c:v>
                </c:pt>
                <c:pt idx="251">
                  <c:v>709.08459268318347</c:v>
                </c:pt>
                <c:pt idx="252">
                  <c:v>713.51637138745355</c:v>
                </c:pt>
                <c:pt idx="253">
                  <c:v>717.97584870862488</c:v>
                </c:pt>
                <c:pt idx="254">
                  <c:v>722.46319776305404</c:v>
                </c:pt>
                <c:pt idx="255">
                  <c:v>726.97859274907296</c:v>
                </c:pt>
                <c:pt idx="256">
                  <c:v>731.52220895375501</c:v>
                </c:pt>
                <c:pt idx="257">
                  <c:v>736.09422275971599</c:v>
                </c:pt>
                <c:pt idx="258">
                  <c:v>740.6948116519643</c:v>
                </c:pt>
                <c:pt idx="259">
                  <c:v>745.32415422478903</c:v>
                </c:pt>
                <c:pt idx="260">
                  <c:v>749.98243018869402</c:v>
                </c:pt>
                <c:pt idx="261">
                  <c:v>754.66982037737341</c:v>
                </c:pt>
                <c:pt idx="262">
                  <c:v>759.38650675473207</c:v>
                </c:pt>
                <c:pt idx="263">
                  <c:v>764.13267242194922</c:v>
                </c:pt>
                <c:pt idx="264">
                  <c:v>768.90850162458639</c:v>
                </c:pt>
                <c:pt idx="265">
                  <c:v>773.71417975974009</c:v>
                </c:pt>
                <c:pt idx="266">
                  <c:v>778.54989338323855</c:v>
                </c:pt>
                <c:pt idx="267">
                  <c:v>783.41583021688382</c:v>
                </c:pt>
                <c:pt idx="268">
                  <c:v>788.31217915573927</c:v>
                </c:pt>
                <c:pt idx="269">
                  <c:v>793.23913027546268</c:v>
                </c:pt>
                <c:pt idx="270">
                  <c:v>798.1968748396846</c:v>
                </c:pt>
                <c:pt idx="271">
                  <c:v>803.18560530743241</c:v>
                </c:pt>
                <c:pt idx="272">
                  <c:v>808.20551534060405</c:v>
                </c:pt>
                <c:pt idx="273">
                  <c:v>813.25679981148289</c:v>
                </c:pt>
                <c:pt idx="274">
                  <c:v>818.33965481030464</c:v>
                </c:pt>
                <c:pt idx="275">
                  <c:v>823.45427765286922</c:v>
                </c:pt>
                <c:pt idx="276">
                  <c:v>828.60086688819968</c:v>
                </c:pt>
                <c:pt idx="277">
                  <c:v>833.77962230625099</c:v>
                </c:pt>
                <c:pt idx="278">
                  <c:v>838.99074494566514</c:v>
                </c:pt>
                <c:pt idx="279">
                  <c:v>844.23443710157551</c:v>
                </c:pt>
                <c:pt idx="280">
                  <c:v>849.51090233346031</c:v>
                </c:pt>
                <c:pt idx="281">
                  <c:v>854.82034547304443</c:v>
                </c:pt>
                <c:pt idx="282">
                  <c:v>860.16297263225101</c:v>
                </c:pt>
                <c:pt idx="283">
                  <c:v>865.53899121120276</c:v>
                </c:pt>
                <c:pt idx="284">
                  <c:v>870.94860990627274</c:v>
                </c:pt>
                <c:pt idx="285">
                  <c:v>876.392038718187</c:v>
                </c:pt>
                <c:pt idx="286">
                  <c:v>881.86948896017589</c:v>
                </c:pt>
                <c:pt idx="287">
                  <c:v>887.38117326617669</c:v>
                </c:pt>
                <c:pt idx="288">
                  <c:v>892.92730559909057</c:v>
                </c:pt>
                <c:pt idx="289">
                  <c:v>898.50810125908504</c:v>
                </c:pt>
                <c:pt idx="290">
                  <c:v>904.12377689195421</c:v>
                </c:pt>
                <c:pt idx="291">
                  <c:v>909.77455049752905</c:v>
                </c:pt>
                <c:pt idx="292">
                  <c:v>915.46064143813874</c:v>
                </c:pt>
                <c:pt idx="293">
                  <c:v>921.18227044712705</c:v>
                </c:pt>
                <c:pt idx="294">
                  <c:v>926.93965963742176</c:v>
                </c:pt>
                <c:pt idx="295">
                  <c:v>932.73303251015557</c:v>
                </c:pt>
                <c:pt idx="296">
                  <c:v>938.56261396334389</c:v>
                </c:pt>
                <c:pt idx="297">
                  <c:v>944.42863030061505</c:v>
                </c:pt>
                <c:pt idx="298">
                  <c:v>950.33130923999386</c:v>
                </c:pt>
                <c:pt idx="299">
                  <c:v>956.2708799227438</c:v>
                </c:pt>
                <c:pt idx="300">
                  <c:v>962.24757292226116</c:v>
                </c:pt>
                <c:pt idx="301">
                  <c:v>968.26162025302528</c:v>
                </c:pt>
                <c:pt idx="302">
                  <c:v>974.31325537960674</c:v>
                </c:pt>
                <c:pt idx="303">
                  <c:v>980.40271322572903</c:v>
                </c:pt>
                <c:pt idx="304">
                  <c:v>986.53023018339024</c:v>
                </c:pt>
                <c:pt idx="305">
                  <c:v>992.69604412203648</c:v>
                </c:pt>
                <c:pt idx="306">
                  <c:v>998.90039439779923</c:v>
                </c:pt>
                <c:pt idx="307">
                  <c:v>1005.1435218627856</c:v>
                </c:pt>
                <c:pt idx="308">
                  <c:v>1011.4256688744281</c:v>
                </c:pt>
                <c:pt idx="309">
                  <c:v>1017.7470793048933</c:v>
                </c:pt>
                <c:pt idx="310">
                  <c:v>1024.1079985505489</c:v>
                </c:pt>
                <c:pt idx="311">
                  <c:v>1030.50867354149</c:v>
                </c:pt>
                <c:pt idx="312">
                  <c:v>1036.9493527511243</c:v>
                </c:pt>
                <c:pt idx="313">
                  <c:v>1043.4302862058189</c:v>
                </c:pt>
                <c:pt idx="314">
                  <c:v>1049.9517254946052</c:v>
                </c:pt>
                <c:pt idx="315">
                  <c:v>1056.5139237789467</c:v>
                </c:pt>
                <c:pt idx="316">
                  <c:v>1063.1171358025649</c:v>
                </c:pt>
                <c:pt idx="317">
                  <c:v>1069.7616179013314</c:v>
                </c:pt>
                <c:pt idx="318">
                  <c:v>1076.4476280132146</c:v>
                </c:pt>
                <c:pt idx="319">
                  <c:v>1083.1754256882971</c:v>
                </c:pt>
                <c:pt idx="320">
                  <c:v>1089.9452720988493</c:v>
                </c:pt>
                <c:pt idx="321">
                  <c:v>1096.7574300494668</c:v>
                </c:pt>
                <c:pt idx="322">
                  <c:v>1103.6121639872763</c:v>
                </c:pt>
                <c:pt idx="323">
                  <c:v>1110.509740012197</c:v>
                </c:pt>
                <c:pt idx="324">
                  <c:v>1117.450425887273</c:v>
                </c:pt>
                <c:pt idx="325">
                  <c:v>1124.4344910490686</c:v>
                </c:pt>
                <c:pt idx="326">
                  <c:v>1131.4622066181253</c:v>
                </c:pt>
                <c:pt idx="327">
                  <c:v>1138.5338454094888</c:v>
                </c:pt>
                <c:pt idx="328">
                  <c:v>1145.649681943298</c:v>
                </c:pt>
                <c:pt idx="329">
                  <c:v>1152.8099924554438</c:v>
                </c:pt>
                <c:pt idx="330">
                  <c:v>1160.0150549082903</c:v>
                </c:pt>
                <c:pt idx="331">
                  <c:v>1167.2651490014671</c:v>
                </c:pt>
                <c:pt idx="332">
                  <c:v>1174.5605561827263</c:v>
                </c:pt>
                <c:pt idx="333">
                  <c:v>1181.9015596588686</c:v>
                </c:pt>
                <c:pt idx="334">
                  <c:v>1189.2884444067367</c:v>
                </c:pt>
                <c:pt idx="335">
                  <c:v>1196.7214971842784</c:v>
                </c:pt>
                <c:pt idx="336">
                  <c:v>1204.2010065416805</c:v>
                </c:pt>
                <c:pt idx="337">
                  <c:v>1211.7272628325661</c:v>
                </c:pt>
                <c:pt idx="338">
                  <c:v>1219.3005582252697</c:v>
                </c:pt>
                <c:pt idx="339">
                  <c:v>1226.9211867141778</c:v>
                </c:pt>
                <c:pt idx="340">
                  <c:v>1234.5894441311414</c:v>
                </c:pt>
                <c:pt idx="341">
                  <c:v>1242.3056281569611</c:v>
                </c:pt>
                <c:pt idx="342">
                  <c:v>1250.0700383329422</c:v>
                </c:pt>
                <c:pt idx="343">
                  <c:v>1257.8829760725232</c:v>
                </c:pt>
                <c:pt idx="344">
                  <c:v>1265.7447446729764</c:v>
                </c:pt>
                <c:pt idx="345">
                  <c:v>1273.6556493271826</c:v>
                </c:pt>
                <c:pt idx="346">
                  <c:v>1281.6159971354775</c:v>
                </c:pt>
                <c:pt idx="347">
                  <c:v>1289.6260971175743</c:v>
                </c:pt>
                <c:pt idx="348">
                  <c:v>1297.6862602245592</c:v>
                </c:pt>
                <c:pt idx="349">
                  <c:v>1305.7967993509631</c:v>
                </c:pt>
                <c:pt idx="350">
                  <c:v>1313.9580293469066</c:v>
                </c:pt>
                <c:pt idx="351">
                  <c:v>1322.1702670303246</c:v>
                </c:pt>
                <c:pt idx="352">
                  <c:v>1330.4338311992642</c:v>
                </c:pt>
                <c:pt idx="353">
                  <c:v>1338.7490426442598</c:v>
                </c:pt>
                <c:pt idx="354">
                  <c:v>1347.1162241607863</c:v>
                </c:pt>
                <c:pt idx="355">
                  <c:v>1355.5357005617914</c:v>
                </c:pt>
                <c:pt idx="356">
                  <c:v>1364.0077986903027</c:v>
                </c:pt>
                <c:pt idx="357">
                  <c:v>1372.5328474321173</c:v>
                </c:pt>
                <c:pt idx="358">
                  <c:v>1381.111177728568</c:v>
                </c:pt>
                <c:pt idx="359">
                  <c:v>1389.7431225893718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160175"/>
        <c:axId val="1506045951"/>
      </c:lineChart>
      <c:catAx>
        <c:axId val="150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62239"/>
        <c:crosses val="autoZero"/>
        <c:auto val="1"/>
        <c:lblAlgn val="ctr"/>
        <c:lblOffset val="100"/>
        <c:noMultiLvlLbl val="0"/>
      </c:catAx>
      <c:valAx>
        <c:axId val="20062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780127"/>
        <c:crosses val="autoZero"/>
        <c:crossBetween val="between"/>
      </c:valAx>
      <c:valAx>
        <c:axId val="150604595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60175"/>
        <c:crosses val="max"/>
        <c:crossBetween val="between"/>
      </c:valAx>
      <c:catAx>
        <c:axId val="2018160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scheduled principal payment in</a:t>
            </a:r>
            <a:r>
              <a:rPr lang="en-US" altLang="ko-KR" baseline="0"/>
              <a:t> final month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'pass-through'!$T$9:$T$29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'pass-through'!$U$9:$U$29</c:f>
              <c:numCache>
                <c:formatCode>_-* #,##0_-;\-* #,##0_-;_-* "-"_-;_-@_-</c:formatCode>
                <c:ptCount val="21"/>
                <c:pt idx="0">
                  <c:v>2955854.6426686002</c:v>
                </c:pt>
                <c:pt idx="1">
                  <c:v>2487122.854004533</c:v>
                </c:pt>
                <c:pt idx="2">
                  <c:v>2090565.4205597907</c:v>
                </c:pt>
                <c:pt idx="3">
                  <c:v>1755404.6034584623</c:v>
                </c:pt>
                <c:pt idx="4">
                  <c:v>1472421.4539942234</c:v>
                </c:pt>
                <c:pt idx="5">
                  <c:v>1233737.7680573575</c:v>
                </c:pt>
                <c:pt idx="6">
                  <c:v>1032627.4943299539</c:v>
                </c:pt>
                <c:pt idx="7">
                  <c:v>863353.76053194504</c:v>
                </c:pt>
                <c:pt idx="8">
                  <c:v>721028.16270641272</c:v>
                </c:pt>
                <c:pt idx="9">
                  <c:v>601489.38537759741</c:v>
                </c:pt>
                <c:pt idx="10">
                  <c:v>501198.59207470116</c:v>
                </c:pt>
                <c:pt idx="11">
                  <c:v>417149.35212494724</c:v>
                </c:pt>
                <c:pt idx="12">
                  <c:v>346790.15606419812</c:v>
                </c:pt>
                <c:pt idx="13">
                  <c:v>287957.82317914529</c:v>
                </c:pt>
                <c:pt idx="14">
                  <c:v>238820.32474724934</c:v>
                </c:pt>
                <c:pt idx="15">
                  <c:v>197827.73917634212</c:v>
                </c:pt>
                <c:pt idx="16">
                  <c:v>163670.22373334024</c:v>
                </c:pt>
                <c:pt idx="17">
                  <c:v>135242.03480002671</c:v>
                </c:pt>
                <c:pt idx="18">
                  <c:v>111610.75716246231</c:v>
                </c:pt>
                <c:pt idx="19">
                  <c:v>91991.015007411086</c:v>
                </c:pt>
                <c:pt idx="20">
                  <c:v>75722.035064576645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6-4B13-AA45-A50592A7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15503"/>
        <c:axId val="467114671"/>
      </c:scatterChart>
      <c:valAx>
        <c:axId val="4671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4671"/>
        <c:crosses val="autoZero"/>
        <c:crossBetween val="midCat"/>
      </c:valAx>
      <c:valAx>
        <c:axId val="467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cash flow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'pass-through'!$B$10:$B$366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'pass-through'!$O$10:$O$366</c:f>
              <c:numCache>
                <c:formatCode>_-* #,##0_-;\-* #,##0_-;_-* "-"_-;_-@_-</c:formatCode>
                <c:ptCount val="357"/>
                <c:pt idx="0">
                  <c:v>3035005.3658477664</c:v>
                </c:pt>
                <c:pt idx="1">
                  <c:v>3100020.0426925109</c:v>
                </c:pt>
                <c:pt idx="2">
                  <c:v>3164446.99725255</c:v>
                </c:pt>
                <c:pt idx="3">
                  <c:v>3228251.9865554296</c:v>
                </c:pt>
                <c:pt idx="4">
                  <c:v>3291401.0274173305</c:v>
                </c:pt>
                <c:pt idx="5">
                  <c:v>3353860.4263310898</c:v>
                </c:pt>
                <c:pt idx="6">
                  <c:v>3415596.8092353675</c:v>
                </c:pt>
                <c:pt idx="7">
                  <c:v>3476577.1511277873</c:v>
                </c:pt>
                <c:pt idx="8">
                  <c:v>3536768.8054874074</c:v>
                </c:pt>
                <c:pt idx="9">
                  <c:v>3596139.5334696951</c:v>
                </c:pt>
                <c:pt idx="10">
                  <c:v>3654657.5328379311</c:v>
                </c:pt>
                <c:pt idx="11">
                  <c:v>3712291.4665961112</c:v>
                </c:pt>
                <c:pt idx="12">
                  <c:v>3769010.4912866494</c:v>
                </c:pt>
                <c:pt idx="13">
                  <c:v>3824784.284917925</c:v>
                </c:pt>
                <c:pt idx="14">
                  <c:v>3879583.0744862789</c:v>
                </c:pt>
                <c:pt idx="15">
                  <c:v>3933377.6630580742</c:v>
                </c:pt>
                <c:pt idx="16">
                  <c:v>3986139.456376452</c:v>
                </c:pt>
                <c:pt idx="17">
                  <c:v>4037840.4889595788</c:v>
                </c:pt>
                <c:pt idx="18">
                  <c:v>4088453.4496562318</c:v>
                </c:pt>
                <c:pt idx="19">
                  <c:v>4137951.7066263184</c:v>
                </c:pt>
                <c:pt idx="20">
                  <c:v>4186309.331713235</c:v>
                </c:pt>
                <c:pt idx="21">
                  <c:v>4233501.1241768748</c:v>
                </c:pt>
                <c:pt idx="22">
                  <c:v>4279502.6337559493</c:v>
                </c:pt>
                <c:pt idx="23">
                  <c:v>4324290.1830294318</c:v>
                </c:pt>
                <c:pt idx="24">
                  <c:v>4367840.8890479421</c:v>
                </c:pt>
                <c:pt idx="25">
                  <c:v>4410132.6842056084</c:v>
                </c:pt>
                <c:pt idx="26">
                  <c:v>4451144.3363261148</c:v>
                </c:pt>
                <c:pt idx="27">
                  <c:v>4426878.7781393398</c:v>
                </c:pt>
                <c:pt idx="28">
                  <c:v>4402735.8304200731</c:v>
                </c:pt>
                <c:pt idx="29">
                  <c:v>4378714.8590962496</c:v>
                </c:pt>
                <c:pt idx="30">
                  <c:v>4354815.2333512921</c:v>
                </c:pt>
                <c:pt idx="31">
                  <c:v>4331036.3256073659</c:v>
                </c:pt>
                <c:pt idx="32">
                  <c:v>4307377.5115086995</c:v>
                </c:pt>
                <c:pt idx="33">
                  <c:v>4283838.1699050218</c:v>
                </c:pt>
                <c:pt idx="34">
                  <c:v>4260417.6828350518</c:v>
                </c:pt>
                <c:pt idx="35">
                  <c:v>4237115.4355101008</c:v>
                </c:pt>
                <c:pt idx="36">
                  <c:v>4213930.8162977379</c:v>
                </c:pt>
                <c:pt idx="37">
                  <c:v>4190863.2167055542</c:v>
                </c:pt>
                <c:pt idx="38">
                  <c:v>4167912.0313650016</c:v>
                </c:pt>
                <c:pt idx="39">
                  <c:v>4145076.6580153182</c:v>
                </c:pt>
                <c:pt idx="40">
                  <c:v>4122356.497487539</c:v>
                </c:pt>
                <c:pt idx="41">
                  <c:v>4099750.9536885805</c:v>
                </c:pt>
                <c:pt idx="42">
                  <c:v>4077259.4335854165</c:v>
                </c:pt>
                <c:pt idx="43">
                  <c:v>4054881.3471893296</c:v>
                </c:pt>
                <c:pt idx="44">
                  <c:v>4032616.1075402447</c:v>
                </c:pt>
                <c:pt idx="45">
                  <c:v>4010463.130691146</c:v>
                </c:pt>
                <c:pt idx="46">
                  <c:v>3988421.8356925687</c:v>
                </c:pt>
                <c:pt idx="47">
                  <c:v>3966491.6445771754</c:v>
                </c:pt>
                <c:pt idx="48">
                  <c:v>3944671.9823444095</c:v>
                </c:pt>
                <c:pt idx="49">
                  <c:v>3922962.2769452278</c:v>
                </c:pt>
                <c:pt idx="50">
                  <c:v>3901361.9592669122</c:v>
                </c:pt>
                <c:pt idx="51">
                  <c:v>3879870.4631179571</c:v>
                </c:pt>
                <c:pt idx="52">
                  <c:v>3858487.2252130397</c:v>
                </c:pt>
                <c:pt idx="53">
                  <c:v>3837211.6851580609</c:v>
                </c:pt>
                <c:pt idx="54">
                  <c:v>3816043.2854352687</c:v>
                </c:pt>
                <c:pt idx="55">
                  <c:v>3794981.4713884555</c:v>
                </c:pt>
                <c:pt idx="56">
                  <c:v>3774025.6912082313</c:v>
                </c:pt>
                <c:pt idx="57">
                  <c:v>3753175.3959173746</c:v>
                </c:pt>
                <c:pt idx="58">
                  <c:v>3732430.0393562559</c:v>
                </c:pt>
                <c:pt idx="59">
                  <c:v>3711789.0781683372</c:v>
                </c:pt>
                <c:pt idx="60">
                  <c:v>3691251.9717857493</c:v>
                </c:pt>
                <c:pt idx="61">
                  <c:v>3670818.1824149354</c:v>
                </c:pt>
                <c:pt idx="62">
                  <c:v>3650487.1750223795</c:v>
                </c:pt>
                <c:pt idx="63">
                  <c:v>3630258.4173203968</c:v>
                </c:pt>
                <c:pt idx="64">
                  <c:v>3610131.3797530071</c:v>
                </c:pt>
                <c:pt idx="65">
                  <c:v>3590105.5354818711</c:v>
                </c:pt>
                <c:pt idx="66">
                  <c:v>3570180.3603723091</c:v>
                </c:pt>
                <c:pt idx="67">
                  <c:v>3550355.3329793839</c:v>
                </c:pt>
                <c:pt idx="68">
                  <c:v>3530629.9345340589</c:v>
                </c:pt>
                <c:pt idx="69">
                  <c:v>3511003.6489294264</c:v>
                </c:pt>
                <c:pt idx="70">
                  <c:v>3491475.9627070078</c:v>
                </c:pt>
                <c:pt idx="71">
                  <c:v>3472046.3650431205</c:v>
                </c:pt>
                <c:pt idx="72">
                  <c:v>3452714.3477353211</c:v>
                </c:pt>
                <c:pt idx="73">
                  <c:v>3433479.4051889116</c:v>
                </c:pt>
                <c:pt idx="74">
                  <c:v>3414341.0344035225</c:v>
                </c:pt>
                <c:pt idx="75">
                  <c:v>3395298.7349597542</c:v>
                </c:pt>
                <c:pt idx="76">
                  <c:v>3376352.0090059005</c:v>
                </c:pt>
                <c:pt idx="77">
                  <c:v>3357500.3612447297</c:v>
                </c:pt>
                <c:pt idx="78">
                  <c:v>3338743.2989203376</c:v>
                </c:pt>
                <c:pt idx="79">
                  <c:v>3320080.3318050681</c:v>
                </c:pt>
                <c:pt idx="80">
                  <c:v>3301510.9721865016</c:v>
                </c:pt>
                <c:pt idx="81">
                  <c:v>3283034.7348545082</c:v>
                </c:pt>
                <c:pt idx="82">
                  <c:v>3264651.1370883705</c:v>
                </c:pt>
                <c:pt idx="83">
                  <c:v>3246359.698643968</c:v>
                </c:pt>
                <c:pt idx="84">
                  <c:v>3228159.9417410349</c:v>
                </c:pt>
                <c:pt idx="85">
                  <c:v>3210051.3910504738</c:v>
                </c:pt>
                <c:pt idx="86">
                  <c:v>3192033.5736817438</c:v>
                </c:pt>
                <c:pt idx="87">
                  <c:v>3174106.0191703066</c:v>
                </c:pt>
                <c:pt idx="88">
                  <c:v>3156268.2594651403</c:v>
                </c:pt>
                <c:pt idx="89">
                  <c:v>3138519.8289163178</c:v>
                </c:pt>
                <c:pt idx="90">
                  <c:v>3120860.2642626492</c:v>
                </c:pt>
                <c:pt idx="91">
                  <c:v>3103289.1046193843</c:v>
                </c:pt>
                <c:pt idx="92">
                  <c:v>3085805.8914659815</c:v>
                </c:pt>
                <c:pt idx="93">
                  <c:v>3068410.1686339388</c:v>
                </c:pt>
                <c:pt idx="94">
                  <c:v>3051101.4822946903</c:v>
                </c:pt>
                <c:pt idx="95">
                  <c:v>3033879.3809475582</c:v>
                </c:pt>
                <c:pt idx="96">
                  <c:v>3016743.4154077722</c:v>
                </c:pt>
                <c:pt idx="97">
                  <c:v>2999693.1387945483</c:v>
                </c:pt>
                <c:pt idx="98">
                  <c:v>2982728.1065192316</c:v>
                </c:pt>
                <c:pt idx="99">
                  <c:v>2965847.8762734956</c:v>
                </c:pt>
                <c:pt idx="100">
                  <c:v>2949052.0080176056</c:v>
                </c:pt>
                <c:pt idx="101">
                  <c:v>2932340.0639687418</c:v>
                </c:pt>
                <c:pt idx="102">
                  <c:v>2915711.608589381</c:v>
                </c:pt>
                <c:pt idx="103">
                  <c:v>2899166.2085757405</c:v>
                </c:pt>
                <c:pt idx="104">
                  <c:v>2882703.4328462775</c:v>
                </c:pt>
                <c:pt idx="105">
                  <c:v>2866322.8525302536</c:v>
                </c:pt>
                <c:pt idx="106">
                  <c:v>2850024.0409563524</c:v>
                </c:pt>
                <c:pt idx="107">
                  <c:v>2833806.5736413579</c:v>
                </c:pt>
                <c:pt idx="108">
                  <c:v>2817670.0282788919</c:v>
                </c:pt>
                <c:pt idx="109">
                  <c:v>2801613.9847282083</c:v>
                </c:pt>
                <c:pt idx="110">
                  <c:v>2785638.0250030439</c:v>
                </c:pt>
                <c:pt idx="111">
                  <c:v>2769741.73326053</c:v>
                </c:pt>
                <c:pt idx="112">
                  <c:v>2753924.6957901572</c:v>
                </c:pt>
                <c:pt idx="113">
                  <c:v>2738186.5010027997</c:v>
                </c:pt>
                <c:pt idx="114">
                  <c:v>2722526.7394197942</c:v>
                </c:pt>
                <c:pt idx="115">
                  <c:v>2706945.0036620754</c:v>
                </c:pt>
                <c:pt idx="116">
                  <c:v>2691440.8884393675</c:v>
                </c:pt>
                <c:pt idx="117">
                  <c:v>2676013.9905394334</c:v>
                </c:pt>
                <c:pt idx="118">
                  <c:v>2660663.9088173741</c:v>
                </c:pt>
                <c:pt idx="119">
                  <c:v>2645390.2441849886</c:v>
                </c:pt>
                <c:pt idx="120">
                  <c:v>2630192.5996001856</c:v>
                </c:pt>
                <c:pt idx="121">
                  <c:v>2615070.5800564485</c:v>
                </c:pt>
                <c:pt idx="122">
                  <c:v>2600023.7925723586</c:v>
                </c:pt>
                <c:pt idx="123">
                  <c:v>2585051.8461811678</c:v>
                </c:pt>
                <c:pt idx="124">
                  <c:v>2570154.3519204278</c:v>
                </c:pt>
                <c:pt idx="125">
                  <c:v>2555330.9228216726</c:v>
                </c:pt>
                <c:pt idx="126">
                  <c:v>2540581.1739001507</c:v>
                </c:pt>
                <c:pt idx="127">
                  <c:v>2525904.722144614</c:v>
                </c:pt>
                <c:pt idx="128">
                  <c:v>2511301.1865071589</c:v>
                </c:pt>
                <c:pt idx="129">
                  <c:v>2496770.1878931154</c:v>
                </c:pt>
                <c:pt idx="130">
                  <c:v>2482311.3491509948</c:v>
                </c:pt>
                <c:pt idx="131">
                  <c:v>2467924.2950624824</c:v>
                </c:pt>
                <c:pt idx="132">
                  <c:v>2453608.6523324875</c:v>
                </c:pt>
                <c:pt idx="133">
                  <c:v>2439364.049579239</c:v>
                </c:pt>
                <c:pt idx="134">
                  <c:v>2425190.117324437</c:v>
                </c:pt>
                <c:pt idx="135">
                  <c:v>2411086.4879834531</c:v>
                </c:pt>
                <c:pt idx="136">
                  <c:v>2397052.7958555762</c:v>
                </c:pt>
                <c:pt idx="137">
                  <c:v>2383088.6771143209</c:v>
                </c:pt>
                <c:pt idx="138">
                  <c:v>2369193.7697977703</c:v>
                </c:pt>
                <c:pt idx="139">
                  <c:v>2355367.7137989812</c:v>
                </c:pt>
                <c:pt idx="140">
                  <c:v>2341610.1508564297</c:v>
                </c:pt>
                <c:pt idx="141">
                  <c:v>2327920.7245445121</c:v>
                </c:pt>
                <c:pt idx="142">
                  <c:v>2314299.0802640915</c:v>
                </c:pt>
                <c:pt idx="143">
                  <c:v>2300744.8652330944</c:v>
                </c:pt>
                <c:pt idx="144">
                  <c:v>2287257.7284771511</c:v>
                </c:pt>
                <c:pt idx="145">
                  <c:v>2273837.3208202953</c:v>
                </c:pt>
                <c:pt idx="146">
                  <c:v>2260483.2948756968</c:v>
                </c:pt>
                <c:pt idx="147">
                  <c:v>2247195.3050364545</c:v>
                </c:pt>
                <c:pt idx="148">
                  <c:v>2233973.007466428</c:v>
                </c:pt>
                <c:pt idx="149">
                  <c:v>2220816.0600911235</c:v>
                </c:pt>
                <c:pt idx="150">
                  <c:v>2207724.1225886187</c:v>
                </c:pt>
                <c:pt idx="151">
                  <c:v>2194696.8563805432</c:v>
                </c:pt>
                <c:pt idx="152">
                  <c:v>2181733.9246230964</c:v>
                </c:pt>
                <c:pt idx="153">
                  <c:v>2168834.9921981175</c:v>
                </c:pt>
                <c:pt idx="154">
                  <c:v>2155999.7257042029</c:v>
                </c:pt>
                <c:pt idx="155">
                  <c:v>2143227.7934478601</c:v>
                </c:pt>
                <c:pt idx="156">
                  <c:v>2130518.8654347179</c:v>
                </c:pt>
                <c:pt idx="157">
                  <c:v>2117872.6133607752</c:v>
                </c:pt>
                <c:pt idx="158">
                  <c:v>2105288.7106036954</c:v>
                </c:pt>
                <c:pt idx="159">
                  <c:v>2092766.8322141496</c:v>
                </c:pt>
                <c:pt idx="160">
                  <c:v>2080306.6549072</c:v>
                </c:pt>
                <c:pt idx="161">
                  <c:v>2067907.8570537274</c:v>
                </c:pt>
                <c:pt idx="162">
                  <c:v>2055570.1186719071</c:v>
                </c:pt>
                <c:pt idx="163">
                  <c:v>2043293.1214187243</c:v>
                </c:pt>
                <c:pt idx="164">
                  <c:v>2031076.5485815357</c:v>
                </c:pt>
                <c:pt idx="165">
                  <c:v>2018920.0850696731</c:v>
                </c:pt>
                <c:pt idx="166">
                  <c:v>2006823.4174060896</c:v>
                </c:pt>
                <c:pt idx="167">
                  <c:v>1994786.2337190518</c:v>
                </c:pt>
                <c:pt idx="168">
                  <c:v>1982808.2237338705</c:v>
                </c:pt>
                <c:pt idx="169">
                  <c:v>1970889.0787646784</c:v>
                </c:pt>
                <c:pt idx="170">
                  <c:v>1959028.4917062451</c:v>
                </c:pt>
                <c:pt idx="171">
                  <c:v>1947226.1570258387</c:v>
                </c:pt>
                <c:pt idx="172">
                  <c:v>1935481.770755128</c:v>
                </c:pt>
                <c:pt idx="173">
                  <c:v>1923795.0304821222</c:v>
                </c:pt>
                <c:pt idx="174">
                  <c:v>1912165.63534316</c:v>
                </c:pt>
                <c:pt idx="175">
                  <c:v>1900593.2860149317</c:v>
                </c:pt>
                <c:pt idx="176">
                  <c:v>1889077.6847065482</c:v>
                </c:pt>
                <c:pt idx="177">
                  <c:v>1877618.5351516479</c:v>
                </c:pt>
                <c:pt idx="178">
                  <c:v>1866215.5426005446</c:v>
                </c:pt>
                <c:pt idx="179">
                  <c:v>1854868.4138124166</c:v>
                </c:pt>
                <c:pt idx="180">
                  <c:v>1843576.8570475348</c:v>
                </c:pt>
                <c:pt idx="181">
                  <c:v>1832340.5820595319</c:v>
                </c:pt>
                <c:pt idx="182">
                  <c:v>1821159.3000877106</c:v>
                </c:pt>
                <c:pt idx="183">
                  <c:v>1810032.7238493911</c:v>
                </c:pt>
                <c:pt idx="184">
                  <c:v>1798960.5675322982</c:v>
                </c:pt>
                <c:pt idx="185">
                  <c:v>1787942.5467869891</c:v>
                </c:pt>
                <c:pt idx="186">
                  <c:v>1776978.378719317</c:v>
                </c:pt>
                <c:pt idx="187">
                  <c:v>1766067.7818829368</c:v>
                </c:pt>
                <c:pt idx="188">
                  <c:v>1755210.4762718463</c:v>
                </c:pt>
                <c:pt idx="189">
                  <c:v>1744406.183312967</c:v>
                </c:pt>
                <c:pt idx="190">
                  <c:v>1733654.6258587646</c:v>
                </c:pt>
                <c:pt idx="191">
                  <c:v>1722955.5281799058</c:v>
                </c:pt>
                <c:pt idx="192">
                  <c:v>1712308.6159579502</c:v>
                </c:pt>
                <c:pt idx="193">
                  <c:v>1701713.6162780877</c:v>
                </c:pt>
                <c:pt idx="194">
                  <c:v>1691170.2576219034</c:v>
                </c:pt>
                <c:pt idx="195">
                  <c:v>1680678.2698601864</c:v>
                </c:pt>
                <c:pt idx="196">
                  <c:v>1670237.3842457747</c:v>
                </c:pt>
                <c:pt idx="197">
                  <c:v>1659847.3334064339</c:v>
                </c:pt>
                <c:pt idx="198">
                  <c:v>1649507.8513377754</c:v>
                </c:pt>
                <c:pt idx="199">
                  <c:v>1639218.6733962088</c:v>
                </c:pt>
                <c:pt idx="200">
                  <c:v>1628979.5362919341</c:v>
                </c:pt>
                <c:pt idx="201">
                  <c:v>1618790.1780819651</c:v>
                </c:pt>
                <c:pt idx="202">
                  <c:v>1608650.3381631926</c:v>
                </c:pt>
                <c:pt idx="203">
                  <c:v>1598559.7572654812</c:v>
                </c:pt>
                <c:pt idx="204">
                  <c:v>1588518.1774448017</c:v>
                </c:pt>
                <c:pt idx="205">
                  <c:v>1578525.3420764012</c:v>
                </c:pt>
                <c:pt idx="206">
                  <c:v>1568580.9958480028</c:v>
                </c:pt>
                <c:pt idx="207">
                  <c:v>1558684.884753048</c:v>
                </c:pt>
                <c:pt idx="208">
                  <c:v>1548836.7560839665</c:v>
                </c:pt>
                <c:pt idx="209">
                  <c:v>1539036.358425485</c:v>
                </c:pt>
                <c:pt idx="210">
                  <c:v>1529283.4416479697</c:v>
                </c:pt>
                <c:pt idx="211">
                  <c:v>1519577.7569008009</c:v>
                </c:pt>
                <c:pt idx="212">
                  <c:v>1509919.056605784</c:v>
                </c:pt>
                <c:pt idx="213">
                  <c:v>1500307.0944505944</c:v>
                </c:pt>
                <c:pt idx="214">
                  <c:v>1490741.6253822546</c:v>
                </c:pt>
                <c:pt idx="215">
                  <c:v>1481222.4056006451</c:v>
                </c:pt>
                <c:pt idx="216">
                  <c:v>1471749.1925520485</c:v>
                </c:pt>
                <c:pt idx="217">
                  <c:v>1462321.7449227301</c:v>
                </c:pt>
                <c:pt idx="218">
                  <c:v>1452939.8226325461</c:v>
                </c:pt>
                <c:pt idx="219">
                  <c:v>1443603.1868285874</c:v>
                </c:pt>
                <c:pt idx="220">
                  <c:v>1434311.5998788578</c:v>
                </c:pt>
                <c:pt idx="221">
                  <c:v>1425064.8253659811</c:v>
                </c:pt>
                <c:pt idx="222">
                  <c:v>1415862.6280809431</c:v>
                </c:pt>
                <c:pt idx="223">
                  <c:v>1406704.7740168653</c:v>
                </c:pt>
                <c:pt idx="224">
                  <c:v>1397591.0303628088</c:v>
                </c:pt>
                <c:pt idx="225">
                  <c:v>1388521.1654976134</c:v>
                </c:pt>
                <c:pt idx="226">
                  <c:v>1379494.9489837652</c:v>
                </c:pt>
                <c:pt idx="227">
                  <c:v>1370512.1515612979</c:v>
                </c:pt>
                <c:pt idx="228">
                  <c:v>1361572.545141723</c:v>
                </c:pt>
                <c:pt idx="229">
                  <c:v>1352675.9028019956</c:v>
                </c:pt>
                <c:pt idx="230">
                  <c:v>1343821.998778505</c:v>
                </c:pt>
                <c:pt idx="231">
                  <c:v>1335010.6084611022</c:v>
                </c:pt>
                <c:pt idx="232">
                  <c:v>1326241.508387154</c:v>
                </c:pt>
                <c:pt idx="233">
                  <c:v>1317514.4762356291</c:v>
                </c:pt>
                <c:pt idx="234">
                  <c:v>1308829.2908212158</c:v>
                </c:pt>
                <c:pt idx="235">
                  <c:v>1300185.7320884678</c:v>
                </c:pt>
                <c:pt idx="236">
                  <c:v>1291583.581105981</c:v>
                </c:pt>
                <c:pt idx="237">
                  <c:v>1283022.6200606013</c:v>
                </c:pt>
                <c:pt idx="238">
                  <c:v>1274502.6322516585</c:v>
                </c:pt>
                <c:pt idx="239">
                  <c:v>1266023.4020852365</c:v>
                </c:pt>
                <c:pt idx="240">
                  <c:v>1257584.7150684651</c:v>
                </c:pt>
                <c:pt idx="241">
                  <c:v>1249186.3578038469</c:v>
                </c:pt>
                <c:pt idx="242">
                  <c:v>1240828.117983612</c:v>
                </c:pt>
                <c:pt idx="243">
                  <c:v>1232509.7843840991</c:v>
                </c:pt>
                <c:pt idx="244">
                  <c:v>1224231.1468601688</c:v>
                </c:pt>
                <c:pt idx="245">
                  <c:v>1215991.9963396448</c:v>
                </c:pt>
                <c:pt idx="246">
                  <c:v>1207792.1248177814</c:v>
                </c:pt>
                <c:pt idx="247">
                  <c:v>1199631.3253517633</c:v>
                </c:pt>
                <c:pt idx="248">
                  <c:v>1191509.3920552297</c:v>
                </c:pt>
                <c:pt idx="249">
                  <c:v>1183426.1200928309</c:v>
                </c:pt>
                <c:pt idx="250">
                  <c:v>1175381.3056748069</c:v>
                </c:pt>
                <c:pt idx="251">
                  <c:v>1167374.7460516002</c:v>
                </c:pt>
                <c:pt idx="252">
                  <c:v>1159406.2395084929</c:v>
                </c:pt>
                <c:pt idx="253">
                  <c:v>1151475.5853602709</c:v>
                </c:pt>
                <c:pt idx="254">
                  <c:v>1143582.5839459179</c:v>
                </c:pt>
                <c:pt idx="255">
                  <c:v>1135727.0366233338</c:v>
                </c:pt>
                <c:pt idx="256">
                  <c:v>1127908.7457640835</c:v>
                </c:pt>
                <c:pt idx="257">
                  <c:v>1120127.5147481686</c:v>
                </c:pt>
                <c:pt idx="258">
                  <c:v>1112383.1479588314</c:v>
                </c:pt>
                <c:pt idx="259">
                  <c:v>1104675.4507773803</c:v>
                </c:pt>
                <c:pt idx="260">
                  <c:v>1097004.2295780433</c:v>
                </c:pt>
                <c:pt idx="261">
                  <c:v>1089369.2917228511</c:v>
                </c:pt>
                <c:pt idx="262">
                  <c:v>1081770.4455565431</c:v>
                </c:pt>
                <c:pt idx="263">
                  <c:v>1074207.500401499</c:v>
                </c:pt>
                <c:pt idx="264">
                  <c:v>1066680.2665527</c:v>
                </c:pt>
                <c:pt idx="265">
                  <c:v>1059188.5552727128</c:v>
                </c:pt>
                <c:pt idx="266">
                  <c:v>1051732.1787867011</c:v>
                </c:pt>
                <c:pt idx="267">
                  <c:v>1044310.9502774612</c:v>
                </c:pt>
                <c:pt idx="268">
                  <c:v>1036924.6838804844</c:v>
                </c:pt>
                <c:pt idx="269">
                  <c:v>1029573.1946790454</c:v>
                </c:pt>
                <c:pt idx="270">
                  <c:v>1022256.2986993126</c:v>
                </c:pt>
                <c:pt idx="271">
                  <c:v>1014973.8129054878</c:v>
                </c:pt>
                <c:pt idx="272">
                  <c:v>1007725.5551949686</c:v>
                </c:pt>
                <c:pt idx="273">
                  <c:v>1000511.3443935348</c:v>
                </c:pt>
                <c:pt idx="274">
                  <c:v>993331.00025056233</c:v>
                </c:pt>
                <c:pt idx="275">
                  <c:v>986184.34343425883</c:v>
                </c:pt>
                <c:pt idx="276">
                  <c:v>979071.19552692561</c:v>
                </c:pt>
                <c:pt idx="277">
                  <c:v>971991.37902024353</c:v>
                </c:pt>
                <c:pt idx="278">
                  <c:v>964944.71731058252</c:v>
                </c:pt>
                <c:pt idx="279">
                  <c:v>957931.03469433601</c:v>
                </c:pt>
                <c:pt idx="280">
                  <c:v>950950.15636327816</c:v>
                </c:pt>
                <c:pt idx="281">
                  <c:v>944001.90839994722</c:v>
                </c:pt>
                <c:pt idx="282">
                  <c:v>937086.11777304974</c:v>
                </c:pt>
                <c:pt idx="283">
                  <c:v>930202.61233289028</c:v>
                </c:pt>
                <c:pt idx="284">
                  <c:v>923351.22080682451</c:v>
                </c:pt>
                <c:pt idx="285">
                  <c:v>916531.7727947341</c:v>
                </c:pt>
                <c:pt idx="286">
                  <c:v>909744.09876452782</c:v>
                </c:pt>
                <c:pt idx="287">
                  <c:v>902988.03004766244</c:v>
                </c:pt>
                <c:pt idx="288">
                  <c:v>896263.39883468871</c:v>
                </c:pt>
                <c:pt idx="289">
                  <c:v>889570.03817082033</c:v>
                </c:pt>
                <c:pt idx="290">
                  <c:v>882907.78195152315</c:v>
                </c:pt>
                <c:pt idx="291">
                  <c:v>876276.46491813194</c:v>
                </c:pt>
                <c:pt idx="292">
                  <c:v>869675.92265348323</c:v>
                </c:pt>
                <c:pt idx="293">
                  <c:v>863105.99157757685</c:v>
                </c:pt>
                <c:pt idx="294">
                  <c:v>856566.50894325576</c:v>
                </c:pt>
                <c:pt idx="295">
                  <c:v>850057.31283190916</c:v>
                </c:pt>
                <c:pt idx="296">
                  <c:v>843578.24214919773</c:v>
                </c:pt>
                <c:pt idx="297">
                  <c:v>837129.13662080176</c:v>
                </c:pt>
                <c:pt idx="298">
                  <c:v>830709.83678818913</c:v>
                </c:pt>
                <c:pt idx="299">
                  <c:v>824320.18400440714</c:v>
                </c:pt>
                <c:pt idx="300">
                  <c:v>817960.02042989386</c:v>
                </c:pt>
                <c:pt idx="301">
                  <c:v>811629.18902831338</c:v>
                </c:pt>
                <c:pt idx="302">
                  <c:v>805327.53356241016</c:v>
                </c:pt>
                <c:pt idx="303">
                  <c:v>799054.89858988626</c:v>
                </c:pt>
                <c:pt idx="304">
                  <c:v>792811.12945929915</c:v>
                </c:pt>
                <c:pt idx="305">
                  <c:v>786596.07230598072</c:v>
                </c:pt>
                <c:pt idx="306">
                  <c:v>780409.57404797664</c:v>
                </c:pt>
                <c:pt idx="307">
                  <c:v>774251.48238200776</c:v>
                </c:pt>
                <c:pt idx="308">
                  <c:v>768121.64577945159</c:v>
                </c:pt>
                <c:pt idx="309">
                  <c:v>762019.91348234378</c:v>
                </c:pt>
                <c:pt idx="310">
                  <c:v>755946.13549940195</c:v>
                </c:pt>
                <c:pt idx="311">
                  <c:v>749900.16260206781</c:v>
                </c:pt>
                <c:pt idx="312">
                  <c:v>743881.84632057103</c:v>
                </c:pt>
                <c:pt idx="313">
                  <c:v>737891.03894001315</c:v>
                </c:pt>
                <c:pt idx="314">
                  <c:v>731927.59349647094</c:v>
                </c:pt>
                <c:pt idx="315">
                  <c:v>725991.36377312057</c:v>
                </c:pt>
                <c:pt idx="316">
                  <c:v>720082.20429638121</c:v>
                </c:pt>
                <c:pt idx="317">
                  <c:v>714199.97033207864</c:v>
                </c:pt>
                <c:pt idx="318">
                  <c:v>708344.51788162836</c:v>
                </c:pt>
                <c:pt idx="319">
                  <c:v>702515.7036782389</c:v>
                </c:pt>
                <c:pt idx="320">
                  <c:v>696713.3851831333</c:v>
                </c:pt>
                <c:pt idx="321">
                  <c:v>690937.42058179155</c:v>
                </c:pt>
                <c:pt idx="322">
                  <c:v>685187.66878021229</c:v>
                </c:pt>
                <c:pt idx="323">
                  <c:v>679463.98940119147</c:v>
                </c:pt>
                <c:pt idx="324">
                  <c:v>673766.24278062314</c:v>
                </c:pt>
                <c:pt idx="325">
                  <c:v>668094.28996381722</c:v>
                </c:pt>
                <c:pt idx="326">
                  <c:v>662447.99270183733</c:v>
                </c:pt>
                <c:pt idx="327">
                  <c:v>656827.21344785602</c:v>
                </c:pt>
                <c:pt idx="328">
                  <c:v>651231.81535353046</c:v>
                </c:pt>
                <c:pt idx="329">
                  <c:v>645661.66226539563</c:v>
                </c:pt>
                <c:pt idx="330">
                  <c:v>640116.61872127641</c:v>
                </c:pt>
                <c:pt idx="331">
                  <c:v>634596.5499467178</c:v>
                </c:pt>
                <c:pt idx="332">
                  <c:v>629101.32185143384</c:v>
                </c:pt>
                <c:pt idx="333">
                  <c:v>623630.80102577456</c:v>
                </c:pt>
                <c:pt idx="334">
                  <c:v>618184.85473721125</c:v>
                </c:pt>
                <c:pt idx="335">
                  <c:v>612763.35092683975</c:v>
                </c:pt>
                <c:pt idx="336">
                  <c:v>607366.15820590104</c:v>
                </c:pt>
                <c:pt idx="337">
                  <c:v>601993.14585232118</c:v>
                </c:pt>
                <c:pt idx="338">
                  <c:v>596644.18380726711</c:v>
                </c:pt>
                <c:pt idx="339">
                  <c:v>591319.14267172222</c:v>
                </c:pt>
                <c:pt idx="340">
                  <c:v>586017.89370307734</c:v>
                </c:pt>
                <c:pt idx="341">
                  <c:v>580740.30881174165</c:v>
                </c:pt>
                <c:pt idx="342">
                  <c:v>575486.26055776828</c:v>
                </c:pt>
                <c:pt idx="343">
                  <c:v>570255.62214750005</c:v>
                </c:pt>
                <c:pt idx="344">
                  <c:v>565048.26743022958</c:v>
                </c:pt>
                <c:pt idx="345">
                  <c:v>559864.07089487894</c:v>
                </c:pt>
                <c:pt idx="346">
                  <c:v>554702.90766669554</c:v>
                </c:pt>
                <c:pt idx="347">
                  <c:v>549564.65350396431</c:v>
                </c:pt>
                <c:pt idx="348">
                  <c:v>544449.18479473796</c:v>
                </c:pt>
                <c:pt idx="349">
                  <c:v>539356.37855358236</c:v>
                </c:pt>
                <c:pt idx="350">
                  <c:v>534286.11241834122</c:v>
                </c:pt>
                <c:pt idx="351">
                  <c:v>529238.26464691455</c:v>
                </c:pt>
                <c:pt idx="352">
                  <c:v>524212.71411405504</c:v>
                </c:pt>
                <c:pt idx="353">
                  <c:v>519209.34030818171</c:v>
                </c:pt>
                <c:pt idx="354">
                  <c:v>514228.02332820842</c:v>
                </c:pt>
                <c:pt idx="355">
                  <c:v>509268.64388038957</c:v>
                </c:pt>
                <c:pt idx="356">
                  <c:v>504331.08327518066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FD-4FE2-9B15-BBCD6A17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80143"/>
        <c:axId val="1375296783"/>
      </c:scatterChart>
      <c:valAx>
        <c:axId val="137528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96783"/>
        <c:crosses val="autoZero"/>
        <c:crossBetween val="midCat"/>
      </c:valAx>
      <c:valAx>
        <c:axId val="13752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8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monthly</a:t>
            </a:r>
            <a:r>
              <a:rPr lang="en-US" altLang="ko-KR" baseline="0"/>
              <a:t> cash flow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'pass-through'!$U$38:$U$58</c:f>
              <c:numCache>
                <c:formatCode>0.0000%</c:formatCode>
                <c:ptCount val="21"/>
                <c:pt idx="0">
                  <c:v>6.0023944688851749E-3</c:v>
                </c:pt>
                <c:pt idx="1">
                  <c:v>5.9919741132556936E-3</c:v>
                </c:pt>
                <c:pt idx="2">
                  <c:v>5.981416657293348E-3</c:v>
                </c:pt>
                <c:pt idx="3">
                  <c:v>5.9707327815012867E-3</c:v>
                </c:pt>
                <c:pt idx="4">
                  <c:v>5.9599329501081044E-3</c:v>
                </c:pt>
                <c:pt idx="5">
                  <c:v>5.9490273581508379E-3</c:v>
                </c:pt>
                <c:pt idx="6">
                  <c:v>5.9380258860590729E-3</c:v>
                </c:pt>
                <c:pt idx="7">
                  <c:v>5.926938061664444E-3</c:v>
                </c:pt>
                <c:pt idx="8">
                  <c:v>5.9157730294254751E-3</c:v>
                </c:pt>
                <c:pt idx="9">
                  <c:v>5.9045395265349132E-3</c:v>
                </c:pt>
                <c:pt idx="10">
                  <c:v>5.8932458654856745E-3</c:v>
                </c:pt>
                <c:pt idx="11">
                  <c:v>5.8818999226046831E-3</c:v>
                </c:pt>
                <c:pt idx="12">
                  <c:v>5.8705091320090386E-3</c:v>
                </c:pt>
                <c:pt idx="13">
                  <c:v>5.8590804844185218E-3</c:v>
                </c:pt>
                <c:pt idx="14">
                  <c:v>5.8476205302362416E-3</c:v>
                </c:pt>
                <c:pt idx="15">
                  <c:v>5.8361353863263243E-3</c:v>
                </c:pt>
                <c:pt idx="16">
                  <c:v>5.8246307459191016E-3</c:v>
                </c:pt>
                <c:pt idx="17">
                  <c:v>5.813111891114664E-3</c:v>
                </c:pt>
                <c:pt idx="18">
                  <c:v>5.8015837074760768E-3</c:v>
                </c:pt>
                <c:pt idx="19">
                  <c:v>5.7900507002537349E-3</c:v>
                </c:pt>
                <c:pt idx="20">
                  <c:v>5.7785170118151985E-3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C2-4489-A305-253082F1D1E9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'pass-through'!$V$38:$V$58</c:f>
              <c:numCache>
                <c:formatCode>0.0000%</c:formatCode>
                <c:ptCount val="21"/>
                <c:pt idx="0">
                  <c:v>6.5098832443621912E-3</c:v>
                </c:pt>
                <c:pt idx="1">
                  <c:v>6.5209741607603622E-3</c:v>
                </c:pt>
                <c:pt idx="2">
                  <c:v>6.5322076148339736E-3</c:v>
                </c:pt>
                <c:pt idx="3">
                  <c:v>6.5435713486294844E-3</c:v>
                </c:pt>
                <c:pt idx="4">
                  <c:v>6.5550534041409758E-3</c:v>
                </c:pt>
                <c:pt idx="5">
                  <c:v>6.5666421874435166E-3</c:v>
                </c:pt>
                <c:pt idx="6">
                  <c:v>6.5783265224490517E-3</c:v>
                </c:pt>
                <c:pt idx="7">
                  <c:v>6.5900956944837663E-3</c:v>
                </c:pt>
                <c:pt idx="8">
                  <c:v>6.6019394840990397E-3</c:v>
                </c:pt>
                <c:pt idx="9">
                  <c:v>6.6138481916877545E-3</c:v>
                </c:pt>
                <c:pt idx="10">
                  <c:v>6.6258126536242745E-3</c:v>
                </c:pt>
                <c:pt idx="11">
                  <c:v>6.637824250716573E-3</c:v>
                </c:pt>
                <c:pt idx="12">
                  <c:v>6.6498749098253818E-3</c:v>
                </c:pt>
                <c:pt idx="13">
                  <c:v>6.6619570995216648E-3</c:v>
                </c:pt>
                <c:pt idx="14">
                  <c:v>6.6740638206503888E-3</c:v>
                </c:pt>
                <c:pt idx="15">
                  <c:v>6.6861885926388087E-3</c:v>
                </c:pt>
                <c:pt idx="16">
                  <c:v>6.6983254363475186E-3</c:v>
                </c:pt>
                <c:pt idx="17">
                  <c:v>6.7104688541985702E-3</c:v>
                </c:pt>
                <c:pt idx="18">
                  <c:v>6.7226138082614462E-3</c:v>
                </c:pt>
                <c:pt idx="19">
                  <c:v>6.7347556968899713E-3</c:v>
                </c:pt>
                <c:pt idx="20">
                  <c:v>6.7468903304508387E-3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C2-4489-A305-253082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00527"/>
        <c:axId val="1375304687"/>
      </c:scatterChart>
      <c:valAx>
        <c:axId val="13753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4687"/>
        <c:crosses val="autoZero"/>
        <c:crossBetween val="midCat"/>
      </c:valAx>
      <c:valAx>
        <c:axId val="1375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equivalent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'pass-through'!$U$66:$U$86</c:f>
              <c:numCache>
                <c:formatCode>0.0000%</c:formatCode>
                <c:ptCount val="21"/>
                <c:pt idx="0">
                  <c:v>7.3118285191353216E-2</c:v>
                </c:pt>
                <c:pt idx="1">
                  <c:v>7.2989446111980882E-2</c:v>
                </c:pt>
                <c:pt idx="2">
                  <c:v>7.2858918705233311E-2</c:v>
                </c:pt>
                <c:pt idx="3">
                  <c:v>7.27268352758772E-2</c:v>
                </c:pt>
                <c:pt idx="4">
                  <c:v>7.2593325430173827E-2</c:v>
                </c:pt>
                <c:pt idx="5">
                  <c:v>7.2458515421686354E-2</c:v>
                </c:pt>
                <c:pt idx="6">
                  <c:v>7.2322527590117591E-2</c:v>
                </c:pt>
                <c:pt idx="7">
                  <c:v>7.2185479892196813E-2</c:v>
                </c:pt>
                <c:pt idx="8">
                  <c:v>7.2047485521981702E-2</c:v>
                </c:pt>
                <c:pt idx="9">
                  <c:v>7.1908652616432533E-2</c:v>
                </c:pt>
                <c:pt idx="10">
                  <c:v>7.1769084040969489E-2</c:v>
                </c:pt>
                <c:pt idx="11">
                  <c:v>7.162887724892375E-2</c:v>
                </c:pt>
                <c:pt idx="12">
                  <c:v>7.1488124208102466E-2</c:v>
                </c:pt>
                <c:pt idx="13">
                  <c:v>7.1346911387430545E-2</c:v>
                </c:pt>
                <c:pt idx="14">
                  <c:v>7.1205319796395106E-2</c:v>
                </c:pt>
                <c:pt idx="15">
                  <c:v>7.1063425070176933E-2</c:v>
                </c:pt>
                <c:pt idx="16">
                  <c:v>7.0921297593445676E-2</c:v>
                </c:pt>
                <c:pt idx="17">
                  <c:v>7.0779002656223611E-2</c:v>
                </c:pt>
                <c:pt idx="18">
                  <c:v>7.0636600635543889E-2</c:v>
                </c:pt>
                <c:pt idx="19">
                  <c:v>7.0494147197217583E-2</c:v>
                </c:pt>
                <c:pt idx="20">
                  <c:v>7.0351693512426206E-2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8-427C-A0BA-7FCE05757C54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'pass-through'!$V$66:$V$86</c:f>
              <c:numCache>
                <c:formatCode>0.0000%</c:formatCode>
                <c:ptCount val="21"/>
                <c:pt idx="0">
                  <c:v>7.940104553104943E-2</c:v>
                </c:pt>
                <c:pt idx="1">
                  <c:v>7.9538529119862478E-2</c:v>
                </c:pt>
                <c:pt idx="2">
                  <c:v>7.9677787334834438E-2</c:v>
                </c:pt>
                <c:pt idx="3">
                  <c:v>7.9818668500631684E-2</c:v>
                </c:pt>
                <c:pt idx="4">
                  <c:v>7.9961024629874089E-2</c:v>
                </c:pt>
                <c:pt idx="5">
                  <c:v>8.010471221846549E-2</c:v>
                </c:pt>
                <c:pt idx="6">
                  <c:v>8.0249592912640999E-2</c:v>
                </c:pt>
                <c:pt idx="7">
                  <c:v>8.0395534050148321E-2</c:v>
                </c:pt>
                <c:pt idx="8">
                  <c:v>8.0542409080605726E-2</c:v>
                </c:pt>
                <c:pt idx="9">
                  <c:v>8.0690097872092359E-2</c:v>
                </c:pt>
                <c:pt idx="10">
                  <c:v>8.0838486912794938E-2</c:v>
                </c:pt>
                <c:pt idx="11">
                  <c:v>8.0987469417476809E-2</c:v>
                </c:pt>
                <c:pt idx="12">
                  <c:v>8.1136945349278733E-2</c:v>
                </c:pt>
                <c:pt idx="13">
                  <c:v>8.1286821367663631E-2</c:v>
                </c:pt>
                <c:pt idx="14">
                  <c:v>8.1437010713186098E-2</c:v>
                </c:pt>
                <c:pt idx="15">
                  <c:v>8.1587433039485457E-2</c:v>
                </c:pt>
                <c:pt idx="16">
                  <c:v>8.1738014202363818E-2</c:v>
                </c:pt>
                <c:pt idx="17">
                  <c:v>8.1888686015018308E-2</c:v>
                </c:pt>
                <c:pt idx="18">
                  <c:v>8.2039385977890067E-2</c:v>
                </c:pt>
                <c:pt idx="19">
                  <c:v>8.2190056990442351E-2</c:v>
                </c:pt>
                <c:pt idx="20">
                  <c:v>8.2340647051567739E-2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8-427C-A0BA-7FCE0575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5855"/>
        <c:axId val="1402585023"/>
      </c:scatterChart>
      <c:valAx>
        <c:axId val="14025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023"/>
        <c:crosses val="autoZero"/>
        <c:crossBetween val="midCat"/>
      </c:valAx>
      <c:valAx>
        <c:axId val="1402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'cmo-01'!$AD$21:$AD$377</c:f>
              <c:numCache>
                <c:formatCode>_-* #,##0_-;\-* #,##0_-;_-* "-"_-;_-@_-</c:formatCode>
                <c:ptCount val="357"/>
                <c:pt idx="0">
                  <c:v>1925548.4923418425</c:v>
                </c:pt>
                <c:pt idx="1">
                  <c:v>2033083.6138268411</c:v>
                </c:pt>
                <c:pt idx="2">
                  <c:v>2139610.9993082071</c:v>
                </c:pt>
                <c:pt idx="3">
                  <c:v>2245037.9490765329</c:v>
                </c:pt>
                <c:pt idx="4">
                  <c:v>2349272.3798693526</c:v>
                </c:pt>
                <c:pt idx="5">
                  <c:v>2452222.956716314</c:v>
                </c:pt>
                <c:pt idx="6">
                  <c:v>2553799.2246992104</c:v>
                </c:pt>
                <c:pt idx="7">
                  <c:v>2653911.7403710592</c:v>
                </c:pt>
                <c:pt idx="8">
                  <c:v>2752472.2025762717</c:v>
                </c:pt>
                <c:pt idx="9">
                  <c:v>2849393.5824119244</c:v>
                </c:pt>
                <c:pt idx="10">
                  <c:v>2944590.2520699641</c:v>
                </c:pt>
                <c:pt idx="11">
                  <c:v>3037978.1122984802</c:v>
                </c:pt>
                <c:pt idx="12">
                  <c:v>3129474.7182224737</c:v>
                </c:pt>
                <c:pt idx="13">
                  <c:v>3218999.403263472</c:v>
                </c:pt>
                <c:pt idx="14">
                  <c:v>3306473.4009005735</c:v>
                </c:pt>
                <c:pt idx="15">
                  <c:v>3391819.964016892</c:v>
                </c:pt>
                <c:pt idx="16">
                  <c:v>3474964.4815788753</c:v>
                </c:pt>
                <c:pt idx="17">
                  <c:v>3555834.5923989709</c:v>
                </c:pt>
                <c:pt idx="18">
                  <c:v>3634360.2957372991</c:v>
                </c:pt>
                <c:pt idx="19">
                  <c:v>3710474.0585023351</c:v>
                </c:pt>
                <c:pt idx="20">
                  <c:v>3784110.9188163457</c:v>
                </c:pt>
                <c:pt idx="21">
                  <c:v>3855208.5857173251</c:v>
                </c:pt>
                <c:pt idx="22">
                  <c:v>3923707.5347774671</c:v>
                </c:pt>
                <c:pt idx="23">
                  <c:v>3989551.099423158</c:v>
                </c:pt>
                <c:pt idx="24">
                  <c:v>4052685.5577526228</c:v>
                </c:pt>
                <c:pt idx="25">
                  <c:v>4113060.2146536782</c:v>
                </c:pt>
                <c:pt idx="26">
                  <c:v>4170627.4790346548</c:v>
                </c:pt>
                <c:pt idx="27">
                  <c:v>4121151.763652625</c:v>
                </c:pt>
                <c:pt idx="28">
                  <c:v>4072108.4453388182</c:v>
                </c:pt>
                <c:pt idx="29">
                  <c:v>4023493.775313105</c:v>
                </c:pt>
                <c:pt idx="30">
                  <c:v>3975304.0372384982</c:v>
                </c:pt>
                <c:pt idx="31">
                  <c:v>3927535.5469404878</c:v>
                </c:pt>
                <c:pt idx="32">
                  <c:v>3880184.6521288087</c:v>
                </c:pt>
                <c:pt idx="33">
                  <c:v>3833247.7321216175</c:v>
                </c:pt>
                <c:pt idx="34">
                  <c:v>3786721.197572046</c:v>
                </c:pt>
                <c:pt idx="35">
                  <c:v>3740601.4901971286</c:v>
                </c:pt>
                <c:pt idx="36">
                  <c:v>3694885.0825090711</c:v>
                </c:pt>
                <c:pt idx="37">
                  <c:v>3649568.4775488446</c:v>
                </c:pt>
                <c:pt idx="38">
                  <c:v>3604648.2086220826</c:v>
                </c:pt>
                <c:pt idx="39">
                  <c:v>3560120.8390372647</c:v>
                </c:pt>
                <c:pt idx="40">
                  <c:v>3515982.9618461635</c:v>
                </c:pt>
                <c:pt idx="41">
                  <c:v>3472231.1995865367</c:v>
                </c:pt>
                <c:pt idx="42">
                  <c:v>3428862.2040270483</c:v>
                </c:pt>
                <c:pt idx="43">
                  <c:v>3385872.6559143881</c:v>
                </c:pt>
                <c:pt idx="44">
                  <c:v>3343259.2647225894</c:v>
                </c:pt>
                <c:pt idx="45">
                  <c:v>3301018.7684045066</c:v>
                </c:pt>
                <c:pt idx="46">
                  <c:v>3259147.9331454458</c:v>
                </c:pt>
                <c:pt idx="47">
                  <c:v>3217643.5531189274</c:v>
                </c:pt>
                <c:pt idx="48">
                  <c:v>3176502.4502445599</c:v>
                </c:pt>
                <c:pt idx="49">
                  <c:v>3135721.4739480074</c:v>
                </c:pt>
                <c:pt idx="50">
                  <c:v>3095297.5009230357</c:v>
                </c:pt>
                <c:pt idx="51">
                  <c:v>3055227.4348956174</c:v>
                </c:pt>
                <c:pt idx="52">
                  <c:v>3015508.2063900717</c:v>
                </c:pt>
                <c:pt idx="53">
                  <c:v>2976136.7724972325</c:v>
                </c:pt>
                <c:pt idx="54">
                  <c:v>2937110.1166446237</c:v>
                </c:pt>
                <c:pt idx="55">
                  <c:v>2898425.2483686153</c:v>
                </c:pt>
                <c:pt idx="56">
                  <c:v>2860079.2030885546</c:v>
                </c:pt>
                <c:pt idx="57">
                  <c:v>2822069.0418828549</c:v>
                </c:pt>
                <c:pt idx="58">
                  <c:v>2784391.8512670132</c:v>
                </c:pt>
                <c:pt idx="59">
                  <c:v>2747044.742973553</c:v>
                </c:pt>
                <c:pt idx="60">
                  <c:v>2710024.8537338716</c:v>
                </c:pt>
                <c:pt idx="61">
                  <c:v>2673329.3450619685</c:v>
                </c:pt>
                <c:pt idx="62">
                  <c:v>2636955.4030400524</c:v>
                </c:pt>
                <c:pt idx="63">
                  <c:v>2600900.2381059988</c:v>
                </c:pt>
                <c:pt idx="64">
                  <c:v>2565161.0848426432</c:v>
                </c:pt>
                <c:pt idx="65">
                  <c:v>2529735.2017689026</c:v>
                </c:pt>
                <c:pt idx="66">
                  <c:v>2494619.8711327007</c:v>
                </c:pt>
                <c:pt idx="67">
                  <c:v>2459812.3987056836</c:v>
                </c:pt>
                <c:pt idx="68">
                  <c:v>2425310.1135797151</c:v>
                </c:pt>
                <c:pt idx="69">
                  <c:v>2391110.3679651264</c:v>
                </c:pt>
                <c:pt idx="70">
                  <c:v>2357210.5369907175</c:v>
                </c:pt>
                <c:pt idx="71">
                  <c:v>2323608.0185054848</c:v>
                </c:pt>
                <c:pt idx="72">
                  <c:v>2290300.2328820606</c:v>
                </c:pt>
                <c:pt idx="73">
                  <c:v>2257284.6228218628</c:v>
                </c:pt>
                <c:pt idx="74">
                  <c:v>2224558.6531619201</c:v>
                </c:pt>
                <c:pt idx="75">
                  <c:v>2192119.8106833729</c:v>
                </c:pt>
                <c:pt idx="76">
                  <c:v>2159965.603921629</c:v>
                </c:pt>
                <c:pt idx="77">
                  <c:v>2128093.5629781662</c:v>
                </c:pt>
                <c:pt idx="78">
                  <c:v>2096501.2393339532</c:v>
                </c:pt>
                <c:pt idx="79">
                  <c:v>2065186.205664495</c:v>
                </c:pt>
                <c:pt idx="80">
                  <c:v>313875.35047219048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D-4895-892B-6350EB3032AB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'cmo-01'!$AE$21:$AE$377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225000</c:v>
                </c:pt>
                <c:pt idx="64">
                  <c:v>225000</c:v>
                </c:pt>
                <c:pt idx="65">
                  <c:v>225000</c:v>
                </c:pt>
                <c:pt idx="66">
                  <c:v>225000</c:v>
                </c:pt>
                <c:pt idx="67">
                  <c:v>225000</c:v>
                </c:pt>
                <c:pt idx="68">
                  <c:v>225000</c:v>
                </c:pt>
                <c:pt idx="69">
                  <c:v>225000</c:v>
                </c:pt>
                <c:pt idx="70">
                  <c:v>225000</c:v>
                </c:pt>
                <c:pt idx="71">
                  <c:v>225000</c:v>
                </c:pt>
                <c:pt idx="72">
                  <c:v>225000</c:v>
                </c:pt>
                <c:pt idx="73">
                  <c:v>225000</c:v>
                </c:pt>
                <c:pt idx="74">
                  <c:v>225000</c:v>
                </c:pt>
                <c:pt idx="75">
                  <c:v>225000</c:v>
                </c:pt>
                <c:pt idx="76">
                  <c:v>225000</c:v>
                </c:pt>
                <c:pt idx="77">
                  <c:v>225000</c:v>
                </c:pt>
                <c:pt idx="78">
                  <c:v>225000</c:v>
                </c:pt>
                <c:pt idx="79">
                  <c:v>225000</c:v>
                </c:pt>
                <c:pt idx="80">
                  <c:v>1945270.7051842811</c:v>
                </c:pt>
                <c:pt idx="81">
                  <c:v>2228378.4038259638</c:v>
                </c:pt>
                <c:pt idx="82">
                  <c:v>2197880.8853382547</c:v>
                </c:pt>
                <c:pt idx="83">
                  <c:v>2167651.1558291856</c:v>
                </c:pt>
                <c:pt idx="84">
                  <c:v>2137686.8912280584</c:v>
                </c:pt>
                <c:pt idx="85">
                  <c:v>2107985.7875820743</c:v>
                </c:pt>
                <c:pt idx="86">
                  <c:v>2078545.5608822829</c:v>
                </c:pt>
                <c:pt idx="87">
                  <c:v>2049363.9468910447</c:v>
                </c:pt>
                <c:pt idx="88">
                  <c:v>2020438.7009709813</c:v>
                </c:pt>
                <c:pt idx="89">
                  <c:v>1991767.5979154063</c:v>
                </c:pt>
                <c:pt idx="90">
                  <c:v>1963348.4317802261</c:v>
                </c:pt>
                <c:pt idx="91">
                  <c:v>1935179.0157172887</c:v>
                </c:pt>
                <c:pt idx="92">
                  <c:v>1907257.1818091806</c:v>
                </c:pt>
                <c:pt idx="93">
                  <c:v>1879580.7809054472</c:v>
                </c:pt>
                <c:pt idx="94">
                  <c:v>1852147.6824602338</c:v>
                </c:pt>
                <c:pt idx="95">
                  <c:v>1824955.7743713295</c:v>
                </c:pt>
                <c:pt idx="96">
                  <c:v>1798002.9628206023</c:v>
                </c:pt>
                <c:pt idx="97">
                  <c:v>1771287.1721158186</c:v>
                </c:pt>
                <c:pt idx="98">
                  <c:v>1744806.3445338241</c:v>
                </c:pt>
                <c:pt idx="99">
                  <c:v>646364.49413647479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D-4895-892B-6350EB3032AB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'cmo-01'!$AF$21:$AF$377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603125</c:v>
                </c:pt>
                <c:pt idx="77">
                  <c:v>603125</c:v>
                </c:pt>
                <c:pt idx="78">
                  <c:v>603125</c:v>
                </c:pt>
                <c:pt idx="79">
                  <c:v>603125</c:v>
                </c:pt>
                <c:pt idx="80">
                  <c:v>603125</c:v>
                </c:pt>
                <c:pt idx="81">
                  <c:v>603125</c:v>
                </c:pt>
                <c:pt idx="82">
                  <c:v>603125</c:v>
                </c:pt>
                <c:pt idx="83">
                  <c:v>603125</c:v>
                </c:pt>
                <c:pt idx="84">
                  <c:v>603125</c:v>
                </c:pt>
                <c:pt idx="85">
                  <c:v>603125</c:v>
                </c:pt>
                <c:pt idx="86">
                  <c:v>603125</c:v>
                </c:pt>
                <c:pt idx="87">
                  <c:v>603125</c:v>
                </c:pt>
                <c:pt idx="88">
                  <c:v>603125</c:v>
                </c:pt>
                <c:pt idx="89">
                  <c:v>603125</c:v>
                </c:pt>
                <c:pt idx="90">
                  <c:v>603125</c:v>
                </c:pt>
                <c:pt idx="91">
                  <c:v>603125</c:v>
                </c:pt>
                <c:pt idx="92">
                  <c:v>603125</c:v>
                </c:pt>
                <c:pt idx="93">
                  <c:v>603125</c:v>
                </c:pt>
                <c:pt idx="94">
                  <c:v>603125</c:v>
                </c:pt>
                <c:pt idx="95">
                  <c:v>603125</c:v>
                </c:pt>
                <c:pt idx="96">
                  <c:v>603125</c:v>
                </c:pt>
                <c:pt idx="97">
                  <c:v>603125</c:v>
                </c:pt>
                <c:pt idx="98">
                  <c:v>603125</c:v>
                </c:pt>
                <c:pt idx="99">
                  <c:v>1675318.9460286135</c:v>
                </c:pt>
                <c:pt idx="100">
                  <c:v>2295666.4367595897</c:v>
                </c:pt>
                <c:pt idx="101">
                  <c:v>2269878.3295740355</c:v>
                </c:pt>
                <c:pt idx="102">
                  <c:v>2244317.1312204013</c:v>
                </c:pt>
                <c:pt idx="103">
                  <c:v>2218980.8715157825</c:v>
                </c:pt>
                <c:pt idx="104">
                  <c:v>2193867.5973335458</c:v>
                </c:pt>
                <c:pt idx="105">
                  <c:v>2168975.3724557636</c:v>
                </c:pt>
                <c:pt idx="106">
                  <c:v>2144302.2774269311</c:v>
                </c:pt>
                <c:pt idx="107">
                  <c:v>2119846.4094089433</c:v>
                </c:pt>
                <c:pt idx="108">
                  <c:v>2095605.8820373295</c:v>
                </c:pt>
                <c:pt idx="109">
                  <c:v>2071578.8252787315</c:v>
                </c:pt>
                <c:pt idx="110">
                  <c:v>2047763.3852896127</c:v>
                </c:pt>
                <c:pt idx="111">
                  <c:v>2024157.7242761909</c:v>
                </c:pt>
                <c:pt idx="112">
                  <c:v>2000760.0203555813</c:v>
                </c:pt>
                <c:pt idx="113">
                  <c:v>1977568.4674181442</c:v>
                </c:pt>
                <c:pt idx="114">
                  <c:v>1954581.2749910196</c:v>
                </c:pt>
                <c:pt idx="115">
                  <c:v>1931796.6681028416</c:v>
                </c:pt>
                <c:pt idx="116">
                  <c:v>1909212.8871496296</c:v>
                </c:pt>
                <c:pt idx="117">
                  <c:v>1886828.1877618295</c:v>
                </c:pt>
                <c:pt idx="118">
                  <c:v>1864640.8406725153</c:v>
                </c:pt>
                <c:pt idx="119">
                  <c:v>1842649.1315867233</c:v>
                </c:pt>
                <c:pt idx="120">
                  <c:v>1820851.3610519203</c:v>
                </c:pt>
                <c:pt idx="121">
                  <c:v>1799245.8443295916</c:v>
                </c:pt>
                <c:pt idx="122">
                  <c:v>1777830.9112679383</c:v>
                </c:pt>
                <c:pt idx="123">
                  <c:v>1756604.9061756788</c:v>
                </c:pt>
                <c:pt idx="124">
                  <c:v>1735566.1876969379</c:v>
                </c:pt>
                <c:pt idx="125">
                  <c:v>1714713.128687223</c:v>
                </c:pt>
                <c:pt idx="126">
                  <c:v>1694044.1160904684</c:v>
                </c:pt>
                <c:pt idx="127">
                  <c:v>1673557.5508171467</c:v>
                </c:pt>
                <c:pt idx="128">
                  <c:v>1653251.847623433</c:v>
                </c:pt>
                <c:pt idx="129">
                  <c:v>1633125.4349914142</c:v>
                </c:pt>
                <c:pt idx="130">
                  <c:v>1613176.7550103355</c:v>
                </c:pt>
                <c:pt idx="131">
                  <c:v>1593404.2632588726</c:v>
                </c:pt>
                <c:pt idx="132">
                  <c:v>1573806.4286884242</c:v>
                </c:pt>
                <c:pt idx="133">
                  <c:v>1554381.7335074132</c:v>
                </c:pt>
                <c:pt idx="134">
                  <c:v>1535128.6730665884</c:v>
                </c:pt>
                <c:pt idx="135">
                  <c:v>1516045.7557453178</c:v>
                </c:pt>
                <c:pt idx="136">
                  <c:v>1497131.5028388682</c:v>
                </c:pt>
                <c:pt idx="137">
                  <c:v>1478384.4484466561</c:v>
                </c:pt>
                <c:pt idx="138">
                  <c:v>1459803.1393614686</c:v>
                </c:pt>
                <c:pt idx="139">
                  <c:v>1441386.1349596404</c:v>
                </c:pt>
                <c:pt idx="140">
                  <c:v>1423132.0070921816</c:v>
                </c:pt>
                <c:pt idx="141">
                  <c:v>1405039.3399768472</c:v>
                </c:pt>
                <c:pt idx="142">
                  <c:v>1387106.7300911411</c:v>
                </c:pt>
                <c:pt idx="143">
                  <c:v>1369332.7860662434</c:v>
                </c:pt>
                <c:pt idx="144">
                  <c:v>1351716.128581858</c:v>
                </c:pt>
                <c:pt idx="145">
                  <c:v>1334255.3902619677</c:v>
                </c:pt>
                <c:pt idx="146">
                  <c:v>1316949.215571492</c:v>
                </c:pt>
                <c:pt idx="147">
                  <c:v>1299796.2607138399</c:v>
                </c:pt>
                <c:pt idx="148">
                  <c:v>1282795.1935293449</c:v>
                </c:pt>
                <c:pt idx="149">
                  <c:v>1265944.6933945846</c:v>
                </c:pt>
                <c:pt idx="150">
                  <c:v>1249243.4511225654</c:v>
                </c:pt>
                <c:pt idx="151">
                  <c:v>1232690.1688637757</c:v>
                </c:pt>
                <c:pt idx="152">
                  <c:v>1216283.5600080895</c:v>
                </c:pt>
                <c:pt idx="153">
                  <c:v>1200022.3490875249</c:v>
                </c:pt>
                <c:pt idx="154">
                  <c:v>1183905.271679838</c:v>
                </c:pt>
                <c:pt idx="155">
                  <c:v>1167931.0743129551</c:v>
                </c:pt>
                <c:pt idx="156">
                  <c:v>1152098.5143702284</c:v>
                </c:pt>
                <c:pt idx="157">
                  <c:v>1136406.3599965132</c:v>
                </c:pt>
                <c:pt idx="158">
                  <c:v>1120853.390005057</c:v>
                </c:pt>
                <c:pt idx="159">
                  <c:v>1105438.393785194</c:v>
                </c:pt>
                <c:pt idx="160">
                  <c:v>1090160.1712108387</c:v>
                </c:pt>
                <c:pt idx="161">
                  <c:v>1075017.5325497696</c:v>
                </c:pt>
                <c:pt idx="162">
                  <c:v>1060009.2983736983</c:v>
                </c:pt>
                <c:pt idx="163">
                  <c:v>1045134.2994691182</c:v>
                </c:pt>
                <c:pt idx="164">
                  <c:v>1030391.3767489227</c:v>
                </c:pt>
                <c:pt idx="165">
                  <c:v>1015779.3811647861</c:v>
                </c:pt>
                <c:pt idx="166">
                  <c:v>1001297.1736203075</c:v>
                </c:pt>
                <c:pt idx="167">
                  <c:v>986943.62488490099</c:v>
                </c:pt>
                <c:pt idx="168">
                  <c:v>972717.61550843425</c:v>
                </c:pt>
                <c:pt idx="169">
                  <c:v>958618.03573660261</c:v>
                </c:pt>
                <c:pt idx="170">
                  <c:v>944643.78542703856</c:v>
                </c:pt>
                <c:pt idx="171">
                  <c:v>930793.77396614337</c:v>
                </c:pt>
                <c:pt idx="172">
                  <c:v>917066.92018664116</c:v>
                </c:pt>
                <c:pt idx="173">
                  <c:v>903462.15228584374</c:v>
                </c:pt>
                <c:pt idx="174">
                  <c:v>889978.40774462454</c:v>
                </c:pt>
                <c:pt idx="175">
                  <c:v>876614.63324709272</c:v>
                </c:pt>
                <c:pt idx="176">
                  <c:v>863369.78460096079</c:v>
                </c:pt>
                <c:pt idx="177">
                  <c:v>679419.07442220277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4D-4895-892B-6350EB3032AB}"/>
            </c:ext>
          </c:extLst>
        </c:ser>
        <c:ser>
          <c:idx val="3"/>
          <c:order val="3"/>
          <c:tx>
            <c:v>tranche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'cmo-01'!$AG$21:$AG$377</c:f>
              <c:numCache>
                <c:formatCode>_-* #,##0_-;\-* #,##0_-;_-* "-"_-;_-@_-</c:formatCode>
                <c:ptCount val="357"/>
                <c:pt idx="0">
                  <c:v>456250</c:v>
                </c:pt>
                <c:pt idx="1">
                  <c:v>456250</c:v>
                </c:pt>
                <c:pt idx="2">
                  <c:v>456250</c:v>
                </c:pt>
                <c:pt idx="3">
                  <c:v>456250</c:v>
                </c:pt>
                <c:pt idx="4">
                  <c:v>456250</c:v>
                </c:pt>
                <c:pt idx="5">
                  <c:v>456250</c:v>
                </c:pt>
                <c:pt idx="6">
                  <c:v>456250</c:v>
                </c:pt>
                <c:pt idx="7">
                  <c:v>456250</c:v>
                </c:pt>
                <c:pt idx="8">
                  <c:v>456250</c:v>
                </c:pt>
                <c:pt idx="9">
                  <c:v>456250</c:v>
                </c:pt>
                <c:pt idx="10">
                  <c:v>456250</c:v>
                </c:pt>
                <c:pt idx="11">
                  <c:v>456250</c:v>
                </c:pt>
                <c:pt idx="12">
                  <c:v>456250</c:v>
                </c:pt>
                <c:pt idx="13">
                  <c:v>456250</c:v>
                </c:pt>
                <c:pt idx="14">
                  <c:v>456250</c:v>
                </c:pt>
                <c:pt idx="15">
                  <c:v>456250</c:v>
                </c:pt>
                <c:pt idx="16">
                  <c:v>456250</c:v>
                </c:pt>
                <c:pt idx="17">
                  <c:v>456250</c:v>
                </c:pt>
                <c:pt idx="18">
                  <c:v>456250</c:v>
                </c:pt>
                <c:pt idx="19">
                  <c:v>456250</c:v>
                </c:pt>
                <c:pt idx="20">
                  <c:v>456250</c:v>
                </c:pt>
                <c:pt idx="21">
                  <c:v>456250</c:v>
                </c:pt>
                <c:pt idx="22">
                  <c:v>456250</c:v>
                </c:pt>
                <c:pt idx="23">
                  <c:v>456250</c:v>
                </c:pt>
                <c:pt idx="24">
                  <c:v>456250</c:v>
                </c:pt>
                <c:pt idx="25">
                  <c:v>456250</c:v>
                </c:pt>
                <c:pt idx="26">
                  <c:v>456250</c:v>
                </c:pt>
                <c:pt idx="27">
                  <c:v>456250</c:v>
                </c:pt>
                <c:pt idx="28">
                  <c:v>456250</c:v>
                </c:pt>
                <c:pt idx="29">
                  <c:v>456250</c:v>
                </c:pt>
                <c:pt idx="30">
                  <c:v>456250</c:v>
                </c:pt>
                <c:pt idx="31">
                  <c:v>456250</c:v>
                </c:pt>
                <c:pt idx="32">
                  <c:v>456250</c:v>
                </c:pt>
                <c:pt idx="33">
                  <c:v>456250</c:v>
                </c:pt>
                <c:pt idx="34">
                  <c:v>456250</c:v>
                </c:pt>
                <c:pt idx="35">
                  <c:v>456250</c:v>
                </c:pt>
                <c:pt idx="36">
                  <c:v>456250</c:v>
                </c:pt>
                <c:pt idx="37">
                  <c:v>456250</c:v>
                </c:pt>
                <c:pt idx="38">
                  <c:v>456250</c:v>
                </c:pt>
                <c:pt idx="39">
                  <c:v>456250</c:v>
                </c:pt>
                <c:pt idx="40">
                  <c:v>456250</c:v>
                </c:pt>
                <c:pt idx="41">
                  <c:v>456250</c:v>
                </c:pt>
                <c:pt idx="42">
                  <c:v>456250</c:v>
                </c:pt>
                <c:pt idx="43">
                  <c:v>456250</c:v>
                </c:pt>
                <c:pt idx="44">
                  <c:v>456250</c:v>
                </c:pt>
                <c:pt idx="45">
                  <c:v>456250</c:v>
                </c:pt>
                <c:pt idx="46">
                  <c:v>456250</c:v>
                </c:pt>
                <c:pt idx="47">
                  <c:v>456250</c:v>
                </c:pt>
                <c:pt idx="48">
                  <c:v>456250</c:v>
                </c:pt>
                <c:pt idx="49">
                  <c:v>456250</c:v>
                </c:pt>
                <c:pt idx="50">
                  <c:v>456250</c:v>
                </c:pt>
                <c:pt idx="51">
                  <c:v>456250</c:v>
                </c:pt>
                <c:pt idx="52">
                  <c:v>456250</c:v>
                </c:pt>
                <c:pt idx="53">
                  <c:v>456250</c:v>
                </c:pt>
                <c:pt idx="54">
                  <c:v>456250</c:v>
                </c:pt>
                <c:pt idx="55">
                  <c:v>456250</c:v>
                </c:pt>
                <c:pt idx="56">
                  <c:v>456250</c:v>
                </c:pt>
                <c:pt idx="57">
                  <c:v>456250</c:v>
                </c:pt>
                <c:pt idx="58">
                  <c:v>456250</c:v>
                </c:pt>
                <c:pt idx="59">
                  <c:v>456250</c:v>
                </c:pt>
                <c:pt idx="60">
                  <c:v>456250</c:v>
                </c:pt>
                <c:pt idx="61">
                  <c:v>456250</c:v>
                </c:pt>
                <c:pt idx="62">
                  <c:v>456250</c:v>
                </c:pt>
                <c:pt idx="63">
                  <c:v>456250</c:v>
                </c:pt>
                <c:pt idx="64">
                  <c:v>456250</c:v>
                </c:pt>
                <c:pt idx="65">
                  <c:v>456250</c:v>
                </c:pt>
                <c:pt idx="66">
                  <c:v>456250</c:v>
                </c:pt>
                <c:pt idx="67">
                  <c:v>456250</c:v>
                </c:pt>
                <c:pt idx="68">
                  <c:v>456250</c:v>
                </c:pt>
                <c:pt idx="69">
                  <c:v>456250</c:v>
                </c:pt>
                <c:pt idx="70">
                  <c:v>456250</c:v>
                </c:pt>
                <c:pt idx="71">
                  <c:v>456250</c:v>
                </c:pt>
                <c:pt idx="72">
                  <c:v>456250</c:v>
                </c:pt>
                <c:pt idx="73">
                  <c:v>456250</c:v>
                </c:pt>
                <c:pt idx="74">
                  <c:v>456250</c:v>
                </c:pt>
                <c:pt idx="75">
                  <c:v>456250</c:v>
                </c:pt>
                <c:pt idx="76">
                  <c:v>456250</c:v>
                </c:pt>
                <c:pt idx="77">
                  <c:v>456250</c:v>
                </c:pt>
                <c:pt idx="78">
                  <c:v>456250</c:v>
                </c:pt>
                <c:pt idx="79">
                  <c:v>456250</c:v>
                </c:pt>
                <c:pt idx="80">
                  <c:v>456250</c:v>
                </c:pt>
                <c:pt idx="81">
                  <c:v>456250</c:v>
                </c:pt>
                <c:pt idx="82">
                  <c:v>456250</c:v>
                </c:pt>
                <c:pt idx="83">
                  <c:v>456250</c:v>
                </c:pt>
                <c:pt idx="84">
                  <c:v>456250</c:v>
                </c:pt>
                <c:pt idx="85">
                  <c:v>456250</c:v>
                </c:pt>
                <c:pt idx="86">
                  <c:v>456250</c:v>
                </c:pt>
                <c:pt idx="87">
                  <c:v>456250</c:v>
                </c:pt>
                <c:pt idx="88">
                  <c:v>456250</c:v>
                </c:pt>
                <c:pt idx="89">
                  <c:v>456250</c:v>
                </c:pt>
                <c:pt idx="90">
                  <c:v>456250</c:v>
                </c:pt>
                <c:pt idx="91">
                  <c:v>456250</c:v>
                </c:pt>
                <c:pt idx="92">
                  <c:v>456250</c:v>
                </c:pt>
                <c:pt idx="93">
                  <c:v>456250</c:v>
                </c:pt>
                <c:pt idx="94">
                  <c:v>456250</c:v>
                </c:pt>
                <c:pt idx="95">
                  <c:v>456250</c:v>
                </c:pt>
                <c:pt idx="96">
                  <c:v>456250</c:v>
                </c:pt>
                <c:pt idx="97">
                  <c:v>456250</c:v>
                </c:pt>
                <c:pt idx="98">
                  <c:v>456250</c:v>
                </c:pt>
                <c:pt idx="99">
                  <c:v>456250</c:v>
                </c:pt>
                <c:pt idx="100">
                  <c:v>456250</c:v>
                </c:pt>
                <c:pt idx="101">
                  <c:v>456250</c:v>
                </c:pt>
                <c:pt idx="102">
                  <c:v>456250</c:v>
                </c:pt>
                <c:pt idx="103">
                  <c:v>456250</c:v>
                </c:pt>
                <c:pt idx="104">
                  <c:v>456250</c:v>
                </c:pt>
                <c:pt idx="105">
                  <c:v>456250</c:v>
                </c:pt>
                <c:pt idx="106">
                  <c:v>456250</c:v>
                </c:pt>
                <c:pt idx="107">
                  <c:v>456250</c:v>
                </c:pt>
                <c:pt idx="108">
                  <c:v>456250</c:v>
                </c:pt>
                <c:pt idx="109">
                  <c:v>456250</c:v>
                </c:pt>
                <c:pt idx="110">
                  <c:v>456250</c:v>
                </c:pt>
                <c:pt idx="111">
                  <c:v>456250</c:v>
                </c:pt>
                <c:pt idx="112">
                  <c:v>456250</c:v>
                </c:pt>
                <c:pt idx="113">
                  <c:v>456250</c:v>
                </c:pt>
                <c:pt idx="114">
                  <c:v>456250</c:v>
                </c:pt>
                <c:pt idx="115">
                  <c:v>456250</c:v>
                </c:pt>
                <c:pt idx="116">
                  <c:v>456250</c:v>
                </c:pt>
                <c:pt idx="117">
                  <c:v>456250</c:v>
                </c:pt>
                <c:pt idx="118">
                  <c:v>456250</c:v>
                </c:pt>
                <c:pt idx="119">
                  <c:v>456250</c:v>
                </c:pt>
                <c:pt idx="120">
                  <c:v>456250</c:v>
                </c:pt>
                <c:pt idx="121">
                  <c:v>456250</c:v>
                </c:pt>
                <c:pt idx="122">
                  <c:v>456250</c:v>
                </c:pt>
                <c:pt idx="123">
                  <c:v>456250</c:v>
                </c:pt>
                <c:pt idx="124">
                  <c:v>456250</c:v>
                </c:pt>
                <c:pt idx="125">
                  <c:v>456250</c:v>
                </c:pt>
                <c:pt idx="126">
                  <c:v>456250</c:v>
                </c:pt>
                <c:pt idx="127">
                  <c:v>456250</c:v>
                </c:pt>
                <c:pt idx="128">
                  <c:v>456250</c:v>
                </c:pt>
                <c:pt idx="129">
                  <c:v>456250</c:v>
                </c:pt>
                <c:pt idx="130">
                  <c:v>456250</c:v>
                </c:pt>
                <c:pt idx="131">
                  <c:v>456250</c:v>
                </c:pt>
                <c:pt idx="132">
                  <c:v>456250</c:v>
                </c:pt>
                <c:pt idx="133">
                  <c:v>456250</c:v>
                </c:pt>
                <c:pt idx="134">
                  <c:v>456250</c:v>
                </c:pt>
                <c:pt idx="135">
                  <c:v>456250</c:v>
                </c:pt>
                <c:pt idx="136">
                  <c:v>456250</c:v>
                </c:pt>
                <c:pt idx="137">
                  <c:v>456250</c:v>
                </c:pt>
                <c:pt idx="138">
                  <c:v>456250</c:v>
                </c:pt>
                <c:pt idx="139">
                  <c:v>456250</c:v>
                </c:pt>
                <c:pt idx="140">
                  <c:v>456250</c:v>
                </c:pt>
                <c:pt idx="141">
                  <c:v>456250</c:v>
                </c:pt>
                <c:pt idx="142">
                  <c:v>456250</c:v>
                </c:pt>
                <c:pt idx="143">
                  <c:v>456250</c:v>
                </c:pt>
                <c:pt idx="144">
                  <c:v>456250</c:v>
                </c:pt>
                <c:pt idx="145">
                  <c:v>456250</c:v>
                </c:pt>
                <c:pt idx="146">
                  <c:v>456250</c:v>
                </c:pt>
                <c:pt idx="147">
                  <c:v>456250</c:v>
                </c:pt>
                <c:pt idx="148">
                  <c:v>456250</c:v>
                </c:pt>
                <c:pt idx="149">
                  <c:v>456250</c:v>
                </c:pt>
                <c:pt idx="150">
                  <c:v>456250</c:v>
                </c:pt>
                <c:pt idx="151">
                  <c:v>456250</c:v>
                </c:pt>
                <c:pt idx="152">
                  <c:v>456250</c:v>
                </c:pt>
                <c:pt idx="153">
                  <c:v>456250</c:v>
                </c:pt>
                <c:pt idx="154">
                  <c:v>456250</c:v>
                </c:pt>
                <c:pt idx="155">
                  <c:v>456250</c:v>
                </c:pt>
                <c:pt idx="156">
                  <c:v>456250</c:v>
                </c:pt>
                <c:pt idx="157">
                  <c:v>456250</c:v>
                </c:pt>
                <c:pt idx="158">
                  <c:v>456250</c:v>
                </c:pt>
                <c:pt idx="159">
                  <c:v>456250</c:v>
                </c:pt>
                <c:pt idx="160">
                  <c:v>456250</c:v>
                </c:pt>
                <c:pt idx="161">
                  <c:v>456250</c:v>
                </c:pt>
                <c:pt idx="162">
                  <c:v>456250</c:v>
                </c:pt>
                <c:pt idx="163">
                  <c:v>456250</c:v>
                </c:pt>
                <c:pt idx="164">
                  <c:v>456250</c:v>
                </c:pt>
                <c:pt idx="165">
                  <c:v>456250</c:v>
                </c:pt>
                <c:pt idx="166">
                  <c:v>456250</c:v>
                </c:pt>
                <c:pt idx="167">
                  <c:v>456250</c:v>
                </c:pt>
                <c:pt idx="168">
                  <c:v>456250</c:v>
                </c:pt>
                <c:pt idx="169">
                  <c:v>456250</c:v>
                </c:pt>
                <c:pt idx="170">
                  <c:v>456250</c:v>
                </c:pt>
                <c:pt idx="171">
                  <c:v>456250</c:v>
                </c:pt>
                <c:pt idx="172">
                  <c:v>456250</c:v>
                </c:pt>
                <c:pt idx="173">
                  <c:v>456250</c:v>
                </c:pt>
                <c:pt idx="174">
                  <c:v>456250</c:v>
                </c:pt>
                <c:pt idx="175">
                  <c:v>456250</c:v>
                </c:pt>
                <c:pt idx="176">
                  <c:v>456250</c:v>
                </c:pt>
                <c:pt idx="177">
                  <c:v>627073.75223640027</c:v>
                </c:pt>
                <c:pt idx="178">
                  <c:v>1293482.7332387962</c:v>
                </c:pt>
                <c:pt idx="179">
                  <c:v>1280588.4870491368</c:v>
                </c:pt>
                <c:pt idx="180">
                  <c:v>1267809.0796091298</c:v>
                </c:pt>
                <c:pt idx="181">
                  <c:v>1255143.5111739421</c:v>
                </c:pt>
                <c:pt idx="182">
                  <c:v>1242590.7906588169</c:v>
                </c:pt>
                <c:pt idx="183">
                  <c:v>1230149.9355641406</c:v>
                </c:pt>
                <c:pt idx="184">
                  <c:v>1217819.9719011583</c:v>
                </c:pt>
                <c:pt idx="185">
                  <c:v>1205599.9341183321</c:v>
                </c:pt>
                <c:pt idx="186">
                  <c:v>1193488.8650283369</c:v>
                </c:pt>
                <c:pt idx="187">
                  <c:v>1181485.8157356856</c:v>
                </c:pt>
                <c:pt idx="188">
                  <c:v>1169589.8455649843</c:v>
                </c:pt>
                <c:pt idx="189">
                  <c:v>1157800.0219898033</c:v>
                </c:pt>
                <c:pt idx="190">
                  <c:v>1146115.4205621672</c:v>
                </c:pt>
                <c:pt idx="191">
                  <c:v>1134535.124842654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1100411.0262158809</c:v>
                </c:pt>
                <c:pt idx="195">
                  <c:v>1089238.9466928616</c:v>
                </c:pt>
                <c:pt idx="196">
                  <c:v>1078166.708404636</c:v>
                </c:pt>
                <c:pt idx="197">
                  <c:v>1067193.4415286703</c:v>
                </c:pt>
                <c:pt idx="198">
                  <c:v>1056318.2837783152</c:v>
                </c:pt>
                <c:pt idx="199">
                  <c:v>1045540.3803375999</c:v>
                </c:pt>
                <c:pt idx="200">
                  <c:v>1034858.883796586</c:v>
                </c:pt>
                <c:pt idx="201">
                  <c:v>1024272.9540872851</c:v>
                </c:pt>
                <c:pt idx="202">
                  <c:v>1013781.758420128</c:v>
                </c:pt>
                <c:pt idx="203">
                  <c:v>1003384.4712209837</c:v>
                </c:pt>
                <c:pt idx="204">
                  <c:v>993080.27406872413</c:v>
                </c:pt>
                <c:pt idx="205">
                  <c:v>982868.35563332855</c:v>
                </c:pt>
                <c:pt idx="206">
                  <c:v>972747.91161452327</c:v>
                </c:pt>
                <c:pt idx="207">
                  <c:v>962718.14468095207</c:v>
                </c:pt>
                <c:pt idx="208">
                  <c:v>952778.26440987352</c:v>
                </c:pt>
                <c:pt idx="209">
                  <c:v>942927.48722737911</c:v>
                </c:pt>
                <c:pt idx="210">
                  <c:v>933165.0363491287</c:v>
                </c:pt>
                <c:pt idx="211">
                  <c:v>923490.14172159927</c:v>
                </c:pt>
                <c:pt idx="212">
                  <c:v>913902.03996384144</c:v>
                </c:pt>
                <c:pt idx="213">
                  <c:v>904399.97430973989</c:v>
                </c:pt>
                <c:pt idx="214">
                  <c:v>894983.19455077243</c:v>
                </c:pt>
                <c:pt idx="215">
                  <c:v>885650.95697926614</c:v>
                </c:pt>
                <c:pt idx="216">
                  <c:v>876402.52433214244</c:v>
                </c:pt>
                <c:pt idx="217">
                  <c:v>867237.16573515045</c:v>
                </c:pt>
                <c:pt idx="218">
                  <c:v>858154.15664758184</c:v>
                </c:pt>
                <c:pt idx="219">
                  <c:v>849152.77880746266</c:v>
                </c:pt>
                <c:pt idx="220">
                  <c:v>840232.32017722283</c:v>
                </c:pt>
                <c:pt idx="221">
                  <c:v>831392.07488983229</c:v>
                </c:pt>
                <c:pt idx="222">
                  <c:v>822631.34319540416</c:v>
                </c:pt>
                <c:pt idx="223">
                  <c:v>813949.43140826037</c:v>
                </c:pt>
                <c:pt idx="224">
                  <c:v>805345.65185445501</c:v>
                </c:pt>
                <c:pt idx="225">
                  <c:v>796819.32281975099</c:v>
                </c:pt>
                <c:pt idx="226">
                  <c:v>788369.76849804749</c:v>
                </c:pt>
                <c:pt idx="227">
                  <c:v>779996.31894025311</c:v>
                </c:pt>
                <c:pt idx="228">
                  <c:v>771698.31000360101</c:v>
                </c:pt>
                <c:pt idx="229">
                  <c:v>763475.08330140426</c:v>
                </c:pt>
                <c:pt idx="230">
                  <c:v>755325.98615324288</c:v>
                </c:pt>
                <c:pt idx="231">
                  <c:v>747250.3715355848</c:v>
                </c:pt>
                <c:pt idx="232">
                  <c:v>739247.59803283156</c:v>
                </c:pt>
                <c:pt idx="233">
                  <c:v>731317.02978878922</c:v>
                </c:pt>
                <c:pt idx="234">
                  <c:v>723458.0364585584</c:v>
                </c:pt>
                <c:pt idx="235">
                  <c:v>715669.99316084012</c:v>
                </c:pt>
                <c:pt idx="236">
                  <c:v>707952.28043065546</c:v>
                </c:pt>
                <c:pt idx="237">
                  <c:v>700304.28417247219</c:v>
                </c:pt>
                <c:pt idx="238">
                  <c:v>692725.39561373938</c:v>
                </c:pt>
                <c:pt idx="239">
                  <c:v>685215.01125882147</c:v>
                </c:pt>
                <c:pt idx="240">
                  <c:v>677772.53284333379</c:v>
                </c:pt>
                <c:pt idx="241">
                  <c:v>670397.36728886934</c:v>
                </c:pt>
                <c:pt idx="242">
                  <c:v>663088.92665812094</c:v>
                </c:pt>
                <c:pt idx="243">
                  <c:v>655846.62811038911</c:v>
                </c:pt>
                <c:pt idx="244">
                  <c:v>648669.8938574763</c:v>
                </c:pt>
                <c:pt idx="245">
                  <c:v>641558.15111996129</c:v>
                </c:pt>
                <c:pt idx="246">
                  <c:v>634510.83208385319</c:v>
                </c:pt>
                <c:pt idx="247">
                  <c:v>627527.37385761971</c:v>
                </c:pt>
                <c:pt idx="248">
                  <c:v>620607.2184295872</c:v>
                </c:pt>
                <c:pt idx="249">
                  <c:v>613749.81262570969</c:v>
                </c:pt>
                <c:pt idx="250">
                  <c:v>606954.6080677025</c:v>
                </c:pt>
                <c:pt idx="251">
                  <c:v>600221.06113153847</c:v>
                </c:pt>
                <c:pt idx="252">
                  <c:v>593548.63290630351</c:v>
                </c:pt>
                <c:pt idx="253">
                  <c:v>586936.78915340756</c:v>
                </c:pt>
                <c:pt idx="254">
                  <c:v>580385.00026614848</c:v>
                </c:pt>
                <c:pt idx="255">
                  <c:v>573892.74122962612</c:v>
                </c:pt>
                <c:pt idx="256">
                  <c:v>567459.4915810033</c:v>
                </c:pt>
                <c:pt idx="257">
                  <c:v>561084.73537010897</c:v>
                </c:pt>
                <c:pt idx="258">
                  <c:v>554767.96112038498</c:v>
                </c:pt>
                <c:pt idx="259">
                  <c:v>548508.6617901678</c:v>
                </c:pt>
                <c:pt idx="260">
                  <c:v>542306.33473430783</c:v>
                </c:pt>
                <c:pt idx="261">
                  <c:v>536160.48166611779</c:v>
                </c:pt>
                <c:pt idx="262">
                  <c:v>530070.60861965409</c:v>
                </c:pt>
                <c:pt idx="263">
                  <c:v>524036.22591232014</c:v>
                </c:pt>
                <c:pt idx="264">
                  <c:v>518056.84810779674</c:v>
                </c:pt>
                <c:pt idx="265">
                  <c:v>512131.99397929176</c:v>
                </c:pt>
                <c:pt idx="266">
                  <c:v>506261.18647310685</c:v>
                </c:pt>
                <c:pt idx="267">
                  <c:v>500443.9526725217</c:v>
                </c:pt>
                <c:pt idx="268">
                  <c:v>494679.82376198797</c:v>
                </c:pt>
                <c:pt idx="269">
                  <c:v>488968.33499163517</c:v>
                </c:pt>
                <c:pt idx="270">
                  <c:v>483309.0256420821</c:v>
                </c:pt>
                <c:pt idx="271">
                  <c:v>477701.43898955424</c:v>
                </c:pt>
                <c:pt idx="272">
                  <c:v>472145.12227130105</c:v>
                </c:pt>
                <c:pt idx="273">
                  <c:v>466639.62665131415</c:v>
                </c:pt>
                <c:pt idx="274">
                  <c:v>461184.50718634087</c:v>
                </c:pt>
                <c:pt idx="275">
                  <c:v>455779.32279219263</c:v>
                </c:pt>
                <c:pt idx="276">
                  <c:v>450423.63621034403</c:v>
                </c:pt>
                <c:pt idx="277">
                  <c:v>445117.01397482184</c:v>
                </c:pt>
                <c:pt idx="278">
                  <c:v>439859.02637937939</c:v>
                </c:pt>
                <c:pt idx="279">
                  <c:v>434649.24744495598</c:v>
                </c:pt>
                <c:pt idx="280">
                  <c:v>429487.25488741667</c:v>
                </c:pt>
                <c:pt idx="281">
                  <c:v>424372.63008557225</c:v>
                </c:pt>
                <c:pt idx="282">
                  <c:v>419304.9580494751</c:v>
                </c:pt>
                <c:pt idx="283">
                  <c:v>414283.82738898986</c:v>
                </c:pt>
                <c:pt idx="284">
                  <c:v>409308.83028263523</c:v>
                </c:pt>
                <c:pt idx="285">
                  <c:v>404379.56244669645</c:v>
                </c:pt>
                <c:pt idx="286">
                  <c:v>399495.62310460402</c:v>
                </c:pt>
                <c:pt idx="287">
                  <c:v>394656.61495657772</c:v>
                </c:pt>
                <c:pt idx="288">
                  <c:v>389862.14414953324</c:v>
                </c:pt>
                <c:pt idx="289">
                  <c:v>385111.82024724927</c:v>
                </c:pt>
                <c:pt idx="290">
                  <c:v>380405.25620079215</c:v>
                </c:pt>
                <c:pt idx="291">
                  <c:v>375742.06831919722</c:v>
                </c:pt>
                <c:pt idx="292">
                  <c:v>371121.87624040281</c:v>
                </c:pt>
                <c:pt idx="293">
                  <c:v>366544.30290243687</c:v>
                </c:pt>
                <c:pt idx="294">
                  <c:v>362008.9745148517</c:v>
                </c:pt>
                <c:pt idx="295">
                  <c:v>357515.52053040644</c:v>
                </c:pt>
                <c:pt idx="296">
                  <c:v>353063.57361699466</c:v>
                </c:pt>
                <c:pt idx="297">
                  <c:v>348652.76962981425</c:v>
                </c:pt>
                <c:pt idx="298">
                  <c:v>344282.74758377881</c:v>
                </c:pt>
                <c:pt idx="299">
                  <c:v>339953.14962616685</c:v>
                </c:pt>
                <c:pt idx="300">
                  <c:v>335663.62100950815</c:v>
                </c:pt>
                <c:pt idx="301">
                  <c:v>331413.81006470515</c:v>
                </c:pt>
                <c:pt idx="302">
                  <c:v>327203.3681743854</c:v>
                </c:pt>
                <c:pt idx="303">
                  <c:v>323031.94974648632</c:v>
                </c:pt>
                <c:pt idx="304">
                  <c:v>318899.21218806726</c:v>
                </c:pt>
                <c:pt idx="305">
                  <c:v>314804.81587934837</c:v>
                </c:pt>
                <c:pt idx="306">
                  <c:v>310748.42414797435</c:v>
                </c:pt>
                <c:pt idx="307">
                  <c:v>306729.7032435009</c:v>
                </c:pt>
                <c:pt idx="308">
                  <c:v>302748.32231210131</c:v>
                </c:pt>
                <c:pt idx="309">
                  <c:v>298803.95337149233</c:v>
                </c:pt>
                <c:pt idx="310">
                  <c:v>294896.27128607716</c:v>
                </c:pt>
                <c:pt idx="311">
                  <c:v>291024.95374230295</c:v>
                </c:pt>
                <c:pt idx="312">
                  <c:v>287189.68122423184</c:v>
                </c:pt>
                <c:pt idx="313">
                  <c:v>283390.13698932319</c:v>
                </c:pt>
                <c:pt idx="314">
                  <c:v>279626.00704442558</c:v>
                </c:pt>
                <c:pt idx="315">
                  <c:v>275896.98012197611</c:v>
                </c:pt>
                <c:pt idx="316">
                  <c:v>272202.74765640579</c:v>
                </c:pt>
                <c:pt idx="317">
                  <c:v>268543.00376074947</c:v>
                </c:pt>
                <c:pt idx="318">
                  <c:v>264917.44520345732</c:v>
                </c:pt>
                <c:pt idx="319">
                  <c:v>261325.7713854076</c:v>
                </c:pt>
                <c:pt idx="320">
                  <c:v>257767.68431711779</c:v>
                </c:pt>
                <c:pt idx="321">
                  <c:v>254242.88859615359</c:v>
                </c:pt>
                <c:pt idx="322">
                  <c:v>250751.09138473263</c:v>
                </c:pt>
                <c:pt idx="323">
                  <c:v>247292.00238752196</c:v>
                </c:pt>
                <c:pt idx="324">
                  <c:v>243865.33382962859</c:v>
                </c:pt>
                <c:pt idx="325">
                  <c:v>240470.80043477903</c:v>
                </c:pt>
                <c:pt idx="326">
                  <c:v>237108.11940368876</c:v>
                </c:pt>
                <c:pt idx="327">
                  <c:v>233777.01039261831</c:v>
                </c:pt>
                <c:pt idx="328">
                  <c:v>230477.19549211478</c:v>
                </c:pt>
                <c:pt idx="329">
                  <c:v>227208.39920593769</c:v>
                </c:pt>
                <c:pt idx="330">
                  <c:v>223970.34843016689</c:v>
                </c:pt>
                <c:pt idx="331">
                  <c:v>220762.7724324911</c:v>
                </c:pt>
                <c:pt idx="332">
                  <c:v>217585.40283167578</c:v>
                </c:pt>
                <c:pt idx="333">
                  <c:v>214437.9735772089</c:v>
                </c:pt>
                <c:pt idx="334">
                  <c:v>211320.22092912209</c:v>
                </c:pt>
                <c:pt idx="335">
                  <c:v>208231.8834379875</c:v>
                </c:pt>
                <c:pt idx="336">
                  <c:v>205172.70192508624</c:v>
                </c:pt>
                <c:pt idx="337">
                  <c:v>202142.41946274982</c:v>
                </c:pt>
                <c:pt idx="338">
                  <c:v>199140.78135487068</c:v>
                </c:pt>
                <c:pt idx="339">
                  <c:v>196167.53511758192</c:v>
                </c:pt>
                <c:pt idx="340">
                  <c:v>193222.43046010393</c:v>
                </c:pt>
                <c:pt idx="341">
                  <c:v>190305.21926575658</c:v>
                </c:pt>
                <c:pt idx="342">
                  <c:v>187415.65557313614</c:v>
                </c:pt>
                <c:pt idx="343">
                  <c:v>184553.49555745465</c:v>
                </c:pt>
                <c:pt idx="344">
                  <c:v>181718.49751204081</c:v>
                </c:pt>
                <c:pt idx="345">
                  <c:v>178910.42183000097</c:v>
                </c:pt>
                <c:pt idx="346">
                  <c:v>176129.030986039</c:v>
                </c:pt>
                <c:pt idx="347">
                  <c:v>173374.08951843294</c:v>
                </c:pt>
                <c:pt idx="348">
                  <c:v>170645.36401116825</c:v>
                </c:pt>
                <c:pt idx="349">
                  <c:v>167942.62307622476</c:v>
                </c:pt>
                <c:pt idx="350">
                  <c:v>165265.63733601797</c:v>
                </c:pt>
                <c:pt idx="351">
                  <c:v>162614.17940599119</c:v>
                </c:pt>
                <c:pt idx="352">
                  <c:v>159988.02387735902</c:v>
                </c:pt>
                <c:pt idx="353">
                  <c:v>157386.94729999985</c:v>
                </c:pt>
                <c:pt idx="354">
                  <c:v>154810.72816549626</c:v>
                </c:pt>
                <c:pt idx="355">
                  <c:v>152259.14689032233</c:v>
                </c:pt>
                <c:pt idx="356">
                  <c:v>149731.98579917537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D-4895-892B-6350EB30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'cmo-02'!$AE$21:$AE$377</c:f>
              <c:numCache>
                <c:formatCode>_-* #,##0_-;\-* #,##0_-;_-* "-"_-;_-@_-</c:formatCode>
                <c:ptCount val="357"/>
                <c:pt idx="0">
                  <c:v>2381798.4923418425</c:v>
                </c:pt>
                <c:pt idx="1">
                  <c:v>2489333.6138268411</c:v>
                </c:pt>
                <c:pt idx="2">
                  <c:v>2595860.9993082071</c:v>
                </c:pt>
                <c:pt idx="3">
                  <c:v>2701287.9490765329</c:v>
                </c:pt>
                <c:pt idx="4">
                  <c:v>2805522.3798693526</c:v>
                </c:pt>
                <c:pt idx="5">
                  <c:v>2908472.956716314</c:v>
                </c:pt>
                <c:pt idx="6">
                  <c:v>3010049.2246992104</c:v>
                </c:pt>
                <c:pt idx="7">
                  <c:v>3110161.7403710587</c:v>
                </c:pt>
                <c:pt idx="8">
                  <c:v>3208722.2025762717</c:v>
                </c:pt>
                <c:pt idx="9">
                  <c:v>3305643.5824119244</c:v>
                </c:pt>
                <c:pt idx="10">
                  <c:v>3400840.2520699641</c:v>
                </c:pt>
                <c:pt idx="11">
                  <c:v>3494228.1122984802</c:v>
                </c:pt>
                <c:pt idx="12">
                  <c:v>3585724.7182224737</c:v>
                </c:pt>
                <c:pt idx="13">
                  <c:v>3675249.403263472</c:v>
                </c:pt>
                <c:pt idx="14">
                  <c:v>3762723.4009005735</c:v>
                </c:pt>
                <c:pt idx="15">
                  <c:v>3848069.964016892</c:v>
                </c:pt>
                <c:pt idx="16">
                  <c:v>3931214.4815788749</c:v>
                </c:pt>
                <c:pt idx="17">
                  <c:v>4012084.5923989709</c:v>
                </c:pt>
                <c:pt idx="18">
                  <c:v>4090610.2957372991</c:v>
                </c:pt>
                <c:pt idx="19">
                  <c:v>4166724.0585023351</c:v>
                </c:pt>
                <c:pt idx="20">
                  <c:v>4240360.9188163448</c:v>
                </c:pt>
                <c:pt idx="21">
                  <c:v>4311458.5857173242</c:v>
                </c:pt>
                <c:pt idx="22">
                  <c:v>4379957.5347774671</c:v>
                </c:pt>
                <c:pt idx="23">
                  <c:v>4445801.0994231571</c:v>
                </c:pt>
                <c:pt idx="24">
                  <c:v>4508935.5577526223</c:v>
                </c:pt>
                <c:pt idx="25">
                  <c:v>4569310.2146536782</c:v>
                </c:pt>
                <c:pt idx="26">
                  <c:v>4626877.4790346548</c:v>
                </c:pt>
                <c:pt idx="27">
                  <c:v>4577401.7636526246</c:v>
                </c:pt>
                <c:pt idx="28">
                  <c:v>4528358.4453388182</c:v>
                </c:pt>
                <c:pt idx="29">
                  <c:v>4479743.7753131045</c:v>
                </c:pt>
                <c:pt idx="30">
                  <c:v>4431554.0372384982</c:v>
                </c:pt>
                <c:pt idx="31">
                  <c:v>4383785.5469404878</c:v>
                </c:pt>
                <c:pt idx="32">
                  <c:v>4336434.6521288082</c:v>
                </c:pt>
                <c:pt idx="33">
                  <c:v>4289497.7321216175</c:v>
                </c:pt>
                <c:pt idx="34">
                  <c:v>4242971.197572045</c:v>
                </c:pt>
                <c:pt idx="35">
                  <c:v>4196851.4901971286</c:v>
                </c:pt>
                <c:pt idx="36">
                  <c:v>4151135.0825090706</c:v>
                </c:pt>
                <c:pt idx="37">
                  <c:v>4105818.4775488446</c:v>
                </c:pt>
                <c:pt idx="38">
                  <c:v>4060898.2086220826</c:v>
                </c:pt>
                <c:pt idx="39">
                  <c:v>4016370.8390372647</c:v>
                </c:pt>
                <c:pt idx="40">
                  <c:v>3972232.9618461635</c:v>
                </c:pt>
                <c:pt idx="41">
                  <c:v>3928481.1995865367</c:v>
                </c:pt>
                <c:pt idx="42">
                  <c:v>3885112.2040270478</c:v>
                </c:pt>
                <c:pt idx="43">
                  <c:v>3842122.6559143881</c:v>
                </c:pt>
                <c:pt idx="44">
                  <c:v>3799509.2647225894</c:v>
                </c:pt>
                <c:pt idx="45">
                  <c:v>3757268.7684045061</c:v>
                </c:pt>
                <c:pt idx="46">
                  <c:v>3715397.9331454458</c:v>
                </c:pt>
                <c:pt idx="47">
                  <c:v>3673893.5531189269</c:v>
                </c:pt>
                <c:pt idx="48">
                  <c:v>3632752.4502445594</c:v>
                </c:pt>
                <c:pt idx="49">
                  <c:v>3591971.473948007</c:v>
                </c:pt>
                <c:pt idx="50">
                  <c:v>3551547.5009230357</c:v>
                </c:pt>
                <c:pt idx="51">
                  <c:v>3511477.434895617</c:v>
                </c:pt>
                <c:pt idx="52">
                  <c:v>3471758.2063900712</c:v>
                </c:pt>
                <c:pt idx="53">
                  <c:v>3432386.7724972321</c:v>
                </c:pt>
                <c:pt idx="54">
                  <c:v>3393360.1166446232</c:v>
                </c:pt>
                <c:pt idx="55">
                  <c:v>3354675.2483686153</c:v>
                </c:pt>
                <c:pt idx="56">
                  <c:v>3316329.2030885541</c:v>
                </c:pt>
                <c:pt idx="57">
                  <c:v>3278319.0418828544</c:v>
                </c:pt>
                <c:pt idx="58">
                  <c:v>3240641.8512670128</c:v>
                </c:pt>
                <c:pt idx="59">
                  <c:v>3203294.7429735526</c:v>
                </c:pt>
                <c:pt idx="60">
                  <c:v>3166274.8537338711</c:v>
                </c:pt>
                <c:pt idx="61">
                  <c:v>3129579.3450619681</c:v>
                </c:pt>
                <c:pt idx="62">
                  <c:v>3093205.4030400524</c:v>
                </c:pt>
                <c:pt idx="63">
                  <c:v>2707287.6980301253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4EF7-B891-05B7FC7F7E9E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'cmo-02'!$AF$21:$AF$377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574862.54007587349</c:v>
                </c:pt>
                <c:pt idx="64">
                  <c:v>3246411.0848426432</c:v>
                </c:pt>
                <c:pt idx="65">
                  <c:v>3210985.2017689021</c:v>
                </c:pt>
                <c:pt idx="66">
                  <c:v>3175869.8711327002</c:v>
                </c:pt>
                <c:pt idx="67">
                  <c:v>3141062.3987056836</c:v>
                </c:pt>
                <c:pt idx="68">
                  <c:v>3106560.1135797147</c:v>
                </c:pt>
                <c:pt idx="69">
                  <c:v>3072360.3679651264</c:v>
                </c:pt>
                <c:pt idx="70">
                  <c:v>3038460.5369907175</c:v>
                </c:pt>
                <c:pt idx="71">
                  <c:v>3004858.0185054848</c:v>
                </c:pt>
                <c:pt idx="72">
                  <c:v>2971550.2328820601</c:v>
                </c:pt>
                <c:pt idx="73">
                  <c:v>2938534.6228218628</c:v>
                </c:pt>
                <c:pt idx="74">
                  <c:v>2905808.6531619197</c:v>
                </c:pt>
                <c:pt idx="75">
                  <c:v>2873369.8106833724</c:v>
                </c:pt>
                <c:pt idx="76">
                  <c:v>415505.78350501572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4EF7-B891-05B7FC7F7E9E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'cmo-02'!$AG$21:$AG$377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3028834.820416613</c:v>
                </c:pt>
                <c:pt idx="77">
                  <c:v>3412468.5629781657</c:v>
                </c:pt>
                <c:pt idx="78">
                  <c:v>3380876.2393339532</c:v>
                </c:pt>
                <c:pt idx="79">
                  <c:v>3349561.2056644945</c:v>
                </c:pt>
                <c:pt idx="80">
                  <c:v>3318521.0556564713</c:v>
                </c:pt>
                <c:pt idx="81">
                  <c:v>3287753.4038259634</c:v>
                </c:pt>
                <c:pt idx="82">
                  <c:v>3257255.8853382547</c:v>
                </c:pt>
                <c:pt idx="83">
                  <c:v>3227026.1558291852</c:v>
                </c:pt>
                <c:pt idx="84">
                  <c:v>3197061.8912280584</c:v>
                </c:pt>
                <c:pt idx="85">
                  <c:v>3167360.7875820743</c:v>
                </c:pt>
                <c:pt idx="86">
                  <c:v>3137920.5608822824</c:v>
                </c:pt>
                <c:pt idx="87">
                  <c:v>3108738.9468910443</c:v>
                </c:pt>
                <c:pt idx="88">
                  <c:v>3079813.7009709808</c:v>
                </c:pt>
                <c:pt idx="89">
                  <c:v>3051142.5979154059</c:v>
                </c:pt>
                <c:pt idx="90">
                  <c:v>3022723.4317802256</c:v>
                </c:pt>
                <c:pt idx="91">
                  <c:v>2994554.0157172885</c:v>
                </c:pt>
                <c:pt idx="92">
                  <c:v>2966632.1818091804</c:v>
                </c:pt>
                <c:pt idx="93">
                  <c:v>2938955.780905447</c:v>
                </c:pt>
                <c:pt idx="94">
                  <c:v>2911522.6824602336</c:v>
                </c:pt>
                <c:pt idx="95">
                  <c:v>2884330.7743713292</c:v>
                </c:pt>
                <c:pt idx="96">
                  <c:v>2857377.9628206021</c:v>
                </c:pt>
                <c:pt idx="97">
                  <c:v>2830662.1721158186</c:v>
                </c:pt>
                <c:pt idx="98">
                  <c:v>2804181.3445338244</c:v>
                </c:pt>
                <c:pt idx="99">
                  <c:v>2777933.440165088</c:v>
                </c:pt>
                <c:pt idx="100">
                  <c:v>2751916.4367595897</c:v>
                </c:pt>
                <c:pt idx="101">
                  <c:v>2726128.3295740355</c:v>
                </c:pt>
                <c:pt idx="102">
                  <c:v>2700567.1312204013</c:v>
                </c:pt>
                <c:pt idx="103">
                  <c:v>2675230.8715157825</c:v>
                </c:pt>
                <c:pt idx="104">
                  <c:v>2650117.5973335453</c:v>
                </c:pt>
                <c:pt idx="105">
                  <c:v>2625225.3724557636</c:v>
                </c:pt>
                <c:pt idx="106">
                  <c:v>2600552.2774269311</c:v>
                </c:pt>
                <c:pt idx="107">
                  <c:v>2576096.4094089433</c:v>
                </c:pt>
                <c:pt idx="108">
                  <c:v>2551855.8820373295</c:v>
                </c:pt>
                <c:pt idx="109">
                  <c:v>2527828.8252787311</c:v>
                </c:pt>
                <c:pt idx="110">
                  <c:v>2504013.3852896127</c:v>
                </c:pt>
                <c:pt idx="111">
                  <c:v>2480407.7242761906</c:v>
                </c:pt>
                <c:pt idx="112">
                  <c:v>2339941.4509953754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4EF7-B891-05B7FC7F7E9E}"/>
            </c:ext>
          </c:extLst>
        </c:ser>
        <c:ser>
          <c:idx val="3"/>
          <c:order val="3"/>
          <c:tx>
            <c:v>tranche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'cmo-02'!$AH$21:$AH$377</c:f>
              <c:numCache>
                <c:formatCode>_-* #,##0_-;\-* #,##0_-;_-* "-"_-;_-@_-</c:formatCode>
                <c:ptCount val="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117068.56936020544</c:v>
                </c:pt>
                <c:pt idx="113">
                  <c:v>2433818.467418144</c:v>
                </c:pt>
                <c:pt idx="114">
                  <c:v>2410831.2749910192</c:v>
                </c:pt>
                <c:pt idx="115">
                  <c:v>2388046.6681028414</c:v>
                </c:pt>
                <c:pt idx="116">
                  <c:v>2365462.8871496292</c:v>
                </c:pt>
                <c:pt idx="117">
                  <c:v>2343078.1877618288</c:v>
                </c:pt>
                <c:pt idx="118">
                  <c:v>2320890.8406725149</c:v>
                </c:pt>
                <c:pt idx="119">
                  <c:v>2298899.1315867226</c:v>
                </c:pt>
                <c:pt idx="120">
                  <c:v>2277101.3610519199</c:v>
                </c:pt>
                <c:pt idx="121">
                  <c:v>2255495.8443295914</c:v>
                </c:pt>
                <c:pt idx="122">
                  <c:v>2234080.9112679381</c:v>
                </c:pt>
                <c:pt idx="123">
                  <c:v>2212854.9061756786</c:v>
                </c:pt>
                <c:pt idx="124">
                  <c:v>2191816.1876969375</c:v>
                </c:pt>
                <c:pt idx="125">
                  <c:v>2170963.1286872225</c:v>
                </c:pt>
                <c:pt idx="126">
                  <c:v>2150294.1160904681</c:v>
                </c:pt>
                <c:pt idx="127">
                  <c:v>2129807.5508171464</c:v>
                </c:pt>
                <c:pt idx="128">
                  <c:v>2109501.8476234325</c:v>
                </c:pt>
                <c:pt idx="129">
                  <c:v>2089375.434991414</c:v>
                </c:pt>
                <c:pt idx="130">
                  <c:v>2069426.7550103352</c:v>
                </c:pt>
                <c:pt idx="131">
                  <c:v>2049654.2632588721</c:v>
                </c:pt>
                <c:pt idx="132">
                  <c:v>2030056.4286884237</c:v>
                </c:pt>
                <c:pt idx="133">
                  <c:v>2010631.733507413</c:v>
                </c:pt>
                <c:pt idx="134">
                  <c:v>1991378.6730665879</c:v>
                </c:pt>
                <c:pt idx="135">
                  <c:v>1972295.7557453173</c:v>
                </c:pt>
                <c:pt idx="136">
                  <c:v>1953381.5028388677</c:v>
                </c:pt>
                <c:pt idx="137">
                  <c:v>1934634.4484466556</c:v>
                </c:pt>
                <c:pt idx="138">
                  <c:v>1916053.1393614681</c:v>
                </c:pt>
                <c:pt idx="139">
                  <c:v>1897636.13495964</c:v>
                </c:pt>
                <c:pt idx="140">
                  <c:v>1879382.0070921814</c:v>
                </c:pt>
                <c:pt idx="141">
                  <c:v>1861289.3399768469</c:v>
                </c:pt>
                <c:pt idx="142">
                  <c:v>1843356.7300911406</c:v>
                </c:pt>
                <c:pt idx="143">
                  <c:v>1825582.786066243</c:v>
                </c:pt>
                <c:pt idx="144">
                  <c:v>1807966.1285818578</c:v>
                </c:pt>
                <c:pt idx="145">
                  <c:v>1790505.3902619672</c:v>
                </c:pt>
                <c:pt idx="146">
                  <c:v>1773199.2155714917</c:v>
                </c:pt>
                <c:pt idx="147">
                  <c:v>1756046.2607138394</c:v>
                </c:pt>
                <c:pt idx="148">
                  <c:v>1739045.1935293446</c:v>
                </c:pt>
                <c:pt idx="149">
                  <c:v>1722194.6933945841</c:v>
                </c:pt>
                <c:pt idx="150">
                  <c:v>1705493.4511225652</c:v>
                </c:pt>
                <c:pt idx="151">
                  <c:v>1688940.1688637752</c:v>
                </c:pt>
                <c:pt idx="152">
                  <c:v>1672533.5600080891</c:v>
                </c:pt>
                <c:pt idx="153">
                  <c:v>1656272.3490875247</c:v>
                </c:pt>
                <c:pt idx="154">
                  <c:v>1640155.2716798377</c:v>
                </c:pt>
                <c:pt idx="155">
                  <c:v>1624181.0743129547</c:v>
                </c:pt>
                <c:pt idx="156">
                  <c:v>1608348.5143702282</c:v>
                </c:pt>
                <c:pt idx="157">
                  <c:v>1592656.3599965128</c:v>
                </c:pt>
                <c:pt idx="158">
                  <c:v>1577103.3900050565</c:v>
                </c:pt>
                <c:pt idx="159">
                  <c:v>1561688.3937851936</c:v>
                </c:pt>
                <c:pt idx="160">
                  <c:v>1546410.1712108385</c:v>
                </c:pt>
                <c:pt idx="161">
                  <c:v>1531267.5325497692</c:v>
                </c:pt>
                <c:pt idx="162">
                  <c:v>1516259.2983736978</c:v>
                </c:pt>
                <c:pt idx="163">
                  <c:v>1501384.299469118</c:v>
                </c:pt>
                <c:pt idx="164">
                  <c:v>1486641.3767489223</c:v>
                </c:pt>
                <c:pt idx="165">
                  <c:v>1472029.3811647859</c:v>
                </c:pt>
                <c:pt idx="166">
                  <c:v>1457547.1736203071</c:v>
                </c:pt>
                <c:pt idx="167">
                  <c:v>1443193.6248849006</c:v>
                </c:pt>
                <c:pt idx="168">
                  <c:v>1428967.6155084339</c:v>
                </c:pt>
                <c:pt idx="169">
                  <c:v>1414868.0357366023</c:v>
                </c:pt>
                <c:pt idx="170">
                  <c:v>1400893.7854270383</c:v>
                </c:pt>
                <c:pt idx="171">
                  <c:v>1387043.7739661431</c:v>
                </c:pt>
                <c:pt idx="172">
                  <c:v>1373316.9201866409</c:v>
                </c:pt>
                <c:pt idx="173">
                  <c:v>1359712.1522858436</c:v>
                </c:pt>
                <c:pt idx="174">
                  <c:v>1346228.4077446244</c:v>
                </c:pt>
                <c:pt idx="175">
                  <c:v>1332864.6332470926</c:v>
                </c:pt>
                <c:pt idx="176">
                  <c:v>1319619.7846009606</c:v>
                </c:pt>
                <c:pt idx="177">
                  <c:v>1306492.8266586028</c:v>
                </c:pt>
                <c:pt idx="178">
                  <c:v>1293482.733238796</c:v>
                </c:pt>
                <c:pt idx="179">
                  <c:v>1280588.4870491365</c:v>
                </c:pt>
                <c:pt idx="180">
                  <c:v>1267809.0796091296</c:v>
                </c:pt>
                <c:pt idx="181">
                  <c:v>1255143.5111739419</c:v>
                </c:pt>
                <c:pt idx="182">
                  <c:v>1242590.7906588167</c:v>
                </c:pt>
                <c:pt idx="183">
                  <c:v>1230149.9355641403</c:v>
                </c:pt>
                <c:pt idx="184">
                  <c:v>1217819.9719011581</c:v>
                </c:pt>
                <c:pt idx="185">
                  <c:v>1205599.9341183319</c:v>
                </c:pt>
                <c:pt idx="186">
                  <c:v>1193488.8650283366</c:v>
                </c:pt>
                <c:pt idx="187">
                  <c:v>1181485.8157356854</c:v>
                </c:pt>
                <c:pt idx="188">
                  <c:v>1169589.845564984</c:v>
                </c:pt>
                <c:pt idx="189">
                  <c:v>1157800.0219898031</c:v>
                </c:pt>
                <c:pt idx="190">
                  <c:v>1146115.420562167</c:v>
                </c:pt>
                <c:pt idx="191">
                  <c:v>1134535.1248426537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1100411.0262158806</c:v>
                </c:pt>
                <c:pt idx="195">
                  <c:v>1089238.9466928614</c:v>
                </c:pt>
                <c:pt idx="196">
                  <c:v>1078166.7084046358</c:v>
                </c:pt>
                <c:pt idx="197">
                  <c:v>1067193.44152867</c:v>
                </c:pt>
                <c:pt idx="198">
                  <c:v>1056318.2837783152</c:v>
                </c:pt>
                <c:pt idx="199">
                  <c:v>1045540.3803375997</c:v>
                </c:pt>
                <c:pt idx="200">
                  <c:v>1034858.8837965857</c:v>
                </c:pt>
                <c:pt idx="201">
                  <c:v>1024272.954087285</c:v>
                </c:pt>
                <c:pt idx="202">
                  <c:v>1013781.7584201279</c:v>
                </c:pt>
                <c:pt idx="203">
                  <c:v>1003384.4712209834</c:v>
                </c:pt>
                <c:pt idx="204">
                  <c:v>993080.2740687239</c:v>
                </c:pt>
                <c:pt idx="205">
                  <c:v>982868.35563332844</c:v>
                </c:pt>
                <c:pt idx="206">
                  <c:v>972747.91161452304</c:v>
                </c:pt>
                <c:pt idx="207">
                  <c:v>962718.14468095195</c:v>
                </c:pt>
                <c:pt idx="208">
                  <c:v>952778.2644098734</c:v>
                </c:pt>
                <c:pt idx="209">
                  <c:v>942927.48722737888</c:v>
                </c:pt>
                <c:pt idx="210">
                  <c:v>933165.03634912847</c:v>
                </c:pt>
                <c:pt idx="211">
                  <c:v>923490.14172159915</c:v>
                </c:pt>
                <c:pt idx="212">
                  <c:v>913902.03996384132</c:v>
                </c:pt>
                <c:pt idx="213">
                  <c:v>904399.97430973977</c:v>
                </c:pt>
                <c:pt idx="214">
                  <c:v>894983.1945507722</c:v>
                </c:pt>
                <c:pt idx="215">
                  <c:v>885650.9569792659</c:v>
                </c:pt>
                <c:pt idx="216">
                  <c:v>876402.5243321422</c:v>
                </c:pt>
                <c:pt idx="217">
                  <c:v>867237.16573515022</c:v>
                </c:pt>
                <c:pt idx="218">
                  <c:v>858154.15664758161</c:v>
                </c:pt>
                <c:pt idx="219">
                  <c:v>849152.77880746254</c:v>
                </c:pt>
                <c:pt idx="220">
                  <c:v>840232.32017722272</c:v>
                </c:pt>
                <c:pt idx="221">
                  <c:v>831392.07488983218</c:v>
                </c:pt>
                <c:pt idx="222">
                  <c:v>822631.34319540393</c:v>
                </c:pt>
                <c:pt idx="223">
                  <c:v>813949.43140826013</c:v>
                </c:pt>
                <c:pt idx="224">
                  <c:v>805345.65185445489</c:v>
                </c:pt>
                <c:pt idx="225">
                  <c:v>796819.32281975076</c:v>
                </c:pt>
                <c:pt idx="226">
                  <c:v>788369.76849804737</c:v>
                </c:pt>
                <c:pt idx="227">
                  <c:v>779996.31894025288</c:v>
                </c:pt>
                <c:pt idx="228">
                  <c:v>771698.31000360078</c:v>
                </c:pt>
                <c:pt idx="229">
                  <c:v>763475.08330140403</c:v>
                </c:pt>
                <c:pt idx="230">
                  <c:v>755325.98615324276</c:v>
                </c:pt>
                <c:pt idx="231">
                  <c:v>747250.37153558456</c:v>
                </c:pt>
                <c:pt idx="232">
                  <c:v>739247.59803283133</c:v>
                </c:pt>
                <c:pt idx="233">
                  <c:v>731317.02978878911</c:v>
                </c:pt>
                <c:pt idx="234">
                  <c:v>723458.03645855829</c:v>
                </c:pt>
                <c:pt idx="235">
                  <c:v>715669.99316084001</c:v>
                </c:pt>
                <c:pt idx="236">
                  <c:v>707952.28043065523</c:v>
                </c:pt>
                <c:pt idx="237">
                  <c:v>700304.28417247208</c:v>
                </c:pt>
                <c:pt idx="238">
                  <c:v>692725.39561373915</c:v>
                </c:pt>
                <c:pt idx="239">
                  <c:v>685215.01125882135</c:v>
                </c:pt>
                <c:pt idx="240">
                  <c:v>677772.53284333355</c:v>
                </c:pt>
                <c:pt idx="241">
                  <c:v>670397.36728886911</c:v>
                </c:pt>
                <c:pt idx="242">
                  <c:v>663088.9266581207</c:v>
                </c:pt>
                <c:pt idx="243">
                  <c:v>655846.62811038899</c:v>
                </c:pt>
                <c:pt idx="244">
                  <c:v>648669.89385747607</c:v>
                </c:pt>
                <c:pt idx="245">
                  <c:v>641558.15111996105</c:v>
                </c:pt>
                <c:pt idx="246">
                  <c:v>634510.83208385296</c:v>
                </c:pt>
                <c:pt idx="247">
                  <c:v>627527.37385761947</c:v>
                </c:pt>
                <c:pt idx="248">
                  <c:v>620607.21842958697</c:v>
                </c:pt>
                <c:pt idx="249">
                  <c:v>613749.81262570957</c:v>
                </c:pt>
                <c:pt idx="250">
                  <c:v>606954.60806770227</c:v>
                </c:pt>
                <c:pt idx="251">
                  <c:v>600221.06113153824</c:v>
                </c:pt>
                <c:pt idx="252">
                  <c:v>593548.63290630328</c:v>
                </c:pt>
                <c:pt idx="253">
                  <c:v>586936.78915340733</c:v>
                </c:pt>
                <c:pt idx="254">
                  <c:v>580385.00026614824</c:v>
                </c:pt>
                <c:pt idx="255">
                  <c:v>573892.741229626</c:v>
                </c:pt>
                <c:pt idx="256">
                  <c:v>567459.49158100307</c:v>
                </c:pt>
                <c:pt idx="257">
                  <c:v>561084.73537010874</c:v>
                </c:pt>
                <c:pt idx="258">
                  <c:v>554767.96112038475</c:v>
                </c:pt>
                <c:pt idx="259">
                  <c:v>548508.66179016768</c:v>
                </c:pt>
                <c:pt idx="260">
                  <c:v>542306.3347343076</c:v>
                </c:pt>
                <c:pt idx="261">
                  <c:v>536160.48166611767</c:v>
                </c:pt>
                <c:pt idx="262">
                  <c:v>530070.60861965385</c:v>
                </c:pt>
                <c:pt idx="263">
                  <c:v>524036.22591231996</c:v>
                </c:pt>
                <c:pt idx="264">
                  <c:v>518056.84810779663</c:v>
                </c:pt>
                <c:pt idx="265">
                  <c:v>512131.99397929152</c:v>
                </c:pt>
                <c:pt idx="266">
                  <c:v>506261.18647310673</c:v>
                </c:pt>
                <c:pt idx="267">
                  <c:v>500443.95267252158</c:v>
                </c:pt>
                <c:pt idx="268">
                  <c:v>494679.82376198785</c:v>
                </c:pt>
                <c:pt idx="269">
                  <c:v>488968.33499163494</c:v>
                </c:pt>
                <c:pt idx="270">
                  <c:v>483309.02564208192</c:v>
                </c:pt>
                <c:pt idx="271">
                  <c:v>477701.43898955407</c:v>
                </c:pt>
                <c:pt idx="272">
                  <c:v>472145.12227130088</c:v>
                </c:pt>
                <c:pt idx="273">
                  <c:v>466639.62665131397</c:v>
                </c:pt>
                <c:pt idx="274">
                  <c:v>461184.50718634069</c:v>
                </c:pt>
                <c:pt idx="275">
                  <c:v>455779.3227921924</c:v>
                </c:pt>
                <c:pt idx="276">
                  <c:v>450423.63621034386</c:v>
                </c:pt>
                <c:pt idx="277">
                  <c:v>445117.01397482166</c:v>
                </c:pt>
                <c:pt idx="278">
                  <c:v>439859.02637937921</c:v>
                </c:pt>
                <c:pt idx="279">
                  <c:v>434649.24744495581</c:v>
                </c:pt>
                <c:pt idx="280">
                  <c:v>429487.25488741643</c:v>
                </c:pt>
                <c:pt idx="281">
                  <c:v>424372.63008557202</c:v>
                </c:pt>
                <c:pt idx="282">
                  <c:v>419304.95804947492</c:v>
                </c:pt>
                <c:pt idx="283">
                  <c:v>414283.82738898962</c:v>
                </c:pt>
                <c:pt idx="284">
                  <c:v>409308.83028263506</c:v>
                </c:pt>
                <c:pt idx="285">
                  <c:v>404379.56244669622</c:v>
                </c:pt>
                <c:pt idx="286">
                  <c:v>399495.62310460379</c:v>
                </c:pt>
                <c:pt idx="287">
                  <c:v>394656.61495657754</c:v>
                </c:pt>
                <c:pt idx="288">
                  <c:v>389862.14414953307</c:v>
                </c:pt>
                <c:pt idx="289">
                  <c:v>385111.8202472491</c:v>
                </c:pt>
                <c:pt idx="290">
                  <c:v>380405.25620079192</c:v>
                </c:pt>
                <c:pt idx="291">
                  <c:v>375742.06831919705</c:v>
                </c:pt>
                <c:pt idx="292">
                  <c:v>371121.87624040258</c:v>
                </c:pt>
                <c:pt idx="293">
                  <c:v>366544.3029024367</c:v>
                </c:pt>
                <c:pt idx="294">
                  <c:v>362008.97451485152</c:v>
                </c:pt>
                <c:pt idx="295">
                  <c:v>357515.52053040627</c:v>
                </c:pt>
                <c:pt idx="296">
                  <c:v>353063.57361699443</c:v>
                </c:pt>
                <c:pt idx="297">
                  <c:v>348652.76962981408</c:v>
                </c:pt>
                <c:pt idx="298">
                  <c:v>344282.74758377863</c:v>
                </c:pt>
                <c:pt idx="299">
                  <c:v>339953.14962616668</c:v>
                </c:pt>
                <c:pt idx="300">
                  <c:v>335663.62100950797</c:v>
                </c:pt>
                <c:pt idx="301">
                  <c:v>331413.81006470497</c:v>
                </c:pt>
                <c:pt idx="302">
                  <c:v>327203.36817438522</c:v>
                </c:pt>
                <c:pt idx="303">
                  <c:v>323031.94974648615</c:v>
                </c:pt>
                <c:pt idx="304">
                  <c:v>318899.21218806703</c:v>
                </c:pt>
                <c:pt idx="305">
                  <c:v>314804.8158793482</c:v>
                </c:pt>
                <c:pt idx="306">
                  <c:v>310748.42414797418</c:v>
                </c:pt>
                <c:pt idx="307">
                  <c:v>306729.70324350073</c:v>
                </c:pt>
                <c:pt idx="308">
                  <c:v>302748.32231210114</c:v>
                </c:pt>
                <c:pt idx="309">
                  <c:v>298803.95337149216</c:v>
                </c:pt>
                <c:pt idx="310">
                  <c:v>294896.27128607698</c:v>
                </c:pt>
                <c:pt idx="311">
                  <c:v>291024.95374230272</c:v>
                </c:pt>
                <c:pt idx="312">
                  <c:v>287189.68122423161</c:v>
                </c:pt>
                <c:pt idx="313">
                  <c:v>283390.13698932301</c:v>
                </c:pt>
                <c:pt idx="314">
                  <c:v>279626.00704442541</c:v>
                </c:pt>
                <c:pt idx="315">
                  <c:v>275896.98012197588</c:v>
                </c:pt>
                <c:pt idx="316">
                  <c:v>272202.74765640561</c:v>
                </c:pt>
                <c:pt idx="317">
                  <c:v>268543.00376074924</c:v>
                </c:pt>
                <c:pt idx="318">
                  <c:v>264917.44520345714</c:v>
                </c:pt>
                <c:pt idx="319">
                  <c:v>261325.77138540742</c:v>
                </c:pt>
                <c:pt idx="320">
                  <c:v>257767.68431711762</c:v>
                </c:pt>
                <c:pt idx="321">
                  <c:v>254242.88859615341</c:v>
                </c:pt>
                <c:pt idx="322">
                  <c:v>250751.09138473246</c:v>
                </c:pt>
                <c:pt idx="323">
                  <c:v>247292.00238752179</c:v>
                </c:pt>
                <c:pt idx="324">
                  <c:v>243865.33382962839</c:v>
                </c:pt>
                <c:pt idx="325">
                  <c:v>240470.80043477885</c:v>
                </c:pt>
                <c:pt idx="326">
                  <c:v>237108.11940368859</c:v>
                </c:pt>
                <c:pt idx="327">
                  <c:v>233777.01039261813</c:v>
                </c:pt>
                <c:pt idx="328">
                  <c:v>230477.19549211458</c:v>
                </c:pt>
                <c:pt idx="329">
                  <c:v>227208.39920593752</c:v>
                </c:pt>
                <c:pt idx="330">
                  <c:v>223970.34843016672</c:v>
                </c:pt>
                <c:pt idx="331">
                  <c:v>220762.77243249089</c:v>
                </c:pt>
                <c:pt idx="332">
                  <c:v>217585.4028316756</c:v>
                </c:pt>
                <c:pt idx="333">
                  <c:v>214437.9735772087</c:v>
                </c:pt>
                <c:pt idx="334">
                  <c:v>211320.22092912192</c:v>
                </c:pt>
                <c:pt idx="335">
                  <c:v>208231.88343798733</c:v>
                </c:pt>
                <c:pt idx="336">
                  <c:v>205172.70192508606</c:v>
                </c:pt>
                <c:pt idx="337">
                  <c:v>202142.41946274962</c:v>
                </c:pt>
                <c:pt idx="338">
                  <c:v>199140.78135487047</c:v>
                </c:pt>
                <c:pt idx="339">
                  <c:v>196167.53511758175</c:v>
                </c:pt>
                <c:pt idx="340">
                  <c:v>193222.43046010373</c:v>
                </c:pt>
                <c:pt idx="341">
                  <c:v>190305.21926575637</c:v>
                </c:pt>
                <c:pt idx="342">
                  <c:v>187415.65557313594</c:v>
                </c:pt>
                <c:pt idx="343">
                  <c:v>184553.49555745447</c:v>
                </c:pt>
                <c:pt idx="344">
                  <c:v>181718.49751204063</c:v>
                </c:pt>
                <c:pt idx="345">
                  <c:v>178910.42183000079</c:v>
                </c:pt>
                <c:pt idx="346">
                  <c:v>176129.03098603879</c:v>
                </c:pt>
                <c:pt idx="347">
                  <c:v>173374.08951843277</c:v>
                </c:pt>
                <c:pt idx="348">
                  <c:v>170645.36401116807</c:v>
                </c:pt>
                <c:pt idx="349">
                  <c:v>167942.62307622458</c:v>
                </c:pt>
                <c:pt idx="350">
                  <c:v>165265.63733601777</c:v>
                </c:pt>
                <c:pt idx="351">
                  <c:v>162614.17940599102</c:v>
                </c:pt>
                <c:pt idx="352">
                  <c:v>159988.02387735885</c:v>
                </c:pt>
                <c:pt idx="353">
                  <c:v>157386.94729999965</c:v>
                </c:pt>
                <c:pt idx="354">
                  <c:v>154810.72816549608</c:v>
                </c:pt>
                <c:pt idx="355">
                  <c:v>152259.14689032215</c:v>
                </c:pt>
                <c:pt idx="356">
                  <c:v>149731.98579917519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4EF7-B891-05B7FC7F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 flow for tranches</a:t>
            </a:r>
            <a:r>
              <a:rPr lang="en-US" altLang="ko-KR" baseline="0"/>
              <a:t> in cmo-04 at 300 PSA</a:t>
            </a:r>
            <a:r>
              <a:rPr lang="en-US" altLang="ko-KR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'cmo-04'!$AI$16:$AI$372</c:f>
              <c:numCache>
                <c:formatCode>_-* #,##0_-;\-* #,##0_-;_-* "-"_-;_-@_-</c:formatCode>
                <c:ptCount val="357"/>
                <c:pt idx="0">
                  <c:v>2031919.5177998899</c:v>
                </c:pt>
                <c:pt idx="1">
                  <c:v>2090417.3681980446</c:v>
                </c:pt>
                <c:pt idx="2">
                  <c:v>2148389.5298438575</c:v>
                </c:pt>
                <c:pt idx="3">
                  <c:v>2205808.2016705624</c:v>
                </c:pt>
                <c:pt idx="4">
                  <c:v>2262645.7967183515</c:v>
                </c:pt>
                <c:pt idx="5">
                  <c:v>2318874.9640343674</c:v>
                </c:pt>
                <c:pt idx="6">
                  <c:v>2374468.6104750149</c:v>
                </c:pt>
                <c:pt idx="7">
                  <c:v>2429399.9223873853</c:v>
                </c:pt>
                <c:pt idx="8">
                  <c:v>2483642.3871455388</c:v>
                </c:pt>
                <c:pt idx="9">
                  <c:v>2537169.8145179069</c:v>
                </c:pt>
                <c:pt idx="10">
                  <c:v>2589956.357842674</c:v>
                </c:pt>
                <c:pt idx="11">
                  <c:v>2641976.5349864028</c:v>
                </c:pt>
                <c:pt idx="12">
                  <c:v>2693205.2490632655</c:v>
                </c:pt>
                <c:pt idx="13">
                  <c:v>2743617.8088913672</c:v>
                </c:pt>
                <c:pt idx="14">
                  <c:v>2793189.9491622364</c:v>
                </c:pt>
                <c:pt idx="15">
                  <c:v>2841897.8503015945</c:v>
                </c:pt>
                <c:pt idx="16">
                  <c:v>2889718.1579977637</c:v>
                </c:pt>
                <c:pt idx="17">
                  <c:v>2936628.002375483</c:v>
                </c:pt>
                <c:pt idx="18">
                  <c:v>2982605.0167933442</c:v>
                </c:pt>
                <c:pt idx="19">
                  <c:v>3027627.3562425021</c:v>
                </c:pt>
                <c:pt idx="20">
                  <c:v>3071673.7153257183</c:v>
                </c:pt>
                <c:pt idx="21">
                  <c:v>3114723.3457951429</c:v>
                </c:pt>
                <c:pt idx="22">
                  <c:v>3156756.0736290049</c:v>
                </c:pt>
                <c:pt idx="23">
                  <c:v>3197752.3156262999</c:v>
                </c:pt>
                <c:pt idx="24">
                  <c:v>3237693.0955006015</c:v>
                </c:pt>
                <c:pt idx="25">
                  <c:v>3276560.059453317</c:v>
                </c:pt>
                <c:pt idx="26">
                  <c:v>3314335.4912084742</c:v>
                </c:pt>
                <c:pt idx="27">
                  <c:v>3293306.4806531435</c:v>
                </c:pt>
                <c:pt idx="28">
                  <c:v>3272371.9218588984</c:v>
                </c:pt>
                <c:pt idx="29">
                  <c:v>3251531.3733618017</c:v>
                </c:pt>
                <c:pt idx="30">
                  <c:v>3230784.3957236847</c:v>
                </c:pt>
                <c:pt idx="31">
                  <c:v>3210130.5515227714</c:v>
                </c:pt>
                <c:pt idx="32">
                  <c:v>3189569.4053443456</c:v>
                </c:pt>
                <c:pt idx="33">
                  <c:v>3169100.5237714648</c:v>
                </c:pt>
                <c:pt idx="34">
                  <c:v>3148723.4753757138</c:v>
                </c:pt>
                <c:pt idx="35">
                  <c:v>3128437.8307080017</c:v>
                </c:pt>
                <c:pt idx="36">
                  <c:v>4945421.1218025666</c:v>
                </c:pt>
                <c:pt idx="37">
                  <c:v>6842897.4938272769</c:v>
                </c:pt>
                <c:pt idx="38">
                  <c:v>6637830.308150108</c:v>
                </c:pt>
                <c:pt idx="39">
                  <c:v>6438874.6775808083</c:v>
                </c:pt>
                <c:pt idx="40">
                  <c:v>6245849.2131880177</c:v>
                </c:pt>
                <c:pt idx="41">
                  <c:v>6058577.8928224416</c:v>
                </c:pt>
                <c:pt idx="42">
                  <c:v>5876889.9027051451</c:v>
                </c:pt>
                <c:pt idx="43">
                  <c:v>5700619.4836832294</c:v>
                </c:pt>
                <c:pt idx="44">
                  <c:v>5529605.78201559</c:v>
                </c:pt>
                <c:pt idx="45">
                  <c:v>5363692.7045554491</c:v>
                </c:pt>
                <c:pt idx="46">
                  <c:v>5202728.7782002697</c:v>
                </c:pt>
                <c:pt idx="47">
                  <c:v>5046567.0134835336</c:v>
                </c:pt>
                <c:pt idx="48">
                  <c:v>4895064.7721864358</c:v>
                </c:pt>
                <c:pt idx="49">
                  <c:v>4748083.6388512421</c:v>
                </c:pt>
                <c:pt idx="50">
                  <c:v>4605489.2960814908</c:v>
                </c:pt>
                <c:pt idx="51">
                  <c:v>4467151.4035175527</c:v>
                </c:pt>
                <c:pt idx="52">
                  <c:v>4332943.4803794343</c:v>
                </c:pt>
                <c:pt idx="53">
                  <c:v>4202742.7914717887</c:v>
                </c:pt>
                <c:pt idx="54">
                  <c:v>4076430.2365492657</c:v>
                </c:pt>
                <c:pt idx="55">
                  <c:v>3953890.2429432711</c:v>
                </c:pt>
                <c:pt idx="56">
                  <c:v>3835010.6613541464</c:v>
                </c:pt>
                <c:pt idx="57">
                  <c:v>3719682.6647155927</c:v>
                </c:pt>
                <c:pt idx="58">
                  <c:v>3607800.6500409017</c:v>
                </c:pt>
                <c:pt idx="59">
                  <c:v>3499262.1431632084</c:v>
                </c:pt>
                <c:pt idx="60">
                  <c:v>3393967.7062845845</c:v>
                </c:pt>
                <c:pt idx="61">
                  <c:v>3291820.8482512562</c:v>
                </c:pt>
                <c:pt idx="62">
                  <c:v>3192727.9374747141</c:v>
                </c:pt>
                <c:pt idx="63">
                  <c:v>3096598.1174207958</c:v>
                </c:pt>
                <c:pt idx="64">
                  <c:v>3003343.2245911346</c:v>
                </c:pt>
                <c:pt idx="65">
                  <c:v>2912877.7089235927</c:v>
                </c:pt>
                <c:pt idx="66">
                  <c:v>2825118.5565404519</c:v>
                </c:pt>
                <c:pt idx="67">
                  <c:v>2739985.2147752219</c:v>
                </c:pt>
                <c:pt idx="68">
                  <c:v>2657399.5194109725</c:v>
                </c:pt>
                <c:pt idx="69">
                  <c:v>2577285.6240650606</c:v>
                </c:pt>
                <c:pt idx="70">
                  <c:v>2499569.9316570372</c:v>
                </c:pt>
                <c:pt idx="71">
                  <c:v>2424181.0278983959</c:v>
                </c:pt>
                <c:pt idx="72">
                  <c:v>2351049.6167445946</c:v>
                </c:pt>
                <c:pt idx="73">
                  <c:v>2280108.457751574</c:v>
                </c:pt>
                <c:pt idx="74">
                  <c:v>2211292.3052806668</c:v>
                </c:pt>
                <c:pt idx="75">
                  <c:v>2144537.8494974542</c:v>
                </c:pt>
                <c:pt idx="76">
                  <c:v>2079783.659111727</c:v>
                </c:pt>
                <c:pt idx="77">
                  <c:v>2016970.1258072576</c:v>
                </c:pt>
                <c:pt idx="78">
                  <c:v>1956039.4103116109</c:v>
                </c:pt>
                <c:pt idx="79">
                  <c:v>1896935.3900576655</c:v>
                </c:pt>
                <c:pt idx="80">
                  <c:v>1839603.608389965</c:v>
                </c:pt>
                <c:pt idx="81">
                  <c:v>1783991.225270371</c:v>
                </c:pt>
                <c:pt idx="82">
                  <c:v>1730046.9694388492</c:v>
                </c:pt>
                <c:pt idx="83">
                  <c:v>1677721.0919865165</c:v>
                </c:pt>
                <c:pt idx="84">
                  <c:v>1626965.321299321</c:v>
                </c:pt>
                <c:pt idx="85">
                  <c:v>1577732.8193319812</c:v>
                </c:pt>
                <c:pt idx="86">
                  <c:v>1529978.1391729719</c:v>
                </c:pt>
                <c:pt idx="87">
                  <c:v>1483657.1838625127</c:v>
                </c:pt>
                <c:pt idx="88">
                  <c:v>1438727.1664266319</c:v>
                </c:pt>
                <c:pt idx="89">
                  <c:v>1395146.5710914638</c:v>
                </c:pt>
                <c:pt idx="90">
                  <c:v>1352875.1156429895</c:v>
                </c:pt>
                <c:pt idx="91">
                  <c:v>1311873.7148984661</c:v>
                </c:pt>
                <c:pt idx="92">
                  <c:v>1272104.4452567657</c:v>
                </c:pt>
                <c:pt idx="93">
                  <c:v>1233530.510295829</c:v>
                </c:pt>
                <c:pt idx="94">
                  <c:v>1196116.2073863568</c:v>
                </c:pt>
                <c:pt idx="95">
                  <c:v>1159826.8952917857</c:v>
                </c:pt>
                <c:pt idx="96">
                  <c:v>1124628.9627254675</c:v>
                </c:pt>
                <c:pt idx="97">
                  <c:v>1090489.7978368306</c:v>
                </c:pt>
                <c:pt idx="98">
                  <c:v>1057377.7585991307</c:v>
                </c:pt>
                <c:pt idx="99">
                  <c:v>1025262.1440722108</c:v>
                </c:pt>
                <c:pt idx="100">
                  <c:v>994113.16651446326</c:v>
                </c:pt>
                <c:pt idx="101">
                  <c:v>963901.92431895353</c:v>
                </c:pt>
                <c:pt idx="102">
                  <c:v>934600.37574940163</c:v>
                </c:pt>
                <c:pt idx="103">
                  <c:v>906181.31345242902</c:v>
                </c:pt>
                <c:pt idx="104">
                  <c:v>878618.3397231797</c:v>
                </c:pt>
                <c:pt idx="105">
                  <c:v>851885.84250209027</c:v>
                </c:pt>
                <c:pt idx="106">
                  <c:v>825958.97208124772</c:v>
                </c:pt>
                <c:pt idx="107">
                  <c:v>800813.61849939835</c:v>
                </c:pt>
                <c:pt idx="108">
                  <c:v>776426.38960529689</c:v>
                </c:pt>
                <c:pt idx="109">
                  <c:v>752774.58976967679</c:v>
                </c:pt>
                <c:pt idx="110">
                  <c:v>729836.19922670815</c:v>
                </c:pt>
                <c:pt idx="111">
                  <c:v>707589.85402636719</c:v>
                </c:pt>
                <c:pt idx="112">
                  <c:v>686014.82657969603</c:v>
                </c:pt>
                <c:pt idx="113">
                  <c:v>665091.00677945523</c:v>
                </c:pt>
                <c:pt idx="114">
                  <c:v>644798.88367919228</c:v>
                </c:pt>
                <c:pt idx="115">
                  <c:v>625119.5277142456</c:v>
                </c:pt>
                <c:pt idx="116">
                  <c:v>606034.57344869024</c:v>
                </c:pt>
                <c:pt idx="117">
                  <c:v>587526.20283270569</c:v>
                </c:pt>
                <c:pt idx="118">
                  <c:v>569577.12895529706</c:v>
                </c:pt>
                <c:pt idx="119">
                  <c:v>552170.58027775132</c:v>
                </c:pt>
                <c:pt idx="120">
                  <c:v>535290.2853336368</c:v>
                </c:pt>
                <c:pt idx="121">
                  <c:v>518920.45788157394</c:v>
                </c:pt>
                <c:pt idx="122">
                  <c:v>503045.7824974109</c:v>
                </c:pt>
                <c:pt idx="123">
                  <c:v>487651.4005928323</c:v>
                </c:pt>
                <c:pt idx="124">
                  <c:v>472722.89684780833</c:v>
                </c:pt>
                <c:pt idx="125">
                  <c:v>458246.28604466823</c:v>
                </c:pt>
                <c:pt idx="126">
                  <c:v>444208.00029193622</c:v>
                </c:pt>
                <c:pt idx="127">
                  <c:v>430594.87662642193</c:v>
                </c:pt>
                <c:pt idx="128">
                  <c:v>417394.1449823936</c:v>
                </c:pt>
                <c:pt idx="129">
                  <c:v>404593.41651699424</c:v>
                </c:pt>
                <c:pt idx="130">
                  <c:v>392180.67228137853</c:v>
                </c:pt>
                <c:pt idx="131">
                  <c:v>380144.25222735765</c:v>
                </c:pt>
                <c:pt idx="132">
                  <c:v>368472.84453964466</c:v>
                </c:pt>
                <c:pt idx="133">
                  <c:v>357155.47528407886</c:v>
                </c:pt>
                <c:pt idx="134">
                  <c:v>346181.4983624965</c:v>
                </c:pt>
                <c:pt idx="135">
                  <c:v>335540.58576518786</c:v>
                </c:pt>
                <c:pt idx="136">
                  <c:v>325222.71811214753</c:v>
                </c:pt>
                <c:pt idx="137">
                  <c:v>315218.17547458573</c:v>
                </c:pt>
                <c:pt idx="138">
                  <c:v>305517.52846841869</c:v>
                </c:pt>
                <c:pt idx="139">
                  <c:v>296111.62961170054</c:v>
                </c:pt>
                <c:pt idx="140">
                  <c:v>286991.60493819718</c:v>
                </c:pt>
                <c:pt idx="141">
                  <c:v>278148.84585953085</c:v>
                </c:pt>
                <c:pt idx="142">
                  <c:v>269575.00126854889</c:v>
                </c:pt>
                <c:pt idx="143">
                  <c:v>261261.9698767869</c:v>
                </c:pt>
                <c:pt idx="144">
                  <c:v>253201.89277910502</c:v>
                </c:pt>
                <c:pt idx="145">
                  <c:v>245387.14623878294</c:v>
                </c:pt>
                <c:pt idx="146">
                  <c:v>237810.33468655456</c:v>
                </c:pt>
                <c:pt idx="147">
                  <c:v>230464.28392725787</c:v>
                </c:pt>
                <c:pt idx="148">
                  <c:v>223342.03454796039</c:v>
                </c:pt>
                <c:pt idx="149">
                  <c:v>216436.83552160242</c:v>
                </c:pt>
                <c:pt idx="150">
                  <c:v>209742.1380003774</c:v>
                </c:pt>
                <c:pt idx="151">
                  <c:v>203251.5892932358</c:v>
                </c:pt>
                <c:pt idx="152">
                  <c:v>196959.02702206853</c:v>
                </c:pt>
                <c:pt idx="153">
                  <c:v>190858.47345128428</c:v>
                </c:pt>
                <c:pt idx="154">
                  <c:v>184944.12998565112</c:v>
                </c:pt>
                <c:pt idx="155">
                  <c:v>179210.3718314252</c:v>
                </c:pt>
                <c:pt idx="156">
                  <c:v>173651.74281593569</c:v>
                </c:pt>
                <c:pt idx="157">
                  <c:v>168262.95036093704</c:v>
                </c:pt>
                <c:pt idx="158">
                  <c:v>163038.86060517986</c:v>
                </c:pt>
                <c:pt idx="159">
                  <c:v>157974.49367178322</c:v>
                </c:pt>
                <c:pt idx="160">
                  <c:v>153065.01907612491</c:v>
                </c:pt>
                <c:pt idx="161">
                  <c:v>148305.75127008953</c:v>
                </c:pt>
                <c:pt idx="162">
                  <c:v>143692.14531863932</c:v>
                </c:pt>
                <c:pt idx="163">
                  <c:v>139219.79270479048</c:v>
                </c:pt>
                <c:pt idx="164">
                  <c:v>134884.4172591941</c:v>
                </c:pt>
                <c:pt idx="165">
                  <c:v>130681.8712106329</c:v>
                </c:pt>
                <c:pt idx="166">
                  <c:v>126608.13135385347</c:v>
                </c:pt>
                <c:pt idx="167">
                  <c:v>122659.29533126013</c:v>
                </c:pt>
                <c:pt idx="168">
                  <c:v>118831.57802509858</c:v>
                </c:pt>
                <c:pt idx="169">
                  <c:v>115121.30805685761</c:v>
                </c:pt>
                <c:pt idx="170">
                  <c:v>111524.92439071293</c:v>
                </c:pt>
                <c:pt idx="171">
                  <c:v>108038.97303793211</c:v>
                </c:pt>
                <c:pt idx="172">
                  <c:v>104660.10385924991</c:v>
                </c:pt>
                <c:pt idx="173">
                  <c:v>101385.0674623113</c:v>
                </c:pt>
                <c:pt idx="174">
                  <c:v>98210.712191366663</c:v>
                </c:pt>
                <c:pt idx="175">
                  <c:v>95133.981206484983</c:v>
                </c:pt>
                <c:pt idx="176">
                  <c:v>92151.909649633119</c:v>
                </c:pt>
                <c:pt idx="177">
                  <c:v>89261.621895046861</c:v>
                </c:pt>
                <c:pt idx="178">
                  <c:v>86460.32888139585</c:v>
                </c:pt>
                <c:pt idx="179">
                  <c:v>83745.325523317821</c:v>
                </c:pt>
                <c:pt idx="180">
                  <c:v>81113.988199970161</c:v>
                </c:pt>
                <c:pt idx="181">
                  <c:v>78563.772318315212</c:v>
                </c:pt>
                <c:pt idx="182">
                  <c:v>76092.209948924283</c:v>
                </c:pt>
                <c:pt idx="183">
                  <c:v>73696.907532149693</c:v>
                </c:pt>
                <c:pt idx="184">
                  <c:v>71375.543652579203</c:v>
                </c:pt>
                <c:pt idx="185">
                  <c:v>69125.866879747249</c:v>
                </c:pt>
                <c:pt idx="186">
                  <c:v>66945.693673138463</c:v>
                </c:pt>
                <c:pt idx="187">
                  <c:v>64832.906349576719</c:v>
                </c:pt>
                <c:pt idx="188">
                  <c:v>62785.451111148956</c:v>
                </c:pt>
                <c:pt idx="189">
                  <c:v>60801.336131868382</c:v>
                </c:pt>
                <c:pt idx="190">
                  <c:v>58878.629701334197</c:v>
                </c:pt>
                <c:pt idx="191">
                  <c:v>57015.458423696997</c:v>
                </c:pt>
                <c:pt idx="192">
                  <c:v>55210.00547028867</c:v>
                </c:pt>
                <c:pt idx="193">
                  <c:v>53460.508884324277</c:v>
                </c:pt>
                <c:pt idx="194">
                  <c:v>51765.259936130708</c:v>
                </c:pt>
                <c:pt idx="195">
                  <c:v>50122.601527402221</c:v>
                </c:pt>
                <c:pt idx="196">
                  <c:v>48530.926643027728</c:v>
                </c:pt>
                <c:pt idx="197">
                  <c:v>46988.676849077521</c:v>
                </c:pt>
                <c:pt idx="198">
                  <c:v>45494.340835579103</c:v>
                </c:pt>
                <c:pt idx="199">
                  <c:v>44046.453002752023</c:v>
                </c:pt>
                <c:pt idx="200">
                  <c:v>42643.592089411533</c:v>
                </c:pt>
                <c:pt idx="201">
                  <c:v>41284.379842288377</c:v>
                </c:pt>
                <c:pt idx="202">
                  <c:v>39967.479725049707</c:v>
                </c:pt>
                <c:pt idx="203">
                  <c:v>38691.595665841814</c:v>
                </c:pt>
                <c:pt idx="204">
                  <c:v>37455.470842210154</c:v>
                </c:pt>
                <c:pt idx="205">
                  <c:v>36257.886502286412</c:v>
                </c:pt>
                <c:pt idx="206">
                  <c:v>35097.660821164805</c:v>
                </c:pt>
                <c:pt idx="207">
                  <c:v>33973.64779142211</c:v>
                </c:pt>
                <c:pt idx="208">
                  <c:v>32884.73614676646</c:v>
                </c:pt>
                <c:pt idx="209">
                  <c:v>31829.848317830554</c:v>
                </c:pt>
                <c:pt idx="210">
                  <c:v>30807.939419153448</c:v>
                </c:pt>
                <c:pt idx="211">
                  <c:v>29817.996266423961</c:v>
                </c:pt>
                <c:pt idx="212">
                  <c:v>28859.03642308585</c:v>
                </c:pt>
                <c:pt idx="213">
                  <c:v>27930.107275431743</c:v>
                </c:pt>
                <c:pt idx="214">
                  <c:v>27030.285135338523</c:v>
                </c:pt>
                <c:pt idx="215">
                  <c:v>26158.674369822158</c:v>
                </c:pt>
                <c:pt idx="216">
                  <c:v>25314.406556614198</c:v>
                </c:pt>
                <c:pt idx="217">
                  <c:v>24496.639664985807</c:v>
                </c:pt>
                <c:pt idx="218">
                  <c:v>23704.557261068228</c:v>
                </c:pt>
                <c:pt idx="219">
                  <c:v>22937.367736940738</c:v>
                </c:pt>
                <c:pt idx="220">
                  <c:v>22194.303562778838</c:v>
                </c:pt>
                <c:pt idx="221">
                  <c:v>21474.62056137636</c:v>
                </c:pt>
                <c:pt idx="222">
                  <c:v>20777.597204375521</c:v>
                </c:pt>
                <c:pt idx="223">
                  <c:v>20102.533929558675</c:v>
                </c:pt>
                <c:pt idx="224">
                  <c:v>19448.752478574752</c:v>
                </c:pt>
                <c:pt idx="225">
                  <c:v>18815.595254491913</c:v>
                </c:pt>
                <c:pt idx="226">
                  <c:v>18202.424698585954</c:v>
                </c:pt>
                <c:pt idx="227">
                  <c:v>17608.622685791648</c:v>
                </c:pt>
                <c:pt idx="228">
                  <c:v>17033.58993826103</c:v>
                </c:pt>
                <c:pt idx="229">
                  <c:v>16476.745456489276</c:v>
                </c:pt>
                <c:pt idx="230">
                  <c:v>15937.525967484742</c:v>
                </c:pt>
                <c:pt idx="231">
                  <c:v>15415.385389475268</c:v>
                </c:pt>
                <c:pt idx="232">
                  <c:v>14909.794312657978</c:v>
                </c:pt>
                <c:pt idx="233">
                  <c:v>14420.239495514365</c:v>
                </c:pt>
                <c:pt idx="234">
                  <c:v>13946.223376226706</c:v>
                </c:pt>
                <c:pt idx="235">
                  <c:v>13487.263598745536</c:v>
                </c:pt>
                <c:pt idx="236">
                  <c:v>13042.892553071422</c:v>
                </c:pt>
                <c:pt idx="237">
                  <c:v>12612.65692932705</c:v>
                </c:pt>
                <c:pt idx="238">
                  <c:v>12196.117285208433</c:v>
                </c:pt>
                <c:pt idx="239">
                  <c:v>11792.847626416116</c:v>
                </c:pt>
                <c:pt idx="240">
                  <c:v>11402.434999679124</c:v>
                </c:pt>
                <c:pt idx="241">
                  <c:v>11024.479097996002</c:v>
                </c:pt>
                <c:pt idx="242">
                  <c:v>10658.5918777283</c:v>
                </c:pt>
                <c:pt idx="243">
                  <c:v>10304.397187192857</c:v>
                </c:pt>
                <c:pt idx="244">
                  <c:v>9961.5304064095799</c:v>
                </c:pt>
                <c:pt idx="245">
                  <c:v>9629.6380976717373</c:v>
                </c:pt>
                <c:pt idx="246">
                  <c:v>9308.3776666156336</c:v>
                </c:pt>
                <c:pt idx="247">
                  <c:v>8997.4170334761457</c:v>
                </c:pt>
                <c:pt idx="248">
                  <c:v>8696.4343142238795</c:v>
                </c:pt>
                <c:pt idx="249">
                  <c:v>8405.1175112888395</c:v>
                </c:pt>
                <c:pt idx="250">
                  <c:v>8123.1642135841767</c:v>
                </c:pt>
                <c:pt idx="251">
                  <c:v>7850.281305552171</c:v>
                </c:pt>
                <c:pt idx="252">
                  <c:v>7586.1846849628155</c:v>
                </c:pt>
                <c:pt idx="253">
                  <c:v>7330.5989892034413</c:v>
                </c:pt>
                <c:pt idx="254">
                  <c:v>7083.2573298055404</c:v>
                </c:pt>
                <c:pt idx="255">
                  <c:v>6843.9010349625487</c:v>
                </c:pt>
                <c:pt idx="256">
                  <c:v>6612.2793997996359</c:v>
                </c:pt>
                <c:pt idx="257">
                  <c:v>6388.1494441636933</c:v>
                </c:pt>
                <c:pt idx="258">
                  <c:v>6171.2756777085851</c:v>
                </c:pt>
                <c:pt idx="259">
                  <c:v>5961.4298720574207</c:v>
                </c:pt>
                <c:pt idx="260">
                  <c:v>5758.3908398301191</c:v>
                </c:pt>
                <c:pt idx="261">
                  <c:v>5561.9442203308354</c:v>
                </c:pt>
                <c:pt idx="262">
                  <c:v>5371.8822716959075</c:v>
                </c:pt>
                <c:pt idx="263">
                  <c:v>5188.0036693089642</c:v>
                </c:pt>
                <c:pt idx="264">
                  <c:v>5010.1133102955409</c:v>
                </c:pt>
                <c:pt idx="265">
                  <c:v>4838.0221239151906</c:v>
                </c:pt>
                <c:pt idx="266">
                  <c:v>4671.546887674448</c:v>
                </c:pt>
                <c:pt idx="267">
                  <c:v>4510.5100489893121</c:v>
                </c:pt>
                <c:pt idx="268">
                  <c:v>4354.7395522309653</c:v>
                </c:pt>
                <c:pt idx="269">
                  <c:v>4204.068670993478</c:v>
                </c:pt>
                <c:pt idx="270">
                  <c:v>4058.3358454269505</c:v>
                </c:pt>
                <c:pt idx="271">
                  <c:v>3917.3845244843196</c:v>
                </c:pt>
                <c:pt idx="272">
                  <c:v>3781.0630129344836</c:v>
                </c:pt>
                <c:pt idx="273">
                  <c:v>3649.2243229988617</c:v>
                </c:pt>
                <c:pt idx="274">
                  <c:v>3521.7260304727261</c:v>
                </c:pt>
                <c:pt idx="275">
                  <c:v>3398.4301351967938</c:v>
                </c:pt>
                <c:pt idx="276">
                  <c:v>3279.2029257485765</c:v>
                </c:pt>
                <c:pt idx="277">
                  <c:v>3163.9148482268647</c:v>
                </c:pt>
                <c:pt idx="278">
                  <c:v>3052.4403790065339</c:v>
                </c:pt>
                <c:pt idx="279">
                  <c:v>2944.6579013444712</c:v>
                </c:pt>
                <c:pt idx="280">
                  <c:v>2840.4495857210386</c:v>
                </c:pt>
                <c:pt idx="281">
                  <c:v>2739.7012738048866</c:v>
                </c:pt>
                <c:pt idx="282">
                  <c:v>2642.3023659323094</c:v>
                </c:pt>
                <c:pt idx="283">
                  <c:v>2548.1457119955753</c:v>
                </c:pt>
                <c:pt idx="284">
                  <c:v>2457.1275056378081</c:v>
                </c:pt>
                <c:pt idx="285">
                  <c:v>2369.1471816550684</c:v>
                </c:pt>
                <c:pt idx="286">
                  <c:v>2284.1073165092371</c:v>
                </c:pt>
                <c:pt idx="287">
                  <c:v>2201.9135318581893</c:v>
                </c:pt>
                <c:pt idx="288">
                  <c:v>2122.4744010125428</c:v>
                </c:pt>
                <c:pt idx="289">
                  <c:v>2045.7013582309635</c:v>
                </c:pt>
                <c:pt idx="290">
                  <c:v>1971.5086107686607</c:v>
                </c:pt>
                <c:pt idx="291">
                  <c:v>1899.81305359623</c:v>
                </c:pt>
                <c:pt idx="292">
                  <c:v>1830.5341867085017</c:v>
                </c:pt>
                <c:pt idx="293">
                  <c:v>1763.5940349454413</c:v>
                </c:pt>
                <c:pt idx="294">
                  <c:v>1698.9170702494789</c:v>
                </c:pt>
                <c:pt idx="295">
                  <c:v>1636.4301362859135</c:v>
                </c:pt>
                <c:pt idx="296">
                  <c:v>1576.0623753552247</c:v>
                </c:pt>
                <c:pt idx="297">
                  <c:v>1517.7451575282564</c:v>
                </c:pt>
                <c:pt idx="298">
                  <c:v>1461.4120119373001</c:v>
                </c:pt>
                <c:pt idx="299">
                  <c:v>1406.9985601581147</c:v>
                </c:pt>
                <c:pt idx="300">
                  <c:v>1354.4424516198542</c:v>
                </c:pt>
                <c:pt idx="301">
                  <c:v>1303.6833009817717</c:v>
                </c:pt>
                <c:pt idx="302">
                  <c:v>1254.6626274173911</c:v>
                </c:pt>
                <c:pt idx="303">
                  <c:v>1207.3237957486144</c:v>
                </c:pt>
                <c:pt idx="304">
                  <c:v>1161.6119593739593</c:v>
                </c:pt>
                <c:pt idx="305">
                  <c:v>1117.4740049367877</c:v>
                </c:pt>
                <c:pt idx="306">
                  <c:v>1074.8584986810133</c:v>
                </c:pt>
                <c:pt idx="307">
                  <c:v>1033.7156344433411</c:v>
                </c:pt>
                <c:pt idx="308">
                  <c:v>993.99718323263096</c:v>
                </c:pt>
                <c:pt idx="309">
                  <c:v>955.65644434844307</c:v>
                </c:pt>
                <c:pt idx="310">
                  <c:v>918.64819799227621</c:v>
                </c:pt>
                <c:pt idx="311">
                  <c:v>882.92865932638495</c:v>
                </c:pt>
                <c:pt idx="312">
                  <c:v>848.45543393643675</c:v>
                </c:pt>
                <c:pt idx="313">
                  <c:v>815.1874746555593</c:v>
                </c:pt>
                <c:pt idx="314">
                  <c:v>783.08503970861841</c:v>
                </c:pt>
                <c:pt idx="315">
                  <c:v>752.10965213679401</c:v>
                </c:pt>
                <c:pt idx="316">
                  <c:v>722.22406046372043</c:v>
                </c:pt>
                <c:pt idx="317">
                  <c:v>693.39220056562203</c:v>
                </c:pt>
                <c:pt idx="318">
                  <c:v>665.57915870900069</c:v>
                </c:pt>
                <c:pt idx="319">
                  <c:v>638.75113572052805</c:v>
                </c:pt>
                <c:pt idx="320">
                  <c:v>612.87541225485222</c:v>
                </c:pt>
                <c:pt idx="321">
                  <c:v>587.9203151270666</c:v>
                </c:pt>
                <c:pt idx="322">
                  <c:v>563.85518467757925</c:v>
                </c:pt>
                <c:pt idx="323">
                  <c:v>540.65034313809304</c:v>
                </c:pt>
                <c:pt idx="324">
                  <c:v>518.27706396835197</c:v>
                </c:pt>
                <c:pt idx="325">
                  <c:v>496.70754213421344</c:v>
                </c:pt>
                <c:pt idx="326">
                  <c:v>475.91486529849522</c:v>
                </c:pt>
                <c:pt idx="327">
                  <c:v>455.87298589690658</c:v>
                </c:pt>
                <c:pt idx="328">
                  <c:v>436.55669407220006</c:v>
                </c:pt>
                <c:pt idx="329">
                  <c:v>417.94159144049473</c:v>
                </c:pt>
                <c:pt idx="330">
                  <c:v>400.00406566449999</c:v>
                </c:pt>
                <c:pt idx="331">
                  <c:v>382.72126580913277</c:v>
                </c:pt>
                <c:pt idx="332">
                  <c:v>366.07107845575871</c:v>
                </c:pt>
                <c:pt idx="333">
                  <c:v>350.03210455200093</c:v>
                </c:pt>
                <c:pt idx="334">
                  <c:v>334.58363697475687</c:v>
                </c:pt>
                <c:pt idx="335">
                  <c:v>319.70563878473581</c:v>
                </c:pt>
                <c:pt idx="336">
                  <c:v>305.37872215148309</c:v>
                </c:pt>
                <c:pt idx="337">
                  <c:v>291.58412792849145</c:v>
                </c:pt>
                <c:pt idx="338">
                  <c:v>278.30370585861317</c:v>
                </c:pt>
                <c:pt idx="339">
                  <c:v>265.51989539058559</c:v>
                </c:pt>
                <c:pt idx="340">
                  <c:v>253.21570708805845</c:v>
                </c:pt>
                <c:pt idx="341">
                  <c:v>241.3747046130743</c:v>
                </c:pt>
                <c:pt idx="342">
                  <c:v>229.98098726649766</c:v>
                </c:pt>
                <c:pt idx="343">
                  <c:v>219.0191730684158</c:v>
                </c:pt>
                <c:pt idx="344">
                  <c:v>208.47438236204695</c:v>
                </c:pt>
                <c:pt idx="345">
                  <c:v>198.33222192518889</c:v>
                </c:pt>
                <c:pt idx="346">
                  <c:v>188.57876957372258</c:v>
                </c:pt>
                <c:pt idx="347">
                  <c:v>179.20055924215239</c:v>
                </c:pt>
                <c:pt idx="348">
                  <c:v>170.18456652662022</c:v>
                </c:pt>
                <c:pt idx="349">
                  <c:v>161.51819467626774</c:v>
                </c:pt>
                <c:pt idx="350">
                  <c:v>153.18926101925112</c:v>
                </c:pt>
                <c:pt idx="351">
                  <c:v>145.18598381012293</c:v>
                </c:pt>
                <c:pt idx="352">
                  <c:v>137.49696948570033</c:v>
                </c:pt>
                <c:pt idx="353">
                  <c:v>130.11120031692465</c:v>
                </c:pt>
                <c:pt idx="354">
                  <c:v>123.01802244459142</c:v>
                </c:pt>
                <c:pt idx="355">
                  <c:v>116.20713428717355</c:v>
                </c:pt>
                <c:pt idx="356">
                  <c:v>109.66857530909869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8-4DE0-AE2E-07C7FDE38AD4}"/>
            </c:ext>
          </c:extLst>
        </c:ser>
        <c:ser>
          <c:idx val="1"/>
          <c:order val="1"/>
          <c:tx>
            <c:v>tranche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'cmo-04'!$AJ$16:$AJ$372</c:f>
              <c:numCache>
                <c:formatCode>_-* #,##0_-;\-* #,##0_-;_-* "-"_-;_-@_-</c:formatCode>
                <c:ptCount val="357"/>
                <c:pt idx="0">
                  <c:v>2093128.1074637093</c:v>
                </c:pt>
                <c:pt idx="1">
                  <c:v>2365908.9307989646</c:v>
                </c:pt>
                <c:pt idx="2">
                  <c:v>2635609.7190685133</c:v>
                </c:pt>
                <c:pt idx="3">
                  <c:v>2901392.0064063771</c:v>
                </c:pt>
                <c:pt idx="4">
                  <c:v>3162417.5192917236</c:v>
                </c:pt>
                <c:pt idx="5">
                  <c:v>3417851.7578942562</c:v>
                </c:pt>
                <c:pt idx="6">
                  <c:v>3666867.6478771754</c:v>
                </c:pt>
                <c:pt idx="7">
                  <c:v>3908649.2436082968</c:v>
                </c:pt>
                <c:pt idx="8">
                  <c:v>4142395.462754745</c:v>
                </c:pt>
                <c:pt idx="9">
                  <c:v>4367323.8313713521</c:v>
                </c:pt>
                <c:pt idx="10">
                  <c:v>4582674.2178460415</c:v>
                </c:pt>
                <c:pt idx="11">
                  <c:v>4787712.5334565444</c:v>
                </c:pt>
                <c:pt idx="12">
                  <c:v>4981734.3768197447</c:v>
                </c:pt>
                <c:pt idx="13">
                  <c:v>5164068.5991995977</c:v>
                </c:pt>
                <c:pt idx="14">
                  <c:v>5334080.7674836814</c:v>
                </c:pt>
                <c:pt idx="15">
                  <c:v>5491176.5016488247</c:v>
                </c:pt>
                <c:pt idx="16">
                  <c:v>5634804.6637265729</c:v>
                </c:pt>
                <c:pt idx="17">
                  <c:v>5764460.3756443812</c:v>
                </c:pt>
                <c:pt idx="18">
                  <c:v>5879687.8438711753</c:v>
                </c:pt>
                <c:pt idx="19">
                  <c:v>5980082.9695332218</c:v>
                </c:pt>
                <c:pt idx="20">
                  <c:v>6065295.7235901877</c:v>
                </c:pt>
                <c:pt idx="21">
                  <c:v>6135032.267770878</c:v>
                </c:pt>
                <c:pt idx="22">
                  <c:v>6189056.803259844</c:v>
                </c:pt>
                <c:pt idx="23">
                  <c:v>6227193.1305960882</c:v>
                </c:pt>
                <c:pt idx="24">
                  <c:v>6249325.905886177</c:v>
                </c:pt>
                <c:pt idx="25">
                  <c:v>6255401.5802377341</c:v>
                </c:pt>
                <c:pt idx="26">
                  <c:v>6245429.011275636</c:v>
                </c:pt>
                <c:pt idx="27">
                  <c:v>5980483.3907680418</c:v>
                </c:pt>
                <c:pt idx="28">
                  <c:v>5723954.784466641</c:v>
                </c:pt>
                <c:pt idx="29">
                  <c:v>5475591.2696452932</c:v>
                </c:pt>
                <c:pt idx="30">
                  <c:v>5235148.3826131783</c:v>
                </c:pt>
                <c:pt idx="31">
                  <c:v>5002388.8986230977</c:v>
                </c:pt>
                <c:pt idx="32">
                  <c:v>4777082.6182618421</c:v>
                </c:pt>
                <c:pt idx="33">
                  <c:v>4559006.1601319741</c:v>
                </c:pt>
                <c:pt idx="34">
                  <c:v>4347942.7596399831</c:v>
                </c:pt>
                <c:pt idx="35">
                  <c:v>4143682.0737111662</c:v>
                </c:pt>
                <c:pt idx="36">
                  <c:v>2108842.0317437584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8-4DE0-AE2E-07C7FDE3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08431"/>
        <c:axId val="1049911727"/>
      </c:scatterChart>
      <c:valAx>
        <c:axId val="18599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11727"/>
        <c:crosses val="autoZero"/>
        <c:crossBetween val="midCat"/>
      </c:valAx>
      <c:valAx>
        <c:axId val="1049911727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0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68580</xdr:rowOff>
    </xdr:from>
    <xdr:to>
      <xdr:col>16</xdr:col>
      <xdr:colOff>621030</xdr:colOff>
      <xdr:row>21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8</xdr:row>
      <xdr:rowOff>158352</xdr:rowOff>
    </xdr:from>
    <xdr:to>
      <xdr:col>30</xdr:col>
      <xdr:colOff>416718</xdr:colOff>
      <xdr:row>28</xdr:row>
      <xdr:rowOff>154781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321469</xdr:colOff>
      <xdr:row>14</xdr:row>
      <xdr:rowOff>0</xdr:rowOff>
    </xdr:from>
    <xdr:to>
      <xdr:col>12</xdr:col>
      <xdr:colOff>571500</xdr:colOff>
      <xdr:row>34</xdr:row>
      <xdr:rowOff>202406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500061</xdr:colOff>
      <xdr:row>37</xdr:row>
      <xdr:rowOff>205976</xdr:rowOff>
    </xdr:from>
    <xdr:to>
      <xdr:col>32</xdr:col>
      <xdr:colOff>535781</xdr:colOff>
      <xdr:row>59</xdr:row>
      <xdr:rowOff>35718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511968</xdr:colOff>
      <xdr:row>62</xdr:row>
      <xdr:rowOff>98821</xdr:rowOff>
    </xdr:from>
    <xdr:to>
      <xdr:col>32</xdr:col>
      <xdr:colOff>559592</xdr:colOff>
      <xdr:row>84</xdr:row>
      <xdr:rowOff>83344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226219</xdr:colOff>
      <xdr:row>10</xdr:row>
      <xdr:rowOff>190502</xdr:rowOff>
    </xdr:from>
    <xdr:to>
      <xdr:col>45</xdr:col>
      <xdr:colOff>47624</xdr:colOff>
      <xdr:row>39</xdr:row>
      <xdr:rowOff>95249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369094</xdr:colOff>
      <xdr:row>10</xdr:row>
      <xdr:rowOff>66677</xdr:rowOff>
    </xdr:from>
    <xdr:to>
      <xdr:col>48</xdr:col>
      <xdr:colOff>190499</xdr:colOff>
      <xdr:row>38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1157288</xdr:colOff>
      <xdr:row>18</xdr:row>
      <xdr:rowOff>16669</xdr:rowOff>
    </xdr:from>
    <xdr:to>
      <xdr:col>10</xdr:col>
      <xdr:colOff>183357</xdr:colOff>
      <xdr:row>42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E7A0F7C-4DF3-4164-AB39-08712D6DDFDD}" userId="7869de9bfb0c555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4-03-27T05:51:28.11" personId="{8E7A0F7C-4DF3-4164-AB39-08712D6DDFDD}" id="{5D8B88FA-C58D-45AF-BF48-9AFC2A473C9B}">
    <text xml:space="preserve">Spread를 더해줄 수 있다. </text>
  </threadedComment>
  <threadedComment ref="E57" dT="2024-03-27T05:54:36.79" personId="{8E7A0F7C-4DF3-4164-AB39-08712D6DDFDD}" id="{F5738C5D-7142-4F8A-867E-83682BB24009}">
    <text xml:space="preserve">Min(이용해 함수 넣어야. Non-callable 가지고 넣으면 됨. </text>
  </threadedComment>
  <threadedComment ref="E59" dT="2024-03-27T05:55:55.53" personId="{8E7A0F7C-4DF3-4164-AB39-08712D6DDFDD}" id="{62A91D6D-CCE5-435C-BDC0-E81C8F1BAF59}">
    <text xml:space="preserve">Market과 모델 price 차이를 diff로 만들고, 이걸 0으로 만드는 spread를구한다.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4-04-03T05:46:58.51" personId="{8E7A0F7C-4DF3-4164-AB39-08712D6DDFDD}" id="{7B324F43-97D6-498E-A9DE-81491F7A068B}">
    <text xml:space="preserve">monthly로 바꿔주는. </text>
  </threadedComment>
  <threadedComment ref="F9" dT="2024-04-03T05:39:55.82" personId="{8E7A0F7C-4DF3-4164-AB39-08712D6DDFDD}" id="{1239B582-9483-449A-ABBA-528F7A38D293}">
    <text xml:space="preserve">pre-payment를 통해 원금이 얼마나 줄고 있는지. 잔여 원금. </text>
  </threadedComment>
  <threadedComment ref="F9" dT="2024-04-03T05:52:00.94" personId="{8E7A0F7C-4DF3-4164-AB39-08712D6DDFDD}" id="{E47F0172-8D63-4C47-9801-A6F4FB344386}" parentId="{1239B582-9483-449A-ABBA-528F7A38D293}">
    <text xml:space="preserve">엇? 잔여 원금이 아니다. 잔여 원금은 outstanding balance고. size of pool은 다른 개념인 듯 한데. </text>
  </threadedComment>
  <threadedComment ref="R368" dT="2024-04-03T06:02:06.76" personId="{8E7A0F7C-4DF3-4164-AB39-08712D6DDFDD}" id="{232FB83C-C5B5-4850-8A0C-9080B3D4E64B}">
    <text xml:space="preserve">cashflow yield. 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25" sqref="D25"/>
    </sheetView>
  </sheetViews>
  <sheetFormatPr defaultRowHeight="14.4"/>
  <cols>
    <col min="1" max="1" width="15.44140625" customWidth="1"/>
    <col min="2" max="2" width="16.88671875" customWidth="1"/>
    <col min="3" max="3" width="13.44140625" customWidth="1"/>
    <col min="4" max="4" width="13.21875" customWidth="1"/>
  </cols>
  <sheetData>
    <row r="1" spans="1:6" ht="33.6">
      <c r="A1" s="7" t="s">
        <v>14</v>
      </c>
    </row>
    <row r="2" spans="1:6">
      <c r="A2" t="s">
        <v>0</v>
      </c>
    </row>
    <row r="3" spans="1:6">
      <c r="A3" t="s">
        <v>1</v>
      </c>
      <c r="B3" s="1">
        <v>44630</v>
      </c>
    </row>
    <row r="4" spans="1:6">
      <c r="A4" t="s">
        <v>2</v>
      </c>
      <c r="B4" s="1">
        <v>46456</v>
      </c>
    </row>
    <row r="5" spans="1:6">
      <c r="A5" t="s">
        <v>3</v>
      </c>
      <c r="B5" s="2">
        <v>10000</v>
      </c>
    </row>
    <row r="6" spans="1:6">
      <c r="A6" t="s">
        <v>4</v>
      </c>
      <c r="B6">
        <v>2.375E-2</v>
      </c>
      <c r="C6">
        <v>2</v>
      </c>
      <c r="D6">
        <f>B6/C6</f>
        <v>1.1875E-2</v>
      </c>
      <c r="E6" t="s">
        <v>5</v>
      </c>
    </row>
    <row r="7" spans="1:6">
      <c r="A7" t="s">
        <v>6</v>
      </c>
      <c r="B7" s="1">
        <v>44630</v>
      </c>
    </row>
    <row r="8" spans="1:6">
      <c r="A8" t="s">
        <v>7</v>
      </c>
      <c r="B8">
        <v>2.375E-2</v>
      </c>
    </row>
    <row r="10" spans="1:6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</row>
    <row r="11" spans="1:6">
      <c r="A11" s="1">
        <v>44814</v>
      </c>
      <c r="B11" s="5">
        <f>$B$5*$D$6</f>
        <v>118.75</v>
      </c>
      <c r="D11" s="4">
        <f>B11+C11</f>
        <v>118.75</v>
      </c>
      <c r="E11">
        <v>1</v>
      </c>
      <c r="F11" s="6">
        <f>D11/(1+$B$8/2)^E11</f>
        <v>117.35639283508337</v>
      </c>
    </row>
    <row r="12" spans="1:6">
      <c r="A12" s="1">
        <v>44995</v>
      </c>
      <c r="B12" s="5">
        <f t="shared" ref="B12:B20" si="0">$B$5*$D$6</f>
        <v>118.75</v>
      </c>
      <c r="D12" s="4">
        <f t="shared" ref="D12:D20" si="1">B12+C12</f>
        <v>118.75</v>
      </c>
      <c r="E12">
        <v>2</v>
      </c>
      <c r="F12" s="6">
        <f t="shared" ref="F12:F20" si="2">D12/(1+$B$8/2)^E12</f>
        <v>115.97914054115714</v>
      </c>
    </row>
    <row r="13" spans="1:6">
      <c r="A13" s="1">
        <v>45179</v>
      </c>
      <c r="B13" s="5">
        <f t="shared" si="0"/>
        <v>118.75</v>
      </c>
      <c r="D13" s="4">
        <f t="shared" si="1"/>
        <v>118.75</v>
      </c>
      <c r="E13">
        <v>3</v>
      </c>
      <c r="F13" s="6">
        <f t="shared" si="2"/>
        <v>114.61805118335478</v>
      </c>
    </row>
    <row r="14" spans="1:6">
      <c r="A14" s="1">
        <v>45361</v>
      </c>
      <c r="B14" s="5">
        <f t="shared" si="0"/>
        <v>118.75</v>
      </c>
      <c r="D14" s="4">
        <f t="shared" si="1"/>
        <v>118.75</v>
      </c>
      <c r="E14">
        <v>4</v>
      </c>
      <c r="F14" s="6">
        <f t="shared" si="2"/>
        <v>113.27293507928823</v>
      </c>
    </row>
    <row r="15" spans="1:6">
      <c r="A15" s="1">
        <v>45545</v>
      </c>
      <c r="B15" s="5">
        <f t="shared" si="0"/>
        <v>118.75</v>
      </c>
      <c r="D15" s="4">
        <f t="shared" si="1"/>
        <v>118.75</v>
      </c>
      <c r="E15">
        <v>5</v>
      </c>
      <c r="F15" s="6">
        <f t="shared" si="2"/>
        <v>111.94360477261344</v>
      </c>
    </row>
    <row r="16" spans="1:6">
      <c r="A16" s="1">
        <v>45726</v>
      </c>
      <c r="B16" s="5">
        <f t="shared" si="0"/>
        <v>118.75</v>
      </c>
      <c r="D16" s="4">
        <f t="shared" si="1"/>
        <v>118.75</v>
      </c>
      <c r="E16">
        <v>6</v>
      </c>
      <c r="F16" s="6">
        <f t="shared" si="2"/>
        <v>110.62987500690643</v>
      </c>
    </row>
    <row r="17" spans="1:6">
      <c r="A17" s="1">
        <v>45910</v>
      </c>
      <c r="B17" s="5">
        <f t="shared" si="0"/>
        <v>118.75</v>
      </c>
      <c r="D17" s="4">
        <f t="shared" si="1"/>
        <v>118.75</v>
      </c>
      <c r="E17">
        <v>7</v>
      </c>
      <c r="F17" s="6">
        <f t="shared" si="2"/>
        <v>109.33156269984575</v>
      </c>
    </row>
    <row r="18" spans="1:6">
      <c r="A18" s="1">
        <v>46091</v>
      </c>
      <c r="B18" s="5">
        <f t="shared" si="0"/>
        <v>118.75</v>
      </c>
      <c r="D18" s="4">
        <f t="shared" si="1"/>
        <v>118.75</v>
      </c>
      <c r="E18">
        <v>8</v>
      </c>
      <c r="F18" s="6">
        <f t="shared" si="2"/>
        <v>108.04848691769807</v>
      </c>
    </row>
    <row r="19" spans="1:6">
      <c r="A19" s="1">
        <v>46275</v>
      </c>
      <c r="B19" s="5">
        <f t="shared" si="0"/>
        <v>118.75</v>
      </c>
      <c r="D19" s="4">
        <f t="shared" si="1"/>
        <v>118.75</v>
      </c>
      <c r="E19">
        <v>9</v>
      </c>
      <c r="F19" s="6">
        <f t="shared" si="2"/>
        <v>106.78046885010309</v>
      </c>
    </row>
    <row r="20" spans="1:6">
      <c r="A20" s="1">
        <v>46456</v>
      </c>
      <c r="B20" s="5">
        <f t="shared" si="0"/>
        <v>118.75</v>
      </c>
      <c r="C20" s="3">
        <f>B5</f>
        <v>10000</v>
      </c>
      <c r="D20" s="4">
        <f t="shared" si="1"/>
        <v>10118.75</v>
      </c>
      <c r="E20">
        <v>10</v>
      </c>
      <c r="F20" s="6">
        <f t="shared" si="2"/>
        <v>8992.0394821139453</v>
      </c>
    </row>
    <row r="21" spans="1:6">
      <c r="F21" s="6">
        <f>SUM(F11:F20)</f>
        <v>9999.9999999999964</v>
      </c>
    </row>
    <row r="24" spans="1:6">
      <c r="A24" t="s">
        <v>8</v>
      </c>
      <c r="B24" t="s">
        <v>15</v>
      </c>
      <c r="C24" t="s">
        <v>16</v>
      </c>
    </row>
    <row r="25" spans="1:6">
      <c r="A25" s="1">
        <v>44814</v>
      </c>
      <c r="B25" s="4">
        <f>$B$5*$D$6</f>
        <v>118.75</v>
      </c>
    </row>
    <row r="26" spans="1:6">
      <c r="A26" s="1">
        <v>44995</v>
      </c>
      <c r="B26" s="4">
        <f t="shared" ref="B26:B34" si="3">$B$5*$D$6</f>
        <v>118.75</v>
      </c>
    </row>
    <row r="27" spans="1:6">
      <c r="A27" s="1">
        <v>45179</v>
      </c>
      <c r="B27" s="4">
        <f t="shared" si="3"/>
        <v>118.75</v>
      </c>
    </row>
    <row r="28" spans="1:6">
      <c r="A28" s="1">
        <v>45361</v>
      </c>
      <c r="B28" s="4">
        <f t="shared" si="3"/>
        <v>118.75</v>
      </c>
    </row>
    <row r="29" spans="1:6">
      <c r="A29" s="1">
        <v>45545</v>
      </c>
      <c r="B29" s="4">
        <f t="shared" si="3"/>
        <v>118.75</v>
      </c>
    </row>
    <row r="30" spans="1:6">
      <c r="A30" s="1">
        <v>45726</v>
      </c>
      <c r="B30" s="4">
        <f t="shared" si="3"/>
        <v>118.75</v>
      </c>
    </row>
    <row r="31" spans="1:6">
      <c r="A31" s="1">
        <v>45910</v>
      </c>
      <c r="B31" s="4">
        <f t="shared" si="3"/>
        <v>118.75</v>
      </c>
    </row>
    <row r="32" spans="1:6">
      <c r="A32" s="1">
        <v>46091</v>
      </c>
      <c r="B32" s="4">
        <f t="shared" si="3"/>
        <v>118.75</v>
      </c>
    </row>
    <row r="33" spans="1:2">
      <c r="A33" s="1">
        <v>46275</v>
      </c>
      <c r="B33" s="4">
        <f t="shared" si="3"/>
        <v>118.75</v>
      </c>
    </row>
    <row r="34" spans="1:2">
      <c r="A34" s="1">
        <v>46456</v>
      </c>
      <c r="B34" s="4">
        <f t="shared" si="3"/>
        <v>118.75</v>
      </c>
    </row>
    <row r="35" spans="1:2">
      <c r="A35" s="1">
        <v>46456</v>
      </c>
      <c r="B35" s="4">
        <f>C20</f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O11" sqref="O11"/>
    </sheetView>
  </sheetViews>
  <sheetFormatPr defaultRowHeight="14.4"/>
  <cols>
    <col min="4" max="4" width="11.88671875" bestFit="1" customWidth="1"/>
    <col min="5" max="5" width="11.21875" bestFit="1" customWidth="1"/>
    <col min="6" max="6" width="12.44140625" bestFit="1" customWidth="1"/>
    <col min="7" max="7" width="16.5546875" customWidth="1"/>
  </cols>
  <sheetData>
    <row r="2" spans="2:7">
      <c r="B2" t="s">
        <v>125</v>
      </c>
      <c r="C2" t="s">
        <v>135</v>
      </c>
      <c r="D2" t="s">
        <v>126</v>
      </c>
      <c r="E2" t="s">
        <v>127</v>
      </c>
      <c r="F2" t="s">
        <v>128</v>
      </c>
      <c r="G2" t="s">
        <v>136</v>
      </c>
    </row>
    <row r="3" spans="2:7">
      <c r="B3" t="s">
        <v>129</v>
      </c>
      <c r="C3">
        <v>91</v>
      </c>
      <c r="D3">
        <v>19</v>
      </c>
      <c r="E3">
        <v>0</v>
      </c>
      <c r="F3">
        <v>0</v>
      </c>
      <c r="G3" s="51">
        <f>C3+D3/32+E3/64+F3/256</f>
        <v>91.59375</v>
      </c>
    </row>
    <row r="4" spans="2:7">
      <c r="B4" t="s">
        <v>130</v>
      </c>
      <c r="C4">
        <v>107</v>
      </c>
      <c r="D4">
        <v>22</v>
      </c>
      <c r="E4">
        <v>0</v>
      </c>
      <c r="F4">
        <v>0</v>
      </c>
      <c r="G4" s="51">
        <f t="shared" ref="G4:G8" si="0">C4+D4/32+E4/64+F4/256</f>
        <v>107.6875</v>
      </c>
    </row>
    <row r="5" spans="2:7">
      <c r="B5" t="s">
        <v>131</v>
      </c>
      <c r="C5">
        <v>109</v>
      </c>
      <c r="D5">
        <v>6</v>
      </c>
      <c r="E5">
        <v>0</v>
      </c>
      <c r="F5">
        <v>0</v>
      </c>
      <c r="G5" s="51">
        <f t="shared" si="0"/>
        <v>109.1875</v>
      </c>
    </row>
    <row r="6" spans="2:7">
      <c r="B6" t="s">
        <v>132</v>
      </c>
      <c r="C6">
        <v>91</v>
      </c>
      <c r="D6">
        <v>19</v>
      </c>
      <c r="E6">
        <v>1</v>
      </c>
      <c r="F6">
        <v>0</v>
      </c>
      <c r="G6" s="51">
        <f t="shared" si="0"/>
        <v>91.609375</v>
      </c>
    </row>
    <row r="7" spans="2:7">
      <c r="B7" t="s">
        <v>133</v>
      </c>
      <c r="C7">
        <v>107</v>
      </c>
      <c r="D7">
        <v>22</v>
      </c>
      <c r="E7">
        <v>0</v>
      </c>
      <c r="F7">
        <v>2</v>
      </c>
      <c r="G7" s="51">
        <f t="shared" si="0"/>
        <v>107.6953125</v>
      </c>
    </row>
    <row r="8" spans="2:7">
      <c r="B8" t="s">
        <v>134</v>
      </c>
      <c r="C8">
        <v>109</v>
      </c>
      <c r="D8">
        <v>6</v>
      </c>
      <c r="E8">
        <v>0</v>
      </c>
      <c r="F8">
        <v>6</v>
      </c>
      <c r="G8" s="51">
        <f t="shared" si="0"/>
        <v>109.2109375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6"/>
  <sheetViews>
    <sheetView workbookViewId="0">
      <selection activeCell="H25" sqref="H25"/>
    </sheetView>
  </sheetViews>
  <sheetFormatPr defaultRowHeight="14.4"/>
  <cols>
    <col min="5" max="5" width="24.5546875" bestFit="1" customWidth="1"/>
    <col min="6" max="6" width="16.109375" bestFit="1" customWidth="1"/>
    <col min="9" max="10" width="13.44140625" customWidth="1"/>
    <col min="11" max="11" width="13.6640625" customWidth="1"/>
    <col min="12" max="12" width="13.21875" customWidth="1"/>
  </cols>
  <sheetData>
    <row r="2" spans="2:12">
      <c r="B2" s="53" t="s">
        <v>139</v>
      </c>
      <c r="C2" s="53" t="s">
        <v>137</v>
      </c>
      <c r="D2" s="53" t="s">
        <v>138</v>
      </c>
      <c r="E2" s="53"/>
      <c r="F2" s="53"/>
      <c r="I2" s="53" t="s">
        <v>139</v>
      </c>
      <c r="J2" s="53" t="s">
        <v>137</v>
      </c>
      <c r="K2" s="53" t="s">
        <v>138</v>
      </c>
      <c r="L2" s="53"/>
    </row>
    <row r="3" spans="2:12">
      <c r="B3" t="s">
        <v>140</v>
      </c>
      <c r="C3" t="s">
        <v>158</v>
      </c>
      <c r="D3" t="s">
        <v>178</v>
      </c>
      <c r="E3" s="52" t="s">
        <v>180</v>
      </c>
      <c r="F3" s="68" t="s">
        <v>189</v>
      </c>
      <c r="I3" s="66" t="s">
        <v>204</v>
      </c>
      <c r="J3" t="s">
        <v>207</v>
      </c>
      <c r="K3" t="s">
        <v>200</v>
      </c>
      <c r="L3" s="66" t="s">
        <v>217</v>
      </c>
    </row>
    <row r="4" spans="2:12">
      <c r="B4" t="s">
        <v>141</v>
      </c>
      <c r="C4" t="s">
        <v>159</v>
      </c>
      <c r="D4" t="s">
        <v>159</v>
      </c>
      <c r="E4" s="68" t="s">
        <v>181</v>
      </c>
      <c r="F4" s="68"/>
      <c r="I4" s="66"/>
      <c r="J4" t="s">
        <v>208</v>
      </c>
      <c r="K4" t="s">
        <v>201</v>
      </c>
      <c r="L4" s="66"/>
    </row>
    <row r="5" spans="2:12">
      <c r="B5" t="s">
        <v>142</v>
      </c>
      <c r="C5" t="s">
        <v>160</v>
      </c>
      <c r="D5" t="s">
        <v>160</v>
      </c>
      <c r="E5" s="68"/>
      <c r="F5" s="68"/>
      <c r="I5" t="s">
        <v>205</v>
      </c>
      <c r="J5" t="s">
        <v>209</v>
      </c>
      <c r="K5" t="s">
        <v>202</v>
      </c>
      <c r="L5" s="66"/>
    </row>
    <row r="6" spans="2:12">
      <c r="B6" t="s">
        <v>143</v>
      </c>
      <c r="C6" t="s">
        <v>161</v>
      </c>
      <c r="D6" t="s">
        <v>161</v>
      </c>
      <c r="E6" s="68"/>
      <c r="F6" s="68"/>
      <c r="I6" t="s">
        <v>206</v>
      </c>
      <c r="J6" t="s">
        <v>210</v>
      </c>
      <c r="K6" t="s">
        <v>203</v>
      </c>
      <c r="L6" s="66"/>
    </row>
    <row r="7" spans="2:12">
      <c r="B7" t="s">
        <v>144</v>
      </c>
      <c r="C7" t="s">
        <v>162</v>
      </c>
      <c r="D7" t="s">
        <v>162</v>
      </c>
      <c r="E7" s="68" t="s">
        <v>182</v>
      </c>
      <c r="F7" s="68"/>
      <c r="I7" s="66" t="s">
        <v>214</v>
      </c>
      <c r="J7" t="s">
        <v>211</v>
      </c>
      <c r="K7" t="s">
        <v>211</v>
      </c>
      <c r="L7" s="66" t="s">
        <v>216</v>
      </c>
    </row>
    <row r="8" spans="2:12">
      <c r="B8" t="s">
        <v>145</v>
      </c>
      <c r="C8" t="s">
        <v>163</v>
      </c>
      <c r="D8" t="s">
        <v>163</v>
      </c>
      <c r="E8" s="68"/>
      <c r="F8" s="68"/>
      <c r="I8" s="66"/>
      <c r="J8" t="s">
        <v>212</v>
      </c>
      <c r="K8" t="s">
        <v>212</v>
      </c>
      <c r="L8" s="66"/>
    </row>
    <row r="9" spans="2:12">
      <c r="B9" t="s">
        <v>146</v>
      </c>
      <c r="C9" t="s">
        <v>164</v>
      </c>
      <c r="D9" t="s">
        <v>164</v>
      </c>
      <c r="E9" s="68"/>
      <c r="F9" s="68"/>
      <c r="I9" s="66"/>
      <c r="J9" t="s">
        <v>213</v>
      </c>
      <c r="K9" t="s">
        <v>213</v>
      </c>
      <c r="L9" t="s">
        <v>215</v>
      </c>
    </row>
    <row r="10" spans="2:12">
      <c r="B10" t="s">
        <v>147</v>
      </c>
      <c r="C10" t="s">
        <v>165</v>
      </c>
      <c r="D10" t="s">
        <v>165</v>
      </c>
      <c r="E10" s="68" t="s">
        <v>183</v>
      </c>
      <c r="F10" s="68"/>
    </row>
    <row r="11" spans="2:12">
      <c r="B11" t="s">
        <v>148</v>
      </c>
      <c r="C11" t="s">
        <v>166</v>
      </c>
      <c r="D11" t="s">
        <v>166</v>
      </c>
      <c r="E11" s="68"/>
      <c r="F11" s="68"/>
    </row>
    <row r="12" spans="2:12">
      <c r="B12" t="s">
        <v>149</v>
      </c>
      <c r="C12" t="s">
        <v>167</v>
      </c>
      <c r="D12" t="s">
        <v>167</v>
      </c>
      <c r="E12" s="68"/>
      <c r="F12" s="68"/>
    </row>
    <row r="13" spans="2:12">
      <c r="B13" t="s">
        <v>150</v>
      </c>
      <c r="C13" t="s">
        <v>168</v>
      </c>
      <c r="D13" t="s">
        <v>168</v>
      </c>
      <c r="E13" s="68" t="s">
        <v>184</v>
      </c>
      <c r="F13" s="68" t="s">
        <v>190</v>
      </c>
    </row>
    <row r="14" spans="2:12">
      <c r="B14" t="s">
        <v>151</v>
      </c>
      <c r="C14" t="s">
        <v>169</v>
      </c>
      <c r="D14" t="s">
        <v>169</v>
      </c>
      <c r="E14" s="68"/>
      <c r="F14" s="68"/>
    </row>
    <row r="15" spans="2:12">
      <c r="B15" t="s">
        <v>152</v>
      </c>
      <c r="C15" t="s">
        <v>170</v>
      </c>
      <c r="D15" t="s">
        <v>170</v>
      </c>
      <c r="E15" s="68"/>
      <c r="F15" s="68"/>
    </row>
    <row r="16" spans="2:12">
      <c r="B16" t="s">
        <v>153</v>
      </c>
      <c r="C16" t="s">
        <v>171</v>
      </c>
      <c r="D16" t="s">
        <v>171</v>
      </c>
      <c r="E16" s="68" t="s">
        <v>185</v>
      </c>
      <c r="F16" s="68"/>
    </row>
    <row r="17" spans="2:6">
      <c r="B17" t="s">
        <v>154</v>
      </c>
      <c r="C17" t="s">
        <v>172</v>
      </c>
      <c r="D17" t="s">
        <v>172</v>
      </c>
      <c r="E17" s="68"/>
      <c r="F17" s="68"/>
    </row>
    <row r="18" spans="2:6">
      <c r="B18" t="s">
        <v>155</v>
      </c>
      <c r="C18" t="s">
        <v>173</v>
      </c>
      <c r="D18" t="s">
        <v>173</v>
      </c>
      <c r="E18" s="68"/>
      <c r="F18" s="68"/>
    </row>
    <row r="19" spans="2:6">
      <c r="B19" t="s">
        <v>191</v>
      </c>
      <c r="C19" t="s">
        <v>174</v>
      </c>
      <c r="D19" t="s">
        <v>174</v>
      </c>
      <c r="E19" s="68" t="s">
        <v>186</v>
      </c>
      <c r="F19" s="68"/>
    </row>
    <row r="20" spans="2:6">
      <c r="B20" t="s">
        <v>192</v>
      </c>
      <c r="C20" t="s">
        <v>175</v>
      </c>
      <c r="D20" t="s">
        <v>175</v>
      </c>
      <c r="E20" s="68"/>
      <c r="F20" s="68"/>
    </row>
    <row r="21" spans="2:6">
      <c r="B21" t="s">
        <v>193</v>
      </c>
      <c r="C21" t="s">
        <v>176</v>
      </c>
      <c r="D21" t="s">
        <v>176</v>
      </c>
      <c r="E21" s="68"/>
      <c r="F21" s="68"/>
    </row>
    <row r="22" spans="2:6">
      <c r="B22" s="66" t="s">
        <v>156</v>
      </c>
      <c r="C22" t="s">
        <v>177</v>
      </c>
      <c r="D22" t="s">
        <v>179</v>
      </c>
      <c r="E22" s="52" t="s">
        <v>187</v>
      </c>
      <c r="F22" s="68"/>
    </row>
    <row r="23" spans="2:6">
      <c r="B23" s="66"/>
      <c r="C23" t="s">
        <v>157</v>
      </c>
      <c r="D23" t="s">
        <v>90</v>
      </c>
      <c r="E23" s="52" t="s">
        <v>188</v>
      </c>
      <c r="F23" s="68"/>
    </row>
    <row r="24" spans="2:6" ht="69.599999999999994" customHeight="1">
      <c r="B24" s="66" t="s">
        <v>194</v>
      </c>
      <c r="C24" s="11" t="s">
        <v>197</v>
      </c>
      <c r="D24" t="s">
        <v>195</v>
      </c>
      <c r="E24" s="67" t="s">
        <v>199</v>
      </c>
      <c r="F24" s="68"/>
    </row>
    <row r="25" spans="2:6">
      <c r="B25" s="66"/>
      <c r="C25" t="s">
        <v>198</v>
      </c>
      <c r="D25" t="s">
        <v>196</v>
      </c>
      <c r="E25" s="67"/>
      <c r="F25" s="68"/>
    </row>
    <row r="26" spans="2:6">
      <c r="B26" s="66"/>
      <c r="C26" t="s">
        <v>196</v>
      </c>
      <c r="E26" s="67"/>
      <c r="F26" s="68"/>
    </row>
  </sheetData>
  <mergeCells count="15">
    <mergeCell ref="I3:I4"/>
    <mergeCell ref="I7:I9"/>
    <mergeCell ref="L3:L6"/>
    <mergeCell ref="L7:L8"/>
    <mergeCell ref="B22:B23"/>
    <mergeCell ref="B24:B26"/>
    <mergeCell ref="E24:E26"/>
    <mergeCell ref="F13:F26"/>
    <mergeCell ref="F3:F12"/>
    <mergeCell ref="E4:E6"/>
    <mergeCell ref="E7:E9"/>
    <mergeCell ref="E10:E12"/>
    <mergeCell ref="E13:E15"/>
    <mergeCell ref="E16:E18"/>
    <mergeCell ref="E19:E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31"/>
  <sheetViews>
    <sheetView workbookViewId="0">
      <selection activeCell="O12" sqref="O12"/>
    </sheetView>
  </sheetViews>
  <sheetFormatPr defaultRowHeight="14.4"/>
  <cols>
    <col min="2" max="2" width="17.5546875" customWidth="1"/>
    <col min="3" max="3" width="15.6640625" customWidth="1"/>
    <col min="4" max="4" width="14.6640625" customWidth="1"/>
  </cols>
  <sheetData>
    <row r="3" spans="2:5">
      <c r="B3" t="s">
        <v>380</v>
      </c>
    </row>
    <row r="5" spans="2:5">
      <c r="B5" s="62" t="s">
        <v>381</v>
      </c>
      <c r="C5" s="62" t="s">
        <v>387</v>
      </c>
      <c r="D5" s="62" t="s">
        <v>387</v>
      </c>
    </row>
    <row r="6" spans="2:5">
      <c r="B6" s="10" t="s">
        <v>382</v>
      </c>
      <c r="C6">
        <v>3.33</v>
      </c>
      <c r="D6">
        <v>4.55</v>
      </c>
    </row>
    <row r="7" spans="2:5">
      <c r="B7" s="10" t="s">
        <v>383</v>
      </c>
      <c r="C7">
        <v>3.64</v>
      </c>
      <c r="D7">
        <v>4.5599999999999996</v>
      </c>
    </row>
    <row r="8" spans="2:5">
      <c r="B8" s="10" t="s">
        <v>384</v>
      </c>
      <c r="C8">
        <v>4.32</v>
      </c>
      <c r="D8">
        <v>4.5999999999999996</v>
      </c>
    </row>
    <row r="9" spans="2:5">
      <c r="B9" s="10" t="s">
        <v>385</v>
      </c>
      <c r="C9">
        <v>3.88</v>
      </c>
    </row>
    <row r="10" spans="2:5">
      <c r="B10" s="10" t="s">
        <v>386</v>
      </c>
      <c r="C10">
        <v>4.9000000000000004</v>
      </c>
    </row>
    <row r="14" spans="2:5">
      <c r="B14" t="s">
        <v>388</v>
      </c>
    </row>
    <row r="16" spans="2:5">
      <c r="B16" s="62" t="s">
        <v>389</v>
      </c>
      <c r="C16" s="62" t="s">
        <v>217</v>
      </c>
      <c r="D16" s="62" t="s">
        <v>216</v>
      </c>
      <c r="E16" s="62" t="s">
        <v>390</v>
      </c>
    </row>
    <row r="17" spans="2:5">
      <c r="B17" t="s">
        <v>391</v>
      </c>
      <c r="C17">
        <v>53.21</v>
      </c>
      <c r="D17">
        <v>43.83</v>
      </c>
      <c r="E17">
        <v>46.64</v>
      </c>
    </row>
    <row r="18" spans="2:5">
      <c r="B18" t="s">
        <v>392</v>
      </c>
      <c r="C18">
        <v>43.69</v>
      </c>
      <c r="D18">
        <v>36.18</v>
      </c>
      <c r="E18">
        <v>39.950000000000003</v>
      </c>
    </row>
    <row r="19" spans="2:5">
      <c r="B19" t="s">
        <v>393</v>
      </c>
      <c r="C19">
        <v>37.1</v>
      </c>
      <c r="D19">
        <v>32.74</v>
      </c>
      <c r="E19">
        <v>32.14</v>
      </c>
    </row>
    <row r="20" spans="2:5">
      <c r="B20" t="s">
        <v>394</v>
      </c>
      <c r="C20">
        <v>22.52</v>
      </c>
      <c r="D20">
        <v>32.54</v>
      </c>
      <c r="E20">
        <v>31.45</v>
      </c>
    </row>
    <row r="23" spans="2:5">
      <c r="B23" s="63" t="s">
        <v>414</v>
      </c>
    </row>
    <row r="25" spans="2:5">
      <c r="B25" s="62" t="s">
        <v>395</v>
      </c>
      <c r="C25" s="62" t="s">
        <v>415</v>
      </c>
      <c r="D25" s="62" t="s">
        <v>411</v>
      </c>
    </row>
    <row r="26" spans="2:5">
      <c r="B26" t="s">
        <v>396</v>
      </c>
      <c r="C26" t="s">
        <v>402</v>
      </c>
      <c r="D26" s="64" t="s">
        <v>408</v>
      </c>
    </row>
    <row r="27" spans="2:5">
      <c r="B27" t="s">
        <v>397</v>
      </c>
      <c r="C27" t="s">
        <v>403</v>
      </c>
      <c r="D27" s="64" t="s">
        <v>409</v>
      </c>
    </row>
    <row r="28" spans="2:5">
      <c r="B28" t="s">
        <v>398</v>
      </c>
      <c r="C28" t="s">
        <v>404</v>
      </c>
      <c r="D28" s="64" t="s">
        <v>410</v>
      </c>
    </row>
    <row r="29" spans="2:5">
      <c r="B29" t="s">
        <v>399</v>
      </c>
      <c r="C29" t="s">
        <v>405</v>
      </c>
      <c r="D29" s="64" t="s">
        <v>412</v>
      </c>
    </row>
    <row r="30" spans="2:5">
      <c r="B30" t="s">
        <v>400</v>
      </c>
      <c r="C30" t="s">
        <v>406</v>
      </c>
      <c r="D30" s="64" t="s">
        <v>416</v>
      </c>
    </row>
    <row r="31" spans="2:5">
      <c r="B31" t="s">
        <v>401</v>
      </c>
      <c r="C31" t="s">
        <v>407</v>
      </c>
      <c r="D31" s="64" t="s">
        <v>413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90" zoomScaleNormal="90" workbookViewId="0">
      <selection activeCell="G21" sqref="G21"/>
    </sheetView>
  </sheetViews>
  <sheetFormatPr defaultRowHeight="14.4"/>
  <cols>
    <col min="1" max="1" width="16.6640625" customWidth="1"/>
    <col min="2" max="2" width="38.44140625" style="10" customWidth="1"/>
    <col min="3" max="3" width="32.6640625" style="10" customWidth="1"/>
    <col min="4" max="4" width="32.88671875" customWidth="1"/>
    <col min="5" max="5" width="25.88671875" style="52" customWidth="1"/>
  </cols>
  <sheetData>
    <row r="1" spans="1:7" ht="27.6">
      <c r="A1" s="57" t="s">
        <v>374</v>
      </c>
      <c r="B1" s="57" t="s">
        <v>375</v>
      </c>
      <c r="C1" s="57" t="s">
        <v>376</v>
      </c>
      <c r="D1" s="57" t="s">
        <v>377</v>
      </c>
      <c r="E1" s="57" t="s">
        <v>378</v>
      </c>
    </row>
    <row r="2" spans="1:7">
      <c r="A2" s="54">
        <v>1</v>
      </c>
      <c r="B2" s="55" t="s">
        <v>218</v>
      </c>
      <c r="C2" s="55" t="s">
        <v>219</v>
      </c>
      <c r="D2" s="54" t="s">
        <v>220</v>
      </c>
      <c r="E2" s="56">
        <v>97.9</v>
      </c>
      <c r="G2" s="61" t="s">
        <v>379</v>
      </c>
    </row>
    <row r="3" spans="1:7">
      <c r="A3" s="54">
        <v>2</v>
      </c>
      <c r="B3" s="55" t="s">
        <v>221</v>
      </c>
      <c r="C3" s="55" t="s">
        <v>222</v>
      </c>
      <c r="D3" s="54" t="s">
        <v>220</v>
      </c>
      <c r="E3" s="56">
        <v>97.7</v>
      </c>
    </row>
    <row r="4" spans="1:7">
      <c r="A4" s="54">
        <v>3</v>
      </c>
      <c r="B4" s="55" t="s">
        <v>223</v>
      </c>
      <c r="C4" s="55" t="s">
        <v>224</v>
      </c>
      <c r="D4" s="54" t="s">
        <v>225</v>
      </c>
      <c r="E4" s="56">
        <v>97.7</v>
      </c>
    </row>
    <row r="5" spans="1:7">
      <c r="A5" s="54">
        <v>4</v>
      </c>
      <c r="B5" s="55" t="s">
        <v>226</v>
      </c>
      <c r="C5" s="55" t="s">
        <v>224</v>
      </c>
      <c r="D5" s="54" t="s">
        <v>227</v>
      </c>
      <c r="E5" s="56">
        <v>97.5</v>
      </c>
    </row>
    <row r="6" spans="1:7">
      <c r="A6" s="54">
        <v>5</v>
      </c>
      <c r="B6" s="55" t="s">
        <v>228</v>
      </c>
      <c r="C6" s="55" t="s">
        <v>229</v>
      </c>
      <c r="D6" s="54" t="s">
        <v>230</v>
      </c>
      <c r="E6" s="56">
        <v>97.3</v>
      </c>
    </row>
    <row r="7" spans="1:7">
      <c r="A7" s="54">
        <v>6</v>
      </c>
      <c r="B7" s="55" t="s">
        <v>231</v>
      </c>
      <c r="C7" s="55" t="s">
        <v>232</v>
      </c>
      <c r="D7" s="54" t="s">
        <v>227</v>
      </c>
      <c r="E7" s="56">
        <v>97.2</v>
      </c>
    </row>
    <row r="8" spans="1:7">
      <c r="A8" s="54">
        <v>7</v>
      </c>
      <c r="B8" s="55" t="s">
        <v>233</v>
      </c>
      <c r="C8" s="55" t="s">
        <v>234</v>
      </c>
      <c r="D8" s="54" t="s">
        <v>227</v>
      </c>
      <c r="E8" s="56">
        <v>96.9</v>
      </c>
    </row>
    <row r="9" spans="1:7">
      <c r="A9" s="54">
        <v>8</v>
      </c>
      <c r="B9" s="55" t="s">
        <v>235</v>
      </c>
      <c r="C9" s="55" t="s">
        <v>234</v>
      </c>
      <c r="D9" s="54" t="s">
        <v>227</v>
      </c>
      <c r="E9" s="56">
        <v>96.9</v>
      </c>
    </row>
    <row r="10" spans="1:7">
      <c r="A10" s="54">
        <v>9</v>
      </c>
      <c r="B10" s="55" t="s">
        <v>236</v>
      </c>
      <c r="C10" s="55" t="s">
        <v>237</v>
      </c>
      <c r="D10" s="54" t="s">
        <v>238</v>
      </c>
      <c r="E10" s="56">
        <v>96.8</v>
      </c>
    </row>
    <row r="11" spans="1:7">
      <c r="A11" s="54">
        <v>10</v>
      </c>
      <c r="B11" s="55" t="s">
        <v>239</v>
      </c>
      <c r="C11" s="55" t="s">
        <v>240</v>
      </c>
      <c r="D11" s="54" t="s">
        <v>227</v>
      </c>
      <c r="E11" s="56">
        <v>96.8</v>
      </c>
    </row>
    <row r="12" spans="1:7">
      <c r="A12" s="54">
        <v>11</v>
      </c>
      <c r="B12" s="55" t="s">
        <v>241</v>
      </c>
      <c r="C12" s="55" t="s">
        <v>242</v>
      </c>
      <c r="D12" s="54" t="s">
        <v>220</v>
      </c>
      <c r="E12" s="56">
        <v>96.7</v>
      </c>
    </row>
    <row r="13" spans="1:7">
      <c r="A13" s="54">
        <v>12</v>
      </c>
      <c r="B13" s="55" t="s">
        <v>243</v>
      </c>
      <c r="C13" s="55" t="s">
        <v>244</v>
      </c>
      <c r="D13" s="54" t="s">
        <v>245</v>
      </c>
      <c r="E13" s="56">
        <v>96.6</v>
      </c>
    </row>
    <row r="14" spans="1:7">
      <c r="A14" s="54">
        <v>13</v>
      </c>
      <c r="B14" s="55" t="s">
        <v>246</v>
      </c>
      <c r="C14" s="55" t="s">
        <v>232</v>
      </c>
      <c r="D14" s="54" t="s">
        <v>227</v>
      </c>
      <c r="E14" s="56">
        <v>96.6</v>
      </c>
    </row>
    <row r="15" spans="1:7">
      <c r="A15" s="54">
        <v>14</v>
      </c>
      <c r="B15" s="55" t="s">
        <v>247</v>
      </c>
      <c r="C15" s="55" t="s">
        <v>244</v>
      </c>
      <c r="D15" s="54" t="s">
        <v>230</v>
      </c>
      <c r="E15" s="56">
        <v>96.4</v>
      </c>
    </row>
    <row r="16" spans="1:7">
      <c r="A16" s="54">
        <v>15</v>
      </c>
      <c r="B16" s="55" t="s">
        <v>248</v>
      </c>
      <c r="C16" s="55" t="s">
        <v>224</v>
      </c>
      <c r="D16" s="54" t="s">
        <v>227</v>
      </c>
      <c r="E16" s="56">
        <v>96.1</v>
      </c>
    </row>
    <row r="17" spans="1:5">
      <c r="A17" s="54">
        <v>16</v>
      </c>
      <c r="B17" s="55" t="s">
        <v>249</v>
      </c>
      <c r="C17" s="55" t="s">
        <v>250</v>
      </c>
      <c r="D17" s="54" t="s">
        <v>251</v>
      </c>
      <c r="E17" s="56">
        <v>96.1</v>
      </c>
    </row>
    <row r="18" spans="1:5">
      <c r="A18" s="54">
        <v>17</v>
      </c>
      <c r="B18" s="55" t="s">
        <v>252</v>
      </c>
      <c r="C18" s="55" t="s">
        <v>253</v>
      </c>
      <c r="D18" s="54" t="s">
        <v>254</v>
      </c>
      <c r="E18" s="56">
        <v>96</v>
      </c>
    </row>
    <row r="19" spans="1:5">
      <c r="A19" s="54">
        <v>18</v>
      </c>
      <c r="B19" s="55" t="s">
        <v>255</v>
      </c>
      <c r="C19" s="55" t="s">
        <v>224</v>
      </c>
      <c r="D19" s="54" t="s">
        <v>256</v>
      </c>
      <c r="E19" s="56">
        <v>95.5</v>
      </c>
    </row>
    <row r="20" spans="1:5">
      <c r="A20" s="54">
        <v>19</v>
      </c>
      <c r="B20" s="55" t="s">
        <v>257</v>
      </c>
      <c r="C20" s="55" t="s">
        <v>258</v>
      </c>
      <c r="D20" s="54" t="s">
        <v>259</v>
      </c>
      <c r="E20" s="56">
        <v>95.4</v>
      </c>
    </row>
    <row r="21" spans="1:5">
      <c r="A21" s="54">
        <v>20</v>
      </c>
      <c r="B21" s="55" t="s">
        <v>260</v>
      </c>
      <c r="C21" s="55" t="s">
        <v>234</v>
      </c>
      <c r="D21" s="54" t="s">
        <v>261</v>
      </c>
      <c r="E21" s="56">
        <v>95.4</v>
      </c>
    </row>
    <row r="22" spans="1:5">
      <c r="A22" s="54">
        <v>21</v>
      </c>
      <c r="B22" s="55" t="s">
        <v>262</v>
      </c>
      <c r="C22" s="55" t="s">
        <v>263</v>
      </c>
      <c r="D22" s="54" t="s">
        <v>220</v>
      </c>
      <c r="E22" s="56">
        <v>95.3</v>
      </c>
    </row>
    <row r="23" spans="1:5">
      <c r="A23" s="54">
        <v>22</v>
      </c>
      <c r="B23" s="55" t="s">
        <v>264</v>
      </c>
      <c r="C23" s="55" t="s">
        <v>265</v>
      </c>
      <c r="D23" s="54" t="s">
        <v>227</v>
      </c>
      <c r="E23" s="56">
        <v>95.2</v>
      </c>
    </row>
    <row r="24" spans="1:5">
      <c r="A24" s="54">
        <v>23</v>
      </c>
      <c r="B24" s="55" t="s">
        <v>266</v>
      </c>
      <c r="C24" s="55" t="s">
        <v>234</v>
      </c>
      <c r="D24" s="54" t="s">
        <v>261</v>
      </c>
      <c r="E24" s="56">
        <v>95</v>
      </c>
    </row>
    <row r="25" spans="1:5">
      <c r="A25" s="54">
        <v>24</v>
      </c>
      <c r="B25" s="55" t="s">
        <v>267</v>
      </c>
      <c r="C25" s="55" t="s">
        <v>244</v>
      </c>
      <c r="D25" s="54" t="s">
        <v>268</v>
      </c>
      <c r="E25" s="56">
        <v>94.9</v>
      </c>
    </row>
    <row r="26" spans="1:5">
      <c r="A26" s="54">
        <v>25</v>
      </c>
      <c r="B26" s="55" t="s">
        <v>269</v>
      </c>
      <c r="C26" s="55" t="s">
        <v>270</v>
      </c>
      <c r="D26" s="54" t="s">
        <v>238</v>
      </c>
      <c r="E26" s="56">
        <v>94.9</v>
      </c>
    </row>
    <row r="27" spans="1:5" ht="41.4">
      <c r="A27" s="54">
        <v>26</v>
      </c>
      <c r="B27" s="55" t="s">
        <v>271</v>
      </c>
      <c r="C27" s="55" t="s">
        <v>272</v>
      </c>
      <c r="D27" s="54" t="s">
        <v>225</v>
      </c>
      <c r="E27" s="56">
        <v>94.9</v>
      </c>
    </row>
    <row r="28" spans="1:5" ht="41.4">
      <c r="A28" s="54">
        <v>27</v>
      </c>
      <c r="B28" s="55" t="s">
        <v>273</v>
      </c>
      <c r="C28" s="55" t="s">
        <v>274</v>
      </c>
      <c r="D28" s="54" t="s">
        <v>251</v>
      </c>
      <c r="E28" s="56">
        <v>94.8</v>
      </c>
    </row>
    <row r="29" spans="1:5">
      <c r="A29" s="54">
        <v>28</v>
      </c>
      <c r="B29" s="55" t="s">
        <v>275</v>
      </c>
      <c r="C29" s="55" t="s">
        <v>234</v>
      </c>
      <c r="D29" s="54" t="s">
        <v>254</v>
      </c>
      <c r="E29" s="56">
        <v>94.7</v>
      </c>
    </row>
    <row r="30" spans="1:5">
      <c r="A30" s="54">
        <v>29</v>
      </c>
      <c r="B30" s="55" t="s">
        <v>276</v>
      </c>
      <c r="C30" s="55" t="s">
        <v>277</v>
      </c>
      <c r="D30" s="54" t="s">
        <v>278</v>
      </c>
      <c r="E30" s="56">
        <v>94.7</v>
      </c>
    </row>
    <row r="31" spans="1:5" ht="27.6">
      <c r="A31" s="54">
        <v>30</v>
      </c>
      <c r="B31" s="55" t="s">
        <v>279</v>
      </c>
      <c r="C31" s="55" t="s">
        <v>280</v>
      </c>
      <c r="D31" s="54" t="s">
        <v>281</v>
      </c>
      <c r="E31" s="56">
        <v>94.6</v>
      </c>
    </row>
    <row r="32" spans="1:5">
      <c r="A32" s="54">
        <v>31</v>
      </c>
      <c r="B32" s="55" t="s">
        <v>282</v>
      </c>
      <c r="C32" s="55" t="s">
        <v>242</v>
      </c>
      <c r="D32" s="54" t="s">
        <v>283</v>
      </c>
      <c r="E32" s="56">
        <v>94.4</v>
      </c>
    </row>
    <row r="33" spans="1:5">
      <c r="A33" s="54">
        <v>32</v>
      </c>
      <c r="B33" s="55" t="s">
        <v>284</v>
      </c>
      <c r="C33" s="55" t="s">
        <v>285</v>
      </c>
      <c r="D33" s="54" t="s">
        <v>238</v>
      </c>
      <c r="E33" s="56">
        <v>94.2</v>
      </c>
    </row>
    <row r="34" spans="1:5">
      <c r="A34" s="54">
        <v>33</v>
      </c>
      <c r="B34" s="55" t="s">
        <v>286</v>
      </c>
      <c r="C34" s="55" t="s">
        <v>234</v>
      </c>
      <c r="D34" s="54" t="s">
        <v>251</v>
      </c>
      <c r="E34" s="56">
        <v>94.2</v>
      </c>
    </row>
    <row r="35" spans="1:5">
      <c r="A35" s="54">
        <v>34</v>
      </c>
      <c r="B35" s="55" t="s">
        <v>287</v>
      </c>
      <c r="C35" s="55" t="s">
        <v>280</v>
      </c>
      <c r="D35" s="54" t="s">
        <v>245</v>
      </c>
      <c r="E35" s="56">
        <v>94.1</v>
      </c>
    </row>
    <row r="36" spans="1:5">
      <c r="A36" s="54">
        <v>35</v>
      </c>
      <c r="B36" s="55" t="s">
        <v>288</v>
      </c>
      <c r="C36" s="55" t="s">
        <v>258</v>
      </c>
      <c r="D36" s="54" t="s">
        <v>289</v>
      </c>
      <c r="E36" s="56">
        <v>93.9</v>
      </c>
    </row>
    <row r="37" spans="1:5">
      <c r="A37" s="54">
        <v>36</v>
      </c>
      <c r="B37" s="55" t="s">
        <v>290</v>
      </c>
      <c r="C37" s="55" t="s">
        <v>244</v>
      </c>
      <c r="D37" s="54" t="s">
        <v>251</v>
      </c>
      <c r="E37" s="56">
        <v>93.7</v>
      </c>
    </row>
    <row r="38" spans="1:5">
      <c r="A38" s="54">
        <v>37</v>
      </c>
      <c r="B38" s="55" t="s">
        <v>291</v>
      </c>
      <c r="C38" s="55" t="s">
        <v>292</v>
      </c>
      <c r="D38" s="54" t="s">
        <v>227</v>
      </c>
      <c r="E38" s="56">
        <v>93.6</v>
      </c>
    </row>
    <row r="39" spans="1:5">
      <c r="A39" s="54">
        <v>38</v>
      </c>
      <c r="B39" s="55" t="s">
        <v>293</v>
      </c>
      <c r="C39" s="55" t="s">
        <v>224</v>
      </c>
      <c r="D39" s="54" t="s">
        <v>220</v>
      </c>
      <c r="E39" s="56">
        <v>93.6</v>
      </c>
    </row>
    <row r="40" spans="1:5">
      <c r="A40" s="54">
        <v>39</v>
      </c>
      <c r="B40" s="55" t="s">
        <v>294</v>
      </c>
      <c r="C40" s="55" t="s">
        <v>295</v>
      </c>
      <c r="D40" s="54" t="s">
        <v>296</v>
      </c>
      <c r="E40" s="56">
        <v>93.3</v>
      </c>
    </row>
    <row r="41" spans="1:5">
      <c r="A41" s="54">
        <v>40</v>
      </c>
      <c r="B41" s="55" t="s">
        <v>297</v>
      </c>
      <c r="C41" s="55" t="s">
        <v>298</v>
      </c>
      <c r="D41" s="54" t="s">
        <v>299</v>
      </c>
      <c r="E41" s="56">
        <v>93.3</v>
      </c>
    </row>
    <row r="42" spans="1:5">
      <c r="A42" s="54">
        <v>41</v>
      </c>
      <c r="B42" s="55" t="s">
        <v>300</v>
      </c>
      <c r="C42" s="55" t="s">
        <v>301</v>
      </c>
      <c r="D42" s="54" t="s">
        <v>251</v>
      </c>
      <c r="E42" s="56">
        <v>93.2</v>
      </c>
    </row>
    <row r="43" spans="1:5">
      <c r="A43" s="54">
        <v>42</v>
      </c>
      <c r="B43" s="55" t="s">
        <v>302</v>
      </c>
      <c r="C43" s="55" t="s">
        <v>250</v>
      </c>
      <c r="D43" s="54" t="s">
        <v>296</v>
      </c>
      <c r="E43" s="56">
        <v>93.1</v>
      </c>
    </row>
    <row r="44" spans="1:5">
      <c r="A44" s="54">
        <v>43</v>
      </c>
      <c r="B44" s="55" t="s">
        <v>303</v>
      </c>
      <c r="C44" s="55" t="s">
        <v>232</v>
      </c>
      <c r="D44" s="54" t="s">
        <v>256</v>
      </c>
      <c r="E44" s="56">
        <v>93.1</v>
      </c>
    </row>
    <row r="45" spans="1:5">
      <c r="A45" s="54">
        <v>44</v>
      </c>
      <c r="B45" s="55" t="s">
        <v>304</v>
      </c>
      <c r="C45" s="55" t="s">
        <v>234</v>
      </c>
      <c r="D45" s="54" t="s">
        <v>245</v>
      </c>
      <c r="E45" s="56">
        <v>93</v>
      </c>
    </row>
    <row r="46" spans="1:5">
      <c r="A46" s="54">
        <v>45</v>
      </c>
      <c r="B46" s="55" t="s">
        <v>305</v>
      </c>
      <c r="C46" s="55" t="s">
        <v>224</v>
      </c>
      <c r="D46" s="54" t="s">
        <v>225</v>
      </c>
      <c r="E46" s="56">
        <v>92.9</v>
      </c>
    </row>
    <row r="47" spans="1:5">
      <c r="A47" s="54">
        <v>46</v>
      </c>
      <c r="B47" s="55" t="s">
        <v>306</v>
      </c>
      <c r="C47" s="55" t="s">
        <v>307</v>
      </c>
      <c r="D47" s="54" t="s">
        <v>230</v>
      </c>
      <c r="E47" s="56">
        <v>92.9</v>
      </c>
    </row>
    <row r="48" spans="1:5">
      <c r="A48" s="58">
        <v>47</v>
      </c>
      <c r="B48" s="59" t="s">
        <v>308</v>
      </c>
      <c r="C48" s="59" t="s">
        <v>309</v>
      </c>
      <c r="D48" s="58" t="s">
        <v>251</v>
      </c>
      <c r="E48" s="60">
        <v>92.8</v>
      </c>
    </row>
    <row r="49" spans="1:5" ht="27.6">
      <c r="A49" s="54">
        <v>48</v>
      </c>
      <c r="B49" s="55" t="s">
        <v>310</v>
      </c>
      <c r="C49" s="55" t="s">
        <v>224</v>
      </c>
      <c r="D49" s="54" t="s">
        <v>281</v>
      </c>
      <c r="E49" s="56">
        <v>92.7</v>
      </c>
    </row>
    <row r="50" spans="1:5">
      <c r="A50" s="54">
        <v>49</v>
      </c>
      <c r="B50" s="55" t="s">
        <v>311</v>
      </c>
      <c r="C50" s="55" t="s">
        <v>312</v>
      </c>
      <c r="D50" s="54" t="s">
        <v>225</v>
      </c>
      <c r="E50" s="56">
        <v>92.7</v>
      </c>
    </row>
    <row r="51" spans="1:5">
      <c r="A51" s="54">
        <v>50</v>
      </c>
      <c r="B51" s="55" t="s">
        <v>313</v>
      </c>
      <c r="C51" s="55" t="s">
        <v>234</v>
      </c>
      <c r="D51" s="54" t="s">
        <v>314</v>
      </c>
      <c r="E51" s="56">
        <v>92.7</v>
      </c>
    </row>
    <row r="52" spans="1:5">
      <c r="A52" s="54">
        <v>51</v>
      </c>
      <c r="B52" s="55" t="s">
        <v>315</v>
      </c>
      <c r="C52" s="55" t="s">
        <v>316</v>
      </c>
      <c r="D52" s="54" t="s">
        <v>230</v>
      </c>
      <c r="E52" s="56">
        <v>92.6</v>
      </c>
    </row>
    <row r="53" spans="1:5">
      <c r="A53" s="54">
        <v>52</v>
      </c>
      <c r="B53" s="55" t="s">
        <v>317</v>
      </c>
      <c r="C53" s="55" t="s">
        <v>224</v>
      </c>
      <c r="D53" s="54" t="s">
        <v>251</v>
      </c>
      <c r="E53" s="56">
        <v>92.6</v>
      </c>
    </row>
    <row r="54" spans="1:5">
      <c r="A54" s="54">
        <v>53</v>
      </c>
      <c r="B54" s="55" t="s">
        <v>318</v>
      </c>
      <c r="C54" s="55" t="s">
        <v>285</v>
      </c>
      <c r="D54" s="54" t="s">
        <v>230</v>
      </c>
      <c r="E54" s="56">
        <v>92.5</v>
      </c>
    </row>
    <row r="55" spans="1:5">
      <c r="A55" s="54">
        <v>54</v>
      </c>
      <c r="B55" s="55" t="s">
        <v>319</v>
      </c>
      <c r="C55" s="55" t="s">
        <v>320</v>
      </c>
      <c r="D55" s="54" t="s">
        <v>230</v>
      </c>
      <c r="E55" s="56">
        <v>92.5</v>
      </c>
    </row>
    <row r="56" spans="1:5">
      <c r="A56" s="54">
        <v>55</v>
      </c>
      <c r="B56" s="55" t="s">
        <v>321</v>
      </c>
      <c r="C56" s="55" t="s">
        <v>322</v>
      </c>
      <c r="D56" s="54" t="s">
        <v>254</v>
      </c>
      <c r="E56" s="56">
        <v>92.5</v>
      </c>
    </row>
    <row r="57" spans="1:5" ht="27.6">
      <c r="A57" s="54">
        <v>56</v>
      </c>
      <c r="B57" s="55" t="s">
        <v>323</v>
      </c>
      <c r="C57" s="55" t="s">
        <v>265</v>
      </c>
      <c r="D57" s="54" t="s">
        <v>220</v>
      </c>
      <c r="E57" s="56">
        <v>92.5</v>
      </c>
    </row>
    <row r="58" spans="1:5">
      <c r="A58" s="54">
        <v>57</v>
      </c>
      <c r="B58" s="55" t="s">
        <v>324</v>
      </c>
      <c r="C58" s="55" t="s">
        <v>234</v>
      </c>
      <c r="D58" s="54" t="s">
        <v>259</v>
      </c>
      <c r="E58" s="56">
        <v>92.5</v>
      </c>
    </row>
    <row r="59" spans="1:5">
      <c r="A59" s="54">
        <v>58</v>
      </c>
      <c r="B59" s="55" t="s">
        <v>325</v>
      </c>
      <c r="C59" s="55" t="s">
        <v>326</v>
      </c>
      <c r="D59" s="54" t="s">
        <v>259</v>
      </c>
      <c r="E59" s="56">
        <v>92.5</v>
      </c>
    </row>
    <row r="60" spans="1:5">
      <c r="A60" s="54">
        <v>59</v>
      </c>
      <c r="B60" s="55" t="s">
        <v>327</v>
      </c>
      <c r="C60" s="55" t="s">
        <v>234</v>
      </c>
      <c r="D60" s="54" t="s">
        <v>225</v>
      </c>
      <c r="E60" s="56">
        <v>92.3</v>
      </c>
    </row>
    <row r="61" spans="1:5">
      <c r="A61" s="54">
        <v>60</v>
      </c>
      <c r="B61" s="55" t="s">
        <v>328</v>
      </c>
      <c r="C61" s="55" t="s">
        <v>224</v>
      </c>
      <c r="D61" s="54" t="s">
        <v>220</v>
      </c>
      <c r="E61" s="56">
        <v>92.3</v>
      </c>
    </row>
    <row r="62" spans="1:5">
      <c r="A62" s="54">
        <v>61</v>
      </c>
      <c r="B62" s="55" t="s">
        <v>329</v>
      </c>
      <c r="C62" s="55" t="s">
        <v>234</v>
      </c>
      <c r="D62" s="54" t="s">
        <v>278</v>
      </c>
      <c r="E62" s="56">
        <v>92.2</v>
      </c>
    </row>
    <row r="63" spans="1:5">
      <c r="A63" s="54">
        <v>62</v>
      </c>
      <c r="B63" s="55" t="s">
        <v>330</v>
      </c>
      <c r="C63" s="55" t="s">
        <v>234</v>
      </c>
      <c r="D63" s="54" t="s">
        <v>238</v>
      </c>
      <c r="E63" s="56">
        <v>92.2</v>
      </c>
    </row>
    <row r="64" spans="1:5">
      <c r="A64" s="54">
        <v>63</v>
      </c>
      <c r="B64" s="55" t="s">
        <v>331</v>
      </c>
      <c r="C64" s="55" t="s">
        <v>298</v>
      </c>
      <c r="D64" s="54" t="s">
        <v>283</v>
      </c>
      <c r="E64" s="56">
        <v>92.2</v>
      </c>
    </row>
    <row r="65" spans="1:5">
      <c r="A65" s="54">
        <v>64</v>
      </c>
      <c r="B65" s="55" t="s">
        <v>332</v>
      </c>
      <c r="C65" s="55" t="s">
        <v>234</v>
      </c>
      <c r="D65" s="54" t="s">
        <v>254</v>
      </c>
      <c r="E65" s="56">
        <v>92.1</v>
      </c>
    </row>
    <row r="66" spans="1:5">
      <c r="A66" s="54">
        <v>65</v>
      </c>
      <c r="B66" s="55" t="s">
        <v>333</v>
      </c>
      <c r="C66" s="55" t="s">
        <v>234</v>
      </c>
      <c r="D66" s="54" t="s">
        <v>227</v>
      </c>
      <c r="E66" s="56">
        <v>92</v>
      </c>
    </row>
    <row r="67" spans="1:5">
      <c r="A67" s="54">
        <v>66</v>
      </c>
      <c r="B67" s="55" t="s">
        <v>334</v>
      </c>
      <c r="C67" s="55" t="s">
        <v>224</v>
      </c>
      <c r="D67" s="54" t="s">
        <v>227</v>
      </c>
      <c r="E67" s="56">
        <v>92</v>
      </c>
    </row>
    <row r="68" spans="1:5">
      <c r="A68" s="54">
        <v>67</v>
      </c>
      <c r="B68" s="55" t="s">
        <v>335</v>
      </c>
      <c r="C68" s="55" t="s">
        <v>234</v>
      </c>
      <c r="D68" s="54" t="s">
        <v>238</v>
      </c>
      <c r="E68" s="56">
        <v>92</v>
      </c>
    </row>
    <row r="69" spans="1:5">
      <c r="A69" s="54">
        <v>68</v>
      </c>
      <c r="B69" s="55" t="s">
        <v>336</v>
      </c>
      <c r="C69" s="55" t="s">
        <v>234</v>
      </c>
      <c r="D69" s="54" t="s">
        <v>225</v>
      </c>
      <c r="E69" s="56">
        <v>92</v>
      </c>
    </row>
    <row r="70" spans="1:5">
      <c r="A70" s="54">
        <v>69</v>
      </c>
      <c r="B70" s="55" t="s">
        <v>337</v>
      </c>
      <c r="C70" s="55" t="s">
        <v>263</v>
      </c>
      <c r="D70" s="54" t="s">
        <v>220</v>
      </c>
      <c r="E70" s="56">
        <v>92</v>
      </c>
    </row>
    <row r="71" spans="1:5">
      <c r="A71" s="54">
        <v>70</v>
      </c>
      <c r="B71" s="55" t="s">
        <v>338</v>
      </c>
      <c r="C71" s="55" t="s">
        <v>224</v>
      </c>
      <c r="D71" s="54" t="s">
        <v>230</v>
      </c>
      <c r="E71" s="56">
        <v>91.9</v>
      </c>
    </row>
    <row r="72" spans="1:5">
      <c r="A72" s="54">
        <v>71</v>
      </c>
      <c r="B72" s="55" t="s">
        <v>339</v>
      </c>
      <c r="C72" s="55" t="s">
        <v>270</v>
      </c>
      <c r="D72" s="54" t="s">
        <v>227</v>
      </c>
      <c r="E72" s="56">
        <v>91.9</v>
      </c>
    </row>
    <row r="73" spans="1:5">
      <c r="A73" s="54">
        <v>72</v>
      </c>
      <c r="B73" s="55" t="s">
        <v>340</v>
      </c>
      <c r="C73" s="55" t="s">
        <v>232</v>
      </c>
      <c r="D73" s="54" t="s">
        <v>278</v>
      </c>
      <c r="E73" s="56">
        <v>91.9</v>
      </c>
    </row>
    <row r="74" spans="1:5">
      <c r="A74" s="54">
        <v>73</v>
      </c>
      <c r="B74" s="55" t="s">
        <v>341</v>
      </c>
      <c r="C74" s="55" t="s">
        <v>234</v>
      </c>
      <c r="D74" s="54" t="s">
        <v>227</v>
      </c>
      <c r="E74" s="56">
        <v>91.8</v>
      </c>
    </row>
    <row r="75" spans="1:5">
      <c r="A75" s="54">
        <v>74</v>
      </c>
      <c r="B75" s="55" t="s">
        <v>342</v>
      </c>
      <c r="C75" s="55" t="s">
        <v>258</v>
      </c>
      <c r="D75" s="54" t="s">
        <v>343</v>
      </c>
      <c r="E75" s="56">
        <v>91.8</v>
      </c>
    </row>
    <row r="76" spans="1:5">
      <c r="A76" s="54">
        <v>75</v>
      </c>
      <c r="B76" s="55" t="s">
        <v>344</v>
      </c>
      <c r="C76" s="55" t="s">
        <v>270</v>
      </c>
      <c r="D76" s="54" t="s">
        <v>220</v>
      </c>
      <c r="E76" s="56">
        <v>91.7</v>
      </c>
    </row>
    <row r="77" spans="1:5">
      <c r="A77" s="54">
        <v>76</v>
      </c>
      <c r="B77" s="55" t="s">
        <v>345</v>
      </c>
      <c r="C77" s="55" t="s">
        <v>242</v>
      </c>
      <c r="D77" s="54" t="s">
        <v>346</v>
      </c>
      <c r="E77" s="56">
        <v>91.7</v>
      </c>
    </row>
    <row r="78" spans="1:5">
      <c r="A78" s="54">
        <v>77</v>
      </c>
      <c r="B78" s="55" t="s">
        <v>347</v>
      </c>
      <c r="C78" s="55" t="s">
        <v>234</v>
      </c>
      <c r="D78" s="54" t="s">
        <v>289</v>
      </c>
      <c r="E78" s="56">
        <v>91.6</v>
      </c>
    </row>
    <row r="79" spans="1:5">
      <c r="A79" s="54">
        <v>78</v>
      </c>
      <c r="B79" s="55" t="s">
        <v>348</v>
      </c>
      <c r="C79" s="55" t="s">
        <v>307</v>
      </c>
      <c r="D79" s="54" t="s">
        <v>220</v>
      </c>
      <c r="E79" s="56">
        <v>91.6</v>
      </c>
    </row>
    <row r="80" spans="1:5">
      <c r="A80" s="54">
        <v>79</v>
      </c>
      <c r="B80" s="55" t="s">
        <v>349</v>
      </c>
      <c r="C80" s="55" t="s">
        <v>280</v>
      </c>
      <c r="D80" s="54" t="s">
        <v>314</v>
      </c>
      <c r="E80" s="56">
        <v>91.5</v>
      </c>
    </row>
    <row r="81" spans="1:5">
      <c r="A81" s="54">
        <v>80</v>
      </c>
      <c r="B81" s="55" t="s">
        <v>350</v>
      </c>
      <c r="C81" s="55" t="s">
        <v>224</v>
      </c>
      <c r="D81" s="54" t="s">
        <v>254</v>
      </c>
      <c r="E81" s="56">
        <v>91.4</v>
      </c>
    </row>
    <row r="82" spans="1:5">
      <c r="A82" s="54">
        <v>81</v>
      </c>
      <c r="B82" s="55" t="s">
        <v>351</v>
      </c>
      <c r="C82" s="55" t="s">
        <v>229</v>
      </c>
      <c r="D82" s="54" t="s">
        <v>314</v>
      </c>
      <c r="E82" s="56">
        <v>91.4</v>
      </c>
    </row>
    <row r="83" spans="1:5">
      <c r="A83" s="54">
        <v>82</v>
      </c>
      <c r="B83" s="55" t="s">
        <v>352</v>
      </c>
      <c r="C83" s="55" t="s">
        <v>234</v>
      </c>
      <c r="D83" s="54" t="s">
        <v>343</v>
      </c>
      <c r="E83" s="56">
        <v>91.4</v>
      </c>
    </row>
    <row r="84" spans="1:5">
      <c r="A84" s="54">
        <v>83</v>
      </c>
      <c r="B84" s="55" t="s">
        <v>353</v>
      </c>
      <c r="C84" s="55" t="s">
        <v>244</v>
      </c>
      <c r="D84" s="54" t="s">
        <v>256</v>
      </c>
      <c r="E84" s="56">
        <v>91.3</v>
      </c>
    </row>
    <row r="85" spans="1:5">
      <c r="A85" s="54">
        <v>84</v>
      </c>
      <c r="B85" s="55" t="s">
        <v>354</v>
      </c>
      <c r="C85" s="55" t="s">
        <v>258</v>
      </c>
      <c r="D85" s="54" t="s">
        <v>238</v>
      </c>
      <c r="E85" s="56">
        <v>91.3</v>
      </c>
    </row>
    <row r="86" spans="1:5">
      <c r="A86" s="54">
        <v>85</v>
      </c>
      <c r="B86" s="55" t="s">
        <v>355</v>
      </c>
      <c r="C86" s="55" t="s">
        <v>229</v>
      </c>
      <c r="D86" s="54" t="s">
        <v>261</v>
      </c>
      <c r="E86" s="56">
        <v>91.3</v>
      </c>
    </row>
    <row r="87" spans="1:5">
      <c r="A87" s="54">
        <v>86</v>
      </c>
      <c r="B87" s="55" t="s">
        <v>356</v>
      </c>
      <c r="C87" s="55" t="s">
        <v>270</v>
      </c>
      <c r="D87" s="54" t="s">
        <v>251</v>
      </c>
      <c r="E87" s="56">
        <v>91.3</v>
      </c>
    </row>
    <row r="88" spans="1:5">
      <c r="A88" s="54">
        <v>87</v>
      </c>
      <c r="B88" s="55" t="s">
        <v>357</v>
      </c>
      <c r="C88" s="55" t="s">
        <v>234</v>
      </c>
      <c r="D88" s="54" t="s">
        <v>238</v>
      </c>
      <c r="E88" s="56">
        <v>91.3</v>
      </c>
    </row>
    <row r="89" spans="1:5">
      <c r="A89" s="54">
        <v>88</v>
      </c>
      <c r="B89" s="55" t="s">
        <v>358</v>
      </c>
      <c r="C89" s="55" t="s">
        <v>234</v>
      </c>
      <c r="D89" s="54" t="s">
        <v>251</v>
      </c>
      <c r="E89" s="56">
        <v>91.2</v>
      </c>
    </row>
    <row r="90" spans="1:5">
      <c r="A90" s="54">
        <v>89</v>
      </c>
      <c r="B90" s="55" t="s">
        <v>359</v>
      </c>
      <c r="C90" s="55" t="s">
        <v>360</v>
      </c>
      <c r="D90" s="54" t="s">
        <v>289</v>
      </c>
      <c r="E90" s="56">
        <v>91.2</v>
      </c>
    </row>
    <row r="91" spans="1:5">
      <c r="A91" s="54">
        <v>90</v>
      </c>
      <c r="B91" s="55" t="s">
        <v>361</v>
      </c>
      <c r="C91" s="55" t="s">
        <v>258</v>
      </c>
      <c r="D91" s="54" t="s">
        <v>346</v>
      </c>
      <c r="E91" s="56">
        <v>91.1</v>
      </c>
    </row>
    <row r="92" spans="1:5">
      <c r="A92" s="54">
        <v>91</v>
      </c>
      <c r="B92" s="55" t="s">
        <v>362</v>
      </c>
      <c r="C92" s="55" t="s">
        <v>301</v>
      </c>
      <c r="D92" s="54" t="s">
        <v>251</v>
      </c>
      <c r="E92" s="56">
        <v>91.1</v>
      </c>
    </row>
    <row r="93" spans="1:5">
      <c r="A93" s="54">
        <v>92</v>
      </c>
      <c r="B93" s="55" t="s">
        <v>363</v>
      </c>
      <c r="C93" s="55" t="s">
        <v>234</v>
      </c>
      <c r="D93" s="54" t="s">
        <v>259</v>
      </c>
      <c r="E93" s="56">
        <v>91.1</v>
      </c>
    </row>
    <row r="94" spans="1:5">
      <c r="A94" s="54">
        <v>93</v>
      </c>
      <c r="B94" s="55" t="s">
        <v>364</v>
      </c>
      <c r="C94" s="55" t="s">
        <v>232</v>
      </c>
      <c r="D94" s="54" t="s">
        <v>365</v>
      </c>
      <c r="E94" s="56">
        <v>91.1</v>
      </c>
    </row>
    <row r="95" spans="1:5">
      <c r="A95" s="58">
        <v>94</v>
      </c>
      <c r="B95" s="59" t="s">
        <v>366</v>
      </c>
      <c r="C95" s="59" t="s">
        <v>309</v>
      </c>
      <c r="D95" s="58" t="s">
        <v>299</v>
      </c>
      <c r="E95" s="60">
        <v>91</v>
      </c>
    </row>
    <row r="96" spans="1:5">
      <c r="A96" s="54">
        <v>95</v>
      </c>
      <c r="B96" s="55" t="s">
        <v>367</v>
      </c>
      <c r="C96" s="55" t="s">
        <v>232</v>
      </c>
      <c r="D96" s="54" t="s">
        <v>220</v>
      </c>
      <c r="E96" s="56">
        <v>91</v>
      </c>
    </row>
    <row r="97" spans="1:5">
      <c r="A97" s="54">
        <v>96</v>
      </c>
      <c r="B97" s="55" t="s">
        <v>368</v>
      </c>
      <c r="C97" s="55" t="s">
        <v>258</v>
      </c>
      <c r="D97" s="54" t="s">
        <v>251</v>
      </c>
      <c r="E97" s="56">
        <v>91</v>
      </c>
    </row>
    <row r="98" spans="1:5">
      <c r="A98" s="54">
        <v>97</v>
      </c>
      <c r="B98" s="55" t="s">
        <v>369</v>
      </c>
      <c r="C98" s="55" t="s">
        <v>224</v>
      </c>
      <c r="D98" s="54" t="s">
        <v>370</v>
      </c>
      <c r="E98" s="56">
        <v>91</v>
      </c>
    </row>
    <row r="99" spans="1:5">
      <c r="A99" s="54">
        <v>98</v>
      </c>
      <c r="B99" s="55" t="s">
        <v>371</v>
      </c>
      <c r="C99" s="55" t="s">
        <v>272</v>
      </c>
      <c r="D99" s="54" t="s">
        <v>261</v>
      </c>
      <c r="E99" s="56">
        <v>90.9</v>
      </c>
    </row>
    <row r="100" spans="1:5">
      <c r="A100" s="54">
        <v>99</v>
      </c>
      <c r="B100" s="55" t="s">
        <v>372</v>
      </c>
      <c r="C100" s="55" t="s">
        <v>326</v>
      </c>
      <c r="D100" s="54" t="s">
        <v>283</v>
      </c>
      <c r="E100" s="56">
        <v>90.9</v>
      </c>
    </row>
    <row r="101" spans="1:5">
      <c r="A101" s="54">
        <v>100</v>
      </c>
      <c r="B101" s="55" t="s">
        <v>373</v>
      </c>
      <c r="C101" s="55" t="s">
        <v>232</v>
      </c>
      <c r="D101" s="54" t="s">
        <v>261</v>
      </c>
      <c r="E101" s="56">
        <v>90.8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M59"/>
  <sheetViews>
    <sheetView zoomScale="90" zoomScaleNormal="90" workbookViewId="0">
      <selection activeCell="H15" sqref="H15"/>
    </sheetView>
  </sheetViews>
  <sheetFormatPr defaultRowHeight="14.4"/>
  <sheetData>
    <row r="6" spans="3:11" ht="21">
      <c r="C6" s="65" t="s">
        <v>417</v>
      </c>
    </row>
    <row r="8" spans="3:11">
      <c r="C8" t="s">
        <v>418</v>
      </c>
      <c r="D8" t="s">
        <v>419</v>
      </c>
    </row>
    <row r="9" spans="3:11">
      <c r="C9">
        <v>1</v>
      </c>
      <c r="D9">
        <v>0.03</v>
      </c>
    </row>
    <row r="10" spans="3:11">
      <c r="C10">
        <v>2</v>
      </c>
      <c r="D10">
        <v>0.04</v>
      </c>
    </row>
    <row r="11" spans="3:11">
      <c r="F11" t="s">
        <v>437</v>
      </c>
      <c r="H11" t="s">
        <v>439</v>
      </c>
    </row>
    <row r="12" spans="3:11">
      <c r="F12" t="s">
        <v>438</v>
      </c>
    </row>
    <row r="13" spans="3:11">
      <c r="H13" t="s">
        <v>442</v>
      </c>
    </row>
    <row r="14" spans="3:11" ht="21">
      <c r="C14" s="65" t="s">
        <v>420</v>
      </c>
      <c r="H14" t="s">
        <v>443</v>
      </c>
    </row>
    <row r="16" spans="3:11">
      <c r="J16" t="s">
        <v>422</v>
      </c>
      <c r="K16" s="14">
        <v>4.5125406114764934E-2</v>
      </c>
    </row>
    <row r="17" spans="3:13">
      <c r="E17" s="8">
        <f>E19*EXP(2*K17)</f>
        <v>5.5116295491671685E-2</v>
      </c>
      <c r="J17" t="s">
        <v>423</v>
      </c>
      <c r="K17">
        <v>0.1</v>
      </c>
      <c r="L17" t="s">
        <v>434</v>
      </c>
      <c r="M17" t="s">
        <v>435</v>
      </c>
    </row>
    <row r="18" spans="3:13">
      <c r="D18" s="8">
        <v>0.03</v>
      </c>
      <c r="M18" t="s">
        <v>436</v>
      </c>
    </row>
    <row r="19" spans="3:13">
      <c r="E19" s="8">
        <f>K16</f>
        <v>4.5125406114764934E-2</v>
      </c>
    </row>
    <row r="21" spans="3:13">
      <c r="C21" t="s">
        <v>421</v>
      </c>
      <c r="D21">
        <v>0</v>
      </c>
      <c r="E21">
        <v>1</v>
      </c>
    </row>
    <row r="24" spans="3:13" ht="21">
      <c r="C24" s="65" t="s">
        <v>424</v>
      </c>
    </row>
    <row r="26" spans="3:13">
      <c r="C26" t="s">
        <v>425</v>
      </c>
      <c r="D26">
        <f>100/(1+D10)^2</f>
        <v>92.455621301775139</v>
      </c>
    </row>
    <row r="27" spans="3:13">
      <c r="C27" t="s">
        <v>426</v>
      </c>
    </row>
    <row r="29" spans="3:13">
      <c r="E29" s="8">
        <f>100/(1+E17)</f>
        <v>94.776282412926989</v>
      </c>
    </row>
    <row r="30" spans="3:13">
      <c r="D30" s="8">
        <f>1/2*(E29/(1+D18)+E31/(1+D18))</f>
        <v>92.455621301775153</v>
      </c>
    </row>
    <row r="31" spans="3:13">
      <c r="E31" s="8">
        <f>100/(1+E19)</f>
        <v>95.682297468729814</v>
      </c>
    </row>
    <row r="34" spans="3:5">
      <c r="C34" t="s">
        <v>427</v>
      </c>
      <c r="D34">
        <f>(D26-D30)^2</f>
        <v>2.0194839173657902E-28</v>
      </c>
    </row>
    <row r="37" spans="3:5" ht="21">
      <c r="C37" s="65" t="s">
        <v>428</v>
      </c>
    </row>
    <row r="40" spans="3:5">
      <c r="C40" t="s">
        <v>429</v>
      </c>
      <c r="D40">
        <v>0.05</v>
      </c>
      <c r="E40" t="s">
        <v>430</v>
      </c>
    </row>
    <row r="41" spans="3:5">
      <c r="C41" t="s">
        <v>426</v>
      </c>
    </row>
    <row r="42" spans="3:5">
      <c r="E42" s="8">
        <f>100*(1+D40)/(1+$E$17)</f>
        <v>99.515096533573328</v>
      </c>
    </row>
    <row r="43" spans="3:5">
      <c r="D43" s="8">
        <f>1/2*((E42+100*D40)/(1+$D$18)+(E44+100*D40)/(1+$D$18))</f>
        <v>101.93277129890274</v>
      </c>
    </row>
    <row r="44" spans="3:5">
      <c r="E44" s="8">
        <f>100*(1+D40)/(1+$E$19)</f>
        <v>100.46641234216631</v>
      </c>
    </row>
    <row r="47" spans="3:5" ht="21">
      <c r="C47" s="65" t="s">
        <v>431</v>
      </c>
    </row>
    <row r="50" spans="3:7">
      <c r="C50" t="s">
        <v>432</v>
      </c>
    </row>
    <row r="53" spans="3:7">
      <c r="C53" t="s">
        <v>429</v>
      </c>
      <c r="D53">
        <v>0.05</v>
      </c>
      <c r="E53" t="s">
        <v>430</v>
      </c>
    </row>
    <row r="54" spans="3:7">
      <c r="C54" t="s">
        <v>426</v>
      </c>
    </row>
    <row r="55" spans="3:7">
      <c r="E55" s="8">
        <f>100*(1+D53)/(1+$E$17)</f>
        <v>99.515096533573328</v>
      </c>
    </row>
    <row r="56" spans="3:7">
      <c r="D56" s="8">
        <f>1/2*((E55+100*D53)/(1+$D$18)+(E57+100*D53)/(1+$D$18))</f>
        <v>101.70635754056957</v>
      </c>
    </row>
    <row r="57" spans="3:7">
      <c r="E57" s="8">
        <f>100</f>
        <v>100</v>
      </c>
      <c r="G57" t="s">
        <v>440</v>
      </c>
    </row>
    <row r="59" spans="3:7">
      <c r="D59" t="s">
        <v>441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21"/>
  <sheetViews>
    <sheetView workbookViewId="0">
      <selection activeCell="F15" sqref="F15"/>
    </sheetView>
  </sheetViews>
  <sheetFormatPr defaultRowHeight="14.4"/>
  <cols>
    <col min="2" max="2" width="14.88671875" customWidth="1"/>
    <col min="3" max="3" width="28.21875" customWidth="1"/>
    <col min="4" max="4" width="47.109375" customWidth="1"/>
  </cols>
  <sheetData>
    <row r="4" spans="2:4" ht="16.2" customHeight="1">
      <c r="B4" s="70" t="s">
        <v>18</v>
      </c>
      <c r="C4" s="8" t="s">
        <v>17</v>
      </c>
      <c r="D4" s="8" t="s">
        <v>41</v>
      </c>
    </row>
    <row r="5" spans="2:4">
      <c r="B5" s="70"/>
      <c r="C5" s="8" t="s">
        <v>19</v>
      </c>
      <c r="D5" s="8"/>
    </row>
    <row r="6" spans="2:4">
      <c r="B6" s="70" t="s">
        <v>20</v>
      </c>
      <c r="C6" s="8" t="s">
        <v>21</v>
      </c>
      <c r="D6" s="8" t="s">
        <v>42</v>
      </c>
    </row>
    <row r="7" spans="2:4">
      <c r="B7" s="70"/>
      <c r="C7" s="8" t="s">
        <v>22</v>
      </c>
      <c r="D7" s="8"/>
    </row>
    <row r="8" spans="2:4">
      <c r="B8" s="70"/>
      <c r="C8" s="8" t="s">
        <v>23</v>
      </c>
      <c r="D8" s="8"/>
    </row>
    <row r="9" spans="2:4">
      <c r="B9" s="70" t="s">
        <v>24</v>
      </c>
      <c r="C9" s="8" t="s">
        <v>25</v>
      </c>
      <c r="D9" s="8"/>
    </row>
    <row r="10" spans="2:4" ht="28.8">
      <c r="B10" s="70"/>
      <c r="C10" s="8" t="s">
        <v>26</v>
      </c>
      <c r="D10" s="9" t="s">
        <v>54</v>
      </c>
    </row>
    <row r="11" spans="2:4">
      <c r="B11" s="70"/>
      <c r="C11" s="8" t="s">
        <v>27</v>
      </c>
      <c r="D11" s="8" t="s">
        <v>43</v>
      </c>
    </row>
    <row r="12" spans="2:4">
      <c r="B12" s="69" t="s">
        <v>44</v>
      </c>
      <c r="C12" s="8" t="s">
        <v>28</v>
      </c>
      <c r="D12" s="8"/>
    </row>
    <row r="13" spans="2:4">
      <c r="B13" s="70"/>
      <c r="C13" s="8" t="s">
        <v>29</v>
      </c>
      <c r="D13" s="8" t="s">
        <v>45</v>
      </c>
    </row>
    <row r="14" spans="2:4">
      <c r="B14" s="70" t="s">
        <v>30</v>
      </c>
      <c r="C14" s="8" t="s">
        <v>31</v>
      </c>
      <c r="D14" s="8" t="s">
        <v>46</v>
      </c>
    </row>
    <row r="15" spans="2:4" ht="28.8">
      <c r="B15" s="70"/>
      <c r="C15" s="9" t="s">
        <v>32</v>
      </c>
      <c r="D15" s="9" t="s">
        <v>53</v>
      </c>
    </row>
    <row r="16" spans="2:4">
      <c r="B16" s="70"/>
      <c r="C16" s="9" t="s">
        <v>33</v>
      </c>
      <c r="D16" s="8" t="s">
        <v>47</v>
      </c>
    </row>
    <row r="17" spans="2:4">
      <c r="B17" s="70" t="s">
        <v>34</v>
      </c>
      <c r="C17" s="8" t="s">
        <v>35</v>
      </c>
      <c r="D17" s="8" t="s">
        <v>48</v>
      </c>
    </row>
    <row r="18" spans="2:4">
      <c r="B18" s="70"/>
      <c r="C18" s="8" t="s">
        <v>36</v>
      </c>
      <c r="D18" s="8" t="s">
        <v>49</v>
      </c>
    </row>
    <row r="19" spans="2:4" ht="28.8">
      <c r="B19" s="69" t="s">
        <v>40</v>
      </c>
      <c r="C19" s="8" t="s">
        <v>37</v>
      </c>
      <c r="D19" s="9" t="s">
        <v>51</v>
      </c>
    </row>
    <row r="20" spans="2:4" ht="28.8">
      <c r="B20" s="69"/>
      <c r="C20" s="8" t="s">
        <v>38</v>
      </c>
      <c r="D20" s="9" t="s">
        <v>52</v>
      </c>
    </row>
    <row r="21" spans="2:4">
      <c r="B21" s="69"/>
      <c r="C21" s="8" t="s">
        <v>39</v>
      </c>
      <c r="D21" s="8" t="s">
        <v>50</v>
      </c>
    </row>
  </sheetData>
  <mergeCells count="7">
    <mergeCell ref="B19:B21"/>
    <mergeCell ref="B4:B5"/>
    <mergeCell ref="B6:B8"/>
    <mergeCell ref="B9:B11"/>
    <mergeCell ref="B12:B13"/>
    <mergeCell ref="B14:B16"/>
    <mergeCell ref="B17:B1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67"/>
  <sheetViews>
    <sheetView workbookViewId="0">
      <selection activeCell="C6" sqref="C6"/>
    </sheetView>
  </sheetViews>
  <sheetFormatPr defaultRowHeight="14.4"/>
  <cols>
    <col min="2" max="2" width="16.88671875" customWidth="1"/>
    <col min="3" max="3" width="19.88671875" customWidth="1"/>
    <col min="4" max="4" width="14.21875" customWidth="1"/>
    <col min="5" max="5" width="19.44140625" customWidth="1"/>
    <col min="6" max="6" width="18.44140625" customWidth="1"/>
  </cols>
  <sheetData>
    <row r="2" spans="2:6">
      <c r="B2" s="10" t="s">
        <v>55</v>
      </c>
      <c r="C2" s="2">
        <v>200000</v>
      </c>
    </row>
    <row r="3" spans="2:6">
      <c r="B3" s="10" t="s">
        <v>56</v>
      </c>
      <c r="C3">
        <v>7.4999999999999997E-2</v>
      </c>
    </row>
    <row r="4" spans="2:6">
      <c r="B4" s="10" t="s">
        <v>58</v>
      </c>
      <c r="C4">
        <v>30</v>
      </c>
    </row>
    <row r="5" spans="2:6">
      <c r="B5" s="10" t="s">
        <v>57</v>
      </c>
      <c r="C5" s="6">
        <f>C2*C3/12*(1+C3/12)^(C4*12) / ((1+C3/12)^(C4*12)-1)</f>
        <v>1398.429017105555</v>
      </c>
    </row>
    <row r="7" spans="2:6">
      <c r="B7" s="11" t="s">
        <v>59</v>
      </c>
      <c r="C7" t="s">
        <v>60</v>
      </c>
      <c r="D7" t="s">
        <v>9</v>
      </c>
      <c r="E7" t="s">
        <v>61</v>
      </c>
      <c r="F7" t="s">
        <v>62</v>
      </c>
    </row>
    <row r="8" spans="2:6">
      <c r="B8">
        <v>1</v>
      </c>
      <c r="C8" s="3">
        <f>C2</f>
        <v>200000</v>
      </c>
      <c r="D8" s="12">
        <f>C8*$C$3/12</f>
        <v>1250</v>
      </c>
      <c r="E8" s="6">
        <f>$C$2*$C$3/12 * (1+$C$3/12)^(B8-1) / ((1+$C$3/12)^($C$4*12)-1)</f>
        <v>148.42901710555515</v>
      </c>
      <c r="F8" s="4">
        <f>C8-E8</f>
        <v>199851.57098289445</v>
      </c>
    </row>
    <row r="9" spans="2:6">
      <c r="B9">
        <v>2</v>
      </c>
      <c r="C9" s="4">
        <f>F8</f>
        <v>199851.57098289445</v>
      </c>
      <c r="D9" s="12">
        <f>C9*$C$3/12</f>
        <v>1249.0723186430903</v>
      </c>
      <c r="E9" s="6">
        <f>$C$2*$C$3/12 * (1+$C$3/12)^(B9-1) / ((1+$C$3/12)^($C$4*12)-1)</f>
        <v>149.35669846246486</v>
      </c>
      <c r="F9" s="4">
        <f>C9-E9</f>
        <v>199702.21428443198</v>
      </c>
    </row>
    <row r="10" spans="2:6">
      <c r="B10">
        <v>3</v>
      </c>
      <c r="C10" s="4">
        <f t="shared" ref="C10:C73" si="0">F9</f>
        <v>199702.21428443198</v>
      </c>
      <c r="D10" s="12">
        <f t="shared" ref="D10:D73" si="1">C10*$C$3/12</f>
        <v>1248.1388392776998</v>
      </c>
      <c r="E10" s="6">
        <f t="shared" ref="E10:E73" si="2">$C$2*$C$3/12 * (1+$C$3/12)^(B10-1) / ((1+$C$3/12)^($C$4*12)-1)</f>
        <v>150.2901778278553</v>
      </c>
      <c r="F10" s="4">
        <f t="shared" ref="F10:F73" si="3">C10-E10</f>
        <v>199551.92410660413</v>
      </c>
    </row>
    <row r="11" spans="2:6">
      <c r="B11">
        <v>4</v>
      </c>
      <c r="C11" s="4">
        <f t="shared" si="0"/>
        <v>199551.92410660413</v>
      </c>
      <c r="D11" s="12">
        <f t="shared" si="1"/>
        <v>1247.1995256662758</v>
      </c>
      <c r="E11" s="6">
        <f t="shared" si="2"/>
        <v>151.2294914392794</v>
      </c>
      <c r="F11" s="4">
        <f t="shared" si="3"/>
        <v>199400.69461516486</v>
      </c>
    </row>
    <row r="12" spans="2:6">
      <c r="B12">
        <v>5</v>
      </c>
      <c r="C12" s="4">
        <f t="shared" si="0"/>
        <v>199400.69461516486</v>
      </c>
      <c r="D12" s="12">
        <f t="shared" si="1"/>
        <v>1246.2543413447804</v>
      </c>
      <c r="E12" s="6">
        <f t="shared" si="2"/>
        <v>152.17467576077487</v>
      </c>
      <c r="F12" s="4">
        <f t="shared" si="3"/>
        <v>199248.5199394041</v>
      </c>
    </row>
    <row r="13" spans="2:6">
      <c r="B13">
        <v>6</v>
      </c>
      <c r="C13" s="4">
        <f t="shared" si="0"/>
        <v>199248.5199394041</v>
      </c>
      <c r="D13" s="12">
        <f t="shared" si="1"/>
        <v>1245.3032496212757</v>
      </c>
      <c r="E13" s="6">
        <f t="shared" si="2"/>
        <v>153.12576748427975</v>
      </c>
      <c r="F13" s="4">
        <f t="shared" si="3"/>
        <v>199095.39417191982</v>
      </c>
    </row>
    <row r="14" spans="2:6">
      <c r="B14">
        <v>7</v>
      </c>
      <c r="C14" s="4">
        <f t="shared" si="0"/>
        <v>199095.39417191982</v>
      </c>
      <c r="D14" s="12">
        <f t="shared" si="1"/>
        <v>1244.3462135744987</v>
      </c>
      <c r="E14" s="6">
        <f t="shared" si="2"/>
        <v>154.08280353105653</v>
      </c>
      <c r="F14" s="4">
        <f t="shared" si="3"/>
        <v>198941.31136838876</v>
      </c>
    </row>
    <row r="15" spans="2:6">
      <c r="B15">
        <v>8</v>
      </c>
      <c r="C15" s="4">
        <f t="shared" si="0"/>
        <v>198941.31136838876</v>
      </c>
      <c r="D15" s="12">
        <f t="shared" si="1"/>
        <v>1243.3831960524296</v>
      </c>
      <c r="E15" s="6">
        <f t="shared" si="2"/>
        <v>155.04582105312562</v>
      </c>
      <c r="F15" s="4">
        <f t="shared" si="3"/>
        <v>198786.26554733564</v>
      </c>
    </row>
    <row r="16" spans="2:6">
      <c r="B16">
        <v>9</v>
      </c>
      <c r="C16" s="4">
        <f t="shared" si="0"/>
        <v>198786.26554733564</v>
      </c>
      <c r="D16" s="12">
        <f t="shared" si="1"/>
        <v>1242.4141596708478</v>
      </c>
      <c r="E16" s="6">
        <f t="shared" si="2"/>
        <v>156.01485743470764</v>
      </c>
      <c r="F16" s="4">
        <f t="shared" si="3"/>
        <v>198630.25068990095</v>
      </c>
    </row>
    <row r="17" spans="2:6">
      <c r="B17">
        <v>10</v>
      </c>
      <c r="C17" s="4">
        <f t="shared" si="0"/>
        <v>198630.25068990095</v>
      </c>
      <c r="D17" s="12">
        <f t="shared" si="1"/>
        <v>1241.4390668118808</v>
      </c>
      <c r="E17" s="6">
        <f t="shared" si="2"/>
        <v>156.98995029367455</v>
      </c>
      <c r="F17" s="4">
        <f t="shared" si="3"/>
        <v>198473.26073960727</v>
      </c>
    </row>
    <row r="18" spans="2:6">
      <c r="B18">
        <v>11</v>
      </c>
      <c r="C18" s="4">
        <f t="shared" si="0"/>
        <v>198473.26073960727</v>
      </c>
      <c r="D18" s="12">
        <f t="shared" si="1"/>
        <v>1240.4578796225453</v>
      </c>
      <c r="E18" s="6">
        <f t="shared" si="2"/>
        <v>157.97113748301007</v>
      </c>
      <c r="F18" s="4">
        <f t="shared" si="3"/>
        <v>198315.28960212425</v>
      </c>
    </row>
    <row r="19" spans="2:6">
      <c r="B19">
        <v>12</v>
      </c>
      <c r="C19" s="4">
        <f t="shared" si="0"/>
        <v>198315.28960212425</v>
      </c>
      <c r="D19" s="12">
        <f t="shared" si="1"/>
        <v>1239.4705600132766</v>
      </c>
      <c r="E19" s="6">
        <f t="shared" si="2"/>
        <v>158.95845709227888</v>
      </c>
      <c r="F19" s="4">
        <f t="shared" si="3"/>
        <v>198156.33114503196</v>
      </c>
    </row>
    <row r="20" spans="2:6">
      <c r="B20">
        <v>13</v>
      </c>
      <c r="C20" s="4">
        <f t="shared" si="0"/>
        <v>198156.33114503196</v>
      </c>
      <c r="D20" s="12">
        <f t="shared" si="1"/>
        <v>1238.4770696564497</v>
      </c>
      <c r="E20" s="6">
        <f t="shared" si="2"/>
        <v>159.95194744910563</v>
      </c>
      <c r="F20" s="4">
        <f t="shared" si="3"/>
        <v>197996.37919758286</v>
      </c>
    </row>
    <row r="21" spans="2:6">
      <c r="B21">
        <v>14</v>
      </c>
      <c r="C21" s="4">
        <f t="shared" si="0"/>
        <v>197996.37919758286</v>
      </c>
      <c r="D21" s="12">
        <f t="shared" si="1"/>
        <v>1237.4773699848929</v>
      </c>
      <c r="E21" s="6">
        <f t="shared" si="2"/>
        <v>160.95164712066253</v>
      </c>
      <c r="F21" s="4">
        <f t="shared" si="3"/>
        <v>197835.42755046219</v>
      </c>
    </row>
    <row r="22" spans="2:6">
      <c r="B22">
        <v>15</v>
      </c>
      <c r="C22" s="4">
        <f t="shared" si="0"/>
        <v>197835.42755046219</v>
      </c>
      <c r="D22" s="12">
        <f t="shared" si="1"/>
        <v>1236.4714221903887</v>
      </c>
      <c r="E22" s="6">
        <f t="shared" si="2"/>
        <v>161.95759491516671</v>
      </c>
      <c r="F22" s="4">
        <f t="shared" si="3"/>
        <v>197673.46995554701</v>
      </c>
    </row>
    <row r="23" spans="2:6">
      <c r="B23">
        <v>16</v>
      </c>
      <c r="C23" s="4">
        <f t="shared" si="0"/>
        <v>197673.46995554701</v>
      </c>
      <c r="D23" s="12">
        <f t="shared" si="1"/>
        <v>1235.4591872221688</v>
      </c>
      <c r="E23" s="6">
        <f t="shared" si="2"/>
        <v>162.9698298833865</v>
      </c>
      <c r="F23" s="4">
        <f t="shared" si="3"/>
        <v>197510.50012566362</v>
      </c>
    </row>
    <row r="24" spans="2:6">
      <c r="B24">
        <v>17</v>
      </c>
      <c r="C24" s="4">
        <f t="shared" si="0"/>
        <v>197510.50012566362</v>
      </c>
      <c r="D24" s="12">
        <f t="shared" si="1"/>
        <v>1234.4406257853975</v>
      </c>
      <c r="E24" s="6">
        <f t="shared" si="2"/>
        <v>163.98839132015769</v>
      </c>
      <c r="F24" s="4">
        <f t="shared" si="3"/>
        <v>197346.51173434345</v>
      </c>
    </row>
    <row r="25" spans="2:6">
      <c r="B25">
        <v>18</v>
      </c>
      <c r="C25" s="4">
        <f t="shared" si="0"/>
        <v>197346.51173434345</v>
      </c>
      <c r="D25" s="12">
        <f t="shared" si="1"/>
        <v>1233.4156983396465</v>
      </c>
      <c r="E25" s="6">
        <f t="shared" si="2"/>
        <v>165.01331876590868</v>
      </c>
      <c r="F25" s="4">
        <f t="shared" si="3"/>
        <v>197181.49841557755</v>
      </c>
    </row>
    <row r="26" spans="2:6">
      <c r="B26">
        <v>19</v>
      </c>
      <c r="C26" s="4">
        <f t="shared" si="0"/>
        <v>197181.49841557755</v>
      </c>
      <c r="D26" s="12">
        <f t="shared" si="1"/>
        <v>1232.3843650973597</v>
      </c>
      <c r="E26" s="6">
        <f t="shared" si="2"/>
        <v>166.04465200819558</v>
      </c>
      <c r="F26" s="4">
        <f t="shared" si="3"/>
        <v>197015.45376356936</v>
      </c>
    </row>
    <row r="27" spans="2:6">
      <c r="B27">
        <v>20</v>
      </c>
      <c r="C27" s="4">
        <f t="shared" si="0"/>
        <v>197015.45376356936</v>
      </c>
      <c r="D27" s="12">
        <f t="shared" si="1"/>
        <v>1231.3465860223084</v>
      </c>
      <c r="E27" s="6">
        <f t="shared" si="2"/>
        <v>167.08243108324686</v>
      </c>
      <c r="F27" s="4">
        <f t="shared" si="3"/>
        <v>196848.3713324861</v>
      </c>
    </row>
    <row r="28" spans="2:6">
      <c r="B28">
        <v>21</v>
      </c>
      <c r="C28" s="4">
        <f t="shared" si="0"/>
        <v>196848.3713324861</v>
      </c>
      <c r="D28" s="12">
        <f t="shared" si="1"/>
        <v>1230.3023208280381</v>
      </c>
      <c r="E28" s="6">
        <f t="shared" si="2"/>
        <v>168.12669627751714</v>
      </c>
      <c r="F28" s="4">
        <f t="shared" si="3"/>
        <v>196680.24463620858</v>
      </c>
    </row>
    <row r="29" spans="2:6">
      <c r="B29">
        <v>22</v>
      </c>
      <c r="C29" s="4">
        <f t="shared" si="0"/>
        <v>196680.24463620858</v>
      </c>
      <c r="D29" s="12">
        <f t="shared" si="1"/>
        <v>1229.2515289763035</v>
      </c>
      <c r="E29" s="6">
        <f t="shared" si="2"/>
        <v>169.17748812925163</v>
      </c>
      <c r="F29" s="4">
        <f t="shared" si="3"/>
        <v>196511.06714807931</v>
      </c>
    </row>
    <row r="30" spans="2:6">
      <c r="B30">
        <v>23</v>
      </c>
      <c r="C30" s="4">
        <f t="shared" si="0"/>
        <v>196511.06714807931</v>
      </c>
      <c r="D30" s="12">
        <f t="shared" si="1"/>
        <v>1228.1941696754957</v>
      </c>
      <c r="E30" s="6">
        <f t="shared" si="2"/>
        <v>170.23484743005949</v>
      </c>
      <c r="F30" s="4">
        <f t="shared" si="3"/>
        <v>196340.83230064926</v>
      </c>
    </row>
    <row r="31" spans="2:6">
      <c r="B31">
        <v>24</v>
      </c>
      <c r="C31" s="4">
        <f t="shared" si="0"/>
        <v>196340.83230064926</v>
      </c>
      <c r="D31" s="12">
        <f t="shared" si="1"/>
        <v>1227.1302018790577</v>
      </c>
      <c r="E31" s="6">
        <f t="shared" si="2"/>
        <v>171.29881522649737</v>
      </c>
      <c r="F31" s="4">
        <f t="shared" si="3"/>
        <v>196169.53348542275</v>
      </c>
    </row>
    <row r="32" spans="2:6">
      <c r="B32">
        <v>25</v>
      </c>
      <c r="C32" s="4">
        <f t="shared" si="0"/>
        <v>196169.53348542275</v>
      </c>
      <c r="D32" s="12">
        <f t="shared" si="1"/>
        <v>1226.0595842838923</v>
      </c>
      <c r="E32" s="6">
        <f t="shared" si="2"/>
        <v>172.36943282166294</v>
      </c>
      <c r="F32" s="4">
        <f t="shared" si="3"/>
        <v>195997.16405260109</v>
      </c>
    </row>
    <row r="33" spans="2:6">
      <c r="B33">
        <v>26</v>
      </c>
      <c r="C33" s="4">
        <f t="shared" si="0"/>
        <v>195997.16405260109</v>
      </c>
      <c r="D33" s="12">
        <f t="shared" si="1"/>
        <v>1224.9822753287567</v>
      </c>
      <c r="E33" s="6">
        <f t="shared" si="2"/>
        <v>173.44674177679835</v>
      </c>
      <c r="F33" s="4">
        <f t="shared" si="3"/>
        <v>195823.71731082429</v>
      </c>
    </row>
    <row r="34" spans="2:6">
      <c r="B34">
        <v>27</v>
      </c>
      <c r="C34" s="4">
        <f t="shared" si="0"/>
        <v>195823.71731082429</v>
      </c>
      <c r="D34" s="12">
        <f t="shared" si="1"/>
        <v>1223.8982331926518</v>
      </c>
      <c r="E34" s="6">
        <f t="shared" si="2"/>
        <v>174.53078391290336</v>
      </c>
      <c r="F34" s="4">
        <f t="shared" si="3"/>
        <v>195649.18652691139</v>
      </c>
    </row>
    <row r="35" spans="2:6">
      <c r="B35">
        <v>28</v>
      </c>
      <c r="C35" s="4">
        <f t="shared" si="0"/>
        <v>195649.18652691139</v>
      </c>
      <c r="D35" s="12">
        <f t="shared" si="1"/>
        <v>1222.8074157931962</v>
      </c>
      <c r="E35" s="6">
        <f t="shared" si="2"/>
        <v>175.62160131235902</v>
      </c>
      <c r="F35" s="4">
        <f t="shared" si="3"/>
        <v>195473.56492559903</v>
      </c>
    </row>
    <row r="36" spans="2:6">
      <c r="B36">
        <v>29</v>
      </c>
      <c r="C36" s="4">
        <f t="shared" si="0"/>
        <v>195473.56492559903</v>
      </c>
      <c r="D36" s="12">
        <f t="shared" si="1"/>
        <v>1221.7097807849939</v>
      </c>
      <c r="E36" s="6">
        <f t="shared" si="2"/>
        <v>176.71923632056127</v>
      </c>
      <c r="F36" s="4">
        <f t="shared" si="3"/>
        <v>195296.84568927847</v>
      </c>
    </row>
    <row r="37" spans="2:6">
      <c r="B37">
        <v>30</v>
      </c>
      <c r="C37" s="4">
        <f t="shared" si="0"/>
        <v>195296.84568927847</v>
      </c>
      <c r="D37" s="12">
        <f t="shared" si="1"/>
        <v>1220.6052855579903</v>
      </c>
      <c r="E37" s="6">
        <f t="shared" si="2"/>
        <v>177.82373154756479</v>
      </c>
      <c r="F37" s="4">
        <f t="shared" si="3"/>
        <v>195119.0219577309</v>
      </c>
    </row>
    <row r="38" spans="2:6">
      <c r="B38">
        <v>31</v>
      </c>
      <c r="C38" s="4">
        <f t="shared" si="0"/>
        <v>195119.0219577309</v>
      </c>
      <c r="D38" s="12">
        <f t="shared" si="1"/>
        <v>1219.4938872358182</v>
      </c>
      <c r="E38" s="6">
        <f t="shared" si="2"/>
        <v>178.93512986973707</v>
      </c>
      <c r="F38" s="4">
        <f t="shared" si="3"/>
        <v>194940.08682786117</v>
      </c>
    </row>
    <row r="39" spans="2:6">
      <c r="B39">
        <v>32</v>
      </c>
      <c r="C39" s="4">
        <f t="shared" si="0"/>
        <v>194940.08682786117</v>
      </c>
      <c r="D39" s="12">
        <f t="shared" si="1"/>
        <v>1218.3755426741322</v>
      </c>
      <c r="E39" s="6">
        <f t="shared" si="2"/>
        <v>180.0534744314229</v>
      </c>
      <c r="F39" s="4">
        <f t="shared" si="3"/>
        <v>194760.03335342975</v>
      </c>
    </row>
    <row r="40" spans="2:6">
      <c r="B40">
        <v>33</v>
      </c>
      <c r="C40" s="4">
        <f t="shared" si="0"/>
        <v>194760.03335342975</v>
      </c>
      <c r="D40" s="12">
        <f t="shared" si="1"/>
        <v>1217.250208458936</v>
      </c>
      <c r="E40" s="6">
        <f t="shared" si="2"/>
        <v>181.17880864661936</v>
      </c>
      <c r="F40" s="4">
        <f t="shared" si="3"/>
        <v>194578.85454478313</v>
      </c>
    </row>
    <row r="41" spans="2:6">
      <c r="B41">
        <v>34</v>
      </c>
      <c r="C41" s="4">
        <f t="shared" si="0"/>
        <v>194578.85454478313</v>
      </c>
      <c r="D41" s="12">
        <f t="shared" si="1"/>
        <v>1216.1178409048946</v>
      </c>
      <c r="E41" s="6">
        <f t="shared" si="2"/>
        <v>182.31117620066073</v>
      </c>
      <c r="F41" s="4">
        <f t="shared" si="3"/>
        <v>194396.54336858247</v>
      </c>
    </row>
    <row r="42" spans="2:6">
      <c r="B42">
        <v>35</v>
      </c>
      <c r="C42" s="4">
        <f t="shared" si="0"/>
        <v>194396.54336858247</v>
      </c>
      <c r="D42" s="12">
        <f t="shared" si="1"/>
        <v>1214.9783960536404</v>
      </c>
      <c r="E42" s="6">
        <f t="shared" si="2"/>
        <v>183.45062105191488</v>
      </c>
      <c r="F42" s="4">
        <f t="shared" si="3"/>
        <v>194213.09274753055</v>
      </c>
    </row>
    <row r="43" spans="2:6">
      <c r="B43">
        <v>36</v>
      </c>
      <c r="C43" s="4">
        <f t="shared" si="0"/>
        <v>194213.09274753055</v>
      </c>
      <c r="D43" s="12">
        <f t="shared" si="1"/>
        <v>1213.8318296720659</v>
      </c>
      <c r="E43" s="6">
        <f t="shared" si="2"/>
        <v>184.59718743348935</v>
      </c>
      <c r="F43" s="4">
        <f t="shared" si="3"/>
        <v>194028.49556009707</v>
      </c>
    </row>
    <row r="44" spans="2:6">
      <c r="B44">
        <v>37</v>
      </c>
      <c r="C44" s="4">
        <f t="shared" si="0"/>
        <v>194028.49556009707</v>
      </c>
      <c r="D44" s="12">
        <f t="shared" si="1"/>
        <v>1212.6780972506067</v>
      </c>
      <c r="E44" s="6">
        <f t="shared" si="2"/>
        <v>185.75091985494868</v>
      </c>
      <c r="F44" s="4">
        <f t="shared" si="3"/>
        <v>193842.74464024213</v>
      </c>
    </row>
    <row r="45" spans="2:6">
      <c r="B45">
        <v>38</v>
      </c>
      <c r="C45" s="4">
        <f t="shared" si="0"/>
        <v>193842.74464024213</v>
      </c>
      <c r="D45" s="12">
        <f t="shared" si="1"/>
        <v>1211.5171540015133</v>
      </c>
      <c r="E45" s="6">
        <f t="shared" si="2"/>
        <v>186.91186310404211</v>
      </c>
      <c r="F45" s="4">
        <f t="shared" si="3"/>
        <v>193655.8327771381</v>
      </c>
    </row>
    <row r="46" spans="2:6">
      <c r="B46">
        <v>39</v>
      </c>
      <c r="C46" s="4">
        <f t="shared" si="0"/>
        <v>193655.8327771381</v>
      </c>
      <c r="D46" s="12">
        <f t="shared" si="1"/>
        <v>1210.3489548571131</v>
      </c>
      <c r="E46" s="6">
        <f t="shared" si="2"/>
        <v>188.0800622484424</v>
      </c>
      <c r="F46" s="4">
        <f t="shared" si="3"/>
        <v>193467.75271488965</v>
      </c>
    </row>
    <row r="47" spans="2:6">
      <c r="B47">
        <v>40</v>
      </c>
      <c r="C47" s="4">
        <f t="shared" si="0"/>
        <v>193467.75271488965</v>
      </c>
      <c r="D47" s="12">
        <f t="shared" si="1"/>
        <v>1209.1734544680603</v>
      </c>
      <c r="E47" s="6">
        <f t="shared" si="2"/>
        <v>189.25556263749516</v>
      </c>
      <c r="F47" s="4">
        <f t="shared" si="3"/>
        <v>193278.49715225215</v>
      </c>
    </row>
    <row r="48" spans="2:6">
      <c r="B48">
        <v>41</v>
      </c>
      <c r="C48" s="4">
        <f t="shared" si="0"/>
        <v>193278.49715225215</v>
      </c>
      <c r="D48" s="12">
        <f t="shared" si="1"/>
        <v>1207.9906072015758</v>
      </c>
      <c r="E48" s="6">
        <f t="shared" si="2"/>
        <v>190.43840990397948</v>
      </c>
      <c r="F48" s="4">
        <f t="shared" si="3"/>
        <v>193088.05874234816</v>
      </c>
    </row>
    <row r="49" spans="2:6">
      <c r="B49">
        <v>42</v>
      </c>
      <c r="C49" s="4">
        <f t="shared" si="0"/>
        <v>193088.05874234816</v>
      </c>
      <c r="D49" s="12">
        <f t="shared" si="1"/>
        <v>1206.8003671396759</v>
      </c>
      <c r="E49" s="6">
        <f t="shared" si="2"/>
        <v>191.62864996587936</v>
      </c>
      <c r="F49" s="4">
        <f t="shared" si="3"/>
        <v>192896.43009238227</v>
      </c>
    </row>
    <row r="50" spans="2:6">
      <c r="B50">
        <v>43</v>
      </c>
      <c r="C50" s="4">
        <f t="shared" si="0"/>
        <v>192896.43009238227</v>
      </c>
      <c r="D50" s="12">
        <f t="shared" si="1"/>
        <v>1205.6026880773891</v>
      </c>
      <c r="E50" s="6">
        <f t="shared" si="2"/>
        <v>192.82632902816616</v>
      </c>
      <c r="F50" s="4">
        <f t="shared" si="3"/>
        <v>192703.6037633541</v>
      </c>
    </row>
    <row r="51" spans="2:6">
      <c r="B51">
        <v>44</v>
      </c>
      <c r="C51" s="4">
        <f t="shared" si="0"/>
        <v>192703.6037633541</v>
      </c>
      <c r="D51" s="12">
        <f t="shared" si="1"/>
        <v>1204.397523520963</v>
      </c>
      <c r="E51" s="6">
        <f t="shared" si="2"/>
        <v>194.0314935845922</v>
      </c>
      <c r="F51" s="4">
        <f t="shared" si="3"/>
        <v>192509.5722697695</v>
      </c>
    </row>
    <row r="52" spans="2:6">
      <c r="B52">
        <v>45</v>
      </c>
      <c r="C52" s="4">
        <f t="shared" si="0"/>
        <v>192509.5722697695</v>
      </c>
      <c r="D52" s="12">
        <f t="shared" si="1"/>
        <v>1203.1848266860593</v>
      </c>
      <c r="E52" s="6">
        <f t="shared" si="2"/>
        <v>195.24419041949588</v>
      </c>
      <c r="F52" s="4">
        <f t="shared" si="3"/>
        <v>192314.32807935</v>
      </c>
    </row>
    <row r="53" spans="2:6">
      <c r="B53">
        <v>46</v>
      </c>
      <c r="C53" s="4">
        <f t="shared" si="0"/>
        <v>192314.32807935</v>
      </c>
      <c r="D53" s="12">
        <f t="shared" si="1"/>
        <v>1201.9645504959374</v>
      </c>
      <c r="E53" s="6">
        <f t="shared" si="2"/>
        <v>196.46446660961777</v>
      </c>
      <c r="F53" s="4">
        <f t="shared" si="3"/>
        <v>192117.86361274039</v>
      </c>
    </row>
    <row r="54" spans="2:6">
      <c r="B54">
        <v>47</v>
      </c>
      <c r="C54" s="4">
        <f t="shared" si="0"/>
        <v>192117.86361274039</v>
      </c>
      <c r="D54" s="12">
        <f t="shared" si="1"/>
        <v>1200.7366475796273</v>
      </c>
      <c r="E54" s="6">
        <f t="shared" si="2"/>
        <v>197.69236952592792</v>
      </c>
      <c r="F54" s="4">
        <f t="shared" si="3"/>
        <v>191920.17124321446</v>
      </c>
    </row>
    <row r="55" spans="2:6">
      <c r="B55">
        <v>48</v>
      </c>
      <c r="C55" s="4">
        <f t="shared" si="0"/>
        <v>191920.17124321446</v>
      </c>
      <c r="D55" s="12">
        <f t="shared" si="1"/>
        <v>1199.5010702700904</v>
      </c>
      <c r="E55" s="6">
        <f t="shared" si="2"/>
        <v>198.92794683546489</v>
      </c>
      <c r="F55" s="4">
        <f t="shared" si="3"/>
        <v>191721.24329637899</v>
      </c>
    </row>
    <row r="56" spans="2:6">
      <c r="B56">
        <v>49</v>
      </c>
      <c r="C56" s="4">
        <f t="shared" si="0"/>
        <v>191721.24329637899</v>
      </c>
      <c r="D56" s="12">
        <f t="shared" si="1"/>
        <v>1198.2577706023687</v>
      </c>
      <c r="E56" s="6">
        <f t="shared" si="2"/>
        <v>200.17124650318661</v>
      </c>
      <c r="F56" s="4">
        <f t="shared" si="3"/>
        <v>191521.0720498758</v>
      </c>
    </row>
    <row r="57" spans="2:6">
      <c r="B57">
        <v>50</v>
      </c>
      <c r="C57" s="4">
        <f t="shared" si="0"/>
        <v>191521.0720498758</v>
      </c>
      <c r="D57" s="12">
        <f t="shared" si="1"/>
        <v>1197.0067003117238</v>
      </c>
      <c r="E57" s="6">
        <f t="shared" si="2"/>
        <v>201.42231679383156</v>
      </c>
      <c r="F57" s="4">
        <f t="shared" si="3"/>
        <v>191319.64973308198</v>
      </c>
    </row>
    <row r="58" spans="2:6">
      <c r="B58">
        <v>51</v>
      </c>
      <c r="C58" s="4">
        <f t="shared" si="0"/>
        <v>191319.64973308198</v>
      </c>
      <c r="D58" s="12">
        <f t="shared" si="1"/>
        <v>1195.7478108317623</v>
      </c>
      <c r="E58" s="6">
        <f t="shared" si="2"/>
        <v>202.68120627379301</v>
      </c>
      <c r="F58" s="4">
        <f t="shared" si="3"/>
        <v>191116.9685268082</v>
      </c>
    </row>
    <row r="59" spans="2:6">
      <c r="B59">
        <v>52</v>
      </c>
      <c r="C59" s="4">
        <f t="shared" si="0"/>
        <v>191116.9685268082</v>
      </c>
      <c r="D59" s="12">
        <f t="shared" si="1"/>
        <v>1194.4810532925512</v>
      </c>
      <c r="E59" s="6">
        <f t="shared" si="2"/>
        <v>203.94796381300424</v>
      </c>
      <c r="F59" s="4">
        <f t="shared" si="3"/>
        <v>190913.0205629952</v>
      </c>
    </row>
    <row r="60" spans="2:6">
      <c r="B60">
        <v>53</v>
      </c>
      <c r="C60" s="4">
        <f t="shared" si="0"/>
        <v>190913.0205629952</v>
      </c>
      <c r="D60" s="12">
        <f t="shared" si="1"/>
        <v>1193.2063785187199</v>
      </c>
      <c r="E60" s="6">
        <f t="shared" si="2"/>
        <v>205.2226385868355</v>
      </c>
      <c r="F60" s="4">
        <f t="shared" si="3"/>
        <v>190707.79792440837</v>
      </c>
    </row>
    <row r="61" spans="2:6">
      <c r="B61">
        <v>54</v>
      </c>
      <c r="C61" s="4">
        <f t="shared" si="0"/>
        <v>190707.79792440837</v>
      </c>
      <c r="D61" s="12">
        <f t="shared" si="1"/>
        <v>1191.9237370275523</v>
      </c>
      <c r="E61" s="6">
        <f t="shared" si="2"/>
        <v>206.50528007800324</v>
      </c>
      <c r="F61" s="4">
        <f t="shared" si="3"/>
        <v>190501.29264433036</v>
      </c>
    </row>
    <row r="62" spans="2:6">
      <c r="B62">
        <v>55</v>
      </c>
      <c r="C62" s="4">
        <f t="shared" si="0"/>
        <v>190501.29264433036</v>
      </c>
      <c r="D62" s="12">
        <f t="shared" si="1"/>
        <v>1190.6330790270647</v>
      </c>
      <c r="E62" s="6">
        <f t="shared" si="2"/>
        <v>207.79593807849079</v>
      </c>
      <c r="F62" s="4">
        <f t="shared" si="3"/>
        <v>190293.49670625187</v>
      </c>
    </row>
    <row r="63" spans="2:6">
      <c r="B63">
        <v>56</v>
      </c>
      <c r="C63" s="4">
        <f t="shared" si="0"/>
        <v>190293.49670625187</v>
      </c>
      <c r="D63" s="12">
        <f t="shared" si="1"/>
        <v>1189.3343544140741</v>
      </c>
      <c r="E63" s="6">
        <f t="shared" si="2"/>
        <v>209.09466269148137</v>
      </c>
      <c r="F63" s="4">
        <f t="shared" si="3"/>
        <v>190084.40204356037</v>
      </c>
    </row>
    <row r="64" spans="2:6">
      <c r="B64">
        <v>57</v>
      </c>
      <c r="C64" s="4">
        <f t="shared" si="0"/>
        <v>190084.40204356037</v>
      </c>
      <c r="D64" s="12">
        <f t="shared" si="1"/>
        <v>1188.0275127722523</v>
      </c>
      <c r="E64" s="6">
        <f t="shared" si="2"/>
        <v>210.40150433330311</v>
      </c>
      <c r="F64" s="4">
        <f t="shared" si="3"/>
        <v>189874.00053922707</v>
      </c>
    </row>
    <row r="65" spans="2:6">
      <c r="B65">
        <v>58</v>
      </c>
      <c r="C65" s="4">
        <f t="shared" si="0"/>
        <v>189874.00053922707</v>
      </c>
      <c r="D65" s="12">
        <f t="shared" si="1"/>
        <v>1186.7125033701691</v>
      </c>
      <c r="E65" s="6">
        <f t="shared" si="2"/>
        <v>211.71651373538626</v>
      </c>
      <c r="F65" s="4">
        <f t="shared" si="3"/>
        <v>189662.28402549168</v>
      </c>
    </row>
    <row r="66" spans="2:6">
      <c r="B66">
        <v>59</v>
      </c>
      <c r="C66" s="4">
        <f t="shared" si="0"/>
        <v>189662.28402549168</v>
      </c>
      <c r="D66" s="12">
        <f t="shared" si="1"/>
        <v>1185.389275159323</v>
      </c>
      <c r="E66" s="6">
        <f t="shared" si="2"/>
        <v>213.03974194623243</v>
      </c>
      <c r="F66" s="4">
        <f t="shared" si="3"/>
        <v>189449.24428354544</v>
      </c>
    </row>
    <row r="67" spans="2:6">
      <c r="B67">
        <v>60</v>
      </c>
      <c r="C67" s="4">
        <f t="shared" si="0"/>
        <v>189449.24428354544</v>
      </c>
      <c r="D67" s="12">
        <f t="shared" si="1"/>
        <v>1184.0577767721591</v>
      </c>
      <c r="E67" s="6">
        <f t="shared" si="2"/>
        <v>214.37124033339643</v>
      </c>
      <c r="F67" s="4">
        <f t="shared" si="3"/>
        <v>189234.87304321205</v>
      </c>
    </row>
    <row r="68" spans="2:6">
      <c r="B68">
        <v>61</v>
      </c>
      <c r="C68" s="4">
        <f t="shared" si="0"/>
        <v>189234.87304321205</v>
      </c>
      <c r="D68" s="12">
        <f t="shared" si="1"/>
        <v>1182.7179565200752</v>
      </c>
      <c r="E68" s="6">
        <f t="shared" si="2"/>
        <v>215.71106058548017</v>
      </c>
      <c r="F68" s="4">
        <f t="shared" si="3"/>
        <v>189019.16198262657</v>
      </c>
    </row>
    <row r="69" spans="2:6">
      <c r="B69">
        <v>62</v>
      </c>
      <c r="C69" s="4">
        <f t="shared" si="0"/>
        <v>189019.16198262657</v>
      </c>
      <c r="D69" s="12">
        <f t="shared" si="1"/>
        <v>1181.3697623914161</v>
      </c>
      <c r="E69" s="6">
        <f t="shared" si="2"/>
        <v>217.05925471413943</v>
      </c>
      <c r="F69" s="4">
        <f t="shared" si="3"/>
        <v>188802.10272791242</v>
      </c>
    </row>
    <row r="70" spans="2:6">
      <c r="B70">
        <v>63</v>
      </c>
      <c r="C70" s="4">
        <f t="shared" si="0"/>
        <v>188802.10272791242</v>
      </c>
      <c r="D70" s="12">
        <f t="shared" si="1"/>
        <v>1180.0131420494527</v>
      </c>
      <c r="E70" s="6">
        <f t="shared" si="2"/>
        <v>218.41587505610281</v>
      </c>
      <c r="F70" s="4">
        <f t="shared" si="3"/>
        <v>188583.68685285634</v>
      </c>
    </row>
    <row r="71" spans="2:6">
      <c r="B71">
        <v>64</v>
      </c>
      <c r="C71" s="4">
        <f t="shared" si="0"/>
        <v>188583.68685285634</v>
      </c>
      <c r="D71" s="12">
        <f t="shared" si="1"/>
        <v>1178.6480428303521</v>
      </c>
      <c r="E71" s="6">
        <f t="shared" si="2"/>
        <v>219.78097427520342</v>
      </c>
      <c r="F71" s="4">
        <f t="shared" si="3"/>
        <v>188363.90587858114</v>
      </c>
    </row>
    <row r="72" spans="2:6">
      <c r="B72">
        <v>65</v>
      </c>
      <c r="C72" s="4">
        <f t="shared" si="0"/>
        <v>188363.90587858114</v>
      </c>
      <c r="D72" s="12">
        <f t="shared" si="1"/>
        <v>1177.2744117411321</v>
      </c>
      <c r="E72" s="6">
        <f t="shared" si="2"/>
        <v>221.1546053644235</v>
      </c>
      <c r="F72" s="4">
        <f t="shared" si="3"/>
        <v>188142.75127321671</v>
      </c>
    </row>
    <row r="73" spans="2:6">
      <c r="B73">
        <v>66</v>
      </c>
      <c r="C73" s="4">
        <f t="shared" si="0"/>
        <v>188142.75127321671</v>
      </c>
      <c r="D73" s="12">
        <f t="shared" si="1"/>
        <v>1175.8921954576044</v>
      </c>
      <c r="E73" s="6">
        <f t="shared" si="2"/>
        <v>222.53682164795117</v>
      </c>
      <c r="F73" s="4">
        <f t="shared" si="3"/>
        <v>187920.21445156875</v>
      </c>
    </row>
    <row r="74" spans="2:6">
      <c r="B74">
        <v>67</v>
      </c>
      <c r="C74" s="4">
        <f t="shared" ref="C74:C137" si="4">F73</f>
        <v>187920.21445156875</v>
      </c>
      <c r="D74" s="12">
        <f t="shared" ref="D74:D137" si="5">C74*$C$3/12</f>
        <v>1174.5013403223047</v>
      </c>
      <c r="E74" s="6">
        <f t="shared" ref="E74:E137" si="6">$C$2*$C$3/12 * (1+$C$3/12)^(B74-1) / ((1+$C$3/12)^($C$4*12)-1)</f>
        <v>223.92767678325086</v>
      </c>
      <c r="F74" s="4">
        <f t="shared" ref="F74:F137" si="7">C74-E74</f>
        <v>187696.28677478549</v>
      </c>
    </row>
    <row r="75" spans="2:6">
      <c r="B75">
        <v>68</v>
      </c>
      <c r="C75" s="4">
        <f t="shared" si="4"/>
        <v>187696.28677478549</v>
      </c>
      <c r="D75" s="12">
        <f t="shared" si="5"/>
        <v>1173.1017923424092</v>
      </c>
      <c r="E75" s="6">
        <f t="shared" si="6"/>
        <v>225.32722476314623</v>
      </c>
      <c r="F75" s="4">
        <f t="shared" si="7"/>
        <v>187470.95955002235</v>
      </c>
    </row>
    <row r="76" spans="2:6">
      <c r="B76">
        <v>69</v>
      </c>
      <c r="C76" s="4">
        <f t="shared" si="4"/>
        <v>187470.95955002235</v>
      </c>
      <c r="D76" s="12">
        <f t="shared" si="5"/>
        <v>1171.6934971876397</v>
      </c>
      <c r="E76" s="6">
        <f t="shared" si="6"/>
        <v>226.73551991791587</v>
      </c>
      <c r="F76" s="4">
        <f t="shared" si="7"/>
        <v>187244.22403010444</v>
      </c>
    </row>
    <row r="77" spans="2:6">
      <c r="B77">
        <v>70</v>
      </c>
      <c r="C77" s="4">
        <f t="shared" si="4"/>
        <v>187244.22403010444</v>
      </c>
      <c r="D77" s="12">
        <f t="shared" si="5"/>
        <v>1170.2764001881526</v>
      </c>
      <c r="E77" s="6">
        <f t="shared" si="6"/>
        <v>228.15261691740287</v>
      </c>
      <c r="F77" s="4">
        <f t="shared" si="7"/>
        <v>187016.07141318705</v>
      </c>
    </row>
    <row r="78" spans="2:6">
      <c r="B78">
        <v>71</v>
      </c>
      <c r="C78" s="4">
        <f t="shared" si="4"/>
        <v>187016.07141318705</v>
      </c>
      <c r="D78" s="12">
        <f t="shared" si="5"/>
        <v>1168.8504463324191</v>
      </c>
      <c r="E78" s="6">
        <f t="shared" si="6"/>
        <v>229.57857077313665</v>
      </c>
      <c r="F78" s="4">
        <f t="shared" si="7"/>
        <v>186786.49284241392</v>
      </c>
    </row>
    <row r="79" spans="2:6">
      <c r="B79">
        <v>72</v>
      </c>
      <c r="C79" s="4">
        <f t="shared" si="4"/>
        <v>186786.49284241392</v>
      </c>
      <c r="D79" s="12">
        <f t="shared" si="5"/>
        <v>1167.4155802650869</v>
      </c>
      <c r="E79" s="6">
        <f t="shared" si="6"/>
        <v>231.01343684046876</v>
      </c>
      <c r="F79" s="4">
        <f t="shared" si="7"/>
        <v>186555.47940557345</v>
      </c>
    </row>
    <row r="80" spans="2:6">
      <c r="B80">
        <v>73</v>
      </c>
      <c r="C80" s="4">
        <f t="shared" si="4"/>
        <v>186555.47940557345</v>
      </c>
      <c r="D80" s="12">
        <f t="shared" si="5"/>
        <v>1165.9717462848341</v>
      </c>
      <c r="E80" s="6">
        <f t="shared" si="6"/>
        <v>232.45727082072167</v>
      </c>
      <c r="F80" s="4">
        <f t="shared" si="7"/>
        <v>186323.02213475274</v>
      </c>
    </row>
    <row r="81" spans="2:6">
      <c r="B81">
        <v>74</v>
      </c>
      <c r="C81" s="4">
        <f t="shared" si="4"/>
        <v>186323.02213475274</v>
      </c>
      <c r="D81" s="12">
        <f t="shared" si="5"/>
        <v>1164.5188883422045</v>
      </c>
      <c r="E81" s="6">
        <f t="shared" si="6"/>
        <v>233.91012876335122</v>
      </c>
      <c r="F81" s="4">
        <f t="shared" si="7"/>
        <v>186089.11200598939</v>
      </c>
    </row>
    <row r="82" spans="2:6">
      <c r="B82">
        <v>75</v>
      </c>
      <c r="C82" s="4">
        <f t="shared" si="4"/>
        <v>186089.11200598939</v>
      </c>
      <c r="D82" s="12">
        <f t="shared" si="5"/>
        <v>1163.0569500374336</v>
      </c>
      <c r="E82" s="6">
        <f t="shared" si="6"/>
        <v>235.37206706812216</v>
      </c>
      <c r="F82" s="4">
        <f t="shared" si="7"/>
        <v>185853.73993892127</v>
      </c>
    </row>
    <row r="83" spans="2:6">
      <c r="B83">
        <v>76</v>
      </c>
      <c r="C83" s="4">
        <f t="shared" si="4"/>
        <v>185853.73993892127</v>
      </c>
      <c r="D83" s="12">
        <f t="shared" si="5"/>
        <v>1161.5858746182578</v>
      </c>
      <c r="E83" s="6">
        <f t="shared" si="6"/>
        <v>236.84314248729794</v>
      </c>
      <c r="F83" s="4">
        <f t="shared" si="7"/>
        <v>185616.89679643395</v>
      </c>
    </row>
    <row r="84" spans="2:6">
      <c r="B84">
        <v>77</v>
      </c>
      <c r="C84" s="4">
        <f t="shared" si="4"/>
        <v>185616.89679643395</v>
      </c>
      <c r="D84" s="12">
        <f t="shared" si="5"/>
        <v>1160.1056049777121</v>
      </c>
      <c r="E84" s="6">
        <f t="shared" si="6"/>
        <v>238.32341212784357</v>
      </c>
      <c r="F84" s="4">
        <f t="shared" si="7"/>
        <v>185378.5733843061</v>
      </c>
    </row>
    <row r="85" spans="2:6">
      <c r="B85">
        <v>78</v>
      </c>
      <c r="C85" s="4">
        <f t="shared" si="4"/>
        <v>185378.5733843061</v>
      </c>
      <c r="D85" s="12">
        <f t="shared" si="5"/>
        <v>1158.6160836519132</v>
      </c>
      <c r="E85" s="6">
        <f t="shared" si="6"/>
        <v>239.81293345364259</v>
      </c>
      <c r="F85" s="4">
        <f t="shared" si="7"/>
        <v>185138.76045085245</v>
      </c>
    </row>
    <row r="86" spans="2:6">
      <c r="B86">
        <v>79</v>
      </c>
      <c r="C86" s="4">
        <f t="shared" si="4"/>
        <v>185138.76045085245</v>
      </c>
      <c r="D86" s="12">
        <f t="shared" si="5"/>
        <v>1157.1172528178279</v>
      </c>
      <c r="E86" s="6">
        <f t="shared" si="6"/>
        <v>241.31176428772793</v>
      </c>
      <c r="F86" s="4">
        <f t="shared" si="7"/>
        <v>184897.44868656472</v>
      </c>
    </row>
    <row r="87" spans="2:6">
      <c r="B87">
        <v>80</v>
      </c>
      <c r="C87" s="4">
        <f t="shared" si="4"/>
        <v>184897.44868656472</v>
      </c>
      <c r="D87" s="12">
        <f t="shared" si="5"/>
        <v>1155.6090542910295</v>
      </c>
      <c r="E87" s="6">
        <f t="shared" si="6"/>
        <v>242.81996281452618</v>
      </c>
      <c r="F87" s="4">
        <f t="shared" si="7"/>
        <v>184654.62872375018</v>
      </c>
    </row>
    <row r="88" spans="2:6">
      <c r="B88">
        <v>81</v>
      </c>
      <c r="C88" s="4">
        <f t="shared" si="4"/>
        <v>184654.62872375018</v>
      </c>
      <c r="D88" s="12">
        <f t="shared" si="5"/>
        <v>1154.0914295234386</v>
      </c>
      <c r="E88" s="6">
        <f t="shared" si="6"/>
        <v>244.33758758211701</v>
      </c>
      <c r="F88" s="4">
        <f t="shared" si="7"/>
        <v>184410.29113616806</v>
      </c>
    </row>
    <row r="89" spans="2:6">
      <c r="B89">
        <v>82</v>
      </c>
      <c r="C89" s="4">
        <f t="shared" si="4"/>
        <v>184410.29113616806</v>
      </c>
      <c r="D89" s="12">
        <f t="shared" si="5"/>
        <v>1152.5643196010503</v>
      </c>
      <c r="E89" s="6">
        <f t="shared" si="6"/>
        <v>245.86469750450527</v>
      </c>
      <c r="F89" s="4">
        <f t="shared" si="7"/>
        <v>184164.42643866356</v>
      </c>
    </row>
    <row r="90" spans="2:6">
      <c r="B90">
        <v>83</v>
      </c>
      <c r="C90" s="4">
        <f t="shared" si="4"/>
        <v>184164.42643866356</v>
      </c>
      <c r="D90" s="12">
        <f t="shared" si="5"/>
        <v>1151.0276652416471</v>
      </c>
      <c r="E90" s="6">
        <f t="shared" si="6"/>
        <v>247.40135186390842</v>
      </c>
      <c r="F90" s="4">
        <f t="shared" si="7"/>
        <v>183917.02508679967</v>
      </c>
    </row>
    <row r="91" spans="2:6">
      <c r="B91">
        <v>84</v>
      </c>
      <c r="C91" s="4">
        <f t="shared" si="4"/>
        <v>183917.02508679967</v>
      </c>
      <c r="D91" s="12">
        <f t="shared" si="5"/>
        <v>1149.4814067924979</v>
      </c>
      <c r="E91" s="6">
        <f t="shared" si="6"/>
        <v>248.94761031305791</v>
      </c>
      <c r="F91" s="4">
        <f t="shared" si="7"/>
        <v>183668.07747648662</v>
      </c>
    </row>
    <row r="92" spans="2:6">
      <c r="B92">
        <v>85</v>
      </c>
      <c r="C92" s="4">
        <f t="shared" si="4"/>
        <v>183668.07747648662</v>
      </c>
      <c r="D92" s="12">
        <f t="shared" si="5"/>
        <v>1147.9254842280413</v>
      </c>
      <c r="E92" s="6">
        <f t="shared" si="6"/>
        <v>250.50353287751449</v>
      </c>
      <c r="F92" s="4">
        <f t="shared" si="7"/>
        <v>183417.57394360911</v>
      </c>
    </row>
    <row r="93" spans="2:6">
      <c r="B93">
        <v>86</v>
      </c>
      <c r="C93" s="4">
        <f t="shared" si="4"/>
        <v>183417.57394360911</v>
      </c>
      <c r="D93" s="12">
        <f t="shared" si="5"/>
        <v>1146.3598371475568</v>
      </c>
      <c r="E93" s="6">
        <f t="shared" si="6"/>
        <v>252.06917995799898</v>
      </c>
      <c r="F93" s="4">
        <f t="shared" si="7"/>
        <v>183165.50476365112</v>
      </c>
    </row>
    <row r="94" spans="2:6">
      <c r="B94">
        <v>87</v>
      </c>
      <c r="C94" s="4">
        <f t="shared" si="4"/>
        <v>183165.50476365112</v>
      </c>
      <c r="D94" s="12">
        <f t="shared" si="5"/>
        <v>1144.7844047728195</v>
      </c>
      <c r="E94" s="6">
        <f t="shared" si="6"/>
        <v>253.64461233273653</v>
      </c>
      <c r="F94" s="4">
        <f t="shared" si="7"/>
        <v>182911.86015131837</v>
      </c>
    </row>
    <row r="95" spans="2:6">
      <c r="B95">
        <v>88</v>
      </c>
      <c r="C95" s="4">
        <f t="shared" si="4"/>
        <v>182911.86015131837</v>
      </c>
      <c r="D95" s="12">
        <f t="shared" si="5"/>
        <v>1143.1991259457398</v>
      </c>
      <c r="E95" s="6">
        <f t="shared" si="6"/>
        <v>255.22989115981608</v>
      </c>
      <c r="F95" s="4">
        <f t="shared" si="7"/>
        <v>182656.63026015856</v>
      </c>
    </row>
    <row r="96" spans="2:6">
      <c r="B96">
        <v>89</v>
      </c>
      <c r="C96" s="4">
        <f t="shared" si="4"/>
        <v>182656.63026015856</v>
      </c>
      <c r="D96" s="12">
        <f t="shared" si="5"/>
        <v>1141.603939125991</v>
      </c>
      <c r="E96" s="6">
        <f t="shared" si="6"/>
        <v>256.82507797956492</v>
      </c>
      <c r="F96" s="4">
        <f t="shared" si="7"/>
        <v>182399.805182179</v>
      </c>
    </row>
    <row r="97" spans="2:6">
      <c r="B97">
        <v>90</v>
      </c>
      <c r="C97" s="4">
        <f t="shared" si="4"/>
        <v>182399.805182179</v>
      </c>
      <c r="D97" s="12">
        <f t="shared" si="5"/>
        <v>1139.9987823886188</v>
      </c>
      <c r="E97" s="6">
        <f t="shared" si="6"/>
        <v>258.43023471693721</v>
      </c>
      <c r="F97" s="4">
        <f t="shared" si="7"/>
        <v>182141.37494746206</v>
      </c>
    </row>
    <row r="98" spans="2:6">
      <c r="B98">
        <v>91</v>
      </c>
      <c r="C98" s="4">
        <f t="shared" si="4"/>
        <v>182141.37494746206</v>
      </c>
      <c r="D98" s="12">
        <f t="shared" si="5"/>
        <v>1138.3835934216379</v>
      </c>
      <c r="E98" s="6">
        <f t="shared" si="6"/>
        <v>260.0454236839181</v>
      </c>
      <c r="F98" s="4">
        <f t="shared" si="7"/>
        <v>181881.32952377814</v>
      </c>
    </row>
    <row r="99" spans="2:6">
      <c r="B99">
        <v>92</v>
      </c>
      <c r="C99" s="4">
        <f t="shared" si="4"/>
        <v>181881.32952377814</v>
      </c>
      <c r="D99" s="12">
        <f t="shared" si="5"/>
        <v>1136.7583095236134</v>
      </c>
      <c r="E99" s="6">
        <f t="shared" si="6"/>
        <v>261.67070758194268</v>
      </c>
      <c r="F99" s="4">
        <f t="shared" si="7"/>
        <v>181619.6588161962</v>
      </c>
    </row>
    <row r="100" spans="2:6">
      <c r="B100">
        <v>93</v>
      </c>
      <c r="C100" s="4">
        <f t="shared" si="4"/>
        <v>181619.6588161962</v>
      </c>
      <c r="D100" s="12">
        <f t="shared" si="5"/>
        <v>1135.1228676012263</v>
      </c>
      <c r="E100" s="6">
        <f t="shared" si="6"/>
        <v>263.30614950432977</v>
      </c>
      <c r="F100" s="4">
        <f t="shared" si="7"/>
        <v>181356.35266669188</v>
      </c>
    </row>
    <row r="101" spans="2:6">
      <c r="B101">
        <v>94</v>
      </c>
      <c r="C101" s="4">
        <f t="shared" si="4"/>
        <v>181356.35266669188</v>
      </c>
      <c r="D101" s="12">
        <f t="shared" si="5"/>
        <v>1133.4772041668241</v>
      </c>
      <c r="E101" s="6">
        <f t="shared" si="6"/>
        <v>264.95181293873185</v>
      </c>
      <c r="F101" s="4">
        <f t="shared" si="7"/>
        <v>181091.40085375315</v>
      </c>
    </row>
    <row r="102" spans="2:6">
      <c r="B102">
        <v>95</v>
      </c>
      <c r="C102" s="4">
        <f t="shared" si="4"/>
        <v>181091.40085375315</v>
      </c>
      <c r="D102" s="12">
        <f t="shared" si="5"/>
        <v>1131.8212553359572</v>
      </c>
      <c r="E102" s="6">
        <f t="shared" si="6"/>
        <v>266.60776176959894</v>
      </c>
      <c r="F102" s="4">
        <f t="shared" si="7"/>
        <v>180824.79309198356</v>
      </c>
    </row>
    <row r="103" spans="2:6">
      <c r="B103">
        <v>96</v>
      </c>
      <c r="C103" s="4">
        <f t="shared" si="4"/>
        <v>180824.79309198356</v>
      </c>
      <c r="D103" s="12">
        <f t="shared" si="5"/>
        <v>1130.1549568248972</v>
      </c>
      <c r="E103" s="6">
        <f t="shared" si="6"/>
        <v>268.27406028065889</v>
      </c>
      <c r="F103" s="4">
        <f t="shared" si="7"/>
        <v>180556.51903170289</v>
      </c>
    </row>
    <row r="104" spans="2:6">
      <c r="B104">
        <v>97</v>
      </c>
      <c r="C104" s="4">
        <f t="shared" si="4"/>
        <v>180556.51903170289</v>
      </c>
      <c r="D104" s="12">
        <f t="shared" si="5"/>
        <v>1128.478243948143</v>
      </c>
      <c r="E104" s="6">
        <f t="shared" si="6"/>
        <v>269.9507731574131</v>
      </c>
      <c r="F104" s="4">
        <f t="shared" si="7"/>
        <v>180286.56825854548</v>
      </c>
    </row>
    <row r="105" spans="2:6">
      <c r="B105">
        <v>98</v>
      </c>
      <c r="C105" s="4">
        <f t="shared" si="4"/>
        <v>180286.56825854548</v>
      </c>
      <c r="D105" s="12">
        <f t="shared" si="5"/>
        <v>1126.7910516159093</v>
      </c>
      <c r="E105" s="6">
        <f t="shared" si="6"/>
        <v>271.63796548964694</v>
      </c>
      <c r="F105" s="4">
        <f t="shared" si="7"/>
        <v>180014.93029305583</v>
      </c>
    </row>
    <row r="106" spans="2:6">
      <c r="B106">
        <v>99</v>
      </c>
      <c r="C106" s="4">
        <f t="shared" si="4"/>
        <v>180014.93029305583</v>
      </c>
      <c r="D106" s="12">
        <f t="shared" si="5"/>
        <v>1125.093314331599</v>
      </c>
      <c r="E106" s="6">
        <f t="shared" si="6"/>
        <v>273.33570277395722</v>
      </c>
      <c r="F106" s="4">
        <f t="shared" si="7"/>
        <v>179741.59459028186</v>
      </c>
    </row>
    <row r="107" spans="2:6">
      <c r="B107">
        <v>100</v>
      </c>
      <c r="C107" s="4">
        <f t="shared" si="4"/>
        <v>179741.59459028186</v>
      </c>
      <c r="D107" s="12">
        <f t="shared" si="5"/>
        <v>1123.3849661892616</v>
      </c>
      <c r="E107" s="6">
        <f t="shared" si="6"/>
        <v>275.04405091629451</v>
      </c>
      <c r="F107" s="4">
        <f t="shared" si="7"/>
        <v>179466.55053936556</v>
      </c>
    </row>
    <row r="108" spans="2:6">
      <c r="B108">
        <v>101</v>
      </c>
      <c r="C108" s="4">
        <f t="shared" si="4"/>
        <v>179466.55053936556</v>
      </c>
      <c r="D108" s="12">
        <f t="shared" si="5"/>
        <v>1121.6659408710348</v>
      </c>
      <c r="E108" s="6">
        <f t="shared" si="6"/>
        <v>276.76307623452141</v>
      </c>
      <c r="F108" s="4">
        <f t="shared" si="7"/>
        <v>179189.78746313104</v>
      </c>
    </row>
    <row r="109" spans="2:6">
      <c r="B109">
        <v>102</v>
      </c>
      <c r="C109" s="4">
        <f t="shared" si="4"/>
        <v>179189.78746313104</v>
      </c>
      <c r="D109" s="12">
        <f t="shared" si="5"/>
        <v>1119.936171644569</v>
      </c>
      <c r="E109" s="6">
        <f t="shared" si="6"/>
        <v>278.4928454609871</v>
      </c>
      <c r="F109" s="4">
        <f t="shared" si="7"/>
        <v>178911.29461767006</v>
      </c>
    </row>
    <row r="110" spans="2:6">
      <c r="B110">
        <v>103</v>
      </c>
      <c r="C110" s="4">
        <f t="shared" si="4"/>
        <v>178911.29461767006</v>
      </c>
      <c r="D110" s="12">
        <f t="shared" si="5"/>
        <v>1118.1955913604379</v>
      </c>
      <c r="E110" s="6">
        <f t="shared" si="6"/>
        <v>280.23342574511832</v>
      </c>
      <c r="F110" s="4">
        <f t="shared" si="7"/>
        <v>178631.06119192493</v>
      </c>
    </row>
    <row r="111" spans="2:6">
      <c r="B111">
        <v>104</v>
      </c>
      <c r="C111" s="4">
        <f t="shared" si="4"/>
        <v>178631.06119192493</v>
      </c>
      <c r="D111" s="12">
        <f t="shared" si="5"/>
        <v>1116.4441324495308</v>
      </c>
      <c r="E111" s="6">
        <f t="shared" si="6"/>
        <v>281.98488465602532</v>
      </c>
      <c r="F111" s="4">
        <f t="shared" si="7"/>
        <v>178349.0763072689</v>
      </c>
    </row>
    <row r="112" spans="2:6">
      <c r="B112">
        <v>105</v>
      </c>
      <c r="C112" s="4">
        <f t="shared" si="4"/>
        <v>178349.0763072689</v>
      </c>
      <c r="D112" s="12">
        <f t="shared" si="5"/>
        <v>1114.6817269204305</v>
      </c>
      <c r="E112" s="6">
        <f t="shared" si="6"/>
        <v>283.74729018512545</v>
      </c>
      <c r="F112" s="4">
        <f t="shared" si="7"/>
        <v>178065.32901708377</v>
      </c>
    </row>
    <row r="113" spans="2:6">
      <c r="B113">
        <v>106</v>
      </c>
      <c r="C113" s="4">
        <f t="shared" si="4"/>
        <v>178065.32901708377</v>
      </c>
      <c r="D113" s="12">
        <f t="shared" si="5"/>
        <v>1112.9083063567734</v>
      </c>
      <c r="E113" s="6">
        <f t="shared" si="6"/>
        <v>285.52071074878251</v>
      </c>
      <c r="F113" s="4">
        <f t="shared" si="7"/>
        <v>177779.80830633498</v>
      </c>
    </row>
    <row r="114" spans="2:6">
      <c r="B114">
        <v>107</v>
      </c>
      <c r="C114" s="4">
        <f t="shared" si="4"/>
        <v>177779.80830633498</v>
      </c>
      <c r="D114" s="12">
        <f t="shared" si="5"/>
        <v>1111.1238019145935</v>
      </c>
      <c r="E114" s="6">
        <f t="shared" si="6"/>
        <v>287.30521519096243</v>
      </c>
      <c r="F114" s="4">
        <f t="shared" si="7"/>
        <v>177492.50309114403</v>
      </c>
    </row>
    <row r="115" spans="2:6">
      <c r="B115">
        <v>108</v>
      </c>
      <c r="C115" s="4">
        <f t="shared" si="4"/>
        <v>177492.50309114403</v>
      </c>
      <c r="D115" s="12">
        <f t="shared" si="5"/>
        <v>1109.3281443196502</v>
      </c>
      <c r="E115" s="6">
        <f t="shared" si="6"/>
        <v>289.10087278590595</v>
      </c>
      <c r="F115" s="4">
        <f t="shared" si="7"/>
        <v>177203.40221835813</v>
      </c>
    </row>
    <row r="116" spans="2:6">
      <c r="B116">
        <v>109</v>
      </c>
      <c r="C116" s="4">
        <f t="shared" si="4"/>
        <v>177203.40221835813</v>
      </c>
      <c r="D116" s="12">
        <f t="shared" si="5"/>
        <v>1107.5212638647383</v>
      </c>
      <c r="E116" s="6">
        <f t="shared" si="6"/>
        <v>290.90775324081784</v>
      </c>
      <c r="F116" s="4">
        <f t="shared" si="7"/>
        <v>176912.49446511731</v>
      </c>
    </row>
    <row r="117" spans="2:6">
      <c r="B117">
        <v>110</v>
      </c>
      <c r="C117" s="4">
        <f t="shared" si="4"/>
        <v>176912.49446511731</v>
      </c>
      <c r="D117" s="12">
        <f t="shared" si="5"/>
        <v>1105.7030904069832</v>
      </c>
      <c r="E117" s="6">
        <f t="shared" si="6"/>
        <v>292.72592669857301</v>
      </c>
      <c r="F117" s="4">
        <f t="shared" si="7"/>
        <v>176619.76853841875</v>
      </c>
    </row>
    <row r="118" spans="2:6">
      <c r="B118">
        <v>111</v>
      </c>
      <c r="C118" s="4">
        <f t="shared" si="4"/>
        <v>176619.76853841875</v>
      </c>
      <c r="D118" s="12">
        <f t="shared" si="5"/>
        <v>1103.8735533651172</v>
      </c>
      <c r="E118" s="6">
        <f t="shared" si="6"/>
        <v>294.55546374043911</v>
      </c>
      <c r="F118" s="4">
        <f t="shared" si="7"/>
        <v>176325.21307467832</v>
      </c>
    </row>
    <row r="119" spans="2:6">
      <c r="B119">
        <v>112</v>
      </c>
      <c r="C119" s="4">
        <f t="shared" si="4"/>
        <v>176325.21307467832</v>
      </c>
      <c r="D119" s="12">
        <f t="shared" si="5"/>
        <v>1102.0325817167395</v>
      </c>
      <c r="E119" s="6">
        <f t="shared" si="6"/>
        <v>296.39643538881683</v>
      </c>
      <c r="F119" s="4">
        <f t="shared" si="7"/>
        <v>176028.81663928949</v>
      </c>
    </row>
    <row r="120" spans="2:6">
      <c r="B120">
        <v>113</v>
      </c>
      <c r="C120" s="4">
        <f t="shared" si="4"/>
        <v>176028.81663928949</v>
      </c>
      <c r="D120" s="12">
        <f t="shared" si="5"/>
        <v>1100.1801039955592</v>
      </c>
      <c r="E120" s="6">
        <f t="shared" si="6"/>
        <v>298.24891310999698</v>
      </c>
      <c r="F120" s="4">
        <f t="shared" si="7"/>
        <v>175730.56772617949</v>
      </c>
    </row>
    <row r="121" spans="2:6">
      <c r="B121">
        <v>114</v>
      </c>
      <c r="C121" s="4">
        <f t="shared" si="4"/>
        <v>175730.56772617949</v>
      </c>
      <c r="D121" s="12">
        <f t="shared" si="5"/>
        <v>1098.3160482886217</v>
      </c>
      <c r="E121" s="6">
        <f t="shared" si="6"/>
        <v>300.11296881693454</v>
      </c>
      <c r="F121" s="4">
        <f t="shared" si="7"/>
        <v>175430.45475736255</v>
      </c>
    </row>
    <row r="122" spans="2:6">
      <c r="B122">
        <v>115</v>
      </c>
      <c r="C122" s="4">
        <f t="shared" si="4"/>
        <v>175430.45475736255</v>
      </c>
      <c r="D122" s="12">
        <f t="shared" si="5"/>
        <v>1096.4403422335158</v>
      </c>
      <c r="E122" s="6">
        <f t="shared" si="6"/>
        <v>301.98867487204041</v>
      </c>
      <c r="F122" s="4">
        <f t="shared" si="7"/>
        <v>175128.46608249051</v>
      </c>
    </row>
    <row r="123" spans="2:6">
      <c r="B123">
        <v>116</v>
      </c>
      <c r="C123" s="4">
        <f t="shared" si="4"/>
        <v>175128.46608249051</v>
      </c>
      <c r="D123" s="12">
        <f t="shared" si="5"/>
        <v>1094.5529130155658</v>
      </c>
      <c r="E123" s="6">
        <f t="shared" si="6"/>
        <v>303.87610408999063</v>
      </c>
      <c r="F123" s="4">
        <f t="shared" si="7"/>
        <v>174824.58997840053</v>
      </c>
    </row>
    <row r="124" spans="2:6">
      <c r="B124">
        <v>117</v>
      </c>
      <c r="C124" s="4">
        <f t="shared" si="4"/>
        <v>174824.58997840053</v>
      </c>
      <c r="D124" s="12">
        <f t="shared" si="5"/>
        <v>1092.6536873650032</v>
      </c>
      <c r="E124" s="6">
        <f t="shared" si="6"/>
        <v>305.77532974055305</v>
      </c>
      <c r="F124" s="4">
        <f t="shared" si="7"/>
        <v>174518.81464865999</v>
      </c>
    </row>
    <row r="125" spans="2:6">
      <c r="B125">
        <v>118</v>
      </c>
      <c r="C125" s="4">
        <f t="shared" si="4"/>
        <v>174518.81464865999</v>
      </c>
      <c r="D125" s="12">
        <f t="shared" si="5"/>
        <v>1090.7425915541248</v>
      </c>
      <c r="E125" s="6">
        <f t="shared" si="6"/>
        <v>307.68642555143157</v>
      </c>
      <c r="F125" s="4">
        <f t="shared" si="7"/>
        <v>174211.12822310856</v>
      </c>
    </row>
    <row r="126" spans="2:6">
      <c r="B126">
        <v>119</v>
      </c>
      <c r="C126" s="4">
        <f t="shared" si="4"/>
        <v>174211.12822310856</v>
      </c>
      <c r="D126" s="12">
        <f t="shared" si="5"/>
        <v>1088.8195513944286</v>
      </c>
      <c r="E126" s="6">
        <f t="shared" si="6"/>
        <v>309.60946571112805</v>
      </c>
      <c r="F126" s="4">
        <f t="shared" si="7"/>
        <v>173901.51875739743</v>
      </c>
    </row>
    <row r="127" spans="2:6">
      <c r="B127">
        <v>120</v>
      </c>
      <c r="C127" s="4">
        <f t="shared" si="4"/>
        <v>173901.51875739743</v>
      </c>
      <c r="D127" s="12">
        <f t="shared" si="5"/>
        <v>1086.8844922337339</v>
      </c>
      <c r="E127" s="6">
        <f t="shared" si="6"/>
        <v>311.5445248718226</v>
      </c>
      <c r="F127" s="4">
        <f t="shared" si="7"/>
        <v>173589.97423252559</v>
      </c>
    </row>
    <row r="128" spans="2:6">
      <c r="B128">
        <v>121</v>
      </c>
      <c r="C128" s="4">
        <f t="shared" si="4"/>
        <v>173589.97423252559</v>
      </c>
      <c r="D128" s="12">
        <f t="shared" si="5"/>
        <v>1084.937338953285</v>
      </c>
      <c r="E128" s="6">
        <f t="shared" si="6"/>
        <v>313.4916781522715</v>
      </c>
      <c r="F128" s="4">
        <f t="shared" si="7"/>
        <v>173276.48255437333</v>
      </c>
    </row>
    <row r="129" spans="2:6">
      <c r="B129">
        <v>122</v>
      </c>
      <c r="C129" s="4">
        <f t="shared" si="4"/>
        <v>173276.48255437333</v>
      </c>
      <c r="D129" s="12">
        <f t="shared" si="5"/>
        <v>1082.9780159648333</v>
      </c>
      <c r="E129" s="6">
        <f t="shared" si="6"/>
        <v>315.45100114072318</v>
      </c>
      <c r="F129" s="4">
        <f t="shared" si="7"/>
        <v>172961.03155323261</v>
      </c>
    </row>
    <row r="130" spans="2:6">
      <c r="B130">
        <v>123</v>
      </c>
      <c r="C130" s="4">
        <f t="shared" si="4"/>
        <v>172961.03155323261</v>
      </c>
      <c r="D130" s="12">
        <f t="shared" si="5"/>
        <v>1081.0064472077038</v>
      </c>
      <c r="E130" s="6">
        <f t="shared" si="6"/>
        <v>317.42256989785272</v>
      </c>
      <c r="F130" s="4">
        <f t="shared" si="7"/>
        <v>172643.60898333477</v>
      </c>
    </row>
    <row r="131" spans="2:6">
      <c r="B131">
        <v>124</v>
      </c>
      <c r="C131" s="4">
        <f t="shared" si="4"/>
        <v>172643.60898333477</v>
      </c>
      <c r="D131" s="12">
        <f t="shared" si="5"/>
        <v>1079.0225561458421</v>
      </c>
      <c r="E131" s="6">
        <f t="shared" si="6"/>
        <v>319.40646095971437</v>
      </c>
      <c r="F131" s="4">
        <f t="shared" si="7"/>
        <v>172324.20252237504</v>
      </c>
    </row>
    <row r="132" spans="2:6">
      <c r="B132">
        <v>125</v>
      </c>
      <c r="C132" s="4">
        <f t="shared" si="4"/>
        <v>172324.20252237504</v>
      </c>
      <c r="D132" s="12">
        <f t="shared" si="5"/>
        <v>1077.0262657648439</v>
      </c>
      <c r="E132" s="6">
        <f t="shared" si="6"/>
        <v>321.4027513407126</v>
      </c>
      <c r="F132" s="4">
        <f t="shared" si="7"/>
        <v>172002.79977103433</v>
      </c>
    </row>
    <row r="133" spans="2:6">
      <c r="B133">
        <v>126</v>
      </c>
      <c r="C133" s="4">
        <f t="shared" si="4"/>
        <v>172002.79977103433</v>
      </c>
      <c r="D133" s="12">
        <f t="shared" si="5"/>
        <v>1075.0174985689646</v>
      </c>
      <c r="E133" s="6">
        <f t="shared" si="6"/>
        <v>323.41151853659204</v>
      </c>
      <c r="F133" s="4">
        <f t="shared" si="7"/>
        <v>171679.38825249774</v>
      </c>
    </row>
    <row r="134" spans="2:6">
      <c r="B134">
        <v>127</v>
      </c>
      <c r="C134" s="4">
        <f t="shared" si="4"/>
        <v>171679.38825249774</v>
      </c>
      <c r="D134" s="12">
        <f t="shared" si="5"/>
        <v>1072.9961765781109</v>
      </c>
      <c r="E134" s="6">
        <f t="shared" si="6"/>
        <v>325.43284052744582</v>
      </c>
      <c r="F134" s="4">
        <f t="shared" si="7"/>
        <v>171353.9554119703</v>
      </c>
    </row>
    <row r="135" spans="2:6">
      <c r="B135">
        <v>128</v>
      </c>
      <c r="C135" s="4">
        <f t="shared" si="4"/>
        <v>171353.9554119703</v>
      </c>
      <c r="D135" s="12">
        <f t="shared" si="5"/>
        <v>1070.9622213248142</v>
      </c>
      <c r="E135" s="6">
        <f t="shared" si="6"/>
        <v>327.46679578074225</v>
      </c>
      <c r="F135" s="4">
        <f t="shared" si="7"/>
        <v>171026.48861618954</v>
      </c>
    </row>
    <row r="136" spans="2:6">
      <c r="B136">
        <v>129</v>
      </c>
      <c r="C136" s="4">
        <f t="shared" si="4"/>
        <v>171026.48861618954</v>
      </c>
      <c r="D136" s="12">
        <f t="shared" si="5"/>
        <v>1068.9155538511845</v>
      </c>
      <c r="E136" s="6">
        <f t="shared" si="6"/>
        <v>329.51346325437203</v>
      </c>
      <c r="F136" s="4">
        <f t="shared" si="7"/>
        <v>170696.97515293516</v>
      </c>
    </row>
    <row r="137" spans="2:6">
      <c r="B137">
        <v>130</v>
      </c>
      <c r="C137" s="4">
        <f t="shared" si="4"/>
        <v>170696.97515293516</v>
      </c>
      <c r="D137" s="12">
        <f t="shared" si="5"/>
        <v>1066.8560947058447</v>
      </c>
      <c r="E137" s="6">
        <f t="shared" si="6"/>
        <v>331.57292239971184</v>
      </c>
      <c r="F137" s="4">
        <f t="shared" si="7"/>
        <v>170365.40223053546</v>
      </c>
    </row>
    <row r="138" spans="2:6">
      <c r="B138">
        <v>131</v>
      </c>
      <c r="C138" s="4">
        <f t="shared" ref="C138:C201" si="8">F137</f>
        <v>170365.40223053546</v>
      </c>
      <c r="D138" s="12">
        <f t="shared" ref="D138:D201" si="9">C138*$C$3/12</f>
        <v>1064.7837639408465</v>
      </c>
      <c r="E138" s="6">
        <f t="shared" ref="E138:E201" si="10">$C$2*$C$3/12 * (1+$C$3/12)^(B138-1) / ((1+$C$3/12)^($C$4*12)-1)</f>
        <v>333.64525316471014</v>
      </c>
      <c r="F138" s="4">
        <f t="shared" ref="F138:F201" si="11">C138-E138</f>
        <v>170031.75697737074</v>
      </c>
    </row>
    <row r="139" spans="2:6">
      <c r="B139">
        <v>132</v>
      </c>
      <c r="C139" s="4">
        <f t="shared" si="8"/>
        <v>170031.75697737074</v>
      </c>
      <c r="D139" s="12">
        <f t="shared" si="9"/>
        <v>1062.698481108567</v>
      </c>
      <c r="E139" s="6">
        <f t="shared" si="10"/>
        <v>335.73053599698954</v>
      </c>
      <c r="F139" s="4">
        <f t="shared" si="11"/>
        <v>169696.02644137375</v>
      </c>
    </row>
    <row r="140" spans="2:6">
      <c r="B140">
        <v>133</v>
      </c>
      <c r="C140" s="4">
        <f t="shared" si="8"/>
        <v>169696.02644137375</v>
      </c>
      <c r="D140" s="12">
        <f t="shared" si="9"/>
        <v>1060.6001652585858</v>
      </c>
      <c r="E140" s="6">
        <f t="shared" si="10"/>
        <v>337.82885184697074</v>
      </c>
      <c r="F140" s="4">
        <f t="shared" si="11"/>
        <v>169358.19758952677</v>
      </c>
    </row>
    <row r="141" spans="2:6">
      <c r="B141">
        <v>134</v>
      </c>
      <c r="C141" s="4">
        <f t="shared" si="8"/>
        <v>169358.19758952677</v>
      </c>
      <c r="D141" s="12">
        <f t="shared" si="9"/>
        <v>1058.4887349345422</v>
      </c>
      <c r="E141" s="6">
        <f t="shared" si="10"/>
        <v>339.9402821710143</v>
      </c>
      <c r="F141" s="4">
        <f t="shared" si="11"/>
        <v>169018.25730735576</v>
      </c>
    </row>
    <row r="142" spans="2:6">
      <c r="B142">
        <v>135</v>
      </c>
      <c r="C142" s="4">
        <f t="shared" si="8"/>
        <v>169018.25730735576</v>
      </c>
      <c r="D142" s="12">
        <f t="shared" si="9"/>
        <v>1056.3641081709734</v>
      </c>
      <c r="E142" s="6">
        <f t="shared" si="10"/>
        <v>342.06490893458323</v>
      </c>
      <c r="F142" s="4">
        <f t="shared" si="11"/>
        <v>168676.19239842118</v>
      </c>
    </row>
    <row r="143" spans="2:6">
      <c r="B143">
        <v>136</v>
      </c>
      <c r="C143" s="4">
        <f t="shared" si="8"/>
        <v>168676.19239842118</v>
      </c>
      <c r="D143" s="12">
        <f t="shared" si="9"/>
        <v>1054.2262024901322</v>
      </c>
      <c r="E143" s="6">
        <f t="shared" si="10"/>
        <v>344.20281461542436</v>
      </c>
      <c r="F143" s="4">
        <f t="shared" si="11"/>
        <v>168331.98958380576</v>
      </c>
    </row>
    <row r="144" spans="2:6">
      <c r="B144">
        <v>137</v>
      </c>
      <c r="C144" s="4">
        <f t="shared" si="8"/>
        <v>168331.98958380576</v>
      </c>
      <c r="D144" s="12">
        <f t="shared" si="9"/>
        <v>1052.0749348987858</v>
      </c>
      <c r="E144" s="6">
        <f t="shared" si="10"/>
        <v>346.35408220677073</v>
      </c>
      <c r="F144" s="4">
        <f t="shared" si="11"/>
        <v>167985.635501599</v>
      </c>
    </row>
    <row r="145" spans="2:6">
      <c r="B145">
        <v>138</v>
      </c>
      <c r="C145" s="4">
        <f t="shared" si="8"/>
        <v>167985.635501599</v>
      </c>
      <c r="D145" s="12">
        <f t="shared" si="9"/>
        <v>1049.9102218849937</v>
      </c>
      <c r="E145" s="6">
        <f t="shared" si="10"/>
        <v>348.51879522056311</v>
      </c>
      <c r="F145" s="4">
        <f t="shared" si="11"/>
        <v>167637.11670637844</v>
      </c>
    </row>
    <row r="146" spans="2:6">
      <c r="B146">
        <v>139</v>
      </c>
      <c r="C146" s="4">
        <f t="shared" si="8"/>
        <v>167637.11670637844</v>
      </c>
      <c r="D146" s="12">
        <f t="shared" si="9"/>
        <v>1047.7319794148652</v>
      </c>
      <c r="E146" s="6">
        <f t="shared" si="10"/>
        <v>350.69703769069162</v>
      </c>
      <c r="F146" s="4">
        <f t="shared" si="11"/>
        <v>167286.41966868774</v>
      </c>
    </row>
    <row r="147" spans="2:6">
      <c r="B147">
        <v>140</v>
      </c>
      <c r="C147" s="4">
        <f t="shared" si="8"/>
        <v>167286.41966868774</v>
      </c>
      <c r="D147" s="12">
        <f t="shared" si="9"/>
        <v>1045.5401229292984</v>
      </c>
      <c r="E147" s="6">
        <f t="shared" si="10"/>
        <v>352.88889417625853</v>
      </c>
      <c r="F147" s="4">
        <f t="shared" si="11"/>
        <v>166933.53077451148</v>
      </c>
    </row>
    <row r="148" spans="2:6">
      <c r="B148">
        <v>141</v>
      </c>
      <c r="C148" s="4">
        <f t="shared" si="8"/>
        <v>166933.53077451148</v>
      </c>
      <c r="D148" s="12">
        <f t="shared" si="9"/>
        <v>1043.3345673406968</v>
      </c>
      <c r="E148" s="6">
        <f t="shared" si="10"/>
        <v>355.09444976486009</v>
      </c>
      <c r="F148" s="4">
        <f t="shared" si="11"/>
        <v>166578.43632474661</v>
      </c>
    </row>
    <row r="149" spans="2:6">
      <c r="B149">
        <v>142</v>
      </c>
      <c r="C149" s="4">
        <f t="shared" si="8"/>
        <v>166578.43632474661</v>
      </c>
      <c r="D149" s="12">
        <f t="shared" si="9"/>
        <v>1041.1152270296664</v>
      </c>
      <c r="E149" s="6">
        <f t="shared" si="10"/>
        <v>357.31379007589049</v>
      </c>
      <c r="F149" s="4">
        <f t="shared" si="11"/>
        <v>166221.12253467072</v>
      </c>
    </row>
    <row r="150" spans="2:6">
      <c r="B150">
        <v>143</v>
      </c>
      <c r="C150" s="4">
        <f t="shared" si="8"/>
        <v>166221.12253467072</v>
      </c>
      <c r="D150" s="12">
        <f t="shared" si="9"/>
        <v>1038.882015841692</v>
      </c>
      <c r="E150" s="6">
        <f t="shared" si="10"/>
        <v>359.5470012638649</v>
      </c>
      <c r="F150" s="4">
        <f t="shared" si="11"/>
        <v>165861.57553340687</v>
      </c>
    </row>
    <row r="151" spans="2:6">
      <c r="B151">
        <v>144</v>
      </c>
      <c r="C151" s="4">
        <f t="shared" si="8"/>
        <v>165861.57553340687</v>
      </c>
      <c r="D151" s="12">
        <f t="shared" si="9"/>
        <v>1036.6348470837929</v>
      </c>
      <c r="E151" s="6">
        <f t="shared" si="10"/>
        <v>361.79417002176399</v>
      </c>
      <c r="F151" s="4">
        <f t="shared" si="11"/>
        <v>165499.78136338509</v>
      </c>
    </row>
    <row r="152" spans="2:6">
      <c r="B152">
        <v>145</v>
      </c>
      <c r="C152" s="4">
        <f t="shared" si="8"/>
        <v>165499.78136338509</v>
      </c>
      <c r="D152" s="12">
        <f t="shared" si="9"/>
        <v>1034.3736335211568</v>
      </c>
      <c r="E152" s="6">
        <f t="shared" si="10"/>
        <v>364.05538358440009</v>
      </c>
      <c r="F152" s="4">
        <f t="shared" si="11"/>
        <v>165135.72597980069</v>
      </c>
    </row>
    <row r="153" spans="2:6">
      <c r="B153">
        <v>146</v>
      </c>
      <c r="C153" s="4">
        <f t="shared" si="8"/>
        <v>165135.72597980069</v>
      </c>
      <c r="D153" s="12">
        <f t="shared" si="9"/>
        <v>1032.0982873737541</v>
      </c>
      <c r="E153" s="6">
        <f t="shared" si="10"/>
        <v>366.33072973180265</v>
      </c>
      <c r="F153" s="4">
        <f t="shared" si="11"/>
        <v>164769.39525006889</v>
      </c>
    </row>
    <row r="154" spans="2:6">
      <c r="B154">
        <v>147</v>
      </c>
      <c r="C154" s="4">
        <f t="shared" si="8"/>
        <v>164769.39525006889</v>
      </c>
      <c r="D154" s="12">
        <f t="shared" si="9"/>
        <v>1029.8087203129305</v>
      </c>
      <c r="E154" s="6">
        <f t="shared" si="10"/>
        <v>368.62029679262639</v>
      </c>
      <c r="F154" s="4">
        <f t="shared" si="11"/>
        <v>164400.77495327627</v>
      </c>
    </row>
    <row r="155" spans="2:6">
      <c r="B155">
        <v>148</v>
      </c>
      <c r="C155" s="4">
        <f t="shared" si="8"/>
        <v>164400.77495327627</v>
      </c>
      <c r="D155" s="12">
        <f t="shared" si="9"/>
        <v>1027.5048434579767</v>
      </c>
      <c r="E155" s="6">
        <f t="shared" si="10"/>
        <v>370.92417364758029</v>
      </c>
      <c r="F155" s="4">
        <f t="shared" si="11"/>
        <v>164029.8507796287</v>
      </c>
    </row>
    <row r="156" spans="2:6">
      <c r="B156">
        <v>149</v>
      </c>
      <c r="C156" s="4">
        <f t="shared" si="8"/>
        <v>164029.8507796287</v>
      </c>
      <c r="D156" s="12">
        <f t="shared" si="9"/>
        <v>1025.1865673726793</v>
      </c>
      <c r="E156" s="6">
        <f t="shared" si="10"/>
        <v>373.24244973287773</v>
      </c>
      <c r="F156" s="4">
        <f t="shared" si="11"/>
        <v>163656.60832989583</v>
      </c>
    </row>
    <row r="157" spans="2:6">
      <c r="B157">
        <v>150</v>
      </c>
      <c r="C157" s="4">
        <f t="shared" si="8"/>
        <v>163656.60832989583</v>
      </c>
      <c r="D157" s="12">
        <f t="shared" si="9"/>
        <v>1022.8538020618489</v>
      </c>
      <c r="E157" s="6">
        <f t="shared" si="10"/>
        <v>375.57521504370823</v>
      </c>
      <c r="F157" s="4">
        <f t="shared" si="11"/>
        <v>163281.03311485212</v>
      </c>
    </row>
    <row r="158" spans="2:6">
      <c r="B158">
        <v>151</v>
      </c>
      <c r="C158" s="4">
        <f t="shared" si="8"/>
        <v>163281.03311485212</v>
      </c>
      <c r="D158" s="12">
        <f t="shared" si="9"/>
        <v>1020.5064569678257</v>
      </c>
      <c r="E158" s="6">
        <f t="shared" si="10"/>
        <v>377.92256013773141</v>
      </c>
      <c r="F158" s="4">
        <f t="shared" si="11"/>
        <v>162903.1105547144</v>
      </c>
    </row>
    <row r="159" spans="2:6">
      <c r="B159">
        <v>152</v>
      </c>
      <c r="C159" s="4">
        <f t="shared" si="8"/>
        <v>162903.1105547144</v>
      </c>
      <c r="D159" s="12">
        <f t="shared" si="9"/>
        <v>1018.1444409669649</v>
      </c>
      <c r="E159" s="6">
        <f t="shared" si="10"/>
        <v>380.28457613859223</v>
      </c>
      <c r="F159" s="4">
        <f t="shared" si="11"/>
        <v>162522.8259785758</v>
      </c>
    </row>
    <row r="160" spans="2:6">
      <c r="B160">
        <v>153</v>
      </c>
      <c r="C160" s="4">
        <f t="shared" si="8"/>
        <v>162522.8259785758</v>
      </c>
      <c r="D160" s="12">
        <f t="shared" si="9"/>
        <v>1015.7676623660986</v>
      </c>
      <c r="E160" s="6">
        <f t="shared" si="10"/>
        <v>382.66135473945849</v>
      </c>
      <c r="F160" s="4">
        <f t="shared" si="11"/>
        <v>162140.16462383635</v>
      </c>
    </row>
    <row r="161" spans="2:6">
      <c r="B161">
        <v>154</v>
      </c>
      <c r="C161" s="4">
        <f t="shared" si="8"/>
        <v>162140.16462383635</v>
      </c>
      <c r="D161" s="12">
        <f t="shared" si="9"/>
        <v>1013.3760288989771</v>
      </c>
      <c r="E161" s="6">
        <f t="shared" si="10"/>
        <v>385.05298820658004</v>
      </c>
      <c r="F161" s="4">
        <f t="shared" si="11"/>
        <v>161755.11163562976</v>
      </c>
    </row>
    <row r="162" spans="2:6">
      <c r="B162">
        <v>155</v>
      </c>
      <c r="C162" s="4">
        <f t="shared" si="8"/>
        <v>161755.11163562976</v>
      </c>
      <c r="D162" s="12">
        <f t="shared" si="9"/>
        <v>1010.9694477226859</v>
      </c>
      <c r="E162" s="6">
        <f t="shared" si="10"/>
        <v>387.45956938287122</v>
      </c>
      <c r="F162" s="4">
        <f t="shared" si="11"/>
        <v>161367.6520662469</v>
      </c>
    </row>
    <row r="163" spans="2:6">
      <c r="B163">
        <v>156</v>
      </c>
      <c r="C163" s="4">
        <f t="shared" si="8"/>
        <v>161367.6520662469</v>
      </c>
      <c r="D163" s="12">
        <f t="shared" si="9"/>
        <v>1008.547825414043</v>
      </c>
      <c r="E163" s="6">
        <f t="shared" si="10"/>
        <v>389.88119169151423</v>
      </c>
      <c r="F163" s="4">
        <f t="shared" si="11"/>
        <v>160977.7708745554</v>
      </c>
    </row>
    <row r="164" spans="2:6">
      <c r="B164">
        <v>157</v>
      </c>
      <c r="C164" s="4">
        <f t="shared" si="8"/>
        <v>160977.7708745554</v>
      </c>
      <c r="D164" s="12">
        <f t="shared" si="9"/>
        <v>1006.1110679659713</v>
      </c>
      <c r="E164" s="6">
        <f t="shared" si="10"/>
        <v>392.31794913958618</v>
      </c>
      <c r="F164" s="4">
        <f t="shared" si="11"/>
        <v>160585.4529254158</v>
      </c>
    </row>
    <row r="165" spans="2:6">
      <c r="B165">
        <v>158</v>
      </c>
      <c r="C165" s="4">
        <f t="shared" si="8"/>
        <v>160585.4529254158</v>
      </c>
      <c r="D165" s="12">
        <f t="shared" si="9"/>
        <v>1003.6590807838487</v>
      </c>
      <c r="E165" s="6">
        <f t="shared" si="10"/>
        <v>394.7699363217086</v>
      </c>
      <c r="F165" s="4">
        <f t="shared" si="11"/>
        <v>160190.68298909409</v>
      </c>
    </row>
    <row r="166" spans="2:6">
      <c r="B166">
        <v>159</v>
      </c>
      <c r="C166" s="4">
        <f t="shared" si="8"/>
        <v>160190.68298909409</v>
      </c>
      <c r="D166" s="12">
        <f t="shared" si="9"/>
        <v>1001.191768681838</v>
      </c>
      <c r="E166" s="6">
        <f t="shared" si="10"/>
        <v>397.23724842371934</v>
      </c>
      <c r="F166" s="4">
        <f t="shared" si="11"/>
        <v>159793.44574067037</v>
      </c>
    </row>
    <row r="167" spans="2:6">
      <c r="B167">
        <v>160</v>
      </c>
      <c r="C167" s="4">
        <f t="shared" si="8"/>
        <v>159793.44574067037</v>
      </c>
      <c r="D167" s="12">
        <f t="shared" si="9"/>
        <v>998.70903587918974</v>
      </c>
      <c r="E167" s="6">
        <f t="shared" si="10"/>
        <v>399.71998122636751</v>
      </c>
      <c r="F167" s="4">
        <f t="shared" si="11"/>
        <v>159393.725759444</v>
      </c>
    </row>
    <row r="168" spans="2:6">
      <c r="B168">
        <v>161</v>
      </c>
      <c r="C168" s="4">
        <f t="shared" si="8"/>
        <v>159393.725759444</v>
      </c>
      <c r="D168" s="12">
        <f t="shared" si="9"/>
        <v>996.21078599652492</v>
      </c>
      <c r="E168" s="6">
        <f t="shared" si="10"/>
        <v>402.21823110903239</v>
      </c>
      <c r="F168" s="4">
        <f t="shared" si="11"/>
        <v>158991.50752833497</v>
      </c>
    </row>
    <row r="169" spans="2:6">
      <c r="B169">
        <v>162</v>
      </c>
      <c r="C169" s="4">
        <f t="shared" si="8"/>
        <v>158991.50752833497</v>
      </c>
      <c r="D169" s="12">
        <f t="shared" si="9"/>
        <v>993.69692205209356</v>
      </c>
      <c r="E169" s="6">
        <f t="shared" si="10"/>
        <v>404.73209505346387</v>
      </c>
      <c r="F169" s="4">
        <f t="shared" si="11"/>
        <v>158586.77543328149</v>
      </c>
    </row>
    <row r="170" spans="2:6">
      <c r="B170">
        <v>163</v>
      </c>
      <c r="C170" s="4">
        <f t="shared" si="8"/>
        <v>158586.77543328149</v>
      </c>
      <c r="D170" s="12">
        <f t="shared" si="9"/>
        <v>991.16734645800932</v>
      </c>
      <c r="E170" s="6">
        <f t="shared" si="10"/>
        <v>407.26167064754804</v>
      </c>
      <c r="F170" s="4">
        <f t="shared" si="11"/>
        <v>158179.51376263396</v>
      </c>
    </row>
    <row r="171" spans="2:6">
      <c r="B171">
        <v>164</v>
      </c>
      <c r="C171" s="4">
        <f t="shared" si="8"/>
        <v>158179.51376263396</v>
      </c>
      <c r="D171" s="12">
        <f t="shared" si="9"/>
        <v>988.62196101646214</v>
      </c>
      <c r="E171" s="6">
        <f t="shared" si="10"/>
        <v>409.80705608909528</v>
      </c>
      <c r="F171" s="4">
        <f t="shared" si="11"/>
        <v>157769.70670654485</v>
      </c>
    </row>
    <row r="172" spans="2:6">
      <c r="B172">
        <v>165</v>
      </c>
      <c r="C172" s="4">
        <f t="shared" si="8"/>
        <v>157769.70670654485</v>
      </c>
      <c r="D172" s="12">
        <f t="shared" si="9"/>
        <v>986.06066691590524</v>
      </c>
      <c r="E172" s="6">
        <f t="shared" si="10"/>
        <v>412.36835018965218</v>
      </c>
      <c r="F172" s="4">
        <f t="shared" si="11"/>
        <v>157357.33835635521</v>
      </c>
    </row>
    <row r="173" spans="2:6">
      <c r="B173">
        <v>166</v>
      </c>
      <c r="C173" s="4">
        <f t="shared" si="8"/>
        <v>157357.33835635521</v>
      </c>
      <c r="D173" s="12">
        <f t="shared" si="9"/>
        <v>983.48336472721996</v>
      </c>
      <c r="E173" s="6">
        <f t="shared" si="10"/>
        <v>414.94565237833751</v>
      </c>
      <c r="F173" s="4">
        <f t="shared" si="11"/>
        <v>156942.39270397686</v>
      </c>
    </row>
    <row r="174" spans="2:6">
      <c r="B174">
        <v>167</v>
      </c>
      <c r="C174" s="4">
        <f t="shared" si="8"/>
        <v>156942.39270397686</v>
      </c>
      <c r="D174" s="12">
        <f t="shared" si="9"/>
        <v>980.88995439985536</v>
      </c>
      <c r="E174" s="6">
        <f t="shared" si="10"/>
        <v>417.53906270570212</v>
      </c>
      <c r="F174" s="4">
        <f t="shared" si="11"/>
        <v>156524.85364127115</v>
      </c>
    </row>
    <row r="175" spans="2:6">
      <c r="B175">
        <v>168</v>
      </c>
      <c r="C175" s="4">
        <f t="shared" si="8"/>
        <v>156524.85364127115</v>
      </c>
      <c r="D175" s="12">
        <f t="shared" si="9"/>
        <v>978.28033525794478</v>
      </c>
      <c r="E175" s="6">
        <f t="shared" si="10"/>
        <v>420.14868184761281</v>
      </c>
      <c r="F175" s="4">
        <f t="shared" si="11"/>
        <v>156104.70495942354</v>
      </c>
    </row>
    <row r="176" spans="2:6">
      <c r="B176">
        <v>169</v>
      </c>
      <c r="C176" s="4">
        <f t="shared" si="8"/>
        <v>156104.70495942354</v>
      </c>
      <c r="D176" s="12">
        <f t="shared" si="9"/>
        <v>975.65440599639714</v>
      </c>
      <c r="E176" s="6">
        <f t="shared" si="10"/>
        <v>422.77461110916033</v>
      </c>
      <c r="F176" s="4">
        <f t="shared" si="11"/>
        <v>155681.93034831437</v>
      </c>
    </row>
    <row r="177" spans="2:6">
      <c r="B177">
        <v>170</v>
      </c>
      <c r="C177" s="4">
        <f t="shared" si="8"/>
        <v>155681.93034831437</v>
      </c>
      <c r="D177" s="12">
        <f t="shared" si="9"/>
        <v>973.01206467696477</v>
      </c>
      <c r="E177" s="6">
        <f t="shared" si="10"/>
        <v>425.41695242859259</v>
      </c>
      <c r="F177" s="4">
        <f t="shared" si="11"/>
        <v>155256.51339588579</v>
      </c>
    </row>
    <row r="178" spans="2:6">
      <c r="B178">
        <v>171</v>
      </c>
      <c r="C178" s="4">
        <f t="shared" si="8"/>
        <v>155256.51339588579</v>
      </c>
      <c r="D178" s="12">
        <f t="shared" si="9"/>
        <v>970.35320872428611</v>
      </c>
      <c r="E178" s="6">
        <f t="shared" si="10"/>
        <v>428.07580838127137</v>
      </c>
      <c r="F178" s="4">
        <f t="shared" si="11"/>
        <v>154828.43758750451</v>
      </c>
    </row>
    <row r="179" spans="2:6">
      <c r="B179">
        <v>172</v>
      </c>
      <c r="C179" s="4">
        <f t="shared" si="8"/>
        <v>154828.43758750451</v>
      </c>
      <c r="D179" s="12">
        <f t="shared" si="9"/>
        <v>967.67773492190315</v>
      </c>
      <c r="E179" s="6">
        <f t="shared" si="10"/>
        <v>430.75128218365433</v>
      </c>
      <c r="F179" s="4">
        <f t="shared" si="11"/>
        <v>154397.68630532085</v>
      </c>
    </row>
    <row r="180" spans="2:6">
      <c r="B180">
        <v>173</v>
      </c>
      <c r="C180" s="4">
        <f t="shared" si="8"/>
        <v>154397.68630532085</v>
      </c>
      <c r="D180" s="12">
        <f t="shared" si="9"/>
        <v>964.98553940825525</v>
      </c>
      <c r="E180" s="6">
        <f t="shared" si="10"/>
        <v>433.44347769730217</v>
      </c>
      <c r="F180" s="4">
        <f t="shared" si="11"/>
        <v>153964.24282762356</v>
      </c>
    </row>
    <row r="181" spans="2:6">
      <c r="B181">
        <v>174</v>
      </c>
      <c r="C181" s="4">
        <f t="shared" si="8"/>
        <v>153964.24282762356</v>
      </c>
      <c r="D181" s="12">
        <f t="shared" si="9"/>
        <v>962.27651767264717</v>
      </c>
      <c r="E181" s="6">
        <f t="shared" si="10"/>
        <v>436.15249943291042</v>
      </c>
      <c r="F181" s="4">
        <f t="shared" si="11"/>
        <v>153528.09032819065</v>
      </c>
    </row>
    <row r="182" spans="2:6">
      <c r="B182">
        <v>175</v>
      </c>
      <c r="C182" s="4">
        <f t="shared" si="8"/>
        <v>153528.09032819065</v>
      </c>
      <c r="D182" s="12">
        <f t="shared" si="9"/>
        <v>959.55056455119154</v>
      </c>
      <c r="E182" s="6">
        <f t="shared" si="10"/>
        <v>438.87845255436616</v>
      </c>
      <c r="F182" s="4">
        <f t="shared" si="11"/>
        <v>153089.21187563628</v>
      </c>
    </row>
    <row r="183" spans="2:6">
      <c r="B183">
        <v>176</v>
      </c>
      <c r="C183" s="4">
        <f t="shared" si="8"/>
        <v>153089.21187563628</v>
      </c>
      <c r="D183" s="12">
        <f t="shared" si="9"/>
        <v>956.80757422272666</v>
      </c>
      <c r="E183" s="6">
        <f t="shared" si="10"/>
        <v>441.62144288283082</v>
      </c>
      <c r="F183" s="4">
        <f t="shared" si="11"/>
        <v>152647.59043275344</v>
      </c>
    </row>
    <row r="184" spans="2:6">
      <c r="B184">
        <v>177</v>
      </c>
      <c r="C184" s="4">
        <f t="shared" si="8"/>
        <v>152647.59043275344</v>
      </c>
      <c r="D184" s="12">
        <f t="shared" si="9"/>
        <v>954.04744020470889</v>
      </c>
      <c r="E184" s="6">
        <f t="shared" si="10"/>
        <v>444.38157690084864</v>
      </c>
      <c r="F184" s="4">
        <f t="shared" si="11"/>
        <v>152203.2088558526</v>
      </c>
    </row>
    <row r="185" spans="2:6">
      <c r="B185">
        <v>178</v>
      </c>
      <c r="C185" s="4">
        <f t="shared" si="8"/>
        <v>152203.2088558526</v>
      </c>
      <c r="D185" s="12">
        <f t="shared" si="9"/>
        <v>951.27005534907869</v>
      </c>
      <c r="E185" s="6">
        <f t="shared" si="10"/>
        <v>447.15896175647896</v>
      </c>
      <c r="F185" s="4">
        <f t="shared" si="11"/>
        <v>151756.04989409613</v>
      </c>
    </row>
    <row r="186" spans="2:6">
      <c r="B186">
        <v>179</v>
      </c>
      <c r="C186" s="4">
        <f t="shared" si="8"/>
        <v>151756.04989409613</v>
      </c>
      <c r="D186" s="12">
        <f t="shared" si="9"/>
        <v>948.47531183810077</v>
      </c>
      <c r="E186" s="6">
        <f t="shared" si="10"/>
        <v>449.953705267457</v>
      </c>
      <c r="F186" s="4">
        <f t="shared" si="11"/>
        <v>151306.09618882867</v>
      </c>
    </row>
    <row r="187" spans="2:6">
      <c r="B187">
        <v>180</v>
      </c>
      <c r="C187" s="4">
        <f t="shared" si="8"/>
        <v>151306.09618882867</v>
      </c>
      <c r="D187" s="12">
        <f t="shared" si="9"/>
        <v>945.66310118017918</v>
      </c>
      <c r="E187" s="6">
        <f t="shared" si="10"/>
        <v>452.76591592537869</v>
      </c>
      <c r="F187" s="4">
        <f t="shared" si="11"/>
        <v>150853.33027290329</v>
      </c>
    </row>
    <row r="188" spans="2:6">
      <c r="B188">
        <v>181</v>
      </c>
      <c r="C188" s="4">
        <f t="shared" si="8"/>
        <v>150853.33027290329</v>
      </c>
      <c r="D188" s="12">
        <f t="shared" si="9"/>
        <v>942.83331420564548</v>
      </c>
      <c r="E188" s="6">
        <f t="shared" si="10"/>
        <v>455.59570289991223</v>
      </c>
      <c r="F188" s="4">
        <f t="shared" si="11"/>
        <v>150397.73457000338</v>
      </c>
    </row>
    <row r="189" spans="2:6">
      <c r="B189">
        <v>182</v>
      </c>
      <c r="C189" s="4">
        <f t="shared" si="8"/>
        <v>150397.73457000338</v>
      </c>
      <c r="D189" s="12">
        <f t="shared" si="9"/>
        <v>939.9858410625211</v>
      </c>
      <c r="E189" s="6">
        <f t="shared" si="10"/>
        <v>458.44317604303671</v>
      </c>
      <c r="F189" s="4">
        <f t="shared" si="11"/>
        <v>149939.29139396033</v>
      </c>
    </row>
    <row r="190" spans="2:6">
      <c r="B190">
        <v>183</v>
      </c>
      <c r="C190" s="4">
        <f t="shared" si="8"/>
        <v>149939.29139396033</v>
      </c>
      <c r="D190" s="12">
        <f t="shared" si="9"/>
        <v>937.120571212252</v>
      </c>
      <c r="E190" s="6">
        <f t="shared" si="10"/>
        <v>461.30844589330576</v>
      </c>
      <c r="F190" s="4">
        <f t="shared" si="11"/>
        <v>149477.98294806702</v>
      </c>
    </row>
    <row r="191" spans="2:6">
      <c r="B191">
        <v>184</v>
      </c>
      <c r="C191" s="4">
        <f t="shared" si="8"/>
        <v>149477.98294806702</v>
      </c>
      <c r="D191" s="12">
        <f t="shared" si="9"/>
        <v>934.23739342541876</v>
      </c>
      <c r="E191" s="6">
        <f t="shared" si="10"/>
        <v>464.191623680139</v>
      </c>
      <c r="F191" s="4">
        <f t="shared" si="11"/>
        <v>149013.79132438687</v>
      </c>
    </row>
    <row r="192" spans="2:6">
      <c r="B192">
        <v>185</v>
      </c>
      <c r="C192" s="4">
        <f t="shared" si="8"/>
        <v>149013.79132438687</v>
      </c>
      <c r="D192" s="12">
        <f t="shared" si="9"/>
        <v>931.33619577741786</v>
      </c>
      <c r="E192" s="6">
        <f t="shared" si="10"/>
        <v>467.09282132813985</v>
      </c>
      <c r="F192" s="4">
        <f t="shared" si="11"/>
        <v>148546.69850305872</v>
      </c>
    </row>
    <row r="193" spans="2:6">
      <c r="B193">
        <v>186</v>
      </c>
      <c r="C193" s="4">
        <f t="shared" si="8"/>
        <v>148546.69850305872</v>
      </c>
      <c r="D193" s="12">
        <f t="shared" si="9"/>
        <v>928.41686564411702</v>
      </c>
      <c r="E193" s="6">
        <f t="shared" si="10"/>
        <v>470.01215146144062</v>
      </c>
      <c r="F193" s="4">
        <f t="shared" si="11"/>
        <v>148076.68635159728</v>
      </c>
    </row>
    <row r="194" spans="2:6">
      <c r="B194">
        <v>187</v>
      </c>
      <c r="C194" s="4">
        <f t="shared" si="8"/>
        <v>148076.68635159728</v>
      </c>
      <c r="D194" s="12">
        <f t="shared" si="9"/>
        <v>925.47928969748307</v>
      </c>
      <c r="E194" s="6">
        <f t="shared" si="10"/>
        <v>472.94972740807464</v>
      </c>
      <c r="F194" s="4">
        <f t="shared" si="11"/>
        <v>147603.73662418922</v>
      </c>
    </row>
    <row r="195" spans="2:6">
      <c r="B195">
        <v>188</v>
      </c>
      <c r="C195" s="4">
        <f t="shared" si="8"/>
        <v>147603.73662418922</v>
      </c>
      <c r="D195" s="12">
        <f t="shared" si="9"/>
        <v>922.52335390118253</v>
      </c>
      <c r="E195" s="6">
        <f t="shared" si="10"/>
        <v>475.90566320437523</v>
      </c>
      <c r="F195" s="4">
        <f t="shared" si="11"/>
        <v>147127.83096098484</v>
      </c>
    </row>
    <row r="196" spans="2:6">
      <c r="B196">
        <v>189</v>
      </c>
      <c r="C196" s="4">
        <f t="shared" si="8"/>
        <v>147127.83096098484</v>
      </c>
      <c r="D196" s="12">
        <f t="shared" si="9"/>
        <v>919.5489435061553</v>
      </c>
      <c r="E196" s="6">
        <f t="shared" si="10"/>
        <v>478.88007359940264</v>
      </c>
      <c r="F196" s="4">
        <f t="shared" si="11"/>
        <v>146648.95088738544</v>
      </c>
    </row>
    <row r="197" spans="2:6">
      <c r="B197">
        <v>190</v>
      </c>
      <c r="C197" s="4">
        <f t="shared" si="8"/>
        <v>146648.95088738544</v>
      </c>
      <c r="D197" s="12">
        <f t="shared" si="9"/>
        <v>916.55594304615897</v>
      </c>
      <c r="E197" s="6">
        <f t="shared" si="10"/>
        <v>481.87307405939885</v>
      </c>
      <c r="F197" s="4">
        <f t="shared" si="11"/>
        <v>146167.07781332603</v>
      </c>
    </row>
    <row r="198" spans="2:6">
      <c r="B198">
        <v>191</v>
      </c>
      <c r="C198" s="4">
        <f t="shared" si="8"/>
        <v>146167.07781332603</v>
      </c>
      <c r="D198" s="12">
        <f t="shared" si="9"/>
        <v>913.5442363332877</v>
      </c>
      <c r="E198" s="6">
        <f t="shared" si="10"/>
        <v>484.88478077227018</v>
      </c>
      <c r="F198" s="4">
        <f t="shared" si="11"/>
        <v>145682.19303255377</v>
      </c>
    </row>
    <row r="199" spans="2:6">
      <c r="B199">
        <v>192</v>
      </c>
      <c r="C199" s="4">
        <f t="shared" si="8"/>
        <v>145682.19303255377</v>
      </c>
      <c r="D199" s="12">
        <f t="shared" si="9"/>
        <v>910.51370645346105</v>
      </c>
      <c r="E199" s="6">
        <f t="shared" si="10"/>
        <v>487.91531065209682</v>
      </c>
      <c r="F199" s="4">
        <f t="shared" si="11"/>
        <v>145194.27772190169</v>
      </c>
    </row>
    <row r="200" spans="2:6">
      <c r="B200">
        <v>193</v>
      </c>
      <c r="C200" s="4">
        <f t="shared" si="8"/>
        <v>145194.27772190169</v>
      </c>
      <c r="D200" s="12">
        <f t="shared" si="9"/>
        <v>907.46423576188545</v>
      </c>
      <c r="E200" s="6">
        <f t="shared" si="10"/>
        <v>490.9647813436726</v>
      </c>
      <c r="F200" s="4">
        <f t="shared" si="11"/>
        <v>144703.31294055801</v>
      </c>
    </row>
    <row r="201" spans="2:6">
      <c r="B201">
        <v>194</v>
      </c>
      <c r="C201" s="4">
        <f t="shared" si="8"/>
        <v>144703.31294055801</v>
      </c>
      <c r="D201" s="12">
        <f t="shared" si="9"/>
        <v>904.39570587848755</v>
      </c>
      <c r="E201" s="6">
        <f t="shared" si="10"/>
        <v>494.03331122707044</v>
      </c>
      <c r="F201" s="4">
        <f t="shared" si="11"/>
        <v>144209.27962933094</v>
      </c>
    </row>
    <row r="202" spans="2:6">
      <c r="B202">
        <v>195</v>
      </c>
      <c r="C202" s="4">
        <f t="shared" ref="C202:C265" si="12">F201</f>
        <v>144209.27962933094</v>
      </c>
      <c r="D202" s="12">
        <f t="shared" ref="D202:D265" si="13">C202*$C$3/12</f>
        <v>901.30799768331826</v>
      </c>
      <c r="E202" s="6">
        <f t="shared" ref="E202:E265" si="14">$C$2*$C$3/12 * (1+$C$3/12)^(B202-1) / ((1+$C$3/12)^($C$4*12)-1)</f>
        <v>497.12101942223973</v>
      </c>
      <c r="F202" s="4">
        <f t="shared" ref="F202:F265" si="15">C202-E202</f>
        <v>143712.15860990869</v>
      </c>
    </row>
    <row r="203" spans="2:6">
      <c r="B203">
        <v>196</v>
      </c>
      <c r="C203" s="4">
        <f t="shared" si="12"/>
        <v>143712.15860990869</v>
      </c>
      <c r="D203" s="12">
        <f t="shared" si="13"/>
        <v>898.20099131192922</v>
      </c>
      <c r="E203" s="6">
        <f t="shared" si="14"/>
        <v>500.22802579362883</v>
      </c>
      <c r="F203" s="4">
        <f t="shared" si="15"/>
        <v>143211.93058411506</v>
      </c>
    </row>
    <row r="204" spans="2:6">
      <c r="B204">
        <v>197</v>
      </c>
      <c r="C204" s="4">
        <f t="shared" si="12"/>
        <v>143211.93058411506</v>
      </c>
      <c r="D204" s="12">
        <f t="shared" si="13"/>
        <v>895.07456615071908</v>
      </c>
      <c r="E204" s="6">
        <f t="shared" si="14"/>
        <v>503.35445095483891</v>
      </c>
      <c r="F204" s="4">
        <f t="shared" si="15"/>
        <v>142708.57613316021</v>
      </c>
    </row>
    <row r="205" spans="2:6">
      <c r="B205">
        <v>198</v>
      </c>
      <c r="C205" s="4">
        <f t="shared" si="12"/>
        <v>142708.57613316021</v>
      </c>
      <c r="D205" s="12">
        <f t="shared" si="13"/>
        <v>891.92860083225139</v>
      </c>
      <c r="E205" s="6">
        <f t="shared" si="14"/>
        <v>506.50041627330671</v>
      </c>
      <c r="F205" s="4">
        <f t="shared" si="15"/>
        <v>142202.0757168869</v>
      </c>
    </row>
    <row r="206" spans="2:6">
      <c r="B206">
        <v>199</v>
      </c>
      <c r="C206" s="4">
        <f t="shared" si="12"/>
        <v>142202.0757168869</v>
      </c>
      <c r="D206" s="12">
        <f t="shared" si="13"/>
        <v>888.76297323054314</v>
      </c>
      <c r="E206" s="6">
        <f t="shared" si="14"/>
        <v>509.66604387501485</v>
      </c>
      <c r="F206" s="4">
        <f t="shared" si="15"/>
        <v>141692.40967301189</v>
      </c>
    </row>
    <row r="207" spans="2:6">
      <c r="B207">
        <v>200</v>
      </c>
      <c r="C207" s="4">
        <f t="shared" si="12"/>
        <v>141692.40967301189</v>
      </c>
      <c r="D207" s="12">
        <f t="shared" si="13"/>
        <v>885.57756045632425</v>
      </c>
      <c r="E207" s="6">
        <f t="shared" si="14"/>
        <v>512.8514566492338</v>
      </c>
      <c r="F207" s="4">
        <f t="shared" si="15"/>
        <v>141179.55821636267</v>
      </c>
    </row>
    <row r="208" spans="2:6">
      <c r="B208">
        <v>201</v>
      </c>
      <c r="C208" s="4">
        <f t="shared" si="12"/>
        <v>141179.55821636267</v>
      </c>
      <c r="D208" s="12">
        <f t="shared" si="13"/>
        <v>882.37223885226661</v>
      </c>
      <c r="E208" s="6">
        <f t="shared" si="14"/>
        <v>516.05677825329144</v>
      </c>
      <c r="F208" s="4">
        <f t="shared" si="15"/>
        <v>140663.50143810938</v>
      </c>
    </row>
    <row r="209" spans="2:6">
      <c r="B209">
        <v>202</v>
      </c>
      <c r="C209" s="4">
        <f t="shared" si="12"/>
        <v>140663.50143810938</v>
      </c>
      <c r="D209" s="12">
        <f t="shared" si="13"/>
        <v>879.14688398818362</v>
      </c>
      <c r="E209" s="6">
        <f t="shared" si="14"/>
        <v>519.28213311737454</v>
      </c>
      <c r="F209" s="4">
        <f t="shared" si="15"/>
        <v>140144.219304992</v>
      </c>
    </row>
    <row r="210" spans="2:6">
      <c r="B210">
        <v>203</v>
      </c>
      <c r="C210" s="4">
        <f t="shared" si="12"/>
        <v>140144.219304992</v>
      </c>
      <c r="D210" s="12">
        <f t="shared" si="13"/>
        <v>875.90137065620002</v>
      </c>
      <c r="E210" s="6">
        <f t="shared" si="14"/>
        <v>522.52764644935814</v>
      </c>
      <c r="F210" s="4">
        <f t="shared" si="15"/>
        <v>139621.69165854264</v>
      </c>
    </row>
    <row r="211" spans="2:6">
      <c r="B211">
        <v>204</v>
      </c>
      <c r="C211" s="4">
        <f t="shared" si="12"/>
        <v>139621.69165854264</v>
      </c>
      <c r="D211" s="12">
        <f t="shared" si="13"/>
        <v>872.63557286589139</v>
      </c>
      <c r="E211" s="6">
        <f t="shared" si="14"/>
        <v>525.79344423966677</v>
      </c>
      <c r="F211" s="4">
        <f t="shared" si="15"/>
        <v>139095.89821430296</v>
      </c>
    </row>
    <row r="212" spans="2:6">
      <c r="B212">
        <v>205</v>
      </c>
      <c r="C212" s="4">
        <f t="shared" si="12"/>
        <v>139095.89821430296</v>
      </c>
      <c r="D212" s="12">
        <f t="shared" si="13"/>
        <v>869.34936383939339</v>
      </c>
      <c r="E212" s="6">
        <f t="shared" si="14"/>
        <v>529.07965326616477</v>
      </c>
      <c r="F212" s="4">
        <f t="shared" si="15"/>
        <v>138566.81856103678</v>
      </c>
    </row>
    <row r="213" spans="2:6">
      <c r="B213">
        <v>206</v>
      </c>
      <c r="C213" s="4">
        <f t="shared" si="12"/>
        <v>138566.81856103678</v>
      </c>
      <c r="D213" s="12">
        <f t="shared" si="13"/>
        <v>866.04261600647988</v>
      </c>
      <c r="E213" s="6">
        <f t="shared" si="14"/>
        <v>532.38640109907828</v>
      </c>
      <c r="F213" s="4">
        <f t="shared" si="15"/>
        <v>138034.43215993771</v>
      </c>
    </row>
    <row r="214" spans="2:6">
      <c r="B214">
        <v>207</v>
      </c>
      <c r="C214" s="4">
        <f t="shared" si="12"/>
        <v>138034.43215993771</v>
      </c>
      <c r="D214" s="12">
        <f t="shared" si="13"/>
        <v>862.71520099961072</v>
      </c>
      <c r="E214" s="6">
        <f t="shared" si="14"/>
        <v>535.71381610594756</v>
      </c>
      <c r="F214" s="4">
        <f t="shared" si="15"/>
        <v>137498.71834383177</v>
      </c>
    </row>
    <row r="215" spans="2:6">
      <c r="B215">
        <v>208</v>
      </c>
      <c r="C215" s="4">
        <f t="shared" si="12"/>
        <v>137498.71834383177</v>
      </c>
      <c r="D215" s="12">
        <f t="shared" si="13"/>
        <v>859.36698964894856</v>
      </c>
      <c r="E215" s="6">
        <f t="shared" si="14"/>
        <v>539.06202745660971</v>
      </c>
      <c r="F215" s="4">
        <f t="shared" si="15"/>
        <v>136959.65631637516</v>
      </c>
    </row>
    <row r="216" spans="2:6">
      <c r="B216">
        <v>209</v>
      </c>
      <c r="C216" s="4">
        <f t="shared" si="12"/>
        <v>136959.65631637516</v>
      </c>
      <c r="D216" s="12">
        <f t="shared" si="13"/>
        <v>855.99785197734479</v>
      </c>
      <c r="E216" s="6">
        <f t="shared" si="14"/>
        <v>542.43116512821359</v>
      </c>
      <c r="F216" s="4">
        <f t="shared" si="15"/>
        <v>136417.22515124694</v>
      </c>
    </row>
    <row r="217" spans="2:6">
      <c r="B217">
        <v>210</v>
      </c>
      <c r="C217" s="4">
        <f t="shared" si="12"/>
        <v>136417.22515124694</v>
      </c>
      <c r="D217" s="12">
        <f t="shared" si="13"/>
        <v>852.60765719529343</v>
      </c>
      <c r="E217" s="6">
        <f t="shared" si="14"/>
        <v>545.82135991026507</v>
      </c>
      <c r="F217" s="4">
        <f t="shared" si="15"/>
        <v>135871.40379133666</v>
      </c>
    </row>
    <row r="218" spans="2:6">
      <c r="B218">
        <v>211</v>
      </c>
      <c r="C218" s="4">
        <f t="shared" si="12"/>
        <v>135871.40379133666</v>
      </c>
      <c r="D218" s="12">
        <f t="shared" si="13"/>
        <v>849.19627369585407</v>
      </c>
      <c r="E218" s="6">
        <f t="shared" si="14"/>
        <v>549.23274340970409</v>
      </c>
      <c r="F218" s="4">
        <f t="shared" si="15"/>
        <v>135322.17104792697</v>
      </c>
    </row>
    <row r="219" spans="2:6">
      <c r="B219">
        <v>212</v>
      </c>
      <c r="C219" s="4">
        <f t="shared" si="12"/>
        <v>135322.17104792697</v>
      </c>
      <c r="D219" s="12">
        <f t="shared" si="13"/>
        <v>845.76356904954355</v>
      </c>
      <c r="E219" s="6">
        <f t="shared" si="14"/>
        <v>552.66544805601484</v>
      </c>
      <c r="F219" s="4">
        <f t="shared" si="15"/>
        <v>134769.50559987096</v>
      </c>
    </row>
    <row r="220" spans="2:6">
      <c r="B220">
        <v>213</v>
      </c>
      <c r="C220" s="4">
        <f t="shared" si="12"/>
        <v>134769.50559987096</v>
      </c>
      <c r="D220" s="12">
        <f t="shared" si="13"/>
        <v>842.30940999919346</v>
      </c>
      <c r="E220" s="6">
        <f t="shared" si="14"/>
        <v>556.11960710636492</v>
      </c>
      <c r="F220" s="4">
        <f t="shared" si="15"/>
        <v>134213.38599276458</v>
      </c>
    </row>
    <row r="221" spans="2:6">
      <c r="B221">
        <v>214</v>
      </c>
      <c r="C221" s="4">
        <f t="shared" si="12"/>
        <v>134213.38599276458</v>
      </c>
      <c r="D221" s="12">
        <f t="shared" si="13"/>
        <v>838.83366245477862</v>
      </c>
      <c r="E221" s="6">
        <f t="shared" si="14"/>
        <v>559.59535465077977</v>
      </c>
      <c r="F221" s="4">
        <f t="shared" si="15"/>
        <v>133653.7906381138</v>
      </c>
    </row>
    <row r="222" spans="2:6">
      <c r="B222">
        <v>215</v>
      </c>
      <c r="C222" s="4">
        <f t="shared" si="12"/>
        <v>133653.7906381138</v>
      </c>
      <c r="D222" s="12">
        <f t="shared" si="13"/>
        <v>835.33619148821117</v>
      </c>
      <c r="E222" s="6">
        <f t="shared" si="14"/>
        <v>563.09282561734722</v>
      </c>
      <c r="F222" s="4">
        <f t="shared" si="15"/>
        <v>133090.69781249645</v>
      </c>
    </row>
    <row r="223" spans="2:6">
      <c r="B223">
        <v>216</v>
      </c>
      <c r="C223" s="4">
        <f t="shared" si="12"/>
        <v>133090.69781249645</v>
      </c>
      <c r="D223" s="12">
        <f t="shared" si="13"/>
        <v>831.81686132810273</v>
      </c>
      <c r="E223" s="6">
        <f t="shared" si="14"/>
        <v>566.61215577745565</v>
      </c>
      <c r="F223" s="4">
        <f t="shared" si="15"/>
        <v>132524.08565671899</v>
      </c>
    </row>
    <row r="224" spans="2:6">
      <c r="B224">
        <v>217</v>
      </c>
      <c r="C224" s="4">
        <f t="shared" si="12"/>
        <v>132524.08565671899</v>
      </c>
      <c r="D224" s="12">
        <f t="shared" si="13"/>
        <v>828.27553535449363</v>
      </c>
      <c r="E224" s="6">
        <f t="shared" si="14"/>
        <v>570.15348175106465</v>
      </c>
      <c r="F224" s="4">
        <f t="shared" si="15"/>
        <v>131953.93217496792</v>
      </c>
    </row>
    <row r="225" spans="2:6">
      <c r="B225">
        <v>218</v>
      </c>
      <c r="C225" s="4">
        <f t="shared" si="12"/>
        <v>131953.93217496792</v>
      </c>
      <c r="D225" s="12">
        <f t="shared" si="13"/>
        <v>824.71207609354951</v>
      </c>
      <c r="E225" s="6">
        <f t="shared" si="14"/>
        <v>573.71694101200876</v>
      </c>
      <c r="F225" s="4">
        <f t="shared" si="15"/>
        <v>131380.21523395591</v>
      </c>
    </row>
    <row r="226" spans="2:6">
      <c r="B226">
        <v>219</v>
      </c>
      <c r="C226" s="4">
        <f t="shared" si="12"/>
        <v>131380.21523395591</v>
      </c>
      <c r="D226" s="12">
        <f t="shared" si="13"/>
        <v>821.12634521222435</v>
      </c>
      <c r="E226" s="6">
        <f t="shared" si="14"/>
        <v>577.30267189333404</v>
      </c>
      <c r="F226" s="4">
        <f t="shared" si="15"/>
        <v>130802.91256206257</v>
      </c>
    </row>
    <row r="227" spans="2:6">
      <c r="B227">
        <v>220</v>
      </c>
      <c r="C227" s="4">
        <f t="shared" si="12"/>
        <v>130802.91256206257</v>
      </c>
      <c r="D227" s="12">
        <f t="shared" si="13"/>
        <v>817.51820351289098</v>
      </c>
      <c r="E227" s="6">
        <f t="shared" si="14"/>
        <v>580.9108135926673</v>
      </c>
      <c r="F227" s="4">
        <f t="shared" si="15"/>
        <v>130222.00174846991</v>
      </c>
    </row>
    <row r="228" spans="2:6">
      <c r="B228">
        <v>221</v>
      </c>
      <c r="C228" s="4">
        <f t="shared" si="12"/>
        <v>130222.00174846991</v>
      </c>
      <c r="D228" s="12">
        <f t="shared" si="13"/>
        <v>813.88751092793689</v>
      </c>
      <c r="E228" s="6">
        <f t="shared" si="14"/>
        <v>584.5415061776215</v>
      </c>
      <c r="F228" s="4">
        <f t="shared" si="15"/>
        <v>129637.46024229229</v>
      </c>
    </row>
    <row r="229" spans="2:6">
      <c r="B229">
        <v>222</v>
      </c>
      <c r="C229" s="4">
        <f t="shared" si="12"/>
        <v>129637.46024229229</v>
      </c>
      <c r="D229" s="12">
        <f t="shared" si="13"/>
        <v>810.23412651432682</v>
      </c>
      <c r="E229" s="6">
        <f t="shared" si="14"/>
        <v>588.1948905912318</v>
      </c>
      <c r="F229" s="4">
        <f t="shared" si="15"/>
        <v>129049.26535170106</v>
      </c>
    </row>
    <row r="230" spans="2:6">
      <c r="B230">
        <v>223</v>
      </c>
      <c r="C230" s="4">
        <f t="shared" si="12"/>
        <v>129049.26535170106</v>
      </c>
      <c r="D230" s="12">
        <f t="shared" si="13"/>
        <v>806.55790844813157</v>
      </c>
      <c r="E230" s="6">
        <f t="shared" si="14"/>
        <v>591.87110865742704</v>
      </c>
      <c r="F230" s="4">
        <f t="shared" si="15"/>
        <v>128457.39424304363</v>
      </c>
    </row>
    <row r="231" spans="2:6">
      <c r="B231">
        <v>224</v>
      </c>
      <c r="C231" s="4">
        <f t="shared" si="12"/>
        <v>128457.39424304363</v>
      </c>
      <c r="D231" s="12">
        <f t="shared" si="13"/>
        <v>802.85871401902261</v>
      </c>
      <c r="E231" s="6">
        <f t="shared" si="14"/>
        <v>595.57030308653577</v>
      </c>
      <c r="F231" s="4">
        <f t="shared" si="15"/>
        <v>127861.82393995709</v>
      </c>
    </row>
    <row r="232" spans="2:6">
      <c r="B232">
        <v>225</v>
      </c>
      <c r="C232" s="4">
        <f t="shared" si="12"/>
        <v>127861.82393995709</v>
      </c>
      <c r="D232" s="12">
        <f t="shared" si="13"/>
        <v>799.13639962473178</v>
      </c>
      <c r="E232" s="6">
        <f t="shared" si="14"/>
        <v>599.29261748082683</v>
      </c>
      <c r="F232" s="4">
        <f t="shared" si="15"/>
        <v>127262.53132247626</v>
      </c>
    </row>
    <row r="233" spans="2:6">
      <c r="B233">
        <v>226</v>
      </c>
      <c r="C233" s="4">
        <f t="shared" si="12"/>
        <v>127262.53132247626</v>
      </c>
      <c r="D233" s="12">
        <f t="shared" si="13"/>
        <v>795.39082076547663</v>
      </c>
      <c r="E233" s="6">
        <f t="shared" si="14"/>
        <v>603.0381963400821</v>
      </c>
      <c r="F233" s="4">
        <f t="shared" si="15"/>
        <v>126659.49312613618</v>
      </c>
    </row>
    <row r="234" spans="2:6">
      <c r="B234">
        <v>227</v>
      </c>
      <c r="C234" s="4">
        <f t="shared" si="12"/>
        <v>126659.49312613618</v>
      </c>
      <c r="D234" s="12">
        <f t="shared" si="13"/>
        <v>791.62183203835104</v>
      </c>
      <c r="E234" s="6">
        <f t="shared" si="14"/>
        <v>606.80718506720757</v>
      </c>
      <c r="F234" s="4">
        <f t="shared" si="15"/>
        <v>126052.68594106896</v>
      </c>
    </row>
    <row r="235" spans="2:6">
      <c r="B235">
        <v>228</v>
      </c>
      <c r="C235" s="4">
        <f t="shared" si="12"/>
        <v>126052.68594106896</v>
      </c>
      <c r="D235" s="12">
        <f t="shared" si="13"/>
        <v>787.8292871316811</v>
      </c>
      <c r="E235" s="6">
        <f t="shared" si="14"/>
        <v>610.59972997387763</v>
      </c>
      <c r="F235" s="4">
        <f t="shared" si="15"/>
        <v>125442.08621109508</v>
      </c>
    </row>
    <row r="236" spans="2:6">
      <c r="B236">
        <v>229</v>
      </c>
      <c r="C236" s="4">
        <f t="shared" si="12"/>
        <v>125442.08621109508</v>
      </c>
      <c r="D236" s="12">
        <f t="shared" si="13"/>
        <v>784.01303881934427</v>
      </c>
      <c r="E236" s="6">
        <f t="shared" si="14"/>
        <v>614.41597828621434</v>
      </c>
      <c r="F236" s="4">
        <f t="shared" si="15"/>
        <v>124827.67023280887</v>
      </c>
    </row>
    <row r="237" spans="2:6">
      <c r="B237">
        <v>230</v>
      </c>
      <c r="C237" s="4">
        <f t="shared" si="12"/>
        <v>124827.67023280887</v>
      </c>
      <c r="D237" s="12">
        <f t="shared" si="13"/>
        <v>780.17293895505543</v>
      </c>
      <c r="E237" s="6">
        <f t="shared" si="14"/>
        <v>618.25607815050319</v>
      </c>
      <c r="F237" s="4">
        <f t="shared" si="15"/>
        <v>124209.41415465837</v>
      </c>
    </row>
    <row r="238" spans="2:6">
      <c r="B238">
        <v>231</v>
      </c>
      <c r="C238" s="4">
        <f t="shared" si="12"/>
        <v>124209.41415465837</v>
      </c>
      <c r="D238" s="12">
        <f t="shared" si="13"/>
        <v>776.30883846661482</v>
      </c>
      <c r="E238" s="6">
        <f t="shared" si="14"/>
        <v>622.12017863894403</v>
      </c>
      <c r="F238" s="4">
        <f t="shared" si="15"/>
        <v>123587.29397601943</v>
      </c>
    </row>
    <row r="239" spans="2:6">
      <c r="B239">
        <v>232</v>
      </c>
      <c r="C239" s="4">
        <f t="shared" si="12"/>
        <v>123587.29397601943</v>
      </c>
      <c r="D239" s="12">
        <f t="shared" si="13"/>
        <v>772.42058735012142</v>
      </c>
      <c r="E239" s="6">
        <f t="shared" si="14"/>
        <v>626.00842975543742</v>
      </c>
      <c r="F239" s="4">
        <f t="shared" si="15"/>
        <v>122961.28554626399</v>
      </c>
    </row>
    <row r="240" spans="2:6">
      <c r="B240">
        <v>233</v>
      </c>
      <c r="C240" s="4">
        <f t="shared" si="12"/>
        <v>122961.28554626399</v>
      </c>
      <c r="D240" s="12">
        <f t="shared" si="13"/>
        <v>768.50803466414982</v>
      </c>
      <c r="E240" s="6">
        <f t="shared" si="14"/>
        <v>629.9209824414088</v>
      </c>
      <c r="F240" s="4">
        <f t="shared" si="15"/>
        <v>122331.36456382257</v>
      </c>
    </row>
    <row r="241" spans="2:6">
      <c r="B241">
        <v>234</v>
      </c>
      <c r="C241" s="4">
        <f t="shared" si="12"/>
        <v>122331.36456382257</v>
      </c>
      <c r="D241" s="12">
        <f t="shared" si="13"/>
        <v>764.57102852389107</v>
      </c>
      <c r="E241" s="6">
        <f t="shared" si="14"/>
        <v>633.85798858166766</v>
      </c>
      <c r="F241" s="4">
        <f t="shared" si="15"/>
        <v>121697.5065752409</v>
      </c>
    </row>
    <row r="242" spans="2:6">
      <c r="B242">
        <v>235</v>
      </c>
      <c r="C242" s="4">
        <f t="shared" si="12"/>
        <v>121697.5065752409</v>
      </c>
      <c r="D242" s="12">
        <f t="shared" si="13"/>
        <v>760.6094160952556</v>
      </c>
      <c r="E242" s="6">
        <f t="shared" si="14"/>
        <v>637.81960101030324</v>
      </c>
      <c r="F242" s="4">
        <f t="shared" si="15"/>
        <v>121059.6869742306</v>
      </c>
    </row>
    <row r="243" spans="2:6">
      <c r="B243">
        <v>236</v>
      </c>
      <c r="C243" s="4">
        <f t="shared" si="12"/>
        <v>121059.6869742306</v>
      </c>
      <c r="D243" s="12">
        <f t="shared" si="13"/>
        <v>756.62304358894119</v>
      </c>
      <c r="E243" s="6">
        <f t="shared" si="14"/>
        <v>641.80597351661766</v>
      </c>
      <c r="F243" s="4">
        <f t="shared" si="15"/>
        <v>120417.88100071398</v>
      </c>
    </row>
    <row r="244" spans="2:6">
      <c r="B244">
        <v>237</v>
      </c>
      <c r="C244" s="4">
        <f t="shared" si="12"/>
        <v>120417.88100071398</v>
      </c>
      <c r="D244" s="12">
        <f t="shared" si="13"/>
        <v>752.61175625446231</v>
      </c>
      <c r="E244" s="6">
        <f t="shared" si="14"/>
        <v>645.81726085109642</v>
      </c>
      <c r="F244" s="4">
        <f t="shared" si="15"/>
        <v>119772.06373986289</v>
      </c>
    </row>
    <row r="245" spans="2:6">
      <c r="B245">
        <v>238</v>
      </c>
      <c r="C245" s="4">
        <f t="shared" si="12"/>
        <v>119772.06373986289</v>
      </c>
      <c r="D245" s="12">
        <f t="shared" si="13"/>
        <v>748.57539837414299</v>
      </c>
      <c r="E245" s="6">
        <f t="shared" si="14"/>
        <v>649.85361873141585</v>
      </c>
      <c r="F245" s="4">
        <f t="shared" si="15"/>
        <v>119122.21012113147</v>
      </c>
    </row>
    <row r="246" spans="2:6">
      <c r="B246">
        <v>239</v>
      </c>
      <c r="C246" s="4">
        <f t="shared" si="12"/>
        <v>119122.21012113147</v>
      </c>
      <c r="D246" s="12">
        <f t="shared" si="13"/>
        <v>744.51381325707177</v>
      </c>
      <c r="E246" s="6">
        <f t="shared" si="14"/>
        <v>653.91520384848729</v>
      </c>
      <c r="F246" s="4">
        <f t="shared" si="15"/>
        <v>118468.29491728298</v>
      </c>
    </row>
    <row r="247" spans="2:6">
      <c r="B247">
        <v>240</v>
      </c>
      <c r="C247" s="4">
        <f t="shared" si="12"/>
        <v>118468.29491728298</v>
      </c>
      <c r="D247" s="12">
        <f t="shared" si="13"/>
        <v>740.42684323301864</v>
      </c>
      <c r="E247" s="6">
        <f t="shared" si="14"/>
        <v>658.0021738725402</v>
      </c>
      <c r="F247" s="4">
        <f t="shared" si="15"/>
        <v>117810.29274341045</v>
      </c>
    </row>
    <row r="248" spans="2:6">
      <c r="B248">
        <v>241</v>
      </c>
      <c r="C248" s="4">
        <f t="shared" si="12"/>
        <v>117810.29274341045</v>
      </c>
      <c r="D248" s="12">
        <f t="shared" si="13"/>
        <v>736.31432964631529</v>
      </c>
      <c r="E248" s="6">
        <f t="shared" si="14"/>
        <v>662.11468745924378</v>
      </c>
      <c r="F248" s="4">
        <f t="shared" si="15"/>
        <v>117148.17805595121</v>
      </c>
    </row>
    <row r="249" spans="2:6">
      <c r="B249">
        <v>242</v>
      </c>
      <c r="C249" s="4">
        <f t="shared" si="12"/>
        <v>117148.17805595121</v>
      </c>
      <c r="D249" s="12">
        <f t="shared" si="13"/>
        <v>732.17611284969507</v>
      </c>
      <c r="E249" s="6">
        <f t="shared" si="14"/>
        <v>666.25290425586411</v>
      </c>
      <c r="F249" s="4">
        <f t="shared" si="15"/>
        <v>116481.92515169535</v>
      </c>
    </row>
    <row r="250" spans="2:6">
      <c r="B250">
        <v>243</v>
      </c>
      <c r="C250" s="4">
        <f t="shared" si="12"/>
        <v>116481.92515169535</v>
      </c>
      <c r="D250" s="12">
        <f t="shared" si="13"/>
        <v>728.01203219809588</v>
      </c>
      <c r="E250" s="6">
        <f t="shared" si="14"/>
        <v>670.41698490746342</v>
      </c>
      <c r="F250" s="4">
        <f t="shared" si="15"/>
        <v>115811.50816678788</v>
      </c>
    </row>
    <row r="251" spans="2:6">
      <c r="B251">
        <v>244</v>
      </c>
      <c r="C251" s="4">
        <f t="shared" si="12"/>
        <v>115811.50816678788</v>
      </c>
      <c r="D251" s="12">
        <f t="shared" si="13"/>
        <v>723.82192604242425</v>
      </c>
      <c r="E251" s="6">
        <f t="shared" si="14"/>
        <v>674.60709106313493</v>
      </c>
      <c r="F251" s="4">
        <f t="shared" si="15"/>
        <v>115136.90107572475</v>
      </c>
    </row>
    <row r="252" spans="2:6">
      <c r="B252">
        <v>245</v>
      </c>
      <c r="C252" s="4">
        <f t="shared" si="12"/>
        <v>115136.90107572475</v>
      </c>
      <c r="D252" s="12">
        <f t="shared" si="13"/>
        <v>719.60563172327966</v>
      </c>
      <c r="E252" s="6">
        <f t="shared" si="14"/>
        <v>678.82338538227953</v>
      </c>
      <c r="F252" s="4">
        <f t="shared" si="15"/>
        <v>114458.07769034247</v>
      </c>
    </row>
    <row r="253" spans="2:6">
      <c r="B253">
        <v>246</v>
      </c>
      <c r="C253" s="4">
        <f t="shared" si="12"/>
        <v>114458.07769034247</v>
      </c>
      <c r="D253" s="12">
        <f t="shared" si="13"/>
        <v>715.36298556464044</v>
      </c>
      <c r="E253" s="6">
        <f t="shared" si="14"/>
        <v>683.06603154091897</v>
      </c>
      <c r="F253" s="4">
        <f t="shared" si="15"/>
        <v>113775.01165880155</v>
      </c>
    </row>
    <row r="254" spans="2:6">
      <c r="B254">
        <v>247</v>
      </c>
      <c r="C254" s="4">
        <f t="shared" si="12"/>
        <v>113775.01165880155</v>
      </c>
      <c r="D254" s="12">
        <f t="shared" si="13"/>
        <v>711.09382286750963</v>
      </c>
      <c r="E254" s="6">
        <f t="shared" si="14"/>
        <v>687.33519423804967</v>
      </c>
      <c r="F254" s="4">
        <f t="shared" si="15"/>
        <v>113087.6764645635</v>
      </c>
    </row>
    <row r="255" spans="2:6">
      <c r="B255">
        <v>248</v>
      </c>
      <c r="C255" s="4">
        <f t="shared" si="12"/>
        <v>113087.6764645635</v>
      </c>
      <c r="D255" s="12">
        <f t="shared" si="13"/>
        <v>706.79797790352177</v>
      </c>
      <c r="E255" s="6">
        <f t="shared" si="14"/>
        <v>691.63103920203741</v>
      </c>
      <c r="F255" s="4">
        <f t="shared" si="15"/>
        <v>112396.04542536146</v>
      </c>
    </row>
    <row r="256" spans="2:6">
      <c r="B256">
        <v>249</v>
      </c>
      <c r="C256" s="4">
        <f t="shared" si="12"/>
        <v>112396.04542536146</v>
      </c>
      <c r="D256" s="12">
        <f t="shared" si="13"/>
        <v>702.47528390850903</v>
      </c>
      <c r="E256" s="6">
        <f t="shared" si="14"/>
        <v>695.95373319705027</v>
      </c>
      <c r="F256" s="4">
        <f t="shared" si="15"/>
        <v>111700.09169216441</v>
      </c>
    </row>
    <row r="257" spans="2:6">
      <c r="B257">
        <v>250</v>
      </c>
      <c r="C257" s="4">
        <f t="shared" si="12"/>
        <v>111700.09169216441</v>
      </c>
      <c r="D257" s="12">
        <f t="shared" si="13"/>
        <v>698.12557307602754</v>
      </c>
      <c r="E257" s="6">
        <f t="shared" si="14"/>
        <v>700.30344402953176</v>
      </c>
      <c r="F257" s="4">
        <f t="shared" si="15"/>
        <v>110999.78824813488</v>
      </c>
    </row>
    <row r="258" spans="2:6">
      <c r="B258">
        <v>251</v>
      </c>
      <c r="C258" s="4">
        <f t="shared" si="12"/>
        <v>110999.78824813488</v>
      </c>
      <c r="D258" s="12">
        <f t="shared" si="13"/>
        <v>693.7486765508429</v>
      </c>
      <c r="E258" s="6">
        <f t="shared" si="14"/>
        <v>704.68034055471639</v>
      </c>
      <c r="F258" s="4">
        <f t="shared" si="15"/>
        <v>110295.10790758017</v>
      </c>
    </row>
    <row r="259" spans="2:6">
      <c r="B259">
        <v>252</v>
      </c>
      <c r="C259" s="4">
        <f t="shared" si="12"/>
        <v>110295.10790758017</v>
      </c>
      <c r="D259" s="12">
        <f t="shared" si="13"/>
        <v>689.34442442237605</v>
      </c>
      <c r="E259" s="6">
        <f t="shared" si="14"/>
        <v>709.08459268318347</v>
      </c>
      <c r="F259" s="4">
        <f t="shared" si="15"/>
        <v>109586.02331489699</v>
      </c>
    </row>
    <row r="260" spans="2:6">
      <c r="B260">
        <v>253</v>
      </c>
      <c r="C260" s="4">
        <f t="shared" si="12"/>
        <v>109586.02331489699</v>
      </c>
      <c r="D260" s="12">
        <f t="shared" si="13"/>
        <v>684.91264571810609</v>
      </c>
      <c r="E260" s="6">
        <f t="shared" si="14"/>
        <v>713.51637138745355</v>
      </c>
      <c r="F260" s="4">
        <f t="shared" si="15"/>
        <v>108872.50694350954</v>
      </c>
    </row>
    <row r="261" spans="2:6">
      <c r="B261">
        <v>254</v>
      </c>
      <c r="C261" s="4">
        <f t="shared" si="12"/>
        <v>108872.50694350954</v>
      </c>
      <c r="D261" s="12">
        <f t="shared" si="13"/>
        <v>680.45316839693453</v>
      </c>
      <c r="E261" s="6">
        <f t="shared" si="14"/>
        <v>717.97584870862488</v>
      </c>
      <c r="F261" s="4">
        <f t="shared" si="15"/>
        <v>108154.53109480091</v>
      </c>
    </row>
    <row r="262" spans="2:6">
      <c r="B262">
        <v>255</v>
      </c>
      <c r="C262" s="4">
        <f t="shared" si="12"/>
        <v>108154.53109480091</v>
      </c>
      <c r="D262" s="12">
        <f t="shared" si="13"/>
        <v>675.96581934250571</v>
      </c>
      <c r="E262" s="6">
        <f t="shared" si="14"/>
        <v>722.46319776305404</v>
      </c>
      <c r="F262" s="4">
        <f t="shared" si="15"/>
        <v>107432.06789703786</v>
      </c>
    </row>
    <row r="263" spans="2:6">
      <c r="B263">
        <v>256</v>
      </c>
      <c r="C263" s="4">
        <f t="shared" si="12"/>
        <v>107432.06789703786</v>
      </c>
      <c r="D263" s="12">
        <f t="shared" si="13"/>
        <v>671.45042435648668</v>
      </c>
      <c r="E263" s="6">
        <f t="shared" si="14"/>
        <v>726.97859274907296</v>
      </c>
      <c r="F263" s="4">
        <f t="shared" si="15"/>
        <v>106705.08930428879</v>
      </c>
    </row>
    <row r="264" spans="2:6">
      <c r="B264">
        <v>257</v>
      </c>
      <c r="C264" s="4">
        <f t="shared" si="12"/>
        <v>106705.08930428879</v>
      </c>
      <c r="D264" s="12">
        <f t="shared" si="13"/>
        <v>666.90680815180497</v>
      </c>
      <c r="E264" s="6">
        <f t="shared" si="14"/>
        <v>731.52220895375501</v>
      </c>
      <c r="F264" s="4">
        <f t="shared" si="15"/>
        <v>105973.56709533503</v>
      </c>
    </row>
    <row r="265" spans="2:6">
      <c r="B265">
        <v>258</v>
      </c>
      <c r="C265" s="4">
        <f t="shared" si="12"/>
        <v>105973.56709533503</v>
      </c>
      <c r="D265" s="12">
        <f t="shared" si="13"/>
        <v>662.33479434584399</v>
      </c>
      <c r="E265" s="6">
        <f t="shared" si="14"/>
        <v>736.09422275971599</v>
      </c>
      <c r="F265" s="4">
        <f t="shared" si="15"/>
        <v>105237.47287257532</v>
      </c>
    </row>
    <row r="266" spans="2:6">
      <c r="B266">
        <v>259</v>
      </c>
      <c r="C266" s="4">
        <f t="shared" ref="C266:C329" si="16">F265</f>
        <v>105237.47287257532</v>
      </c>
      <c r="D266" s="12">
        <f t="shared" ref="D266:D329" si="17">C266*$C$3/12</f>
        <v>657.73420545359579</v>
      </c>
      <c r="E266" s="6">
        <f t="shared" ref="E266:E329" si="18">$C$2*$C$3/12 * (1+$C$3/12)^(B266-1) / ((1+$C$3/12)^($C$4*12)-1)</f>
        <v>740.6948116519643</v>
      </c>
      <c r="F266" s="4">
        <f t="shared" ref="F266:F329" si="19">C266-E266</f>
        <v>104496.77806092336</v>
      </c>
    </row>
    <row r="267" spans="2:6">
      <c r="B267">
        <v>260</v>
      </c>
      <c r="C267" s="4">
        <f t="shared" si="16"/>
        <v>104496.77806092336</v>
      </c>
      <c r="D267" s="12">
        <f t="shared" si="17"/>
        <v>653.10486288077095</v>
      </c>
      <c r="E267" s="6">
        <f t="shared" si="18"/>
        <v>745.32415422478903</v>
      </c>
      <c r="F267" s="4">
        <f t="shared" si="19"/>
        <v>103751.45390669857</v>
      </c>
    </row>
    <row r="268" spans="2:6">
      <c r="B268">
        <v>261</v>
      </c>
      <c r="C268" s="4">
        <f t="shared" si="16"/>
        <v>103751.45390669857</v>
      </c>
      <c r="D268" s="12">
        <f t="shared" si="17"/>
        <v>648.44658691686607</v>
      </c>
      <c r="E268" s="6">
        <f t="shared" si="18"/>
        <v>749.98243018869402</v>
      </c>
      <c r="F268" s="4">
        <f t="shared" si="19"/>
        <v>103001.47147650988</v>
      </c>
    </row>
    <row r="269" spans="2:6">
      <c r="B269">
        <v>262</v>
      </c>
      <c r="C269" s="4">
        <f t="shared" si="16"/>
        <v>103001.47147650988</v>
      </c>
      <c r="D269" s="12">
        <f t="shared" si="17"/>
        <v>643.75919672818668</v>
      </c>
      <c r="E269" s="6">
        <f t="shared" si="18"/>
        <v>754.66982037737341</v>
      </c>
      <c r="F269" s="4">
        <f t="shared" si="19"/>
        <v>102246.80165613251</v>
      </c>
    </row>
    <row r="270" spans="2:6">
      <c r="B270">
        <v>263</v>
      </c>
      <c r="C270" s="4">
        <f t="shared" si="16"/>
        <v>102246.80165613251</v>
      </c>
      <c r="D270" s="12">
        <f t="shared" si="17"/>
        <v>639.04251035082814</v>
      </c>
      <c r="E270" s="6">
        <f t="shared" si="18"/>
        <v>759.38650675473207</v>
      </c>
      <c r="F270" s="4">
        <f t="shared" si="19"/>
        <v>101487.41514937778</v>
      </c>
    </row>
    <row r="271" spans="2:6">
      <c r="B271">
        <v>264</v>
      </c>
      <c r="C271" s="4">
        <f t="shared" si="16"/>
        <v>101487.41514937778</v>
      </c>
      <c r="D271" s="12">
        <f t="shared" si="17"/>
        <v>634.2963446836111</v>
      </c>
      <c r="E271" s="6">
        <f t="shared" si="18"/>
        <v>764.13267242194922</v>
      </c>
      <c r="F271" s="4">
        <f t="shared" si="19"/>
        <v>100723.28247695582</v>
      </c>
    </row>
    <row r="272" spans="2:6">
      <c r="B272">
        <v>265</v>
      </c>
      <c r="C272" s="4">
        <f t="shared" si="16"/>
        <v>100723.28247695582</v>
      </c>
      <c r="D272" s="12">
        <f t="shared" si="17"/>
        <v>629.52051548097381</v>
      </c>
      <c r="E272" s="6">
        <f t="shared" si="18"/>
        <v>768.90850162458639</v>
      </c>
      <c r="F272" s="4">
        <f t="shared" si="19"/>
        <v>99954.37397533124</v>
      </c>
    </row>
    <row r="273" spans="2:6">
      <c r="B273">
        <v>266</v>
      </c>
      <c r="C273" s="4">
        <f t="shared" si="16"/>
        <v>99954.37397533124</v>
      </c>
      <c r="D273" s="12">
        <f t="shared" si="17"/>
        <v>624.71483734582023</v>
      </c>
      <c r="E273" s="6">
        <f t="shared" si="18"/>
        <v>773.71417975974009</v>
      </c>
      <c r="F273" s="4">
        <f t="shared" si="19"/>
        <v>99180.659795571497</v>
      </c>
    </row>
    <row r="274" spans="2:6">
      <c r="B274">
        <v>267</v>
      </c>
      <c r="C274" s="4">
        <f t="shared" si="16"/>
        <v>99180.659795571497</v>
      </c>
      <c r="D274" s="12">
        <f t="shared" si="17"/>
        <v>619.87912372232188</v>
      </c>
      <c r="E274" s="6">
        <f t="shared" si="18"/>
        <v>778.54989338323855</v>
      </c>
      <c r="F274" s="4">
        <f t="shared" si="19"/>
        <v>98402.109902188255</v>
      </c>
    </row>
    <row r="275" spans="2:6">
      <c r="B275">
        <v>268</v>
      </c>
      <c r="C275" s="4">
        <f t="shared" si="16"/>
        <v>98402.109902188255</v>
      </c>
      <c r="D275" s="12">
        <f t="shared" si="17"/>
        <v>615.01318688867661</v>
      </c>
      <c r="E275" s="6">
        <f t="shared" si="18"/>
        <v>783.41583021688382</v>
      </c>
      <c r="F275" s="4">
        <f t="shared" si="19"/>
        <v>97618.694071971375</v>
      </c>
    </row>
    <row r="276" spans="2:6">
      <c r="B276">
        <v>269</v>
      </c>
      <c r="C276" s="4">
        <f t="shared" si="16"/>
        <v>97618.694071971375</v>
      </c>
      <c r="D276" s="12">
        <f t="shared" si="17"/>
        <v>610.11683794982105</v>
      </c>
      <c r="E276" s="6">
        <f t="shared" si="18"/>
        <v>788.31217915573927</v>
      </c>
      <c r="F276" s="4">
        <f t="shared" si="19"/>
        <v>96830.38189281564</v>
      </c>
    </row>
    <row r="277" spans="2:6">
      <c r="B277">
        <v>270</v>
      </c>
      <c r="C277" s="4">
        <f t="shared" si="16"/>
        <v>96830.38189281564</v>
      </c>
      <c r="D277" s="12">
        <f t="shared" si="17"/>
        <v>605.18988683009775</v>
      </c>
      <c r="E277" s="6">
        <f t="shared" si="18"/>
        <v>793.23913027546268</v>
      </c>
      <c r="F277" s="4">
        <f t="shared" si="19"/>
        <v>96037.14276254017</v>
      </c>
    </row>
    <row r="278" spans="2:6">
      <c r="B278">
        <v>271</v>
      </c>
      <c r="C278" s="4">
        <f t="shared" si="16"/>
        <v>96037.14276254017</v>
      </c>
      <c r="D278" s="12">
        <f t="shared" si="17"/>
        <v>600.23214226587606</v>
      </c>
      <c r="E278" s="6">
        <f t="shared" si="18"/>
        <v>798.1968748396846</v>
      </c>
      <c r="F278" s="4">
        <f t="shared" si="19"/>
        <v>95238.94588770048</v>
      </c>
    </row>
    <row r="279" spans="2:6">
      <c r="B279">
        <v>272</v>
      </c>
      <c r="C279" s="4">
        <f t="shared" si="16"/>
        <v>95238.94588770048</v>
      </c>
      <c r="D279" s="12">
        <f t="shared" si="17"/>
        <v>595.24341179812802</v>
      </c>
      <c r="E279" s="6">
        <f t="shared" si="18"/>
        <v>803.18560530743241</v>
      </c>
      <c r="F279" s="4">
        <f t="shared" si="19"/>
        <v>94435.76028239305</v>
      </c>
    </row>
    <row r="280" spans="2:6">
      <c r="B280">
        <v>273</v>
      </c>
      <c r="C280" s="4">
        <f t="shared" si="16"/>
        <v>94435.76028239305</v>
      </c>
      <c r="D280" s="12">
        <f t="shared" si="17"/>
        <v>590.2235017649565</v>
      </c>
      <c r="E280" s="6">
        <f t="shared" si="18"/>
        <v>808.20551534060405</v>
      </c>
      <c r="F280" s="4">
        <f t="shared" si="19"/>
        <v>93627.554767052439</v>
      </c>
    </row>
    <row r="281" spans="2:6">
      <c r="B281">
        <v>274</v>
      </c>
      <c r="C281" s="4">
        <f t="shared" si="16"/>
        <v>93627.554767052439</v>
      </c>
      <c r="D281" s="12">
        <f t="shared" si="17"/>
        <v>585.17221729407777</v>
      </c>
      <c r="E281" s="6">
        <f t="shared" si="18"/>
        <v>813.25679981148289</v>
      </c>
      <c r="F281" s="4">
        <f t="shared" si="19"/>
        <v>92814.297967240956</v>
      </c>
    </row>
    <row r="282" spans="2:6">
      <c r="B282">
        <v>275</v>
      </c>
      <c r="C282" s="4">
        <f t="shared" si="16"/>
        <v>92814.297967240956</v>
      </c>
      <c r="D282" s="12">
        <f t="shared" si="17"/>
        <v>580.08936229525591</v>
      </c>
      <c r="E282" s="6">
        <f t="shared" si="18"/>
        <v>818.33965481030464</v>
      </c>
      <c r="F282" s="4">
        <f t="shared" si="19"/>
        <v>91995.958312430652</v>
      </c>
    </row>
    <row r="283" spans="2:6">
      <c r="B283">
        <v>276</v>
      </c>
      <c r="C283" s="4">
        <f t="shared" si="16"/>
        <v>91995.958312430652</v>
      </c>
      <c r="D283" s="12">
        <f t="shared" si="17"/>
        <v>574.97473945269155</v>
      </c>
      <c r="E283" s="6">
        <f t="shared" si="18"/>
        <v>823.45427765286922</v>
      </c>
      <c r="F283" s="4">
        <f t="shared" si="19"/>
        <v>91172.504034777783</v>
      </c>
    </row>
    <row r="284" spans="2:6">
      <c r="B284">
        <v>277</v>
      </c>
      <c r="C284" s="4">
        <f t="shared" si="16"/>
        <v>91172.504034777783</v>
      </c>
      <c r="D284" s="12">
        <f t="shared" si="17"/>
        <v>569.8281502173611</v>
      </c>
      <c r="E284" s="6">
        <f t="shared" si="18"/>
        <v>828.60086688819968</v>
      </c>
      <c r="F284" s="4">
        <f t="shared" si="19"/>
        <v>90343.903167889584</v>
      </c>
    </row>
    <row r="285" spans="2:6">
      <c r="B285">
        <v>278</v>
      </c>
      <c r="C285" s="4">
        <f t="shared" si="16"/>
        <v>90343.903167889584</v>
      </c>
      <c r="D285" s="12">
        <f t="shared" si="17"/>
        <v>564.6493947993099</v>
      </c>
      <c r="E285" s="6">
        <f t="shared" si="18"/>
        <v>833.77962230625099</v>
      </c>
      <c r="F285" s="4">
        <f t="shared" si="19"/>
        <v>89510.123545583338</v>
      </c>
    </row>
    <row r="286" spans="2:6">
      <c r="B286">
        <v>279</v>
      </c>
      <c r="C286" s="4">
        <f t="shared" si="16"/>
        <v>89510.123545583338</v>
      </c>
      <c r="D286" s="12">
        <f t="shared" si="17"/>
        <v>559.43827215989586</v>
      </c>
      <c r="E286" s="6">
        <f t="shared" si="18"/>
        <v>838.99074494566514</v>
      </c>
      <c r="F286" s="4">
        <f t="shared" si="19"/>
        <v>88671.132800637672</v>
      </c>
    </row>
    <row r="287" spans="2:6">
      <c r="B287">
        <v>280</v>
      </c>
      <c r="C287" s="4">
        <f t="shared" si="16"/>
        <v>88671.132800637672</v>
      </c>
      <c r="D287" s="12">
        <f t="shared" si="17"/>
        <v>554.19458000398538</v>
      </c>
      <c r="E287" s="6">
        <f t="shared" si="18"/>
        <v>844.23443710157551</v>
      </c>
      <c r="F287" s="4">
        <f t="shared" si="19"/>
        <v>87826.898363536093</v>
      </c>
    </row>
    <row r="288" spans="2:6">
      <c r="B288">
        <v>281</v>
      </c>
      <c r="C288" s="4">
        <f t="shared" si="16"/>
        <v>87826.898363536093</v>
      </c>
      <c r="D288" s="12">
        <f t="shared" si="17"/>
        <v>548.91811477210058</v>
      </c>
      <c r="E288" s="6">
        <f t="shared" si="18"/>
        <v>849.51090233346031</v>
      </c>
      <c r="F288" s="4">
        <f t="shared" si="19"/>
        <v>86977.387461202627</v>
      </c>
    </row>
    <row r="289" spans="2:6">
      <c r="B289">
        <v>282</v>
      </c>
      <c r="C289" s="4">
        <f t="shared" si="16"/>
        <v>86977.387461202627</v>
      </c>
      <c r="D289" s="12">
        <f t="shared" si="17"/>
        <v>543.60867163251635</v>
      </c>
      <c r="E289" s="6">
        <f t="shared" si="18"/>
        <v>854.82034547304443</v>
      </c>
      <c r="F289" s="4">
        <f t="shared" si="19"/>
        <v>86122.567115729587</v>
      </c>
    </row>
    <row r="290" spans="2:6">
      <c r="B290">
        <v>283</v>
      </c>
      <c r="C290" s="4">
        <f t="shared" si="16"/>
        <v>86122.567115729587</v>
      </c>
      <c r="D290" s="12">
        <f t="shared" si="17"/>
        <v>538.26604447330988</v>
      </c>
      <c r="E290" s="6">
        <f t="shared" si="18"/>
        <v>860.16297263225101</v>
      </c>
      <c r="F290" s="4">
        <f t="shared" si="19"/>
        <v>85262.40414309733</v>
      </c>
    </row>
    <row r="291" spans="2:6">
      <c r="B291">
        <v>284</v>
      </c>
      <c r="C291" s="4">
        <f t="shared" si="16"/>
        <v>85262.40414309733</v>
      </c>
      <c r="D291" s="12">
        <f t="shared" si="17"/>
        <v>532.89002589435825</v>
      </c>
      <c r="E291" s="6">
        <f t="shared" si="18"/>
        <v>865.53899121120276</v>
      </c>
      <c r="F291" s="4">
        <f t="shared" si="19"/>
        <v>84396.86515188613</v>
      </c>
    </row>
    <row r="292" spans="2:6">
      <c r="B292">
        <v>285</v>
      </c>
      <c r="C292" s="4">
        <f t="shared" si="16"/>
        <v>84396.86515188613</v>
      </c>
      <c r="D292" s="12">
        <f t="shared" si="17"/>
        <v>527.48040719928827</v>
      </c>
      <c r="E292" s="6">
        <f t="shared" si="18"/>
        <v>870.94860990627274</v>
      </c>
      <c r="F292" s="4">
        <f t="shared" si="19"/>
        <v>83525.916541979852</v>
      </c>
    </row>
    <row r="293" spans="2:6">
      <c r="B293">
        <v>286</v>
      </c>
      <c r="C293" s="4">
        <f t="shared" si="16"/>
        <v>83525.916541979852</v>
      </c>
      <c r="D293" s="12">
        <f t="shared" si="17"/>
        <v>522.03697838737401</v>
      </c>
      <c r="E293" s="6">
        <f t="shared" si="18"/>
        <v>876.392038718187</v>
      </c>
      <c r="F293" s="4">
        <f t="shared" si="19"/>
        <v>82649.524503261666</v>
      </c>
    </row>
    <row r="294" spans="2:6">
      <c r="B294">
        <v>287</v>
      </c>
      <c r="C294" s="4">
        <f t="shared" si="16"/>
        <v>82649.524503261666</v>
      </c>
      <c r="D294" s="12">
        <f t="shared" si="17"/>
        <v>516.55952814538534</v>
      </c>
      <c r="E294" s="6">
        <f t="shared" si="18"/>
        <v>881.86948896017589</v>
      </c>
      <c r="F294" s="4">
        <f t="shared" si="19"/>
        <v>81767.65501430149</v>
      </c>
    </row>
    <row r="295" spans="2:6">
      <c r="B295">
        <v>288</v>
      </c>
      <c r="C295" s="4">
        <f t="shared" si="16"/>
        <v>81767.65501430149</v>
      </c>
      <c r="D295" s="12">
        <f t="shared" si="17"/>
        <v>511.04784383938431</v>
      </c>
      <c r="E295" s="6">
        <f t="shared" si="18"/>
        <v>887.38117326617669</v>
      </c>
      <c r="F295" s="4">
        <f t="shared" si="19"/>
        <v>80880.273841035319</v>
      </c>
    </row>
    <row r="296" spans="2:6">
      <c r="B296">
        <v>289</v>
      </c>
      <c r="C296" s="4">
        <f t="shared" si="16"/>
        <v>80880.273841035319</v>
      </c>
      <c r="D296" s="12">
        <f t="shared" si="17"/>
        <v>505.50171150647071</v>
      </c>
      <c r="E296" s="6">
        <f t="shared" si="18"/>
        <v>892.92730559909057</v>
      </c>
      <c r="F296" s="4">
        <f t="shared" si="19"/>
        <v>79987.346535436227</v>
      </c>
    </row>
    <row r="297" spans="2:6">
      <c r="B297">
        <v>290</v>
      </c>
      <c r="C297" s="4">
        <f t="shared" si="16"/>
        <v>79987.346535436227</v>
      </c>
      <c r="D297" s="12">
        <f t="shared" si="17"/>
        <v>499.92091584647642</v>
      </c>
      <c r="E297" s="6">
        <f t="shared" si="18"/>
        <v>898.50810125908504</v>
      </c>
      <c r="F297" s="4">
        <f t="shared" si="19"/>
        <v>79088.838434177145</v>
      </c>
    </row>
    <row r="298" spans="2:6">
      <c r="B298">
        <v>291</v>
      </c>
      <c r="C298" s="4">
        <f t="shared" si="16"/>
        <v>79088.838434177145</v>
      </c>
      <c r="D298" s="12">
        <f t="shared" si="17"/>
        <v>494.30524021360719</v>
      </c>
      <c r="E298" s="6">
        <f t="shared" si="18"/>
        <v>904.12377689195421</v>
      </c>
      <c r="F298" s="4">
        <f t="shared" si="19"/>
        <v>78184.714657285193</v>
      </c>
    </row>
    <row r="299" spans="2:6">
      <c r="B299">
        <v>292</v>
      </c>
      <c r="C299" s="4">
        <f t="shared" si="16"/>
        <v>78184.714657285193</v>
      </c>
      <c r="D299" s="12">
        <f t="shared" si="17"/>
        <v>488.65446660803241</v>
      </c>
      <c r="E299" s="6">
        <f t="shared" si="18"/>
        <v>909.77455049752905</v>
      </c>
      <c r="F299" s="4">
        <f t="shared" si="19"/>
        <v>77274.940106787661</v>
      </c>
    </row>
    <row r="300" spans="2:6">
      <c r="B300">
        <v>293</v>
      </c>
      <c r="C300" s="4">
        <f t="shared" si="16"/>
        <v>77274.940106787661</v>
      </c>
      <c r="D300" s="12">
        <f t="shared" si="17"/>
        <v>482.96837566742283</v>
      </c>
      <c r="E300" s="6">
        <f t="shared" si="18"/>
        <v>915.46064143813874</v>
      </c>
      <c r="F300" s="4">
        <f t="shared" si="19"/>
        <v>76359.479465349519</v>
      </c>
    </row>
    <row r="301" spans="2:6">
      <c r="B301">
        <v>294</v>
      </c>
      <c r="C301" s="4">
        <f t="shared" si="16"/>
        <v>76359.479465349519</v>
      </c>
      <c r="D301" s="12">
        <f t="shared" si="17"/>
        <v>477.24674665843446</v>
      </c>
      <c r="E301" s="6">
        <f t="shared" si="18"/>
        <v>921.18227044712705</v>
      </c>
      <c r="F301" s="4">
        <f t="shared" si="19"/>
        <v>75438.297194902392</v>
      </c>
    </row>
    <row r="302" spans="2:6">
      <c r="B302">
        <v>295</v>
      </c>
      <c r="C302" s="4">
        <f t="shared" si="16"/>
        <v>75438.297194902392</v>
      </c>
      <c r="D302" s="12">
        <f t="shared" si="17"/>
        <v>471.48935746813999</v>
      </c>
      <c r="E302" s="6">
        <f t="shared" si="18"/>
        <v>926.93965963742176</v>
      </c>
      <c r="F302" s="4">
        <f t="shared" si="19"/>
        <v>74511.357535264964</v>
      </c>
    </row>
    <row r="303" spans="2:6">
      <c r="B303">
        <v>296</v>
      </c>
      <c r="C303" s="4">
        <f t="shared" si="16"/>
        <v>74511.357535264964</v>
      </c>
      <c r="D303" s="12">
        <f t="shared" si="17"/>
        <v>465.69598459540606</v>
      </c>
      <c r="E303" s="6">
        <f t="shared" si="18"/>
        <v>932.73303251015557</v>
      </c>
      <c r="F303" s="4">
        <f t="shared" si="19"/>
        <v>73578.624502754814</v>
      </c>
    </row>
    <row r="304" spans="2:6">
      <c r="B304">
        <v>297</v>
      </c>
      <c r="C304" s="4">
        <f t="shared" si="16"/>
        <v>73578.624502754814</v>
      </c>
      <c r="D304" s="12">
        <f t="shared" si="17"/>
        <v>459.86640314221762</v>
      </c>
      <c r="E304" s="6">
        <f t="shared" si="18"/>
        <v>938.56261396334389</v>
      </c>
      <c r="F304" s="4">
        <f t="shared" si="19"/>
        <v>72640.061888791475</v>
      </c>
    </row>
    <row r="305" spans="2:6">
      <c r="B305">
        <v>298</v>
      </c>
      <c r="C305" s="4">
        <f t="shared" si="16"/>
        <v>72640.061888791475</v>
      </c>
      <c r="D305" s="12">
        <f t="shared" si="17"/>
        <v>454.00038680494669</v>
      </c>
      <c r="E305" s="6">
        <f t="shared" si="18"/>
        <v>944.42863030061505</v>
      </c>
      <c r="F305" s="4">
        <f t="shared" si="19"/>
        <v>71695.633258490867</v>
      </c>
    </row>
    <row r="306" spans="2:6">
      <c r="B306">
        <v>299</v>
      </c>
      <c r="C306" s="4">
        <f t="shared" si="16"/>
        <v>71695.633258490867</v>
      </c>
      <c r="D306" s="12">
        <f t="shared" si="17"/>
        <v>448.09770786556788</v>
      </c>
      <c r="E306" s="6">
        <f t="shared" si="18"/>
        <v>950.33130923999386</v>
      </c>
      <c r="F306" s="4">
        <f t="shared" si="19"/>
        <v>70745.301949250876</v>
      </c>
    </row>
    <row r="307" spans="2:6">
      <c r="B307">
        <v>300</v>
      </c>
      <c r="C307" s="4">
        <f t="shared" si="16"/>
        <v>70745.301949250876</v>
      </c>
      <c r="D307" s="12">
        <f t="shared" si="17"/>
        <v>442.15813718281794</v>
      </c>
      <c r="E307" s="6">
        <f t="shared" si="18"/>
        <v>956.2708799227438</v>
      </c>
      <c r="F307" s="4">
        <f t="shared" si="19"/>
        <v>69789.031069328135</v>
      </c>
    </row>
    <row r="308" spans="2:6">
      <c r="B308">
        <v>301</v>
      </c>
      <c r="C308" s="4">
        <f t="shared" si="16"/>
        <v>69789.031069328135</v>
      </c>
      <c r="D308" s="12">
        <f t="shared" si="17"/>
        <v>436.18144418330081</v>
      </c>
      <c r="E308" s="6">
        <f t="shared" si="18"/>
        <v>962.24757292226116</v>
      </c>
      <c r="F308" s="4">
        <f t="shared" si="19"/>
        <v>68826.783496405871</v>
      </c>
    </row>
    <row r="309" spans="2:6">
      <c r="B309">
        <v>302</v>
      </c>
      <c r="C309" s="4">
        <f t="shared" si="16"/>
        <v>68826.783496405871</v>
      </c>
      <c r="D309" s="12">
        <f t="shared" si="17"/>
        <v>430.16739685253668</v>
      </c>
      <c r="E309" s="6">
        <f t="shared" si="18"/>
        <v>968.26162025302528</v>
      </c>
      <c r="F309" s="4">
        <f t="shared" si="19"/>
        <v>67858.521876152852</v>
      </c>
    </row>
    <row r="310" spans="2:6">
      <c r="B310">
        <v>303</v>
      </c>
      <c r="C310" s="4">
        <f t="shared" si="16"/>
        <v>67858.521876152852</v>
      </c>
      <c r="D310" s="12">
        <f t="shared" si="17"/>
        <v>424.11576172595528</v>
      </c>
      <c r="E310" s="6">
        <f t="shared" si="18"/>
        <v>974.31325537960674</v>
      </c>
      <c r="F310" s="4">
        <f t="shared" si="19"/>
        <v>66884.20862077325</v>
      </c>
    </row>
    <row r="311" spans="2:6">
      <c r="B311">
        <v>304</v>
      </c>
      <c r="C311" s="4">
        <f t="shared" si="16"/>
        <v>66884.20862077325</v>
      </c>
      <c r="D311" s="12">
        <f t="shared" si="17"/>
        <v>418.02630387983277</v>
      </c>
      <c r="E311" s="6">
        <f t="shared" si="18"/>
        <v>980.40271322572903</v>
      </c>
      <c r="F311" s="4">
        <f t="shared" si="19"/>
        <v>65903.805907547518</v>
      </c>
    </row>
    <row r="312" spans="2:6">
      <c r="B312">
        <v>305</v>
      </c>
      <c r="C312" s="4">
        <f t="shared" si="16"/>
        <v>65903.805907547518</v>
      </c>
      <c r="D312" s="12">
        <f t="shared" si="17"/>
        <v>411.89878692217195</v>
      </c>
      <c r="E312" s="6">
        <f t="shared" si="18"/>
        <v>986.53023018339024</v>
      </c>
      <c r="F312" s="4">
        <f t="shared" si="19"/>
        <v>64917.27567736413</v>
      </c>
    </row>
    <row r="313" spans="2:6">
      <c r="B313">
        <v>306</v>
      </c>
      <c r="C313" s="4">
        <f t="shared" si="16"/>
        <v>64917.27567736413</v>
      </c>
      <c r="D313" s="12">
        <f t="shared" si="17"/>
        <v>405.73297298352577</v>
      </c>
      <c r="E313" s="6">
        <f t="shared" si="18"/>
        <v>992.69604412203648</v>
      </c>
      <c r="F313" s="4">
        <f t="shared" si="19"/>
        <v>63924.579633242094</v>
      </c>
    </row>
    <row r="314" spans="2:6">
      <c r="B314">
        <v>307</v>
      </c>
      <c r="C314" s="4">
        <f t="shared" si="16"/>
        <v>63924.579633242094</v>
      </c>
      <c r="D314" s="12">
        <f t="shared" si="17"/>
        <v>399.52862270776308</v>
      </c>
      <c r="E314" s="6">
        <f t="shared" si="18"/>
        <v>998.90039439779923</v>
      </c>
      <c r="F314" s="4">
        <f t="shared" si="19"/>
        <v>62925.679238844292</v>
      </c>
    </row>
    <row r="315" spans="2:6">
      <c r="B315">
        <v>308</v>
      </c>
      <c r="C315" s="4">
        <f t="shared" si="16"/>
        <v>62925.679238844292</v>
      </c>
      <c r="D315" s="12">
        <f t="shared" si="17"/>
        <v>393.28549524277679</v>
      </c>
      <c r="E315" s="6">
        <f t="shared" si="18"/>
        <v>1005.1435218627856</v>
      </c>
      <c r="F315" s="4">
        <f t="shared" si="19"/>
        <v>61920.535716981503</v>
      </c>
    </row>
    <row r="316" spans="2:6">
      <c r="B316">
        <v>309</v>
      </c>
      <c r="C316" s="4">
        <f t="shared" si="16"/>
        <v>61920.535716981503</v>
      </c>
      <c r="D316" s="12">
        <f t="shared" si="17"/>
        <v>387.0033482311344</v>
      </c>
      <c r="E316" s="6">
        <f t="shared" si="18"/>
        <v>1011.4256688744281</v>
      </c>
      <c r="F316" s="4">
        <f t="shared" si="19"/>
        <v>60909.110048107075</v>
      </c>
    </row>
    <row r="317" spans="2:6">
      <c r="B317">
        <v>310</v>
      </c>
      <c r="C317" s="4">
        <f t="shared" si="16"/>
        <v>60909.110048107075</v>
      </c>
      <c r="D317" s="12">
        <f t="shared" si="17"/>
        <v>380.68193780066917</v>
      </c>
      <c r="E317" s="6">
        <f t="shared" si="18"/>
        <v>1017.7470793048933</v>
      </c>
      <c r="F317" s="4">
        <f t="shared" si="19"/>
        <v>59891.362968802183</v>
      </c>
    </row>
    <row r="318" spans="2:6">
      <c r="B318">
        <v>311</v>
      </c>
      <c r="C318" s="4">
        <f t="shared" si="16"/>
        <v>59891.362968802183</v>
      </c>
      <c r="D318" s="12">
        <f t="shared" si="17"/>
        <v>374.32101855501361</v>
      </c>
      <c r="E318" s="6">
        <f t="shared" si="18"/>
        <v>1024.1079985505489</v>
      </c>
      <c r="F318" s="4">
        <f t="shared" si="19"/>
        <v>58867.254970251633</v>
      </c>
    </row>
    <row r="319" spans="2:6">
      <c r="B319">
        <v>312</v>
      </c>
      <c r="C319" s="4">
        <f t="shared" si="16"/>
        <v>58867.254970251633</v>
      </c>
      <c r="D319" s="12">
        <f t="shared" si="17"/>
        <v>367.92034356407271</v>
      </c>
      <c r="E319" s="6">
        <f t="shared" si="18"/>
        <v>1030.50867354149</v>
      </c>
      <c r="F319" s="4">
        <f t="shared" si="19"/>
        <v>57836.746296710146</v>
      </c>
    </row>
    <row r="320" spans="2:6">
      <c r="B320">
        <v>313</v>
      </c>
      <c r="C320" s="4">
        <f t="shared" si="16"/>
        <v>57836.746296710146</v>
      </c>
      <c r="D320" s="12">
        <f t="shared" si="17"/>
        <v>361.4796643544384</v>
      </c>
      <c r="E320" s="6">
        <f t="shared" si="18"/>
        <v>1036.9493527511243</v>
      </c>
      <c r="F320" s="4">
        <f t="shared" si="19"/>
        <v>56799.796943959023</v>
      </c>
    </row>
    <row r="321" spans="2:6">
      <c r="B321">
        <v>314</v>
      </c>
      <c r="C321" s="4">
        <f t="shared" si="16"/>
        <v>56799.796943959023</v>
      </c>
      <c r="D321" s="12">
        <f t="shared" si="17"/>
        <v>354.99873089974386</v>
      </c>
      <c r="E321" s="6">
        <f t="shared" si="18"/>
        <v>1043.4302862058189</v>
      </c>
      <c r="F321" s="4">
        <f t="shared" si="19"/>
        <v>55756.366657753206</v>
      </c>
    </row>
    <row r="322" spans="2:6">
      <c r="B322">
        <v>315</v>
      </c>
      <c r="C322" s="4">
        <f t="shared" si="16"/>
        <v>55756.366657753206</v>
      </c>
      <c r="D322" s="12">
        <f t="shared" si="17"/>
        <v>348.47729161095754</v>
      </c>
      <c r="E322" s="6">
        <f t="shared" si="18"/>
        <v>1049.9517254946052</v>
      </c>
      <c r="F322" s="4">
        <f t="shared" si="19"/>
        <v>54706.414932258602</v>
      </c>
    </row>
    <row r="323" spans="2:6">
      <c r="B323">
        <v>316</v>
      </c>
      <c r="C323" s="4">
        <f t="shared" si="16"/>
        <v>54706.414932258602</v>
      </c>
      <c r="D323" s="12">
        <f t="shared" si="17"/>
        <v>341.91509332661622</v>
      </c>
      <c r="E323" s="6">
        <f t="shared" si="18"/>
        <v>1056.5139237789467</v>
      </c>
      <c r="F323" s="4">
        <f t="shared" si="19"/>
        <v>53649.901008479654</v>
      </c>
    </row>
    <row r="324" spans="2:6">
      <c r="B324">
        <v>317</v>
      </c>
      <c r="C324" s="4">
        <f t="shared" si="16"/>
        <v>53649.901008479654</v>
      </c>
      <c r="D324" s="12">
        <f t="shared" si="17"/>
        <v>335.31188130299785</v>
      </c>
      <c r="E324" s="6">
        <f t="shared" si="18"/>
        <v>1063.1171358025649</v>
      </c>
      <c r="F324" s="4">
        <f t="shared" si="19"/>
        <v>52586.783872677086</v>
      </c>
    </row>
    <row r="325" spans="2:6">
      <c r="B325">
        <v>318</v>
      </c>
      <c r="C325" s="4">
        <f t="shared" si="16"/>
        <v>52586.783872677086</v>
      </c>
      <c r="D325" s="12">
        <f t="shared" si="17"/>
        <v>328.6673992042318</v>
      </c>
      <c r="E325" s="6">
        <f t="shared" si="18"/>
        <v>1069.7616179013314</v>
      </c>
      <c r="F325" s="4">
        <f t="shared" si="19"/>
        <v>51517.022254775751</v>
      </c>
    </row>
    <row r="326" spans="2:6">
      <c r="B326">
        <v>319</v>
      </c>
      <c r="C326" s="4">
        <f t="shared" si="16"/>
        <v>51517.022254775751</v>
      </c>
      <c r="D326" s="12">
        <f t="shared" si="17"/>
        <v>321.98138909234842</v>
      </c>
      <c r="E326" s="6">
        <f t="shared" si="18"/>
        <v>1076.4476280132146</v>
      </c>
      <c r="F326" s="4">
        <f t="shared" si="19"/>
        <v>50440.574626762536</v>
      </c>
    </row>
    <row r="327" spans="2:6">
      <c r="B327">
        <v>320</v>
      </c>
      <c r="C327" s="4">
        <f t="shared" si="16"/>
        <v>50440.574626762536</v>
      </c>
      <c r="D327" s="12">
        <f t="shared" si="17"/>
        <v>315.25359141726585</v>
      </c>
      <c r="E327" s="6">
        <f t="shared" si="18"/>
        <v>1083.1754256882971</v>
      </c>
      <c r="F327" s="4">
        <f t="shared" si="19"/>
        <v>49357.399201074237</v>
      </c>
    </row>
    <row r="328" spans="2:6">
      <c r="B328">
        <v>321</v>
      </c>
      <c r="C328" s="4">
        <f t="shared" si="16"/>
        <v>49357.399201074237</v>
      </c>
      <c r="D328" s="12">
        <f t="shared" si="17"/>
        <v>308.48374500671395</v>
      </c>
      <c r="E328" s="6">
        <f t="shared" si="18"/>
        <v>1089.9452720988493</v>
      </c>
      <c r="F328" s="4">
        <f t="shared" si="19"/>
        <v>48267.453928975388</v>
      </c>
    </row>
    <row r="329" spans="2:6">
      <c r="B329">
        <v>322</v>
      </c>
      <c r="C329" s="4">
        <f t="shared" si="16"/>
        <v>48267.453928975388</v>
      </c>
      <c r="D329" s="12">
        <f t="shared" si="17"/>
        <v>301.67158705609614</v>
      </c>
      <c r="E329" s="6">
        <f t="shared" si="18"/>
        <v>1096.7574300494668</v>
      </c>
      <c r="F329" s="4">
        <f t="shared" si="19"/>
        <v>47170.696498925921</v>
      </c>
    </row>
    <row r="330" spans="2:6">
      <c r="B330">
        <v>323</v>
      </c>
      <c r="C330" s="4">
        <f t="shared" ref="C330:C367" si="20">F329</f>
        <v>47170.696498925921</v>
      </c>
      <c r="D330" s="12">
        <f t="shared" ref="D330:D367" si="21">C330*$C$3/12</f>
        <v>294.81685311828699</v>
      </c>
      <c r="E330" s="6">
        <f t="shared" ref="E330:E367" si="22">$C$2*$C$3/12 * (1+$C$3/12)^(B330-1) / ((1+$C$3/12)^($C$4*12)-1)</f>
        <v>1103.6121639872763</v>
      </c>
      <c r="F330" s="4">
        <f t="shared" ref="F330:F367" si="23">C330-E330</f>
        <v>46067.084334938641</v>
      </c>
    </row>
    <row r="331" spans="2:6">
      <c r="B331">
        <v>324</v>
      </c>
      <c r="C331" s="4">
        <f t="shared" si="20"/>
        <v>46067.084334938641</v>
      </c>
      <c r="D331" s="12">
        <f t="shared" si="21"/>
        <v>287.91927709336647</v>
      </c>
      <c r="E331" s="6">
        <f t="shared" si="22"/>
        <v>1110.509740012197</v>
      </c>
      <c r="F331" s="4">
        <f t="shared" si="23"/>
        <v>44956.574594926446</v>
      </c>
    </row>
    <row r="332" spans="2:6">
      <c r="B332">
        <v>325</v>
      </c>
      <c r="C332" s="4">
        <f t="shared" si="20"/>
        <v>44956.574594926446</v>
      </c>
      <c r="D332" s="12">
        <f t="shared" si="21"/>
        <v>280.97859121829026</v>
      </c>
      <c r="E332" s="6">
        <f t="shared" si="22"/>
        <v>1117.450425887273</v>
      </c>
      <c r="F332" s="4">
        <f t="shared" si="23"/>
        <v>43839.124169039176</v>
      </c>
    </row>
    <row r="333" spans="2:6">
      <c r="B333">
        <v>326</v>
      </c>
      <c r="C333" s="4">
        <f t="shared" si="20"/>
        <v>43839.124169039176</v>
      </c>
      <c r="D333" s="12">
        <f t="shared" si="21"/>
        <v>273.99452605649486</v>
      </c>
      <c r="E333" s="6">
        <f t="shared" si="22"/>
        <v>1124.4344910490686</v>
      </c>
      <c r="F333" s="4">
        <f t="shared" si="23"/>
        <v>42714.689677990107</v>
      </c>
    </row>
    <row r="334" spans="2:6">
      <c r="B334">
        <v>327</v>
      </c>
      <c r="C334" s="4">
        <f t="shared" si="20"/>
        <v>42714.689677990107</v>
      </c>
      <c r="D334" s="12">
        <f t="shared" si="21"/>
        <v>266.96681048743818</v>
      </c>
      <c r="E334" s="6">
        <f t="shared" si="22"/>
        <v>1131.4622066181253</v>
      </c>
      <c r="F334" s="4">
        <f t="shared" si="23"/>
        <v>41583.227471371982</v>
      </c>
    </row>
    <row r="335" spans="2:6">
      <c r="B335">
        <v>328</v>
      </c>
      <c r="C335" s="4">
        <f t="shared" si="20"/>
        <v>41583.227471371982</v>
      </c>
      <c r="D335" s="12">
        <f t="shared" si="21"/>
        <v>259.8951716960749</v>
      </c>
      <c r="E335" s="6">
        <f t="shared" si="22"/>
        <v>1138.5338454094888</v>
      </c>
      <c r="F335" s="4">
        <f t="shared" si="23"/>
        <v>40444.693625962493</v>
      </c>
    </row>
    <row r="336" spans="2:6">
      <c r="B336">
        <v>329</v>
      </c>
      <c r="C336" s="4">
        <f t="shared" si="20"/>
        <v>40444.693625962493</v>
      </c>
      <c r="D336" s="12">
        <f t="shared" si="21"/>
        <v>252.7793351622656</v>
      </c>
      <c r="E336" s="6">
        <f t="shared" si="22"/>
        <v>1145.649681943298</v>
      </c>
      <c r="F336" s="4">
        <f t="shared" si="23"/>
        <v>39299.043944019191</v>
      </c>
    </row>
    <row r="337" spans="2:6">
      <c r="B337">
        <v>330</v>
      </c>
      <c r="C337" s="4">
        <f t="shared" si="20"/>
        <v>39299.043944019191</v>
      </c>
      <c r="D337" s="12">
        <f t="shared" si="21"/>
        <v>245.61902465011994</v>
      </c>
      <c r="E337" s="6">
        <f t="shared" si="22"/>
        <v>1152.8099924554438</v>
      </c>
      <c r="F337" s="4">
        <f t="shared" si="23"/>
        <v>38146.23395156375</v>
      </c>
    </row>
    <row r="338" spans="2:6">
      <c r="B338">
        <v>331</v>
      </c>
      <c r="C338" s="4">
        <f t="shared" si="20"/>
        <v>38146.23395156375</v>
      </c>
      <c r="D338" s="12">
        <f t="shared" si="21"/>
        <v>238.41396219727343</v>
      </c>
      <c r="E338" s="6">
        <f t="shared" si="22"/>
        <v>1160.0150549082903</v>
      </c>
      <c r="F338" s="4">
        <f t="shared" si="23"/>
        <v>36986.21889665546</v>
      </c>
    </row>
    <row r="339" spans="2:6">
      <c r="B339">
        <v>332</v>
      </c>
      <c r="C339" s="4">
        <f t="shared" si="20"/>
        <v>36986.21889665546</v>
      </c>
      <c r="D339" s="12">
        <f t="shared" si="21"/>
        <v>231.16386810409662</v>
      </c>
      <c r="E339" s="6">
        <f t="shared" si="22"/>
        <v>1167.2651490014671</v>
      </c>
      <c r="F339" s="4">
        <f t="shared" si="23"/>
        <v>35818.953747653992</v>
      </c>
    </row>
    <row r="340" spans="2:6">
      <c r="B340">
        <v>333</v>
      </c>
      <c r="C340" s="4">
        <f t="shared" si="20"/>
        <v>35818.953747653992</v>
      </c>
      <c r="D340" s="12">
        <f t="shared" si="21"/>
        <v>223.86846092283744</v>
      </c>
      <c r="E340" s="6">
        <f t="shared" si="22"/>
        <v>1174.5605561827263</v>
      </c>
      <c r="F340" s="4">
        <f t="shared" si="23"/>
        <v>34644.393191471267</v>
      </c>
    </row>
    <row r="341" spans="2:6">
      <c r="B341">
        <v>334</v>
      </c>
      <c r="C341" s="4">
        <f t="shared" si="20"/>
        <v>34644.393191471267</v>
      </c>
      <c r="D341" s="12">
        <f t="shared" si="21"/>
        <v>216.52745744669539</v>
      </c>
      <c r="E341" s="6">
        <f t="shared" si="22"/>
        <v>1181.9015596588686</v>
      </c>
      <c r="F341" s="4">
        <f t="shared" si="23"/>
        <v>33462.491631812401</v>
      </c>
    </row>
    <row r="342" spans="2:6">
      <c r="B342">
        <v>335</v>
      </c>
      <c r="C342" s="4">
        <f t="shared" si="20"/>
        <v>33462.491631812401</v>
      </c>
      <c r="D342" s="12">
        <f t="shared" si="21"/>
        <v>209.14057269882753</v>
      </c>
      <c r="E342" s="6">
        <f t="shared" si="22"/>
        <v>1189.2884444067367</v>
      </c>
      <c r="F342" s="4">
        <f t="shared" si="23"/>
        <v>32273.203187405663</v>
      </c>
    </row>
    <row r="343" spans="2:6">
      <c r="B343">
        <v>336</v>
      </c>
      <c r="C343" s="4">
        <f t="shared" si="20"/>
        <v>32273.203187405663</v>
      </c>
      <c r="D343" s="12">
        <f t="shared" si="21"/>
        <v>201.70751992128541</v>
      </c>
      <c r="E343" s="6">
        <f t="shared" si="22"/>
        <v>1196.7214971842784</v>
      </c>
      <c r="F343" s="4">
        <f t="shared" si="23"/>
        <v>31076.481690221386</v>
      </c>
    </row>
    <row r="344" spans="2:6">
      <c r="B344">
        <v>337</v>
      </c>
      <c r="C344" s="4">
        <f t="shared" si="20"/>
        <v>31076.481690221386</v>
      </c>
      <c r="D344" s="12">
        <f t="shared" si="21"/>
        <v>194.22801056388366</v>
      </c>
      <c r="E344" s="6">
        <f t="shared" si="22"/>
        <v>1204.2010065416805</v>
      </c>
      <c r="F344" s="4">
        <f t="shared" si="23"/>
        <v>29872.280683679706</v>
      </c>
    </row>
    <row r="345" spans="2:6">
      <c r="B345">
        <v>338</v>
      </c>
      <c r="C345" s="4">
        <f t="shared" si="20"/>
        <v>29872.280683679706</v>
      </c>
      <c r="D345" s="12">
        <f t="shared" si="21"/>
        <v>186.70175427299816</v>
      </c>
      <c r="E345" s="6">
        <f t="shared" si="22"/>
        <v>1211.7272628325661</v>
      </c>
      <c r="F345" s="4">
        <f t="shared" si="23"/>
        <v>28660.55342084714</v>
      </c>
    </row>
    <row r="346" spans="2:6">
      <c r="B346">
        <v>339</v>
      </c>
      <c r="C346" s="4">
        <f t="shared" si="20"/>
        <v>28660.55342084714</v>
      </c>
      <c r="D346" s="12">
        <f t="shared" si="21"/>
        <v>179.1284588802946</v>
      </c>
      <c r="E346" s="6">
        <f t="shared" si="22"/>
        <v>1219.3005582252697</v>
      </c>
      <c r="F346" s="4">
        <f t="shared" si="23"/>
        <v>27441.25286262187</v>
      </c>
    </row>
    <row r="347" spans="2:6">
      <c r="B347">
        <v>340</v>
      </c>
      <c r="C347" s="4">
        <f t="shared" si="20"/>
        <v>27441.25286262187</v>
      </c>
      <c r="D347" s="12">
        <f t="shared" si="21"/>
        <v>171.5078303913867</v>
      </c>
      <c r="E347" s="6">
        <f t="shared" si="22"/>
        <v>1226.9211867141778</v>
      </c>
      <c r="F347" s="4">
        <f t="shared" si="23"/>
        <v>26214.331675907692</v>
      </c>
    </row>
    <row r="348" spans="2:6">
      <c r="B348">
        <v>341</v>
      </c>
      <c r="C348" s="4">
        <f t="shared" si="20"/>
        <v>26214.331675907692</v>
      </c>
      <c r="D348" s="12">
        <f t="shared" si="21"/>
        <v>163.83957297442308</v>
      </c>
      <c r="E348" s="6">
        <f t="shared" si="22"/>
        <v>1234.5894441311414</v>
      </c>
      <c r="F348" s="4">
        <f t="shared" si="23"/>
        <v>24979.742231776549</v>
      </c>
    </row>
    <row r="349" spans="2:6">
      <c r="B349">
        <v>342</v>
      </c>
      <c r="C349" s="4">
        <f t="shared" si="20"/>
        <v>24979.742231776549</v>
      </c>
      <c r="D349" s="12">
        <f t="shared" si="21"/>
        <v>156.12338894860343</v>
      </c>
      <c r="E349" s="6">
        <f t="shared" si="22"/>
        <v>1242.3056281569611</v>
      </c>
      <c r="F349" s="4">
        <f t="shared" si="23"/>
        <v>23737.436603619586</v>
      </c>
    </row>
    <row r="350" spans="2:6">
      <c r="B350">
        <v>343</v>
      </c>
      <c r="C350" s="4">
        <f t="shared" si="20"/>
        <v>23737.436603619586</v>
      </c>
      <c r="D350" s="12">
        <f t="shared" si="21"/>
        <v>148.35897877262241</v>
      </c>
      <c r="E350" s="6">
        <f t="shared" si="22"/>
        <v>1250.0700383329422</v>
      </c>
      <c r="F350" s="4">
        <f t="shared" si="23"/>
        <v>22487.366565286644</v>
      </c>
    </row>
    <row r="351" spans="2:6">
      <c r="B351">
        <v>344</v>
      </c>
      <c r="C351" s="4">
        <f t="shared" si="20"/>
        <v>22487.366565286644</v>
      </c>
      <c r="D351" s="12">
        <f t="shared" si="21"/>
        <v>140.54604103304152</v>
      </c>
      <c r="E351" s="6">
        <f t="shared" si="22"/>
        <v>1257.8829760725232</v>
      </c>
      <c r="F351" s="4">
        <f t="shared" si="23"/>
        <v>21229.48358921412</v>
      </c>
    </row>
    <row r="352" spans="2:6">
      <c r="B352">
        <v>345</v>
      </c>
      <c r="C352" s="4">
        <f t="shared" si="20"/>
        <v>21229.48358921412</v>
      </c>
      <c r="D352" s="12">
        <f t="shared" si="21"/>
        <v>132.68427243258824</v>
      </c>
      <c r="E352" s="6">
        <f t="shared" si="22"/>
        <v>1265.7447446729764</v>
      </c>
      <c r="F352" s="4">
        <f t="shared" si="23"/>
        <v>19963.738844541145</v>
      </c>
    </row>
    <row r="353" spans="2:6">
      <c r="B353">
        <v>346</v>
      </c>
      <c r="C353" s="4">
        <f t="shared" si="20"/>
        <v>19963.738844541145</v>
      </c>
      <c r="D353" s="12">
        <f t="shared" si="21"/>
        <v>124.77336777838217</v>
      </c>
      <c r="E353" s="6">
        <f t="shared" si="22"/>
        <v>1273.6556493271826</v>
      </c>
      <c r="F353" s="4">
        <f t="shared" si="23"/>
        <v>18690.083195213963</v>
      </c>
    </row>
    <row r="354" spans="2:6">
      <c r="B354">
        <v>347</v>
      </c>
      <c r="C354" s="4">
        <f t="shared" si="20"/>
        <v>18690.083195213963</v>
      </c>
      <c r="D354" s="12">
        <f t="shared" si="21"/>
        <v>116.81301997008727</v>
      </c>
      <c r="E354" s="6">
        <f t="shared" si="22"/>
        <v>1281.6159971354775</v>
      </c>
      <c r="F354" s="4">
        <f t="shared" si="23"/>
        <v>17408.467198078484</v>
      </c>
    </row>
    <row r="355" spans="2:6">
      <c r="B355">
        <v>348</v>
      </c>
      <c r="C355" s="4">
        <f t="shared" si="20"/>
        <v>17408.467198078484</v>
      </c>
      <c r="D355" s="12">
        <f t="shared" si="21"/>
        <v>108.80291998799053</v>
      </c>
      <c r="E355" s="6">
        <f t="shared" si="22"/>
        <v>1289.6260971175743</v>
      </c>
      <c r="F355" s="4">
        <f t="shared" si="23"/>
        <v>16118.84110096091</v>
      </c>
    </row>
    <row r="356" spans="2:6">
      <c r="B356">
        <v>349</v>
      </c>
      <c r="C356" s="4">
        <f t="shared" si="20"/>
        <v>16118.84110096091</v>
      </c>
      <c r="D356" s="12">
        <f t="shared" si="21"/>
        <v>100.74275688100568</v>
      </c>
      <c r="E356" s="6">
        <f t="shared" si="22"/>
        <v>1297.6862602245592</v>
      </c>
      <c r="F356" s="4">
        <f t="shared" si="23"/>
        <v>14821.154840736352</v>
      </c>
    </row>
    <row r="357" spans="2:6">
      <c r="B357">
        <v>350</v>
      </c>
      <c r="C357" s="4">
        <f t="shared" si="20"/>
        <v>14821.154840736352</v>
      </c>
      <c r="D357" s="12">
        <f t="shared" si="21"/>
        <v>92.632217754602195</v>
      </c>
      <c r="E357" s="6">
        <f t="shared" si="22"/>
        <v>1305.7967993509631</v>
      </c>
      <c r="F357" s="4">
        <f t="shared" si="23"/>
        <v>13515.358041385389</v>
      </c>
    </row>
    <row r="358" spans="2:6">
      <c r="B358">
        <v>351</v>
      </c>
      <c r="C358" s="4">
        <f t="shared" si="20"/>
        <v>13515.358041385389</v>
      </c>
      <c r="D358" s="12">
        <f t="shared" si="21"/>
        <v>84.47098775865868</v>
      </c>
      <c r="E358" s="6">
        <f t="shared" si="22"/>
        <v>1313.9580293469066</v>
      </c>
      <c r="F358" s="4">
        <f t="shared" si="23"/>
        <v>12201.400012038483</v>
      </c>
    </row>
    <row r="359" spans="2:6">
      <c r="B359">
        <v>352</v>
      </c>
      <c r="C359" s="4">
        <f t="shared" si="20"/>
        <v>12201.400012038483</v>
      </c>
      <c r="D359" s="12">
        <f t="shared" si="21"/>
        <v>76.258750075240513</v>
      </c>
      <c r="E359" s="6">
        <f t="shared" si="22"/>
        <v>1322.1702670303246</v>
      </c>
      <c r="F359" s="4">
        <f t="shared" si="23"/>
        <v>10879.229745008159</v>
      </c>
    </row>
    <row r="360" spans="2:6">
      <c r="B360">
        <v>353</v>
      </c>
      <c r="C360" s="4">
        <f t="shared" si="20"/>
        <v>10879.229745008159</v>
      </c>
      <c r="D360" s="12">
        <f t="shared" si="21"/>
        <v>67.995185906300989</v>
      </c>
      <c r="E360" s="6">
        <f t="shared" si="22"/>
        <v>1330.4338311992642</v>
      </c>
      <c r="F360" s="4">
        <f t="shared" si="23"/>
        <v>9548.7959138088954</v>
      </c>
    </row>
    <row r="361" spans="2:6">
      <c r="B361">
        <v>354</v>
      </c>
      <c r="C361" s="4">
        <f t="shared" si="20"/>
        <v>9548.7959138088954</v>
      </c>
      <c r="D361" s="12">
        <f t="shared" si="21"/>
        <v>59.679974461305591</v>
      </c>
      <c r="E361" s="6">
        <f t="shared" si="22"/>
        <v>1338.7490426442598</v>
      </c>
      <c r="F361" s="4">
        <f t="shared" si="23"/>
        <v>8210.0468711646354</v>
      </c>
    </row>
    <row r="362" spans="2:6">
      <c r="B362">
        <v>355</v>
      </c>
      <c r="C362" s="4">
        <f t="shared" si="20"/>
        <v>8210.0468711646354</v>
      </c>
      <c r="D362" s="12">
        <f t="shared" si="21"/>
        <v>51.31279294477897</v>
      </c>
      <c r="E362" s="6">
        <f t="shared" si="22"/>
        <v>1347.1162241607863</v>
      </c>
      <c r="F362" s="4">
        <f t="shared" si="23"/>
        <v>6862.9306470038491</v>
      </c>
    </row>
    <row r="363" spans="2:6">
      <c r="B363">
        <v>356</v>
      </c>
      <c r="C363" s="4">
        <f t="shared" si="20"/>
        <v>6862.9306470038491</v>
      </c>
      <c r="D363" s="12">
        <f t="shared" si="21"/>
        <v>42.893316543774056</v>
      </c>
      <c r="E363" s="6">
        <f t="shared" si="22"/>
        <v>1355.5357005617914</v>
      </c>
      <c r="F363" s="4">
        <f t="shared" si="23"/>
        <v>5507.3949464420575</v>
      </c>
    </row>
    <row r="364" spans="2:6">
      <c r="B364">
        <v>357</v>
      </c>
      <c r="C364" s="4">
        <f t="shared" si="20"/>
        <v>5507.3949464420575</v>
      </c>
      <c r="D364" s="12">
        <f t="shared" si="21"/>
        <v>34.421218415262857</v>
      </c>
      <c r="E364" s="6">
        <f t="shared" si="22"/>
        <v>1364.0077986903027</v>
      </c>
      <c r="F364" s="4">
        <f t="shared" si="23"/>
        <v>4143.387147751755</v>
      </c>
    </row>
    <row r="365" spans="2:6">
      <c r="B365">
        <v>358</v>
      </c>
      <c r="C365" s="4">
        <f t="shared" si="20"/>
        <v>4143.387147751755</v>
      </c>
      <c r="D365" s="12">
        <f t="shared" si="21"/>
        <v>25.896169673448469</v>
      </c>
      <c r="E365" s="6">
        <f t="shared" si="22"/>
        <v>1372.5328474321173</v>
      </c>
      <c r="F365" s="4">
        <f t="shared" si="23"/>
        <v>2770.8543003196378</v>
      </c>
    </row>
    <row r="366" spans="2:6">
      <c r="B366">
        <v>359</v>
      </c>
      <c r="C366" s="4">
        <f t="shared" si="20"/>
        <v>2770.8543003196378</v>
      </c>
      <c r="D366" s="12">
        <f t="shared" si="21"/>
        <v>17.317839376997735</v>
      </c>
      <c r="E366" s="6">
        <f t="shared" si="22"/>
        <v>1381.111177728568</v>
      </c>
      <c r="F366" s="4">
        <f t="shared" si="23"/>
        <v>1389.7431225910698</v>
      </c>
    </row>
    <row r="367" spans="2:6">
      <c r="B367">
        <v>360</v>
      </c>
      <c r="C367" s="4">
        <f t="shared" si="20"/>
        <v>1389.7431225910698</v>
      </c>
      <c r="D367" s="12">
        <f t="shared" si="21"/>
        <v>8.6858945161941854</v>
      </c>
      <c r="E367" s="6">
        <f t="shared" si="22"/>
        <v>1389.7431225893718</v>
      </c>
      <c r="F367" s="4">
        <f t="shared" si="23"/>
        <v>1.698026608210057E-9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6"/>
  <sheetViews>
    <sheetView zoomScale="94" zoomScaleNormal="80" workbookViewId="0">
      <selection activeCell="C7" sqref="C7"/>
    </sheetView>
  </sheetViews>
  <sheetFormatPr defaultRowHeight="14.4"/>
  <cols>
    <col min="2" max="2" width="19.6640625" customWidth="1"/>
    <col min="3" max="3" width="18.44140625" bestFit="1" customWidth="1"/>
    <col min="4" max="4" width="7.886718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8" max="18" width="14.44140625" bestFit="1" customWidth="1"/>
    <col min="19" max="19" width="12.109375" bestFit="1" customWidth="1"/>
    <col min="21" max="21" width="12.109375" bestFit="1" customWidth="1"/>
    <col min="22" max="22" width="12.44140625" customWidth="1"/>
  </cols>
  <sheetData>
    <row r="2" spans="2:21">
      <c r="B2" s="10" t="s">
        <v>55</v>
      </c>
      <c r="C2" s="2">
        <v>400000000</v>
      </c>
      <c r="D2" s="2"/>
    </row>
    <row r="3" spans="2:21">
      <c r="B3" s="10" t="s">
        <v>56</v>
      </c>
      <c r="C3">
        <v>7.4999999999999997E-2</v>
      </c>
      <c r="M3" s="3">
        <f>SUM(J10:J366)+SUM(I10:I366) - SUM(H10:H366)</f>
        <v>-29177525.095799327</v>
      </c>
    </row>
    <row r="4" spans="2:21">
      <c r="B4" s="10" t="s">
        <v>70</v>
      </c>
      <c r="C4">
        <v>357</v>
      </c>
      <c r="D4" t="s">
        <v>71</v>
      </c>
    </row>
    <row r="5" spans="2:21">
      <c r="B5" s="10" t="s">
        <v>63</v>
      </c>
      <c r="C5" s="13">
        <v>8.1250000000000003E-2</v>
      </c>
      <c r="D5" t="s">
        <v>65</v>
      </c>
    </row>
    <row r="6" spans="2:21">
      <c r="B6" s="10" t="s">
        <v>64</v>
      </c>
      <c r="C6">
        <v>100</v>
      </c>
      <c r="D6" t="s">
        <v>69</v>
      </c>
    </row>
    <row r="7" spans="2:21">
      <c r="B7" s="10" t="s">
        <v>86</v>
      </c>
      <c r="C7" s="29">
        <f>SUMPRODUCT(B10:B366,N10:N366)/12/C2</f>
        <v>11.671010038320153</v>
      </c>
    </row>
    <row r="8" spans="2:21" ht="15" thickBot="1">
      <c r="T8" t="s">
        <v>82</v>
      </c>
      <c r="U8" s="3">
        <f>J366</f>
        <v>501198.59207470116</v>
      </c>
    </row>
    <row r="9" spans="2:21">
      <c r="B9" s="11" t="s">
        <v>59</v>
      </c>
      <c r="C9" t="s">
        <v>66</v>
      </c>
      <c r="D9" t="s">
        <v>68</v>
      </c>
      <c r="E9" t="s">
        <v>67</v>
      </c>
      <c r="F9" s="14" t="s">
        <v>72</v>
      </c>
      <c r="G9" s="14" t="s">
        <v>73</v>
      </c>
      <c r="H9" t="s">
        <v>77</v>
      </c>
      <c r="I9" t="s">
        <v>78</v>
      </c>
      <c r="J9" t="s">
        <v>81</v>
      </c>
      <c r="K9" t="s">
        <v>75</v>
      </c>
      <c r="L9" s="14" t="s">
        <v>76</v>
      </c>
      <c r="M9" s="14" t="s">
        <v>74</v>
      </c>
      <c r="N9" t="s">
        <v>79</v>
      </c>
      <c r="O9" t="s">
        <v>80</v>
      </c>
      <c r="Q9" s="20">
        <v>0</v>
      </c>
      <c r="R9" s="21">
        <f>-C10 * 1.03</f>
        <v>-412000000</v>
      </c>
      <c r="T9">
        <v>0</v>
      </c>
      <c r="U9" s="2">
        <f t="dataTable" ref="U9:U29" dt2D="0" dtr="0" r1="C6"/>
        <v>2955854.6426686002</v>
      </c>
    </row>
    <row r="10" spans="2:21">
      <c r="B10">
        <v>1</v>
      </c>
      <c r="C10" s="3">
        <f>$C$2</f>
        <v>400000000</v>
      </c>
      <c r="D10">
        <f>MIN(B10+3, 30)*0.002*$C$6/100</f>
        <v>8.0000000000000002E-3</v>
      </c>
      <c r="E10" s="13">
        <f>1-(1-D10)^(1/12)</f>
        <v>6.6912367827864916E-4</v>
      </c>
      <c r="F10" s="15">
        <f>C10</f>
        <v>400000000</v>
      </c>
      <c r="G10" s="16">
        <f>$C$5/12*(1+$C$5/12)^(B10-1)/((1+$C$5/12)^$C$4-1)</f>
        <v>6.6883727119583861E-4</v>
      </c>
      <c r="H10" s="17">
        <f>F10*$C$5/12*(1+$C$5/12)^$C$4/((1+$C$5/12)^$C$4-1)</f>
        <v>2975868.241811669</v>
      </c>
      <c r="I10" s="17">
        <f>C10*$C$3/12</f>
        <v>2500000</v>
      </c>
      <c r="J10" s="2">
        <f>F10*G10</f>
        <v>267534.90847833542</v>
      </c>
      <c r="K10" s="2">
        <f>(C10-J10)*E10</f>
        <v>267470.45736943069</v>
      </c>
      <c r="L10" s="15">
        <f>K10/(1-SUM(G$10:G10))</f>
        <v>267649.47131145967</v>
      </c>
      <c r="M10" s="15">
        <f>F10-L10</f>
        <v>399732350.52868855</v>
      </c>
      <c r="N10" s="2">
        <f>J10+K10</f>
        <v>535005.36584776617</v>
      </c>
      <c r="O10" s="3">
        <f>N10+I10</f>
        <v>3035005.3658477664</v>
      </c>
      <c r="P10" s="3"/>
      <c r="Q10" s="22">
        <v>1</v>
      </c>
      <c r="R10" s="23">
        <f>O10</f>
        <v>3035005.3658477664</v>
      </c>
      <c r="T10">
        <v>10</v>
      </c>
      <c r="U10" s="2">
        <v>2487122.854004533</v>
      </c>
    </row>
    <row r="11" spans="2:21">
      <c r="B11">
        <v>2</v>
      </c>
      <c r="C11" s="3">
        <f>C10-J10-K10</f>
        <v>399464994.63415223</v>
      </c>
      <c r="D11">
        <f>MIN(B11+3,30)*0.002*$C$6/100</f>
        <v>0.01</v>
      </c>
      <c r="E11" s="13">
        <f t="shared" ref="E11" si="0">1-(1-D11)^(1/12)</f>
        <v>8.3717735912058888E-4</v>
      </c>
      <c r="F11" s="15">
        <f>M10</f>
        <v>399732350.52868855</v>
      </c>
      <c r="G11" s="16">
        <f>$C$5/12*(1+$C$5/12)^(B11-1)/((1+$C$5/12)^$C$4-1)</f>
        <v>6.7336585688622711E-4</v>
      </c>
      <c r="H11" s="17">
        <f t="shared" ref="H11:H74" si="1">F11*$C$5/12*(1+$C$5/12)^$C$4/((1+$C$5/12)^$C$4-1)</f>
        <v>2973877.0179076348</v>
      </c>
      <c r="I11" s="17">
        <f t="shared" ref="I11:I74" si="2">C11*$C$3/12</f>
        <v>2496656.2164634513</v>
      </c>
      <c r="J11" s="2">
        <f>F11*G11</f>
        <v>269166.11673889606</v>
      </c>
      <c r="K11" s="2">
        <f>(C11-J11)*E11</f>
        <v>334197.70949016354</v>
      </c>
      <c r="L11" s="15">
        <f>K11/(1-SUM(G$10:G11))</f>
        <v>334646.87357067299</v>
      </c>
      <c r="M11" s="15">
        <f>F11-L11</f>
        <v>399397703.65511787</v>
      </c>
      <c r="N11" s="2">
        <f t="shared" ref="N11:N74" si="3">J11+K11</f>
        <v>603363.8262290596</v>
      </c>
      <c r="O11" s="3">
        <f t="shared" ref="O11:O74" si="4">N11+I11</f>
        <v>3100020.0426925109</v>
      </c>
      <c r="P11" s="3"/>
      <c r="Q11" s="22">
        <v>2</v>
      </c>
      <c r="R11" s="23">
        <f t="shared" ref="R11:R74" si="5">O11</f>
        <v>3100020.0426925109</v>
      </c>
      <c r="S11" s="2"/>
      <c r="T11">
        <v>20</v>
      </c>
      <c r="U11" s="2">
        <v>2090565.4205597907</v>
      </c>
    </row>
    <row r="12" spans="2:21">
      <c r="B12">
        <v>3</v>
      </c>
      <c r="C12" s="3">
        <f t="shared" ref="C12:C75" si="6">C11-J11-K11</f>
        <v>398861630.80792314</v>
      </c>
      <c r="D12">
        <f t="shared" ref="D12:D75" si="7">MIN(B12+3,30)*0.002*$C$6/100</f>
        <v>1.2E-2</v>
      </c>
      <c r="E12" s="13">
        <f t="shared" ref="E12:E75" si="8">1-(1-D12)^(1/12)</f>
        <v>1.0055425391276573E-3</v>
      </c>
      <c r="F12" s="15">
        <f t="shared" ref="F12:F75" si="9">M11</f>
        <v>399397703.65511787</v>
      </c>
      <c r="G12" s="16">
        <f t="shared" ref="G12:G75" si="10">$C$5/12*(1+$C$5/12)^(B12-1)/((1+$C$5/12)^$C$4-1)</f>
        <v>6.7792510487556105E-4</v>
      </c>
      <c r="H12" s="17">
        <f t="shared" si="1"/>
        <v>2971387.3553994335</v>
      </c>
      <c r="I12" s="17">
        <f t="shared" si="2"/>
        <v>2492885.1925495197</v>
      </c>
      <c r="J12" s="2">
        <f t="shared" ref="J12:J75" si="11">F12*G12</f>
        <v>270761.73013745405</v>
      </c>
      <c r="K12" s="2">
        <f t="shared" ref="K12:K75" si="12">(C12-J12)*E12</f>
        <v>400800.07456557621</v>
      </c>
      <c r="L12" s="15">
        <f>K12/(1-SUM(G$10:G12))</f>
        <v>401611.38105512277</v>
      </c>
      <c r="M12" s="15">
        <f t="shared" ref="M12:M75" si="13">F12-L12</f>
        <v>398996092.27406275</v>
      </c>
      <c r="N12" s="2">
        <f t="shared" si="3"/>
        <v>671561.80470303027</v>
      </c>
      <c r="O12" s="3">
        <f t="shared" si="4"/>
        <v>3164446.99725255</v>
      </c>
      <c r="P12" s="3"/>
      <c r="Q12" s="22">
        <v>3</v>
      </c>
      <c r="R12" s="23">
        <f t="shared" si="5"/>
        <v>3164446.99725255</v>
      </c>
      <c r="S12" s="2"/>
      <c r="T12">
        <v>30</v>
      </c>
      <c r="U12" s="2">
        <v>1755404.6034584623</v>
      </c>
    </row>
    <row r="13" spans="2:21">
      <c r="B13">
        <v>4</v>
      </c>
      <c r="C13" s="3">
        <f t="shared" si="6"/>
        <v>398190069.00322008</v>
      </c>
      <c r="D13">
        <f t="shared" si="7"/>
        <v>1.4000000000000002E-2</v>
      </c>
      <c r="E13" s="13">
        <f t="shared" si="8"/>
        <v>1.1742204280067448E-3</v>
      </c>
      <c r="F13" s="15">
        <f t="shared" si="9"/>
        <v>398996092.27406275</v>
      </c>
      <c r="G13" s="16">
        <f t="shared" si="10"/>
        <v>6.8251522277315612E-4</v>
      </c>
      <c r="H13" s="17">
        <f t="shared" si="1"/>
        <v>2968399.4990133536</v>
      </c>
      <c r="I13" s="17">
        <f t="shared" si="2"/>
        <v>2488687.9312701253</v>
      </c>
      <c r="J13" s="2">
        <f t="shared" si="11"/>
        <v>272320.90680405067</v>
      </c>
      <c r="K13" s="2">
        <f t="shared" si="12"/>
        <v>467243.14848125371</v>
      </c>
      <c r="L13" s="15">
        <f>K13/(1-SUM(G$10:G13))</f>
        <v>468509.36224306852</v>
      </c>
      <c r="M13" s="15">
        <f t="shared" si="13"/>
        <v>398527582.9118197</v>
      </c>
      <c r="N13" s="2">
        <f t="shared" si="3"/>
        <v>739564.05528530432</v>
      </c>
      <c r="O13" s="3">
        <f t="shared" si="4"/>
        <v>3228251.9865554296</v>
      </c>
      <c r="P13" s="3"/>
      <c r="Q13" s="22">
        <v>4</v>
      </c>
      <c r="R13" s="23">
        <f t="shared" si="5"/>
        <v>3228251.9865554296</v>
      </c>
      <c r="S13" s="2"/>
      <c r="T13">
        <v>40</v>
      </c>
      <c r="U13" s="2">
        <v>1472421.4539942234</v>
      </c>
    </row>
    <row r="14" spans="2:21">
      <c r="B14">
        <v>5</v>
      </c>
      <c r="C14" s="3">
        <f t="shared" si="6"/>
        <v>397450504.94793481</v>
      </c>
      <c r="D14">
        <f t="shared" si="7"/>
        <v>1.6E-2</v>
      </c>
      <c r="E14" s="13">
        <f t="shared" si="8"/>
        <v>1.3432122426282334E-3</v>
      </c>
      <c r="F14" s="15">
        <f t="shared" si="9"/>
        <v>398527582.9118197</v>
      </c>
      <c r="G14" s="16">
        <f t="shared" si="10"/>
        <v>6.8713641959401597E-4</v>
      </c>
      <c r="H14" s="17">
        <f t="shared" si="1"/>
        <v>2964913.9436831274</v>
      </c>
      <c r="I14" s="17">
        <f t="shared" si="2"/>
        <v>2484065.6559245926</v>
      </c>
      <c r="J14" s="2">
        <f t="shared" si="11"/>
        <v>273842.81643148512</v>
      </c>
      <c r="K14" s="2">
        <f t="shared" si="12"/>
        <v>533492.55506125279</v>
      </c>
      <c r="L14" s="15">
        <f>K14/(1-SUM(G$10:G14))</f>
        <v>535307.12839219463</v>
      </c>
      <c r="M14" s="15">
        <f t="shared" si="13"/>
        <v>397992275.78342748</v>
      </c>
      <c r="N14" s="2">
        <f t="shared" si="3"/>
        <v>807335.3714927379</v>
      </c>
      <c r="O14" s="3">
        <f t="shared" si="4"/>
        <v>3291401.0274173305</v>
      </c>
      <c r="P14" s="3"/>
      <c r="Q14" s="22">
        <v>5</v>
      </c>
      <c r="R14" s="23">
        <f t="shared" si="5"/>
        <v>3291401.0274173305</v>
      </c>
      <c r="S14" s="2"/>
      <c r="T14">
        <v>50</v>
      </c>
      <c r="U14" s="2">
        <v>1233737.7680573575</v>
      </c>
    </row>
    <row r="15" spans="2:21">
      <c r="B15">
        <v>6</v>
      </c>
      <c r="C15" s="3">
        <f t="shared" si="6"/>
        <v>396643169.57644206</v>
      </c>
      <c r="D15">
        <f t="shared" si="7"/>
        <v>1.8000000000000002E-2</v>
      </c>
      <c r="E15" s="13">
        <f t="shared" si="8"/>
        <v>1.5125192070827298E-3</v>
      </c>
      <c r="F15" s="15">
        <f t="shared" si="9"/>
        <v>397992275.78342748</v>
      </c>
      <c r="G15" s="16">
        <f t="shared" si="10"/>
        <v>6.9178890576835055E-4</v>
      </c>
      <c r="H15" s="17">
        <f t="shared" si="1"/>
        <v>2960931.4349756329</v>
      </c>
      <c r="I15" s="17">
        <f t="shared" si="2"/>
        <v>2479019.8098527626</v>
      </c>
      <c r="J15" s="2">
        <f t="shared" si="11"/>
        <v>275326.64096847287</v>
      </c>
      <c r="K15" s="2">
        <f t="shared" si="12"/>
        <v>599513.9755098545</v>
      </c>
      <c r="L15" s="15">
        <f>K15/(1-SUM(G$10:G15))</f>
        <v>601970.96139300079</v>
      </c>
      <c r="M15" s="15">
        <f t="shared" si="13"/>
        <v>397390304.82203448</v>
      </c>
      <c r="N15" s="2">
        <f t="shared" si="3"/>
        <v>874840.61647832743</v>
      </c>
      <c r="O15" s="3">
        <f t="shared" si="4"/>
        <v>3353860.4263310898</v>
      </c>
      <c r="P15" s="3"/>
      <c r="Q15" s="22">
        <v>6</v>
      </c>
      <c r="R15" s="23">
        <f t="shared" si="5"/>
        <v>3353860.4263310898</v>
      </c>
      <c r="S15" s="2"/>
      <c r="T15">
        <v>60</v>
      </c>
      <c r="U15" s="2">
        <v>1032627.4943299539</v>
      </c>
    </row>
    <row r="16" spans="2:21">
      <c r="B16">
        <v>7</v>
      </c>
      <c r="C16" s="3">
        <f t="shared" si="6"/>
        <v>395768328.95996368</v>
      </c>
      <c r="D16">
        <f t="shared" si="7"/>
        <v>0.02</v>
      </c>
      <c r="E16" s="13">
        <f t="shared" si="8"/>
        <v>1.6821425527395739E-3</v>
      </c>
      <c r="F16" s="15">
        <f t="shared" si="9"/>
        <v>397390304.82203448</v>
      </c>
      <c r="G16" s="16">
        <f t="shared" si="10"/>
        <v>6.9647289315115715E-4</v>
      </c>
      <c r="H16" s="17">
        <f t="shared" si="1"/>
        <v>2956452.969309377</v>
      </c>
      <c r="I16" s="17">
        <f t="shared" si="2"/>
        <v>2473552.0559997731</v>
      </c>
      <c r="J16" s="2">
        <f t="shared" si="11"/>
        <v>276771.57530962257</v>
      </c>
      <c r="K16" s="2">
        <f t="shared" si="12"/>
        <v>665273.17792597169</v>
      </c>
      <c r="L16" s="15">
        <f>K16/(1-SUM(G$10:G16))</f>
        <v>668467.14178729441</v>
      </c>
      <c r="M16" s="15">
        <f t="shared" si="13"/>
        <v>396721837.68024719</v>
      </c>
      <c r="N16" s="2">
        <f t="shared" si="3"/>
        <v>942044.75323559425</v>
      </c>
      <c r="O16" s="3">
        <f t="shared" si="4"/>
        <v>3415596.8092353675</v>
      </c>
      <c r="P16" s="3"/>
      <c r="Q16" s="22">
        <v>7</v>
      </c>
      <c r="R16" s="23">
        <f t="shared" si="5"/>
        <v>3415596.8092353675</v>
      </c>
      <c r="S16" s="2"/>
      <c r="T16">
        <v>70</v>
      </c>
      <c r="U16" s="2">
        <v>863353.76053194504</v>
      </c>
    </row>
    <row r="17" spans="2:21">
      <c r="B17">
        <v>8</v>
      </c>
      <c r="C17" s="3">
        <f t="shared" si="6"/>
        <v>394826284.2067281</v>
      </c>
      <c r="D17">
        <f t="shared" si="7"/>
        <v>2.1999999999999999E-2</v>
      </c>
      <c r="E17" s="13">
        <f t="shared" si="8"/>
        <v>1.8520835183041262E-3</v>
      </c>
      <c r="F17" s="15">
        <f t="shared" si="9"/>
        <v>396721837.68024719</v>
      </c>
      <c r="G17" s="16">
        <f t="shared" si="10"/>
        <v>7.0118859503186834E-4</v>
      </c>
      <c r="H17" s="17">
        <f t="shared" si="1"/>
        <v>2951479.7939645285</v>
      </c>
      <c r="I17" s="17">
        <f t="shared" si="2"/>
        <v>2467664.2762920507</v>
      </c>
      <c r="J17" s="2">
        <f t="shared" si="11"/>
        <v>278176.82798147347</v>
      </c>
      <c r="K17" s="2">
        <f t="shared" si="12"/>
        <v>730736.04685426329</v>
      </c>
      <c r="L17" s="15">
        <f>K17/(1-SUM(G$10:G17))</f>
        <v>734761.97691891063</v>
      </c>
      <c r="M17" s="15">
        <f t="shared" si="13"/>
        <v>395987075.70332825</v>
      </c>
      <c r="N17" s="2">
        <f t="shared" si="3"/>
        <v>1008912.8748357368</v>
      </c>
      <c r="O17" s="3">
        <f t="shared" si="4"/>
        <v>3476577.1511277873</v>
      </c>
      <c r="P17" s="3"/>
      <c r="Q17" s="22">
        <v>8</v>
      </c>
      <c r="R17" s="23">
        <f t="shared" si="5"/>
        <v>3476577.1511277873</v>
      </c>
      <c r="S17" s="2"/>
      <c r="T17">
        <v>80</v>
      </c>
      <c r="U17" s="2">
        <v>721028.16270641272</v>
      </c>
    </row>
    <row r="18" spans="2:21">
      <c r="B18">
        <v>9</v>
      </c>
      <c r="C18" s="3">
        <f t="shared" si="6"/>
        <v>393817371.33189237</v>
      </c>
      <c r="D18">
        <f t="shared" si="7"/>
        <v>2.4E-2</v>
      </c>
      <c r="E18" s="13">
        <f t="shared" si="8"/>
        <v>2.0223433498771648E-3</v>
      </c>
      <c r="F18" s="15">
        <f t="shared" si="9"/>
        <v>395987075.70332825</v>
      </c>
      <c r="G18" s="16">
        <f t="shared" si="10"/>
        <v>7.0593622614406333E-4</v>
      </c>
      <c r="H18" s="17">
        <f t="shared" si="1"/>
        <v>2946013.4068835191</v>
      </c>
      <c r="I18" s="17">
        <f t="shared" si="2"/>
        <v>2461358.5708243274</v>
      </c>
      <c r="J18" s="2">
        <f t="shared" si="11"/>
        <v>279541.62182383105</v>
      </c>
      <c r="K18" s="2">
        <f t="shared" si="12"/>
        <v>795868.6128392492</v>
      </c>
      <c r="L18" s="15">
        <f>K18/(1-SUM(G$10:G18))</f>
        <v>800821.82918593113</v>
      </c>
      <c r="M18" s="15">
        <f t="shared" si="13"/>
        <v>395186253.87414235</v>
      </c>
      <c r="N18" s="2">
        <f t="shared" si="3"/>
        <v>1075410.2346630802</v>
      </c>
      <c r="O18" s="3">
        <f t="shared" si="4"/>
        <v>3536768.8054874074</v>
      </c>
      <c r="P18" s="3"/>
      <c r="Q18" s="22">
        <v>9</v>
      </c>
      <c r="R18" s="23">
        <f t="shared" si="5"/>
        <v>3536768.8054874074</v>
      </c>
      <c r="S18" s="2"/>
      <c r="T18">
        <v>90</v>
      </c>
      <c r="U18" s="2">
        <v>601489.38537759741</v>
      </c>
    </row>
    <row r="19" spans="2:21">
      <c r="B19">
        <v>10</v>
      </c>
      <c r="C19" s="3">
        <f t="shared" si="6"/>
        <v>392741961.0972293</v>
      </c>
      <c r="D19">
        <f t="shared" si="7"/>
        <v>2.6000000000000002E-2</v>
      </c>
      <c r="E19" s="13">
        <f t="shared" si="8"/>
        <v>2.1929233010143934E-3</v>
      </c>
      <c r="F19" s="15">
        <f t="shared" si="9"/>
        <v>395186253.87414235</v>
      </c>
      <c r="G19" s="16">
        <f t="shared" si="10"/>
        <v>7.1071600267524709E-4</v>
      </c>
      <c r="H19" s="17">
        <f t="shared" si="1"/>
        <v>2940055.5562614594</v>
      </c>
      <c r="I19" s="17">
        <f t="shared" si="2"/>
        <v>2454637.256857683</v>
      </c>
      <c r="J19" s="2">
        <f t="shared" si="11"/>
        <v>280865.19466563582</v>
      </c>
      <c r="K19" s="2">
        <f t="shared" si="12"/>
        <v>860637.08194637636</v>
      </c>
      <c r="L19" s="15">
        <f>K19/(1-SUM(G$10:G19))</f>
        <v>866613.1443611962</v>
      </c>
      <c r="M19" s="15">
        <f t="shared" si="13"/>
        <v>394319640.72978115</v>
      </c>
      <c r="N19" s="2">
        <f t="shared" si="3"/>
        <v>1141502.2766120122</v>
      </c>
      <c r="O19" s="3">
        <f t="shared" si="4"/>
        <v>3596139.5334696951</v>
      </c>
      <c r="P19" s="3"/>
      <c r="Q19" s="22">
        <v>10</v>
      </c>
      <c r="R19" s="23">
        <f t="shared" si="5"/>
        <v>3596139.5334696951</v>
      </c>
      <c r="S19" s="2"/>
      <c r="T19">
        <v>100</v>
      </c>
      <c r="U19" s="2">
        <v>501198.59207470116</v>
      </c>
    </row>
    <row r="20" spans="2:21">
      <c r="B20">
        <v>11</v>
      </c>
      <c r="C20" s="3">
        <f t="shared" si="6"/>
        <v>391600458.82061732</v>
      </c>
      <c r="D20">
        <f t="shared" si="7"/>
        <v>2.8000000000000004E-2</v>
      </c>
      <c r="E20" s="13">
        <f t="shared" si="8"/>
        <v>2.3638246327857271E-3</v>
      </c>
      <c r="F20" s="15">
        <f t="shared" si="9"/>
        <v>394319640.72978115</v>
      </c>
      <c r="G20" s="16">
        <f t="shared" si="10"/>
        <v>7.1552814227669422E-4</v>
      </c>
      <c r="H20" s="17">
        <f t="shared" si="1"/>
        <v>2933608.2399258567</v>
      </c>
      <c r="I20" s="17">
        <f t="shared" si="2"/>
        <v>2447502.867628858</v>
      </c>
      <c r="J20" s="2">
        <f t="shared" si="11"/>
        <v>282146.79999459378</v>
      </c>
      <c r="K20" s="2">
        <f t="shared" si="12"/>
        <v>925007.86521447904</v>
      </c>
      <c r="L20" s="15">
        <f>K20/(1-SUM(G$10:G20))</f>
        <v>932102.47994827467</v>
      </c>
      <c r="M20" s="15">
        <f t="shared" si="13"/>
        <v>393387538.24983287</v>
      </c>
      <c r="N20" s="2">
        <f t="shared" si="3"/>
        <v>1207154.6652090729</v>
      </c>
      <c r="O20" s="3">
        <f t="shared" si="4"/>
        <v>3654657.5328379311</v>
      </c>
      <c r="P20" s="3"/>
      <c r="Q20" s="22">
        <v>11</v>
      </c>
      <c r="R20" s="23">
        <f t="shared" si="5"/>
        <v>3654657.5328379311</v>
      </c>
      <c r="S20" s="2"/>
      <c r="T20">
        <v>110</v>
      </c>
      <c r="U20" s="2">
        <v>417149.35212494724</v>
      </c>
    </row>
    <row r="21" spans="2:21">
      <c r="B21">
        <v>12</v>
      </c>
      <c r="C21" s="3">
        <f t="shared" si="6"/>
        <v>390393304.15540826</v>
      </c>
      <c r="D21">
        <f t="shared" si="7"/>
        <v>0.03</v>
      </c>
      <c r="E21" s="13">
        <f t="shared" si="8"/>
        <v>2.5350486138366879E-3</v>
      </c>
      <c r="F21" s="15">
        <f t="shared" si="9"/>
        <v>393387538.24983287</v>
      </c>
      <c r="G21" s="16">
        <f t="shared" si="10"/>
        <v>7.2037286407335946E-4</v>
      </c>
      <c r="H21" s="17">
        <f t="shared" si="1"/>
        <v>2926673.704505377</v>
      </c>
      <c r="I21" s="17">
        <f t="shared" si="2"/>
        <v>2439958.1509713014</v>
      </c>
      <c r="J21" s="2">
        <f t="shared" si="11"/>
        <v>283385.70761980035</v>
      </c>
      <c r="K21" s="2">
        <f t="shared" si="12"/>
        <v>988947.60800500959</v>
      </c>
      <c r="L21" s="15">
        <f>K21/(1-SUM(G$10:G21))</f>
        <v>997256.53354086587</v>
      </c>
      <c r="M21" s="15">
        <f t="shared" si="13"/>
        <v>392390281.71629202</v>
      </c>
      <c r="N21" s="2">
        <f t="shared" si="3"/>
        <v>1272333.3156248098</v>
      </c>
      <c r="O21" s="3">
        <f t="shared" si="4"/>
        <v>3712291.4665961112</v>
      </c>
      <c r="P21" s="3"/>
      <c r="Q21" s="22">
        <v>12</v>
      </c>
      <c r="R21" s="23">
        <f t="shared" si="5"/>
        <v>3712291.4665961112</v>
      </c>
      <c r="S21" s="2"/>
      <c r="T21">
        <v>120</v>
      </c>
      <c r="U21" s="2">
        <v>346790.15606419812</v>
      </c>
    </row>
    <row r="22" spans="2:21">
      <c r="B22">
        <v>13</v>
      </c>
      <c r="C22" s="3">
        <f t="shared" si="6"/>
        <v>389120970.83978349</v>
      </c>
      <c r="D22">
        <f t="shared" si="7"/>
        <v>3.2000000000000001E-2</v>
      </c>
      <c r="E22" s="13">
        <f t="shared" si="8"/>
        <v>2.7065965204493558E-3</v>
      </c>
      <c r="F22" s="15">
        <f t="shared" si="9"/>
        <v>392390281.71629202</v>
      </c>
      <c r="G22" s="16">
        <f t="shared" si="10"/>
        <v>7.2525038867385621E-4</v>
      </c>
      <c r="H22" s="17">
        <f t="shared" si="1"/>
        <v>2919254.4443876185</v>
      </c>
      <c r="I22" s="17">
        <f t="shared" si="2"/>
        <v>2432006.0677486467</v>
      </c>
      <c r="J22" s="2">
        <f t="shared" si="11"/>
        <v>284581.2043265847</v>
      </c>
      <c r="K22" s="2">
        <f t="shared" si="12"/>
        <v>1052423.2192114177</v>
      </c>
      <c r="L22" s="15">
        <f>K22/(1-SUM(G$10:G22))</f>
        <v>1062042.1711514585</v>
      </c>
      <c r="M22" s="15">
        <f t="shared" si="13"/>
        <v>391328239.54514056</v>
      </c>
      <c r="N22" s="2">
        <f t="shared" si="3"/>
        <v>1337004.4235380024</v>
      </c>
      <c r="O22" s="3">
        <f t="shared" si="4"/>
        <v>3769010.4912866494</v>
      </c>
      <c r="P22" s="3"/>
      <c r="Q22" s="22">
        <v>13</v>
      </c>
      <c r="R22" s="23">
        <f t="shared" si="5"/>
        <v>3769010.4912866494</v>
      </c>
      <c r="S22" s="2"/>
      <c r="T22">
        <v>130</v>
      </c>
      <c r="U22" s="2">
        <v>287957.82317914529</v>
      </c>
    </row>
    <row r="23" spans="2:21">
      <c r="B23">
        <v>14</v>
      </c>
      <c r="C23" s="3">
        <f t="shared" si="6"/>
        <v>387783966.41624552</v>
      </c>
      <c r="D23">
        <f t="shared" si="7"/>
        <v>3.4000000000000002E-2</v>
      </c>
      <c r="E23" s="13">
        <f t="shared" si="8"/>
        <v>2.8784696366042084E-3</v>
      </c>
      <c r="F23" s="15">
        <f t="shared" si="9"/>
        <v>391328239.54514056</v>
      </c>
      <c r="G23" s="16">
        <f t="shared" si="10"/>
        <v>7.3016093818050213E-4</v>
      </c>
      <c r="H23" s="17">
        <f t="shared" si="1"/>
        <v>2911353.2004661327</v>
      </c>
      <c r="I23" s="17">
        <f t="shared" si="2"/>
        <v>2423649.7901015342</v>
      </c>
      <c r="J23" s="2">
        <f t="shared" si="11"/>
        <v>285732.59452280414</v>
      </c>
      <c r="K23" s="2">
        <f t="shared" si="12"/>
        <v>1115401.9002935868</v>
      </c>
      <c r="L23" s="15">
        <f>K23/(1-SUM(G$10:G23))</f>
        <v>1126426.4554764654</v>
      </c>
      <c r="M23" s="15">
        <f t="shared" si="13"/>
        <v>390201813.0896641</v>
      </c>
      <c r="N23" s="2">
        <f t="shared" si="3"/>
        <v>1401134.4948163908</v>
      </c>
      <c r="O23" s="3">
        <f t="shared" si="4"/>
        <v>3824784.284917925</v>
      </c>
      <c r="P23" s="3"/>
      <c r="Q23" s="22">
        <v>14</v>
      </c>
      <c r="R23" s="23">
        <f t="shared" si="5"/>
        <v>3824784.284917925</v>
      </c>
      <c r="S23" s="2"/>
      <c r="T23">
        <v>140</v>
      </c>
      <c r="U23" s="2">
        <v>238820.32474724934</v>
      </c>
    </row>
    <row r="24" spans="2:21">
      <c r="B24">
        <v>15</v>
      </c>
      <c r="C24" s="3">
        <f t="shared" si="6"/>
        <v>386382831.9214291</v>
      </c>
      <c r="D24">
        <f t="shared" si="7"/>
        <v>3.6000000000000004E-2</v>
      </c>
      <c r="E24" s="13">
        <f t="shared" si="8"/>
        <v>3.0506692540422931E-3</v>
      </c>
      <c r="F24" s="15">
        <f t="shared" si="9"/>
        <v>390201813.0896641</v>
      </c>
      <c r="G24" s="16">
        <f t="shared" si="10"/>
        <v>7.3510473619943268E-4</v>
      </c>
      <c r="H24" s="17">
        <f t="shared" si="1"/>
        <v>2902972.9586771606</v>
      </c>
      <c r="I24" s="17">
        <f t="shared" si="2"/>
        <v>2414892.699508932</v>
      </c>
      <c r="J24" s="2">
        <f t="shared" si="11"/>
        <v>286839.20087581786</v>
      </c>
      <c r="K24" s="2">
        <f t="shared" si="12"/>
        <v>1177851.1741015289</v>
      </c>
      <c r="L24" s="15">
        <f>K24/(1-SUM(G$10:G24))</f>
        <v>1190376.6740641959</v>
      </c>
      <c r="M24" s="15">
        <f t="shared" si="13"/>
        <v>389011436.41559988</v>
      </c>
      <c r="N24" s="2">
        <f t="shared" si="3"/>
        <v>1464690.3749773467</v>
      </c>
      <c r="O24" s="3">
        <f t="shared" si="4"/>
        <v>3879583.0744862789</v>
      </c>
      <c r="P24" s="3"/>
      <c r="Q24" s="22">
        <v>15</v>
      </c>
      <c r="R24" s="23">
        <f t="shared" si="5"/>
        <v>3879583.0744862789</v>
      </c>
      <c r="S24" s="2"/>
      <c r="T24">
        <v>150</v>
      </c>
      <c r="U24" s="2">
        <v>197827.73917634212</v>
      </c>
    </row>
    <row r="25" spans="2:21">
      <c r="B25">
        <v>16</v>
      </c>
      <c r="C25" s="3">
        <f t="shared" si="6"/>
        <v>384918141.54645175</v>
      </c>
      <c r="D25">
        <f t="shared" si="7"/>
        <v>3.7999999999999999E-2</v>
      </c>
      <c r="E25" s="13">
        <f t="shared" si="8"/>
        <v>3.223196672329065E-3</v>
      </c>
      <c r="F25" s="15">
        <f t="shared" si="9"/>
        <v>389011436.41559988</v>
      </c>
      <c r="G25" s="16">
        <f t="shared" si="10"/>
        <v>7.4008200785078315E-4</v>
      </c>
      <c r="H25" s="17">
        <f t="shared" si="1"/>
        <v>2894116.9483268079</v>
      </c>
      <c r="I25" s="17">
        <f t="shared" si="2"/>
        <v>2405738.3846653234</v>
      </c>
      <c r="J25" s="2">
        <f t="shared" si="11"/>
        <v>287900.36493937444</v>
      </c>
      <c r="K25" s="2">
        <f t="shared" si="12"/>
        <v>1239738.9134533764</v>
      </c>
      <c r="L25" s="15">
        <f>K25/(1-SUM(G$10:G25))</f>
        <v>1253860.3673527113</v>
      </c>
      <c r="M25" s="15">
        <f t="shared" si="13"/>
        <v>387757576.04824716</v>
      </c>
      <c r="N25" s="2">
        <f t="shared" si="3"/>
        <v>1527639.2783927508</v>
      </c>
      <c r="O25" s="3">
        <f t="shared" si="4"/>
        <v>3933377.6630580742</v>
      </c>
      <c r="P25" s="3"/>
      <c r="Q25" s="22">
        <v>16</v>
      </c>
      <c r="R25" s="23">
        <f t="shared" si="5"/>
        <v>3933377.6630580742</v>
      </c>
      <c r="S25" s="2"/>
      <c r="T25">
        <v>160</v>
      </c>
      <c r="U25" s="2">
        <v>163670.22373334024</v>
      </c>
    </row>
    <row r="26" spans="2:21">
      <c r="B26">
        <v>17</v>
      </c>
      <c r="C26" s="3">
        <f t="shared" si="6"/>
        <v>383390502.26805896</v>
      </c>
      <c r="D26">
        <f t="shared" si="7"/>
        <v>0.04</v>
      </c>
      <c r="E26" s="13">
        <f t="shared" si="8"/>
        <v>3.3960531989175591E-3</v>
      </c>
      <c r="F26" s="15">
        <f t="shared" si="9"/>
        <v>387757576.04824716</v>
      </c>
      <c r="G26" s="16">
        <f t="shared" si="10"/>
        <v>7.4509297977893966E-4</v>
      </c>
      <c r="H26" s="17">
        <f t="shared" si="1"/>
        <v>2884788.6402096292</v>
      </c>
      <c r="I26" s="17">
        <f t="shared" si="2"/>
        <v>2396190.6391753685</v>
      </c>
      <c r="J26" s="2">
        <f t="shared" si="11"/>
        <v>288915.44776964729</v>
      </c>
      <c r="K26" s="2">
        <f t="shared" si="12"/>
        <v>1301033.3694314365</v>
      </c>
      <c r="L26" s="15">
        <f>K26/(1-SUM(G$10:G26))</f>
        <v>1316845.3565431684</v>
      </c>
      <c r="M26" s="15">
        <f t="shared" si="13"/>
        <v>386440730.69170398</v>
      </c>
      <c r="N26" s="2">
        <f t="shared" si="3"/>
        <v>1589948.8172010838</v>
      </c>
      <c r="O26" s="3">
        <f t="shared" si="4"/>
        <v>3986139.456376452</v>
      </c>
      <c r="P26" s="3"/>
      <c r="Q26" s="22">
        <v>17</v>
      </c>
      <c r="R26" s="23">
        <f t="shared" si="5"/>
        <v>3986139.456376452</v>
      </c>
      <c r="S26" s="2"/>
      <c r="T26">
        <v>170</v>
      </c>
      <c r="U26" s="2">
        <v>135242.03480002671</v>
      </c>
    </row>
    <row r="27" spans="2:21">
      <c r="B27">
        <v>18</v>
      </c>
      <c r="C27" s="3">
        <f t="shared" si="6"/>
        <v>381800553.45085788</v>
      </c>
      <c r="D27">
        <f t="shared" si="7"/>
        <v>4.2000000000000003E-2</v>
      </c>
      <c r="E27" s="13">
        <f t="shared" si="8"/>
        <v>3.5692401492131154E-3</v>
      </c>
      <c r="F27" s="15">
        <f t="shared" si="9"/>
        <v>386440730.69170398</v>
      </c>
      <c r="G27" s="16">
        <f t="shared" si="10"/>
        <v>7.5013788016285948E-4</v>
      </c>
      <c r="H27" s="17">
        <f t="shared" si="1"/>
        <v>2874991.7445198442</v>
      </c>
      <c r="I27" s="17">
        <f t="shared" si="2"/>
        <v>2386253.4590678615</v>
      </c>
      <c r="J27" s="2">
        <f t="shared" si="11"/>
        <v>289883.83052966127</v>
      </c>
      <c r="K27" s="2">
        <f t="shared" si="12"/>
        <v>1361703.1993620559</v>
      </c>
      <c r="L27" s="15">
        <f>K27/(1-SUM(G$10:G27))</f>
        <v>1379299.7712760828</v>
      </c>
      <c r="M27" s="15">
        <f t="shared" si="13"/>
        <v>385061430.92042792</v>
      </c>
      <c r="N27" s="2">
        <f t="shared" si="3"/>
        <v>1651587.0298917172</v>
      </c>
      <c r="O27" s="3">
        <f t="shared" si="4"/>
        <v>4037840.4889595788</v>
      </c>
      <c r="P27" s="3"/>
      <c r="Q27" s="22">
        <v>18</v>
      </c>
      <c r="R27" s="23">
        <f t="shared" si="5"/>
        <v>4037840.4889595788</v>
      </c>
      <c r="S27" s="2"/>
      <c r="T27">
        <v>180</v>
      </c>
      <c r="U27" s="2">
        <v>111610.75716246231</v>
      </c>
    </row>
    <row r="28" spans="2:21">
      <c r="B28">
        <v>19</v>
      </c>
      <c r="C28" s="3">
        <f t="shared" si="6"/>
        <v>380148966.42096615</v>
      </c>
      <c r="D28">
        <f t="shared" si="7"/>
        <v>4.3999999999999997E-2</v>
      </c>
      <c r="E28" s="13">
        <f t="shared" si="8"/>
        <v>3.7427588466381057E-3</v>
      </c>
      <c r="F28" s="15">
        <f t="shared" si="9"/>
        <v>385061430.92042792</v>
      </c>
      <c r="G28" s="16">
        <f t="shared" si="10"/>
        <v>7.552169387264623E-4</v>
      </c>
      <c r="H28" s="17">
        <f t="shared" si="1"/>
        <v>2864730.2085566483</v>
      </c>
      <c r="I28" s="17">
        <f t="shared" si="2"/>
        <v>2375931.0401310385</v>
      </c>
      <c r="J28" s="2">
        <f t="shared" si="11"/>
        <v>290804.91508135671</v>
      </c>
      <c r="K28" s="2">
        <f t="shared" si="12"/>
        <v>1421717.4944438366</v>
      </c>
      <c r="L28" s="15">
        <f>K28/(1-SUM(G$10:G28))</f>
        <v>1441192.0770765592</v>
      </c>
      <c r="M28" s="15">
        <f t="shared" si="13"/>
        <v>383620238.84335136</v>
      </c>
      <c r="N28" s="2">
        <f t="shared" si="3"/>
        <v>1712522.4095251933</v>
      </c>
      <c r="O28" s="3">
        <f t="shared" si="4"/>
        <v>4088453.4496562318</v>
      </c>
      <c r="P28" s="3"/>
      <c r="Q28" s="22">
        <v>19</v>
      </c>
      <c r="R28" s="23">
        <f t="shared" si="5"/>
        <v>4088453.4496562318</v>
      </c>
      <c r="S28" s="2"/>
      <c r="T28">
        <v>190</v>
      </c>
      <c r="U28" s="2">
        <v>91991.015007411086</v>
      </c>
    </row>
    <row r="29" spans="2:21">
      <c r="B29">
        <v>20</v>
      </c>
      <c r="C29" s="3">
        <f t="shared" si="6"/>
        <v>378436444.01144093</v>
      </c>
      <c r="D29">
        <f t="shared" si="7"/>
        <v>4.5999999999999999E-2</v>
      </c>
      <c r="E29" s="13">
        <f t="shared" si="8"/>
        <v>3.9166106226982134E-3</v>
      </c>
      <c r="F29" s="15">
        <f t="shared" si="9"/>
        <v>383620238.84335136</v>
      </c>
      <c r="G29" s="16">
        <f t="shared" si="10"/>
        <v>7.603303867490896E-4</v>
      </c>
      <c r="H29" s="17">
        <f t="shared" si="1"/>
        <v>2854008.2142253411</v>
      </c>
      <c r="I29" s="17">
        <f t="shared" si="2"/>
        <v>2365227.7750715059</v>
      </c>
      <c r="J29" s="2">
        <f t="shared" si="11"/>
        <v>291678.12456454348</v>
      </c>
      <c r="K29" s="2">
        <f t="shared" si="12"/>
        <v>1481045.8069902691</v>
      </c>
      <c r="L29" s="15">
        <f>K29/(1-SUM(G$10:G29))</f>
        <v>1502491.1025358955</v>
      </c>
      <c r="M29" s="15">
        <f t="shared" si="13"/>
        <v>382117747.74081546</v>
      </c>
      <c r="N29" s="2">
        <f t="shared" si="3"/>
        <v>1772723.9315548125</v>
      </c>
      <c r="O29" s="3">
        <f t="shared" si="4"/>
        <v>4137951.7066263184</v>
      </c>
      <c r="P29" s="3"/>
      <c r="Q29" s="22">
        <v>20</v>
      </c>
      <c r="R29" s="23">
        <f t="shared" si="5"/>
        <v>4137951.7066263184</v>
      </c>
      <c r="S29" s="2"/>
      <c r="T29">
        <v>200</v>
      </c>
      <c r="U29" s="2">
        <v>75722.035064576645</v>
      </c>
    </row>
    <row r="30" spans="2:21">
      <c r="B30">
        <v>21</v>
      </c>
      <c r="C30" s="3">
        <f t="shared" si="6"/>
        <v>376663720.07988614</v>
      </c>
      <c r="D30">
        <f t="shared" si="7"/>
        <v>4.8000000000000001E-2</v>
      </c>
      <c r="E30" s="13">
        <f t="shared" si="8"/>
        <v>4.0907968170484921E-3</v>
      </c>
      <c r="F30" s="15">
        <f t="shared" si="9"/>
        <v>382117747.74081546</v>
      </c>
      <c r="G30" s="16">
        <f t="shared" si="10"/>
        <v>7.6547845707603663E-4</v>
      </c>
      <c r="H30" s="17">
        <f t="shared" si="1"/>
        <v>2842830.1753362385</v>
      </c>
      <c r="I30" s="17">
        <f t="shared" si="2"/>
        <v>2354148.2504992881</v>
      </c>
      <c r="J30" s="2">
        <f t="shared" si="11"/>
        <v>292502.90396200959</v>
      </c>
      <c r="K30" s="2">
        <f t="shared" si="12"/>
        <v>1539658.1772519371</v>
      </c>
      <c r="L30" s="15">
        <f>K30/(1-SUM(G$10:G30))</f>
        <v>1563166.0661958663</v>
      </c>
      <c r="M30" s="15">
        <f t="shared" si="13"/>
        <v>380554581.67461962</v>
      </c>
      <c r="N30" s="2">
        <f t="shared" si="3"/>
        <v>1832161.0812139467</v>
      </c>
      <c r="O30" s="3">
        <f t="shared" si="4"/>
        <v>4186309.331713235</v>
      </c>
      <c r="P30" s="3"/>
      <c r="Q30" s="22">
        <v>21</v>
      </c>
      <c r="R30" s="23">
        <f t="shared" si="5"/>
        <v>4186309.331713235</v>
      </c>
      <c r="S30" s="2"/>
    </row>
    <row r="31" spans="2:21">
      <c r="B31">
        <v>22</v>
      </c>
      <c r="C31" s="3">
        <f t="shared" si="6"/>
        <v>374831558.99867219</v>
      </c>
      <c r="D31">
        <f t="shared" si="7"/>
        <v>0.05</v>
      </c>
      <c r="E31" s="13">
        <f t="shared" si="8"/>
        <v>4.2653187775606449E-3</v>
      </c>
      <c r="F31" s="15">
        <f t="shared" si="9"/>
        <v>380554581.67461962</v>
      </c>
      <c r="G31" s="16">
        <f t="shared" si="10"/>
        <v>7.7066138412915553E-4</v>
      </c>
      <c r="H31" s="17">
        <f t="shared" si="1"/>
        <v>2831200.7347035636</v>
      </c>
      <c r="I31" s="17">
        <f t="shared" si="2"/>
        <v>2342697.2437417009</v>
      </c>
      <c r="J31" s="2">
        <f t="shared" si="11"/>
        <v>293278.72065005411</v>
      </c>
      <c r="K31" s="2">
        <f t="shared" si="12"/>
        <v>1597525.1597851196</v>
      </c>
      <c r="L31" s="15">
        <f>K31/(1-SUM(G$10:G31))</f>
        <v>1623186.603103491</v>
      </c>
      <c r="M31" s="15">
        <f t="shared" si="13"/>
        <v>378931395.0715161</v>
      </c>
      <c r="N31" s="2">
        <f t="shared" si="3"/>
        <v>1890803.8804351736</v>
      </c>
      <c r="O31" s="3">
        <f t="shared" si="4"/>
        <v>4233501.1241768748</v>
      </c>
      <c r="P31" s="3"/>
      <c r="Q31" s="22">
        <v>22</v>
      </c>
      <c r="R31" s="23">
        <f t="shared" si="5"/>
        <v>4233501.1241768748</v>
      </c>
      <c r="S31" s="2"/>
    </row>
    <row r="32" spans="2:21">
      <c r="B32">
        <v>23</v>
      </c>
      <c r="C32" s="3">
        <f t="shared" si="6"/>
        <v>372940755.11823702</v>
      </c>
      <c r="D32">
        <f t="shared" si="7"/>
        <v>5.2000000000000005E-2</v>
      </c>
      <c r="E32" s="13">
        <f t="shared" si="8"/>
        <v>4.4401778603907482E-3</v>
      </c>
      <c r="F32" s="15">
        <f t="shared" si="9"/>
        <v>378931395.0715161</v>
      </c>
      <c r="G32" s="16">
        <f t="shared" si="10"/>
        <v>7.7587940391753011E-4</v>
      </c>
      <c r="H32" s="17">
        <f t="shared" si="1"/>
        <v>2819124.7610467891</v>
      </c>
      <c r="I32" s="17">
        <f t="shared" si="2"/>
        <v>2330879.7194889812</v>
      </c>
      <c r="J32" s="2">
        <f t="shared" si="11"/>
        <v>294005.06493372604</v>
      </c>
      <c r="K32" s="2">
        <f t="shared" si="12"/>
        <v>1654617.8493332423</v>
      </c>
      <c r="L32" s="15">
        <f>K32/(1-SUM(G$10:G32))</f>
        <v>1682522.7910035257</v>
      </c>
      <c r="M32" s="15">
        <f t="shared" si="13"/>
        <v>377248872.28051257</v>
      </c>
      <c r="N32" s="2">
        <f t="shared" si="3"/>
        <v>1948622.9142669684</v>
      </c>
      <c r="O32" s="3">
        <f t="shared" si="4"/>
        <v>4279502.6337559493</v>
      </c>
      <c r="P32" s="3"/>
      <c r="Q32" s="22">
        <v>23</v>
      </c>
      <c r="R32" s="23">
        <f t="shared" si="5"/>
        <v>4279502.6337559493</v>
      </c>
      <c r="S32" s="2"/>
    </row>
    <row r="33" spans="2:22">
      <c r="B33">
        <v>24</v>
      </c>
      <c r="C33" s="3">
        <f t="shared" si="6"/>
        <v>370992132.20397007</v>
      </c>
      <c r="D33">
        <f t="shared" si="7"/>
        <v>5.4000000000000006E-2</v>
      </c>
      <c r="E33" s="13">
        <f t="shared" si="8"/>
        <v>4.6153754300476413E-3</v>
      </c>
      <c r="F33" s="15">
        <f t="shared" si="9"/>
        <v>377248872.28051257</v>
      </c>
      <c r="G33" s="16">
        <f t="shared" si="10"/>
        <v>7.8113275404822179E-4</v>
      </c>
      <c r="H33" s="17">
        <f t="shared" si="1"/>
        <v>2806607.3456971096</v>
      </c>
      <c r="I33" s="17">
        <f t="shared" si="2"/>
        <v>2318700.8262748127</v>
      </c>
      <c r="J33" s="2">
        <f t="shared" si="11"/>
        <v>294681.45056606265</v>
      </c>
      <c r="K33" s="2">
        <f t="shared" si="12"/>
        <v>1710907.9061885565</v>
      </c>
      <c r="L33" s="15">
        <f>K33/(1-SUM(G$10:G33))</f>
        <v>1741145.1761366585</v>
      </c>
      <c r="M33" s="15">
        <f t="shared" si="13"/>
        <v>375507727.1043759</v>
      </c>
      <c r="N33" s="2">
        <f t="shared" si="3"/>
        <v>2005589.3567546192</v>
      </c>
      <c r="O33" s="3">
        <f t="shared" si="4"/>
        <v>4324290.1830294318</v>
      </c>
      <c r="P33" s="3"/>
      <c r="Q33" s="22">
        <v>24</v>
      </c>
      <c r="R33" s="23">
        <f t="shared" si="5"/>
        <v>4324290.1830294318</v>
      </c>
      <c r="S33" s="2"/>
    </row>
    <row r="34" spans="2:22">
      <c r="B34">
        <v>25</v>
      </c>
      <c r="C34" s="3">
        <f t="shared" si="6"/>
        <v>368986542.84721547</v>
      </c>
      <c r="D34">
        <f t="shared" si="7"/>
        <v>5.6000000000000008E-2</v>
      </c>
      <c r="E34" s="13">
        <f t="shared" si="8"/>
        <v>4.7909128594627592E-3</v>
      </c>
      <c r="F34" s="15">
        <f t="shared" si="9"/>
        <v>375507727.1043759</v>
      </c>
      <c r="G34" s="16">
        <f t="shared" si="10"/>
        <v>7.8642167373709014E-4</v>
      </c>
      <c r="H34" s="17">
        <f t="shared" si="1"/>
        <v>2793653.7991119875</v>
      </c>
      <c r="I34" s="17">
        <f t="shared" si="2"/>
        <v>2306165.8927950966</v>
      </c>
      <c r="J34" s="2">
        <f t="shared" si="11"/>
        <v>295307.41525063379</v>
      </c>
      <c r="K34" s="2">
        <f t="shared" si="12"/>
        <v>1766367.5810022119</v>
      </c>
      <c r="L34" s="15">
        <f>K34/(1-SUM(G$10:G34))</f>
        <v>1799024.7986119871</v>
      </c>
      <c r="M34" s="15">
        <f t="shared" si="13"/>
        <v>373708702.3057639</v>
      </c>
      <c r="N34" s="2">
        <f t="shared" si="3"/>
        <v>2061674.9962528457</v>
      </c>
      <c r="O34" s="3">
        <f t="shared" si="4"/>
        <v>4367840.8890479421</v>
      </c>
      <c r="P34" s="3"/>
      <c r="Q34" s="22">
        <v>25</v>
      </c>
      <c r="R34" s="23">
        <f t="shared" si="5"/>
        <v>4367840.8890479421</v>
      </c>
      <c r="S34" s="2"/>
      <c r="U34" s="19"/>
    </row>
    <row r="35" spans="2:22">
      <c r="B35">
        <v>26</v>
      </c>
      <c r="C35" s="3">
        <f t="shared" si="6"/>
        <v>366924867.85096258</v>
      </c>
      <c r="D35">
        <f t="shared" si="7"/>
        <v>5.800000000000001E-2</v>
      </c>
      <c r="E35" s="13">
        <f t="shared" si="8"/>
        <v>4.9667915300590781E-3</v>
      </c>
      <c r="F35" s="15">
        <f t="shared" si="9"/>
        <v>373708702.3057639</v>
      </c>
      <c r="G35" s="16">
        <f t="shared" si="10"/>
        <v>7.9174640381968512E-4</v>
      </c>
      <c r="H35" s="17">
        <f t="shared" si="1"/>
        <v>2780269.6472009351</v>
      </c>
      <c r="I35" s="17">
        <f t="shared" si="2"/>
        <v>2293280.4240685161</v>
      </c>
      <c r="J35" s="2">
        <f t="shared" si="11"/>
        <v>295882.52112670982</v>
      </c>
      <c r="K35" s="2">
        <f t="shared" si="12"/>
        <v>1820969.7390103829</v>
      </c>
      <c r="L35" s="15">
        <f>K35/(1-SUM(G$10:G35))</f>
        <v>1856133.2173216376</v>
      </c>
      <c r="M35" s="15">
        <f t="shared" si="13"/>
        <v>371852569.08844227</v>
      </c>
      <c r="N35" s="2">
        <f t="shared" si="3"/>
        <v>2116852.2601370928</v>
      </c>
      <c r="O35" s="3">
        <f t="shared" si="4"/>
        <v>4410132.6842056084</v>
      </c>
      <c r="P35" s="3"/>
      <c r="Q35" s="22">
        <v>26</v>
      </c>
      <c r="R35" s="23">
        <f t="shared" si="5"/>
        <v>4410132.6842056084</v>
      </c>
      <c r="S35" s="2"/>
    </row>
    <row r="36" spans="2:22">
      <c r="B36">
        <v>27</v>
      </c>
      <c r="C36" s="3">
        <f t="shared" si="6"/>
        <v>364808015.5908255</v>
      </c>
      <c r="D36">
        <f t="shared" si="7"/>
        <v>0.06</v>
      </c>
      <c r="E36" s="13">
        <f t="shared" si="8"/>
        <v>5.1430128318229462E-3</v>
      </c>
      <c r="F36" s="15">
        <f t="shared" si="9"/>
        <v>371852569.08844227</v>
      </c>
      <c r="G36" s="16">
        <f t="shared" si="10"/>
        <v>7.9710718676221433E-4</v>
      </c>
      <c r="H36" s="17">
        <f t="shared" si="1"/>
        <v>2766460.6274659368</v>
      </c>
      <c r="I36" s="17">
        <f t="shared" si="2"/>
        <v>2280050.0974426591</v>
      </c>
      <c r="J36" s="2">
        <f t="shared" si="11"/>
        <v>296406.35523639014</v>
      </c>
      <c r="K36" s="2">
        <f t="shared" si="12"/>
        <v>1874687.8836470663</v>
      </c>
      <c r="L36" s="15">
        <f>K36/(1-SUM(G$10:G36))</f>
        <v>1912442.5343681874</v>
      </c>
      <c r="M36" s="15">
        <f t="shared" si="13"/>
        <v>369940126.55407405</v>
      </c>
      <c r="N36" s="2">
        <f t="shared" si="3"/>
        <v>2171094.2388834562</v>
      </c>
      <c r="O36" s="3">
        <f t="shared" si="4"/>
        <v>4451144.3363261148</v>
      </c>
      <c r="P36" s="3"/>
      <c r="Q36" s="22">
        <v>27</v>
      </c>
      <c r="R36" s="23">
        <f t="shared" si="5"/>
        <v>4451144.3363261148</v>
      </c>
      <c r="S36" s="2"/>
      <c r="U36" s="27"/>
    </row>
    <row r="37" spans="2:22">
      <c r="B37">
        <v>28</v>
      </c>
      <c r="C37" s="3">
        <f t="shared" si="6"/>
        <v>362636921.351942</v>
      </c>
      <c r="D37">
        <f t="shared" si="7"/>
        <v>0.06</v>
      </c>
      <c r="E37" s="13">
        <f t="shared" si="8"/>
        <v>5.1430128318229462E-3</v>
      </c>
      <c r="F37" s="15">
        <f t="shared" si="9"/>
        <v>369940126.55407405</v>
      </c>
      <c r="G37" s="16">
        <f t="shared" si="10"/>
        <v>8.0250426667258354E-4</v>
      </c>
      <c r="H37" s="17">
        <f t="shared" si="1"/>
        <v>2752232.6849601464</v>
      </c>
      <c r="I37" s="17">
        <f t="shared" si="2"/>
        <v>2266480.7584496373</v>
      </c>
      <c r="J37" s="2">
        <f t="shared" si="11"/>
        <v>296878.52997303993</v>
      </c>
      <c r="K37" s="2">
        <f t="shared" si="12"/>
        <v>1863519.4897166623</v>
      </c>
      <c r="L37" s="15">
        <f>K37/(1-SUM(G$10:G37))</f>
        <v>1902606.8178738076</v>
      </c>
      <c r="M37" s="15">
        <f t="shared" si="13"/>
        <v>368037519.73620021</v>
      </c>
      <c r="N37" s="2">
        <f t="shared" si="3"/>
        <v>2160398.0196897024</v>
      </c>
      <c r="O37" s="3">
        <f t="shared" si="4"/>
        <v>4426878.7781393398</v>
      </c>
      <c r="P37" s="3"/>
      <c r="Q37" s="22">
        <v>28</v>
      </c>
      <c r="R37" s="23">
        <f t="shared" si="5"/>
        <v>4426878.7781393398</v>
      </c>
      <c r="S37" s="2"/>
      <c r="T37" t="s">
        <v>82</v>
      </c>
      <c r="U37" t="s">
        <v>84</v>
      </c>
      <c r="V37" t="s">
        <v>85</v>
      </c>
    </row>
    <row r="38" spans="2:22">
      <c r="B38">
        <v>29</v>
      </c>
      <c r="C38" s="3">
        <f t="shared" si="6"/>
        <v>360476523.33225232</v>
      </c>
      <c r="D38">
        <f t="shared" si="7"/>
        <v>0.06</v>
      </c>
      <c r="E38" s="13">
        <f t="shared" si="8"/>
        <v>5.1430128318229462E-3</v>
      </c>
      <c r="F38" s="15">
        <f t="shared" si="9"/>
        <v>368037519.73620021</v>
      </c>
      <c r="G38" s="16">
        <f t="shared" si="10"/>
        <v>8.0793788931151256E-4</v>
      </c>
      <c r="H38" s="17">
        <f t="shared" si="1"/>
        <v>2738077.9169452335</v>
      </c>
      <c r="I38" s="17">
        <f t="shared" si="2"/>
        <v>2252978.2708265767</v>
      </c>
      <c r="J38" s="2">
        <f t="shared" si="11"/>
        <v>297351.45688310976</v>
      </c>
      <c r="K38" s="2">
        <f t="shared" si="12"/>
        <v>1852406.1027103863</v>
      </c>
      <c r="L38" s="15">
        <f>K38/(1-SUM(G$10:G38))</f>
        <v>1892821.6865955687</v>
      </c>
      <c r="M38" s="15">
        <f t="shared" si="13"/>
        <v>366144698.04960465</v>
      </c>
      <c r="N38" s="2">
        <f t="shared" si="3"/>
        <v>2149757.5595934959</v>
      </c>
      <c r="O38" s="3">
        <f t="shared" si="4"/>
        <v>4402735.8304200731</v>
      </c>
      <c r="P38" s="3"/>
      <c r="Q38" s="22">
        <v>29</v>
      </c>
      <c r="R38" s="23">
        <f t="shared" si="5"/>
        <v>4402735.8304200731</v>
      </c>
      <c r="S38" s="2"/>
      <c r="T38">
        <v>0</v>
      </c>
      <c r="U38" s="28">
        <v>6.0023944688851749E-3</v>
      </c>
      <c r="V38" s="28">
        <v>6.5098832443621912E-3</v>
      </c>
    </row>
    <row r="39" spans="2:22">
      <c r="B39">
        <v>30</v>
      </c>
      <c r="C39" s="3">
        <f t="shared" si="6"/>
        <v>358326765.77265882</v>
      </c>
      <c r="D39">
        <f t="shared" si="7"/>
        <v>0.06</v>
      </c>
      <c r="E39" s="13">
        <f t="shared" si="8"/>
        <v>5.1430128318229462E-3</v>
      </c>
      <c r="F39" s="15">
        <f t="shared" si="9"/>
        <v>366144698.04960465</v>
      </c>
      <c r="G39" s="16">
        <f t="shared" si="10"/>
        <v>8.134083021037261E-4</v>
      </c>
      <c r="H39" s="17">
        <f t="shared" si="1"/>
        <v>2723995.9470838532</v>
      </c>
      <c r="I39" s="17">
        <f t="shared" si="2"/>
        <v>2239542.2860791176</v>
      </c>
      <c r="J39" s="2">
        <f t="shared" si="11"/>
        <v>297825.13716481038</v>
      </c>
      <c r="K39" s="2">
        <f t="shared" si="12"/>
        <v>1841347.4358523216</v>
      </c>
      <c r="L39" s="15">
        <f>K39/(1-SUM(G$10:G39))</f>
        <v>1883086.8803730551</v>
      </c>
      <c r="M39" s="15">
        <f t="shared" si="13"/>
        <v>364261611.16923159</v>
      </c>
      <c r="N39" s="2">
        <f t="shared" si="3"/>
        <v>2139172.573017132</v>
      </c>
      <c r="O39" s="3">
        <f t="shared" si="4"/>
        <v>4378714.8590962496</v>
      </c>
      <c r="P39" s="3"/>
      <c r="Q39" s="22">
        <v>30</v>
      </c>
      <c r="R39" s="23">
        <f t="shared" si="5"/>
        <v>4378714.8590962496</v>
      </c>
      <c r="S39" s="2"/>
      <c r="T39">
        <v>10</v>
      </c>
      <c r="U39" s="28">
        <v>5.9919741132556936E-3</v>
      </c>
      <c r="V39" s="28">
        <v>6.5209741607603622E-3</v>
      </c>
    </row>
    <row r="40" spans="2:22">
      <c r="B40">
        <v>31</v>
      </c>
      <c r="C40" s="3">
        <f t="shared" si="6"/>
        <v>356187593.19964164</v>
      </c>
      <c r="D40">
        <f t="shared" si="7"/>
        <v>0.06</v>
      </c>
      <c r="E40" s="13">
        <f t="shared" si="8"/>
        <v>5.1430128318229462E-3</v>
      </c>
      <c r="F40" s="15">
        <f t="shared" si="9"/>
        <v>364261611.16923159</v>
      </c>
      <c r="G40" s="16">
        <f t="shared" si="10"/>
        <v>8.189157541492201E-4</v>
      </c>
      <c r="H40" s="17">
        <f t="shared" si="1"/>
        <v>2709986.400974168</v>
      </c>
      <c r="I40" s="17">
        <f t="shared" si="2"/>
        <v>2226172.4574977602</v>
      </c>
      <c r="J40" s="2">
        <f t="shared" si="11"/>
        <v>298299.57201826124</v>
      </c>
      <c r="K40" s="2">
        <f t="shared" si="12"/>
        <v>1830343.2038352713</v>
      </c>
      <c r="L40" s="15">
        <f>K40/(1-SUM(G$10:G40))</f>
        <v>1873402.1403838585</v>
      </c>
      <c r="M40" s="15">
        <f t="shared" si="13"/>
        <v>362388209.02884775</v>
      </c>
      <c r="N40" s="2">
        <f t="shared" si="3"/>
        <v>2128642.7758535324</v>
      </c>
      <c r="O40" s="3">
        <f t="shared" si="4"/>
        <v>4354815.2333512921</v>
      </c>
      <c r="P40" s="3"/>
      <c r="Q40" s="22">
        <v>31</v>
      </c>
      <c r="R40" s="23">
        <f t="shared" si="5"/>
        <v>4354815.2333512921</v>
      </c>
      <c r="S40" s="2"/>
      <c r="T40">
        <v>20</v>
      </c>
      <c r="U40" s="28">
        <v>5.981416657293348E-3</v>
      </c>
      <c r="V40" s="28">
        <v>6.5322076148339736E-3</v>
      </c>
    </row>
    <row r="41" spans="2:22">
      <c r="B41">
        <v>32</v>
      </c>
      <c r="C41" s="3">
        <f t="shared" si="6"/>
        <v>354058950.42378813</v>
      </c>
      <c r="D41">
        <f t="shared" si="7"/>
        <v>0.06</v>
      </c>
      <c r="E41" s="13">
        <f t="shared" si="8"/>
        <v>5.1430128318229462E-3</v>
      </c>
      <c r="F41" s="15">
        <f t="shared" si="9"/>
        <v>362388209.02884775</v>
      </c>
      <c r="G41" s="16">
        <f t="shared" si="10"/>
        <v>8.2446049623460566E-4</v>
      </c>
      <c r="H41" s="17">
        <f t="shared" si="1"/>
        <v>2696048.9061398921</v>
      </c>
      <c r="I41" s="17">
        <f t="shared" si="2"/>
        <v>2212868.4401486758</v>
      </c>
      <c r="J41" s="2">
        <f t="shared" si="11"/>
        <v>298774.76264549384</v>
      </c>
      <c r="K41" s="2">
        <f t="shared" si="12"/>
        <v>1819393.1228131962</v>
      </c>
      <c r="L41" s="15">
        <f>K41/(1-SUM(G$10:G41))</f>
        <v>1863767.2091367</v>
      </c>
      <c r="M41" s="15">
        <f t="shared" si="13"/>
        <v>360524441.81971103</v>
      </c>
      <c r="N41" s="2">
        <f t="shared" si="3"/>
        <v>2118167.8854586901</v>
      </c>
      <c r="O41" s="3">
        <f t="shared" si="4"/>
        <v>4331036.3256073659</v>
      </c>
      <c r="P41" s="3"/>
      <c r="Q41" s="22">
        <v>32</v>
      </c>
      <c r="R41" s="23">
        <f t="shared" si="5"/>
        <v>4331036.3256073659</v>
      </c>
      <c r="S41" s="2"/>
      <c r="T41">
        <v>30</v>
      </c>
      <c r="U41" s="28">
        <v>5.9707327815012867E-3</v>
      </c>
      <c r="V41" s="28">
        <v>6.5435713486294844E-3</v>
      </c>
    </row>
    <row r="42" spans="2:22">
      <c r="B42">
        <v>33</v>
      </c>
      <c r="C42" s="3">
        <f t="shared" si="6"/>
        <v>351940782.53832942</v>
      </c>
      <c r="D42">
        <f t="shared" si="7"/>
        <v>0.06</v>
      </c>
      <c r="E42" s="13">
        <f t="shared" si="8"/>
        <v>5.1430128318229462E-3</v>
      </c>
      <c r="F42" s="15">
        <f t="shared" si="9"/>
        <v>360524441.81971103</v>
      </c>
      <c r="G42" s="16">
        <f t="shared" si="10"/>
        <v>8.3004278084452751E-4</v>
      </c>
      <c r="H42" s="17">
        <f t="shared" si="1"/>
        <v>2682183.092020392</v>
      </c>
      <c r="I42" s="17">
        <f t="shared" si="2"/>
        <v>2199629.890864559</v>
      </c>
      <c r="J42" s="2">
        <f t="shared" si="11"/>
        <v>299250.71025045402</v>
      </c>
      <c r="K42" s="2">
        <f t="shared" si="12"/>
        <v>1808496.9103936872</v>
      </c>
      <c r="L42" s="15">
        <f>K42/(1-SUM(G$10:G42))</f>
        <v>1854181.8304645792</v>
      </c>
      <c r="M42" s="15">
        <f t="shared" si="13"/>
        <v>358670259.98924643</v>
      </c>
      <c r="N42" s="2">
        <f t="shared" si="3"/>
        <v>2107747.620644141</v>
      </c>
      <c r="O42" s="3">
        <f t="shared" si="4"/>
        <v>4307377.5115086995</v>
      </c>
      <c r="P42" s="3"/>
      <c r="Q42" s="22">
        <v>33</v>
      </c>
      <c r="R42" s="23">
        <f t="shared" si="5"/>
        <v>4307377.5115086995</v>
      </c>
      <c r="S42" s="2"/>
      <c r="T42">
        <v>40</v>
      </c>
      <c r="U42" s="28">
        <v>5.9599329501081044E-3</v>
      </c>
      <c r="V42" s="28">
        <v>6.5550534041409758E-3</v>
      </c>
    </row>
    <row r="43" spans="2:22">
      <c r="B43">
        <v>34</v>
      </c>
      <c r="C43" s="3">
        <f t="shared" si="6"/>
        <v>349833034.91768527</v>
      </c>
      <c r="D43">
        <f t="shared" si="7"/>
        <v>0.06</v>
      </c>
      <c r="E43" s="13">
        <f t="shared" si="8"/>
        <v>5.1430128318229462E-3</v>
      </c>
      <c r="F43" s="15">
        <f t="shared" si="9"/>
        <v>358670259.98924643</v>
      </c>
      <c r="G43" s="16">
        <f t="shared" si="10"/>
        <v>8.3566286217316233E-4</v>
      </c>
      <c r="H43" s="17">
        <f t="shared" si="1"/>
        <v>2668388.5899608326</v>
      </c>
      <c r="I43" s="17">
        <f t="shared" si="2"/>
        <v>2186456.4682355328</v>
      </c>
      <c r="J43" s="2">
        <f t="shared" si="11"/>
        <v>299727.41603900591</v>
      </c>
      <c r="K43" s="2">
        <f t="shared" si="12"/>
        <v>1797654.2856304825</v>
      </c>
      <c r="L43" s="15">
        <f>K43/(1-SUM(G$10:G43))</f>
        <v>1844645.7495179668</v>
      </c>
      <c r="M43" s="15">
        <f t="shared" si="13"/>
        <v>356825614.23972845</v>
      </c>
      <c r="N43" s="2">
        <f t="shared" si="3"/>
        <v>2097381.7016694886</v>
      </c>
      <c r="O43" s="3">
        <f t="shared" si="4"/>
        <v>4283838.1699050218</v>
      </c>
      <c r="P43" s="3"/>
      <c r="Q43" s="22">
        <v>34</v>
      </c>
      <c r="R43" s="23">
        <f t="shared" si="5"/>
        <v>4283838.1699050218</v>
      </c>
      <c r="S43" s="2"/>
      <c r="T43">
        <v>50</v>
      </c>
      <c r="U43" s="28">
        <v>5.9490273581508379E-3</v>
      </c>
      <c r="V43" s="28">
        <v>6.5666421874435166E-3</v>
      </c>
    </row>
    <row r="44" spans="2:22">
      <c r="B44">
        <v>35</v>
      </c>
      <c r="C44" s="3">
        <f t="shared" si="6"/>
        <v>347735653.21601582</v>
      </c>
      <c r="D44">
        <f t="shared" si="7"/>
        <v>0.06</v>
      </c>
      <c r="E44" s="13">
        <f t="shared" si="8"/>
        <v>5.1430128318229462E-3</v>
      </c>
      <c r="F44" s="15">
        <f t="shared" si="9"/>
        <v>356825614.23972845</v>
      </c>
      <c r="G44" s="16">
        <f t="shared" si="10"/>
        <v>8.4132099613579321E-4</v>
      </c>
      <c r="H44" s="17">
        <f t="shared" si="1"/>
        <v>2654665.0332023739</v>
      </c>
      <c r="I44" s="17">
        <f t="shared" si="2"/>
        <v>2173347.8326000986</v>
      </c>
      <c r="J44" s="2">
        <f t="shared" si="11"/>
        <v>300204.88121893461</v>
      </c>
      <c r="K44" s="2">
        <f t="shared" si="12"/>
        <v>1786864.9690160188</v>
      </c>
      <c r="L44" s="15">
        <f>K44/(1-SUM(G$10:G44))</f>
        <v>1835158.7127580284</v>
      </c>
      <c r="M44" s="15">
        <f t="shared" si="13"/>
        <v>354990455.52697045</v>
      </c>
      <c r="N44" s="2">
        <f t="shared" si="3"/>
        <v>2087069.8502349535</v>
      </c>
      <c r="O44" s="3">
        <f t="shared" si="4"/>
        <v>4260417.6828350518</v>
      </c>
      <c r="P44" s="3"/>
      <c r="Q44" s="22">
        <v>35</v>
      </c>
      <c r="R44" s="23">
        <f t="shared" si="5"/>
        <v>4260417.6828350518</v>
      </c>
      <c r="S44" s="2"/>
      <c r="T44">
        <v>60</v>
      </c>
      <c r="U44" s="28">
        <v>5.9380258860590729E-3</v>
      </c>
      <c r="V44" s="28">
        <v>6.5783265224490517E-3</v>
      </c>
    </row>
    <row r="45" spans="2:22">
      <c r="B45">
        <v>36</v>
      </c>
      <c r="C45" s="3">
        <f t="shared" si="6"/>
        <v>345648583.36578089</v>
      </c>
      <c r="D45">
        <f t="shared" si="7"/>
        <v>0.06</v>
      </c>
      <c r="E45" s="13">
        <f t="shared" si="8"/>
        <v>5.1430128318229462E-3</v>
      </c>
      <c r="F45" s="15">
        <f t="shared" si="9"/>
        <v>354990455.52697045</v>
      </c>
      <c r="G45" s="16">
        <f t="shared" si="10"/>
        <v>8.4701744038046304E-4</v>
      </c>
      <c r="H45" s="17">
        <f t="shared" si="1"/>
        <v>2641012.0568724223</v>
      </c>
      <c r="I45" s="17">
        <f t="shared" si="2"/>
        <v>2160303.6460361304</v>
      </c>
      <c r="J45" s="2">
        <f t="shared" si="11"/>
        <v>300683.10699994909</v>
      </c>
      <c r="K45" s="2">
        <f t="shared" si="12"/>
        <v>1776128.6824740213</v>
      </c>
      <c r="L45" s="15">
        <f>K45/(1-SUM(G$10:G45))</f>
        <v>1825720.4679498824</v>
      </c>
      <c r="M45" s="15">
        <f t="shared" si="13"/>
        <v>353164735.05902058</v>
      </c>
      <c r="N45" s="2">
        <f t="shared" si="3"/>
        <v>2076811.7894739704</v>
      </c>
      <c r="O45" s="3">
        <f t="shared" si="4"/>
        <v>4237115.4355101008</v>
      </c>
      <c r="P45" s="3"/>
      <c r="Q45" s="22">
        <v>36</v>
      </c>
      <c r="R45" s="23">
        <f t="shared" si="5"/>
        <v>4237115.4355101008</v>
      </c>
      <c r="S45" s="2"/>
      <c r="T45">
        <v>70</v>
      </c>
      <c r="U45" s="28">
        <v>5.926938061664444E-3</v>
      </c>
      <c r="V45" s="28">
        <v>6.5900956944837663E-3</v>
      </c>
    </row>
    <row r="46" spans="2:22">
      <c r="B46">
        <v>37</v>
      </c>
      <c r="C46" s="3">
        <f t="shared" si="6"/>
        <v>343571771.57630694</v>
      </c>
      <c r="D46">
        <f t="shared" si="7"/>
        <v>0.06</v>
      </c>
      <c r="E46" s="13">
        <f t="shared" si="8"/>
        <v>5.1430128318229462E-3</v>
      </c>
      <c r="F46" s="15">
        <f t="shared" si="9"/>
        <v>353164735.05902058</v>
      </c>
      <c r="G46" s="16">
        <f t="shared" si="10"/>
        <v>8.5275245429970563E-4</v>
      </c>
      <c r="H46" s="17">
        <f t="shared" si="1"/>
        <v>2627429.2979749283</v>
      </c>
      <c r="I46" s="17">
        <f t="shared" si="2"/>
        <v>2147323.5723519181</v>
      </c>
      <c r="J46" s="2">
        <f t="shared" si="11"/>
        <v>301162.09459368512</v>
      </c>
      <c r="K46" s="2">
        <f t="shared" si="12"/>
        <v>1765445.1493521347</v>
      </c>
      <c r="L46" s="15">
        <f>K46/(1-SUM(G$10:G46))</f>
        <v>1816330.7641558943</v>
      </c>
      <c r="M46" s="15">
        <f t="shared" si="13"/>
        <v>351348404.29486471</v>
      </c>
      <c r="N46" s="2">
        <f t="shared" si="3"/>
        <v>2066607.2439458198</v>
      </c>
      <c r="O46" s="3">
        <f t="shared" si="4"/>
        <v>4213930.8162977379</v>
      </c>
      <c r="P46" s="3"/>
      <c r="Q46" s="22">
        <v>37</v>
      </c>
      <c r="R46" s="23">
        <f t="shared" si="5"/>
        <v>4213930.8162977379</v>
      </c>
      <c r="S46" s="2"/>
      <c r="T46">
        <v>80</v>
      </c>
      <c r="U46" s="28">
        <v>5.9157730294254751E-3</v>
      </c>
      <c r="V46" s="28">
        <v>6.6019394840990397E-3</v>
      </c>
    </row>
    <row r="47" spans="2:22">
      <c r="B47">
        <v>38</v>
      </c>
      <c r="C47" s="3">
        <f t="shared" si="6"/>
        <v>341505164.3323611</v>
      </c>
      <c r="D47">
        <f t="shared" si="7"/>
        <v>0.06</v>
      </c>
      <c r="E47" s="13">
        <f t="shared" si="8"/>
        <v>5.1430128318229462E-3</v>
      </c>
      <c r="F47" s="15">
        <f t="shared" si="9"/>
        <v>351348404.29486471</v>
      </c>
      <c r="G47" s="16">
        <f t="shared" si="10"/>
        <v>8.5852629904235997E-4</v>
      </c>
      <c r="H47" s="17">
        <f t="shared" si="1"/>
        <v>2613916.3953807359</v>
      </c>
      <c r="I47" s="17">
        <f t="shared" si="2"/>
        <v>2134407.2770772567</v>
      </c>
      <c r="J47" s="2">
        <f t="shared" si="11"/>
        <v>301641.84521370899</v>
      </c>
      <c r="K47" s="2">
        <f t="shared" si="12"/>
        <v>1754814.0944145883</v>
      </c>
      <c r="L47" s="15">
        <f>K47/(1-SUM(G$10:G47))</f>
        <v>1806989.3517290058</v>
      </c>
      <c r="M47" s="15">
        <f t="shared" si="13"/>
        <v>349541414.94313568</v>
      </c>
      <c r="N47" s="2">
        <f t="shared" si="3"/>
        <v>2056455.9396282972</v>
      </c>
      <c r="O47" s="3">
        <f t="shared" si="4"/>
        <v>4190863.2167055542</v>
      </c>
      <c r="P47" s="3"/>
      <c r="Q47" s="22">
        <v>38</v>
      </c>
      <c r="R47" s="23">
        <f t="shared" si="5"/>
        <v>4190863.2167055542</v>
      </c>
      <c r="S47" s="2"/>
      <c r="T47">
        <v>90</v>
      </c>
      <c r="U47" s="28">
        <v>5.9045395265349132E-3</v>
      </c>
      <c r="V47" s="28">
        <v>6.6138481916877545E-3</v>
      </c>
    </row>
    <row r="48" spans="2:22">
      <c r="B48">
        <v>39</v>
      </c>
      <c r="C48" s="3">
        <f t="shared" si="6"/>
        <v>339448708.3927328</v>
      </c>
      <c r="D48">
        <f t="shared" si="7"/>
        <v>0.06</v>
      </c>
      <c r="E48" s="13">
        <f t="shared" si="8"/>
        <v>5.1430128318229462E-3</v>
      </c>
      <c r="F48" s="15">
        <f t="shared" si="9"/>
        <v>349541414.94313568</v>
      </c>
      <c r="G48" s="16">
        <f t="shared" si="10"/>
        <v>8.6433923752545936E-4</v>
      </c>
      <c r="H48" s="17">
        <f t="shared" si="1"/>
        <v>2600472.9898179807</v>
      </c>
      <c r="I48" s="17">
        <f t="shared" si="2"/>
        <v>2121554.4274545801</v>
      </c>
      <c r="J48" s="2">
        <f t="shared" si="11"/>
        <v>302122.36007552012</v>
      </c>
      <c r="K48" s="2">
        <f t="shared" si="12"/>
        <v>1744235.2438349011</v>
      </c>
      <c r="L48" s="15">
        <f>K48/(1-SUM(G$10:G48))</f>
        <v>1797695.9823060958</v>
      </c>
      <c r="M48" s="15">
        <f t="shared" si="13"/>
        <v>347743718.96082956</v>
      </c>
      <c r="N48" s="2">
        <f t="shared" si="3"/>
        <v>2046357.6039104213</v>
      </c>
      <c r="O48" s="3">
        <f t="shared" si="4"/>
        <v>4167912.0313650016</v>
      </c>
      <c r="P48" s="3"/>
      <c r="Q48" s="22">
        <v>39</v>
      </c>
      <c r="R48" s="23">
        <f t="shared" si="5"/>
        <v>4167912.0313650016</v>
      </c>
      <c r="S48" s="2"/>
      <c r="T48">
        <v>100</v>
      </c>
      <c r="U48" s="28">
        <v>5.8932458654856745E-3</v>
      </c>
      <c r="V48" s="28">
        <v>6.6258126536242745E-3</v>
      </c>
    </row>
    <row r="49" spans="2:22">
      <c r="B49">
        <v>40</v>
      </c>
      <c r="C49" s="3">
        <f t="shared" si="6"/>
        <v>337402350.78882235</v>
      </c>
      <c r="D49">
        <f t="shared" si="7"/>
        <v>0.06</v>
      </c>
      <c r="E49" s="13">
        <f t="shared" si="8"/>
        <v>5.1430128318229462E-3</v>
      </c>
      <c r="F49" s="15">
        <f t="shared" si="9"/>
        <v>347743718.96082956</v>
      </c>
      <c r="G49" s="16">
        <f t="shared" si="10"/>
        <v>8.7019153444620493E-4</v>
      </c>
      <c r="H49" s="17">
        <f t="shared" si="1"/>
        <v>2587098.7238625372</v>
      </c>
      <c r="I49" s="17">
        <f t="shared" si="2"/>
        <v>2108764.6924301395</v>
      </c>
      <c r="J49" s="2">
        <f t="shared" si="11"/>
        <v>302603.64039655414</v>
      </c>
      <c r="K49" s="2">
        <f t="shared" si="12"/>
        <v>1733708.3251886247</v>
      </c>
      <c r="L49" s="15">
        <f>K49/(1-SUM(G$10:G49))</f>
        <v>1788450.4088013791</v>
      </c>
      <c r="M49" s="15">
        <f t="shared" si="13"/>
        <v>345955268.55202818</v>
      </c>
      <c r="N49" s="2">
        <f t="shared" si="3"/>
        <v>2036311.9655851787</v>
      </c>
      <c r="O49" s="3">
        <f t="shared" si="4"/>
        <v>4145076.6580153182</v>
      </c>
      <c r="P49" s="3"/>
      <c r="Q49" s="22">
        <v>40</v>
      </c>
      <c r="R49" s="23">
        <f t="shared" si="5"/>
        <v>4145076.6580153182</v>
      </c>
      <c r="S49" s="2"/>
      <c r="T49">
        <v>110</v>
      </c>
      <c r="U49" s="28">
        <v>5.8818999226046831E-3</v>
      </c>
      <c r="V49" s="28">
        <v>6.637824250716573E-3</v>
      </c>
    </row>
    <row r="50" spans="2:22">
      <c r="B50">
        <v>41</v>
      </c>
      <c r="C50" s="3">
        <f t="shared" si="6"/>
        <v>335366038.82323718</v>
      </c>
      <c r="D50">
        <f t="shared" si="7"/>
        <v>0.06</v>
      </c>
      <c r="E50" s="13">
        <f t="shared" si="8"/>
        <v>5.1430128318229462E-3</v>
      </c>
      <c r="F50" s="15">
        <f t="shared" si="9"/>
        <v>345955268.55202818</v>
      </c>
      <c r="G50" s="16">
        <f t="shared" si="10"/>
        <v>8.7608345629401781E-4</v>
      </c>
      <c r="H50" s="17">
        <f t="shared" si="1"/>
        <v>2573793.2419285197</v>
      </c>
      <c r="I50" s="17">
        <f t="shared" si="2"/>
        <v>2096037.7426452322</v>
      </c>
      <c r="J50" s="2">
        <f t="shared" si="11"/>
        <v>303085.687396186</v>
      </c>
      <c r="K50" s="2">
        <f t="shared" si="12"/>
        <v>1723233.0674461208</v>
      </c>
      <c r="L50" s="15">
        <f>K50/(1-SUM(G$10:G50))</f>
        <v>1779252.3853998345</v>
      </c>
      <c r="M50" s="15">
        <f t="shared" si="13"/>
        <v>344176016.16662836</v>
      </c>
      <c r="N50" s="2">
        <f t="shared" si="3"/>
        <v>2026318.7548423067</v>
      </c>
      <c r="O50" s="3">
        <f t="shared" si="4"/>
        <v>4122356.497487539</v>
      </c>
      <c r="P50" s="3"/>
      <c r="Q50" s="22">
        <v>41</v>
      </c>
      <c r="R50" s="23">
        <f t="shared" si="5"/>
        <v>4122356.497487539</v>
      </c>
      <c r="S50" s="2"/>
      <c r="T50">
        <v>120</v>
      </c>
      <c r="U50" s="28">
        <v>5.8705091320090386E-3</v>
      </c>
      <c r="V50" s="28">
        <v>6.6498749098253818E-3</v>
      </c>
    </row>
    <row r="51" spans="2:22">
      <c r="B51">
        <v>42</v>
      </c>
      <c r="C51" s="3">
        <f t="shared" si="6"/>
        <v>333339720.0683949</v>
      </c>
      <c r="D51">
        <f t="shared" si="7"/>
        <v>0.06</v>
      </c>
      <c r="E51" s="13">
        <f t="shared" si="8"/>
        <v>5.1430128318229462E-3</v>
      </c>
      <c r="F51" s="15">
        <f t="shared" si="9"/>
        <v>344176016.16662836</v>
      </c>
      <c r="G51" s="16">
        <f t="shared" si="10"/>
        <v>8.8201527136267516E-4</v>
      </c>
      <c r="H51" s="17">
        <f t="shared" si="1"/>
        <v>2560556.1902588219</v>
      </c>
      <c r="I51" s="17">
        <f t="shared" si="2"/>
        <v>2083373.250427468</v>
      </c>
      <c r="J51" s="2">
        <f t="shared" si="11"/>
        <v>303568.5022957332</v>
      </c>
      <c r="K51" s="2">
        <f t="shared" si="12"/>
        <v>1712809.2009653796</v>
      </c>
      <c r="L51" s="15">
        <f>K51/(1-SUM(G$10:G51))</f>
        <v>1770101.6675506716</v>
      </c>
      <c r="M51" s="15">
        <f t="shared" si="13"/>
        <v>342405914.49907768</v>
      </c>
      <c r="N51" s="2">
        <f t="shared" si="3"/>
        <v>2016377.7032611128</v>
      </c>
      <c r="O51" s="3">
        <f t="shared" si="4"/>
        <v>4099750.9536885805</v>
      </c>
      <c r="P51" s="3"/>
      <c r="Q51" s="22">
        <v>42</v>
      </c>
      <c r="R51" s="23">
        <f t="shared" si="5"/>
        <v>4099750.9536885805</v>
      </c>
      <c r="S51" s="2"/>
      <c r="T51">
        <v>130</v>
      </c>
      <c r="U51" s="28">
        <v>5.8590804844185218E-3</v>
      </c>
      <c r="V51" s="28">
        <v>6.6619570995216648E-3</v>
      </c>
    </row>
    <row r="52" spans="2:22">
      <c r="B52">
        <v>43</v>
      </c>
      <c r="C52" s="3">
        <f t="shared" si="6"/>
        <v>331323342.36513376</v>
      </c>
      <c r="D52">
        <f t="shared" si="7"/>
        <v>0.06</v>
      </c>
      <c r="E52" s="13">
        <f t="shared" si="8"/>
        <v>5.1430128318229462E-3</v>
      </c>
      <c r="F52" s="15">
        <f t="shared" si="9"/>
        <v>342405914.49907768</v>
      </c>
      <c r="G52" s="16">
        <f t="shared" si="10"/>
        <v>8.8798724976252676E-4</v>
      </c>
      <c r="H52" s="17">
        <f t="shared" si="1"/>
        <v>2547387.2169157173</v>
      </c>
      <c r="I52" s="17">
        <f t="shared" si="2"/>
        <v>2070770.889782086</v>
      </c>
      <c r="J52" s="2">
        <f t="shared" si="11"/>
        <v>304052.0863184589</v>
      </c>
      <c r="K52" s="2">
        <f t="shared" si="12"/>
        <v>1702436.4574848718</v>
      </c>
      <c r="L52" s="15">
        <f>K52/(1-SUM(G$10:G52))</f>
        <v>1760998.0119608275</v>
      </c>
      <c r="M52" s="15">
        <f t="shared" si="13"/>
        <v>340644916.48711687</v>
      </c>
      <c r="N52" s="2">
        <f t="shared" si="3"/>
        <v>2006488.5438033307</v>
      </c>
      <c r="O52" s="3">
        <f t="shared" si="4"/>
        <v>4077259.4335854165</v>
      </c>
      <c r="P52" s="3"/>
      <c r="Q52" s="22">
        <v>43</v>
      </c>
      <c r="R52" s="23">
        <f t="shared" si="5"/>
        <v>4077259.4335854165</v>
      </c>
      <c r="S52" s="2"/>
      <c r="T52">
        <v>140</v>
      </c>
      <c r="U52" s="28">
        <v>5.8476205302362416E-3</v>
      </c>
      <c r="V52" s="28">
        <v>6.6740638206503888E-3</v>
      </c>
    </row>
    <row r="53" spans="2:22">
      <c r="B53">
        <v>44</v>
      </c>
      <c r="C53" s="3">
        <f t="shared" si="6"/>
        <v>329316853.82133043</v>
      </c>
      <c r="D53">
        <f t="shared" si="7"/>
        <v>0.06</v>
      </c>
      <c r="E53" s="13">
        <f t="shared" si="8"/>
        <v>5.1430128318229462E-3</v>
      </c>
      <c r="F53" s="15">
        <f t="shared" si="9"/>
        <v>340644916.48711687</v>
      </c>
      <c r="G53" s="16">
        <f t="shared" si="10"/>
        <v>8.9399966343279398E-4</v>
      </c>
      <c r="H53" s="17">
        <f t="shared" si="1"/>
        <v>2534285.9717714982</v>
      </c>
      <c r="I53" s="17">
        <f t="shared" si="2"/>
        <v>2058230.336383315</v>
      </c>
      <c r="J53" s="2">
        <f t="shared" si="11"/>
        <v>304536.44068957469</v>
      </c>
      <c r="K53" s="2">
        <f t="shared" si="12"/>
        <v>1692114.5701164398</v>
      </c>
      <c r="L53" s="15">
        <f>K53/(1-SUM(G$10:G53))</f>
        <v>1751941.1765884983</v>
      </c>
      <c r="M53" s="15">
        <f t="shared" si="13"/>
        <v>338892975.3105284</v>
      </c>
      <c r="N53" s="2">
        <f t="shared" si="3"/>
        <v>1996651.0108060145</v>
      </c>
      <c r="O53" s="3">
        <f t="shared" si="4"/>
        <v>4054881.3471893296</v>
      </c>
      <c r="P53" s="3"/>
      <c r="Q53" s="22">
        <v>44</v>
      </c>
      <c r="R53" s="23">
        <f t="shared" si="5"/>
        <v>4054881.3471893296</v>
      </c>
      <c r="S53" s="2"/>
      <c r="T53">
        <v>150</v>
      </c>
      <c r="U53" s="28">
        <v>5.8361353863263243E-3</v>
      </c>
      <c r="V53" s="28">
        <v>6.6861885926388087E-3</v>
      </c>
    </row>
    <row r="54" spans="2:22">
      <c r="B54">
        <v>45</v>
      </c>
      <c r="C54" s="3">
        <f t="shared" si="6"/>
        <v>327320202.8105244</v>
      </c>
      <c r="D54">
        <f t="shared" si="7"/>
        <v>0.06</v>
      </c>
      <c r="E54" s="13">
        <f t="shared" si="8"/>
        <v>5.1430128318229462E-3</v>
      </c>
      <c r="F54" s="15">
        <f t="shared" si="9"/>
        <v>338892975.3105284</v>
      </c>
      <c r="G54" s="16">
        <f t="shared" si="10"/>
        <v>9.000527861539536E-4</v>
      </c>
      <c r="H54" s="17">
        <f t="shared" si="1"/>
        <v>2521252.1064991686</v>
      </c>
      <c r="I54" s="17">
        <f t="shared" si="2"/>
        <v>2045751.2675657775</v>
      </c>
      <c r="J54" s="2">
        <f t="shared" si="11"/>
        <v>305021.56663624407</v>
      </c>
      <c r="K54" s="2">
        <f t="shared" si="12"/>
        <v>1681843.2733382231</v>
      </c>
      <c r="L54" s="15">
        <f>K54/(1-SUM(G$10:G54))</f>
        <v>1742930.9206367042</v>
      </c>
      <c r="M54" s="15">
        <f t="shared" si="13"/>
        <v>337150044.38989168</v>
      </c>
      <c r="N54" s="2">
        <f t="shared" si="3"/>
        <v>1986864.8399744672</v>
      </c>
      <c r="O54" s="3">
        <f t="shared" si="4"/>
        <v>4032616.1075402447</v>
      </c>
      <c r="P54" s="3"/>
      <c r="Q54" s="22">
        <v>45</v>
      </c>
      <c r="R54" s="23">
        <f t="shared" si="5"/>
        <v>4032616.1075402447</v>
      </c>
      <c r="S54" s="2"/>
      <c r="T54">
        <v>160</v>
      </c>
      <c r="U54" s="28">
        <v>5.8246307459191016E-3</v>
      </c>
      <c r="V54" s="28">
        <v>6.6983254363475186E-3</v>
      </c>
    </row>
    <row r="55" spans="2:22">
      <c r="B55">
        <v>46</v>
      </c>
      <c r="C55" s="3">
        <f t="shared" si="6"/>
        <v>325333337.97054994</v>
      </c>
      <c r="D55">
        <f t="shared" si="7"/>
        <v>0.06</v>
      </c>
      <c r="E55" s="13">
        <f t="shared" si="8"/>
        <v>5.1430128318229462E-3</v>
      </c>
      <c r="F55" s="15">
        <f t="shared" si="9"/>
        <v>337150044.38989168</v>
      </c>
      <c r="G55" s="16">
        <f t="shared" si="10"/>
        <v>9.061468935602046E-4</v>
      </c>
      <c r="H55" s="17">
        <f t="shared" si="1"/>
        <v>2508285.2745631826</v>
      </c>
      <c r="I55" s="17">
        <f t="shared" si="2"/>
        <v>2033333.3623159369</v>
      </c>
      <c r="J55" s="2">
        <f t="shared" si="11"/>
        <v>305507.46538758546</v>
      </c>
      <c r="K55" s="2">
        <f t="shared" si="12"/>
        <v>1671622.3029876237</v>
      </c>
      <c r="L55" s="15">
        <f>K55/(1-SUM(G$10:G55))</f>
        <v>1733967.0045468889</v>
      </c>
      <c r="M55" s="15">
        <f t="shared" si="13"/>
        <v>335416077.3853448</v>
      </c>
      <c r="N55" s="2">
        <f t="shared" si="3"/>
        <v>1977129.7683752091</v>
      </c>
      <c r="O55" s="3">
        <f t="shared" si="4"/>
        <v>4010463.130691146</v>
      </c>
      <c r="P55" s="3"/>
      <c r="Q55" s="22">
        <v>46</v>
      </c>
      <c r="R55" s="23">
        <f t="shared" si="5"/>
        <v>4010463.130691146</v>
      </c>
      <c r="S55" s="2"/>
      <c r="T55">
        <v>170</v>
      </c>
      <c r="U55" s="28">
        <v>5.813111891114664E-3</v>
      </c>
      <c r="V55" s="28">
        <v>6.7104688541985702E-3</v>
      </c>
    </row>
    <row r="56" spans="2:22">
      <c r="B56">
        <v>47</v>
      </c>
      <c r="C56" s="3">
        <f t="shared" si="6"/>
        <v>323356208.20217472</v>
      </c>
      <c r="D56">
        <f t="shared" si="7"/>
        <v>0.06</v>
      </c>
      <c r="E56" s="13">
        <f t="shared" si="8"/>
        <v>5.1430128318229462E-3</v>
      </c>
      <c r="F56" s="15">
        <f t="shared" si="9"/>
        <v>335416077.3853448</v>
      </c>
      <c r="G56" s="16">
        <f t="shared" si="10"/>
        <v>9.1228226315201834E-4</v>
      </c>
      <c r="H56" s="17">
        <f t="shared" si="1"/>
        <v>2495385.1312102317</v>
      </c>
      <c r="I56" s="17">
        <f t="shared" si="2"/>
        <v>2020976.301263592</v>
      </c>
      <c r="J56" s="2">
        <f t="shared" si="11"/>
        <v>305994.13817467488</v>
      </c>
      <c r="K56" s="2">
        <f t="shared" si="12"/>
        <v>1661451.396254302</v>
      </c>
      <c r="L56" s="15">
        <f>K56/(1-SUM(G$10:G56))</f>
        <v>1725049.1899925468</v>
      </c>
      <c r="M56" s="15">
        <f t="shared" si="13"/>
        <v>333691028.19535226</v>
      </c>
      <c r="N56" s="2">
        <f t="shared" si="3"/>
        <v>1967445.5344289769</v>
      </c>
      <c r="O56" s="3">
        <f t="shared" si="4"/>
        <v>3988421.8356925687</v>
      </c>
      <c r="P56" s="3"/>
      <c r="Q56" s="22">
        <v>47</v>
      </c>
      <c r="R56" s="23">
        <f t="shared" si="5"/>
        <v>3988421.8356925687</v>
      </c>
      <c r="S56" s="2"/>
      <c r="T56">
        <v>180</v>
      </c>
      <c r="U56" s="28">
        <v>5.8015837074760768E-3</v>
      </c>
      <c r="V56" s="28">
        <v>6.7226138082614462E-3</v>
      </c>
    </row>
    <row r="57" spans="2:22">
      <c r="B57">
        <v>48</v>
      </c>
      <c r="C57" s="3">
        <f t="shared" si="6"/>
        <v>321388762.66774577</v>
      </c>
      <c r="D57">
        <f t="shared" si="7"/>
        <v>0.06</v>
      </c>
      <c r="E57" s="13">
        <f t="shared" si="8"/>
        <v>5.1430128318229462E-3</v>
      </c>
      <c r="F57" s="15">
        <f t="shared" si="9"/>
        <v>333691028.19535226</v>
      </c>
      <c r="G57" s="16">
        <f t="shared" si="10"/>
        <v>9.1845917430877699E-4</v>
      </c>
      <c r="H57" s="17">
        <f t="shared" si="1"/>
        <v>2482551.3334600776</v>
      </c>
      <c r="I57" s="17">
        <f t="shared" si="2"/>
        <v>2008679.766673411</v>
      </c>
      <c r="J57" s="2">
        <f t="shared" si="11"/>
        <v>306481.58623055008</v>
      </c>
      <c r="K57" s="2">
        <f t="shared" si="12"/>
        <v>1651330.2916732146</v>
      </c>
      <c r="L57" s="15">
        <f>K57/(1-SUM(G$10:G57))</f>
        <v>1716177.2398728891</v>
      </c>
      <c r="M57" s="15">
        <f t="shared" si="13"/>
        <v>331974850.95547938</v>
      </c>
      <c r="N57" s="2">
        <f t="shared" si="3"/>
        <v>1957811.8779037646</v>
      </c>
      <c r="O57" s="3">
        <f t="shared" si="4"/>
        <v>3966491.6445771754</v>
      </c>
      <c r="P57" s="3"/>
      <c r="Q57" s="22">
        <v>48</v>
      </c>
      <c r="R57" s="23">
        <f t="shared" si="5"/>
        <v>3966491.6445771754</v>
      </c>
      <c r="S57" s="2"/>
      <c r="T57">
        <v>190</v>
      </c>
      <c r="U57" s="28">
        <v>5.7900507002537349E-3</v>
      </c>
      <c r="V57" s="28">
        <v>6.7347556968899713E-3</v>
      </c>
    </row>
    <row r="58" spans="2:22">
      <c r="B58">
        <v>49</v>
      </c>
      <c r="C58" s="3">
        <f t="shared" si="6"/>
        <v>319430950.78984195</v>
      </c>
      <c r="D58">
        <f t="shared" si="7"/>
        <v>0.06</v>
      </c>
      <c r="E58" s="13">
        <f t="shared" si="8"/>
        <v>5.1430128318229462E-3</v>
      </c>
      <c r="F58" s="15">
        <f t="shared" si="9"/>
        <v>331974850.95547938</v>
      </c>
      <c r="G58" s="16">
        <f t="shared" si="10"/>
        <v>9.2467790830149299E-4</v>
      </c>
      <c r="H58" s="17">
        <f t="shared" si="1"/>
        <v>2469783.5400964329</v>
      </c>
      <c r="I58" s="17">
        <f t="shared" si="2"/>
        <v>1996443.4424365123</v>
      </c>
      <c r="J58" s="2">
        <f t="shared" si="11"/>
        <v>306969.81079021259</v>
      </c>
      <c r="K58" s="2">
        <f t="shared" si="12"/>
        <v>1641258.7291176848</v>
      </c>
      <c r="L58" s="15">
        <f>K58/(1-SUM(G$10:G58))</f>
        <v>1707350.91830654</v>
      </c>
      <c r="M58" s="15">
        <f t="shared" si="13"/>
        <v>330267500.03717285</v>
      </c>
      <c r="N58" s="2">
        <f t="shared" si="3"/>
        <v>1948228.5399078974</v>
      </c>
      <c r="O58" s="3">
        <f t="shared" si="4"/>
        <v>3944671.9823444095</v>
      </c>
      <c r="P58" s="3"/>
      <c r="Q58" s="22">
        <v>49</v>
      </c>
      <c r="R58" s="23">
        <f t="shared" si="5"/>
        <v>3944671.9823444095</v>
      </c>
      <c r="S58" s="2"/>
      <c r="T58">
        <v>200</v>
      </c>
      <c r="U58" s="28">
        <v>5.7785170118151985E-3</v>
      </c>
      <c r="V58" s="28">
        <v>6.7468903304508387E-3</v>
      </c>
    </row>
    <row r="59" spans="2:22">
      <c r="B59">
        <v>50</v>
      </c>
      <c r="C59" s="3">
        <f t="shared" si="6"/>
        <v>317482722.24993402</v>
      </c>
      <c r="D59">
        <f t="shared" si="7"/>
        <v>0.06</v>
      </c>
      <c r="E59" s="13">
        <f t="shared" si="8"/>
        <v>5.1430128318229462E-3</v>
      </c>
      <c r="F59" s="15">
        <f t="shared" si="9"/>
        <v>330267500.03717285</v>
      </c>
      <c r="G59" s="16">
        <f t="shared" si="10"/>
        <v>9.3093874830561764E-4</v>
      </c>
      <c r="H59" s="17">
        <f t="shared" si="1"/>
        <v>2457081.4116578917</v>
      </c>
      <c r="I59" s="17">
        <f t="shared" si="2"/>
        <v>1984267.0140620878</v>
      </c>
      <c r="J59" s="2">
        <f t="shared" si="11"/>
        <v>307458.81309063121</v>
      </c>
      <c r="K59" s="2">
        <f t="shared" si="12"/>
        <v>1631236.449792509</v>
      </c>
      <c r="L59" s="15">
        <f>K59/(1-SUM(G$10:G59))</f>
        <v>1698569.9906252648</v>
      </c>
      <c r="M59" s="15">
        <f t="shared" si="13"/>
        <v>328568930.04654759</v>
      </c>
      <c r="N59" s="2">
        <f t="shared" si="3"/>
        <v>1938695.2628831402</v>
      </c>
      <c r="O59" s="3">
        <f t="shared" si="4"/>
        <v>3922962.2769452278</v>
      </c>
      <c r="P59" s="3"/>
      <c r="Q59" s="22">
        <v>50</v>
      </c>
      <c r="R59" s="23">
        <f t="shared" si="5"/>
        <v>3922962.2769452278</v>
      </c>
      <c r="S59" s="2"/>
    </row>
    <row r="60" spans="2:22">
      <c r="B60">
        <v>51</v>
      </c>
      <c r="C60" s="3">
        <f t="shared" si="6"/>
        <v>315544026.98705089</v>
      </c>
      <c r="D60">
        <f t="shared" si="7"/>
        <v>0.06</v>
      </c>
      <c r="E60" s="13">
        <f t="shared" si="8"/>
        <v>5.1430128318229462E-3</v>
      </c>
      <c r="F60" s="15">
        <f t="shared" si="9"/>
        <v>328568930.04654759</v>
      </c>
      <c r="G60" s="16">
        <f t="shared" si="10"/>
        <v>9.372419794139369E-4</v>
      </c>
      <c r="H60" s="17">
        <f t="shared" si="1"/>
        <v>2444444.6104289019</v>
      </c>
      <c r="I60" s="17">
        <f t="shared" si="2"/>
        <v>1972150.168669068</v>
      </c>
      <c r="J60" s="2">
        <f t="shared" si="11"/>
        <v>307948.59437074565</v>
      </c>
      <c r="K60" s="2">
        <f t="shared" si="12"/>
        <v>1621263.1962270983</v>
      </c>
      <c r="L60" s="15">
        <f>K60/(1-SUM(G$10:G60))</f>
        <v>1689834.2233677299</v>
      </c>
      <c r="M60" s="15">
        <f t="shared" si="13"/>
        <v>326879095.82317984</v>
      </c>
      <c r="N60" s="2">
        <f t="shared" si="3"/>
        <v>1929211.7905978439</v>
      </c>
      <c r="O60" s="3">
        <f t="shared" si="4"/>
        <v>3901361.9592669122</v>
      </c>
      <c r="P60" s="3"/>
      <c r="Q60" s="22">
        <v>51</v>
      </c>
      <c r="R60" s="23">
        <f t="shared" si="5"/>
        <v>3901361.9592669122</v>
      </c>
      <c r="S60" s="2"/>
    </row>
    <row r="61" spans="2:22">
      <c r="B61">
        <v>52</v>
      </c>
      <c r="C61" s="3">
        <f t="shared" si="6"/>
        <v>313614815.19645309</v>
      </c>
      <c r="D61">
        <f t="shared" si="7"/>
        <v>0.06</v>
      </c>
      <c r="E61" s="13">
        <f t="shared" si="8"/>
        <v>5.1430128318229462E-3</v>
      </c>
      <c r="F61" s="15">
        <f t="shared" si="9"/>
        <v>326879095.82317984</v>
      </c>
      <c r="G61" s="16">
        <f t="shared" si="10"/>
        <v>9.4358788864955224E-4</v>
      </c>
      <c r="H61" s="17">
        <f t="shared" si="1"/>
        <v>2431872.8004307854</v>
      </c>
      <c r="I61" s="17">
        <f t="shared" si="2"/>
        <v>1960092.5949778317</v>
      </c>
      <c r="J61" s="2">
        <f t="shared" si="11"/>
        <v>308439.15587146895</v>
      </c>
      <c r="K61" s="2">
        <f t="shared" si="12"/>
        <v>1611338.7122686566</v>
      </c>
      <c r="L61" s="15">
        <f>K61/(1-SUM(G$10:G61))</f>
        <v>1681143.3842732962</v>
      </c>
      <c r="M61" s="15">
        <f t="shared" si="13"/>
        <v>325197952.43890655</v>
      </c>
      <c r="N61" s="2">
        <f t="shared" si="3"/>
        <v>1919777.8681401256</v>
      </c>
      <c r="O61" s="3">
        <f t="shared" si="4"/>
        <v>3879870.4631179571</v>
      </c>
      <c r="P61" s="3"/>
      <c r="Q61" s="22">
        <v>52</v>
      </c>
      <c r="R61" s="23">
        <f t="shared" si="5"/>
        <v>3879870.4631179571</v>
      </c>
      <c r="S61" s="2"/>
    </row>
    <row r="62" spans="2:22">
      <c r="B62">
        <v>53</v>
      </c>
      <c r="C62" s="3">
        <f t="shared" si="6"/>
        <v>311695037.32831299</v>
      </c>
      <c r="D62">
        <f t="shared" si="7"/>
        <v>0.06</v>
      </c>
      <c r="E62" s="13">
        <f t="shared" si="8"/>
        <v>5.1430128318229462E-3</v>
      </c>
      <c r="F62" s="15">
        <f t="shared" si="9"/>
        <v>325197952.43890655</v>
      </c>
      <c r="G62" s="16">
        <f t="shared" si="10"/>
        <v>9.4997676497895046E-4</v>
      </c>
      <c r="H62" s="17">
        <f t="shared" si="1"/>
        <v>2419365.6474128086</v>
      </c>
      <c r="I62" s="17">
        <f t="shared" si="2"/>
        <v>1948093.9833019562</v>
      </c>
      <c r="J62" s="2">
        <f t="shared" si="11"/>
        <v>308930.49883569102</v>
      </c>
      <c r="K62" s="2">
        <f t="shared" si="12"/>
        <v>1601462.7430753924</v>
      </c>
      <c r="L62" s="15">
        <f>K62/(1-SUM(G$10:G62))</f>
        <v>1672497.2422758446</v>
      </c>
      <c r="M62" s="15">
        <f t="shared" si="13"/>
        <v>323525455.19663072</v>
      </c>
      <c r="N62" s="2">
        <f t="shared" si="3"/>
        <v>1910393.2419110835</v>
      </c>
      <c r="O62" s="3">
        <f t="shared" si="4"/>
        <v>3858487.2252130397</v>
      </c>
      <c r="P62" s="3"/>
      <c r="Q62" s="22">
        <v>53</v>
      </c>
      <c r="R62" s="23">
        <f t="shared" si="5"/>
        <v>3858487.2252130397</v>
      </c>
      <c r="S62" s="2"/>
      <c r="T62" t="s">
        <v>433</v>
      </c>
    </row>
    <row r="63" spans="2:22">
      <c r="B63">
        <v>54</v>
      </c>
      <c r="C63" s="3">
        <f t="shared" si="6"/>
        <v>309784644.08640194</v>
      </c>
      <c r="D63">
        <f t="shared" si="7"/>
        <v>0.06</v>
      </c>
      <c r="E63" s="13">
        <f t="shared" si="8"/>
        <v>5.1430128318229462E-3</v>
      </c>
      <c r="F63" s="15">
        <f t="shared" si="9"/>
        <v>323525455.19663072</v>
      </c>
      <c r="G63" s="16">
        <f t="shared" si="10"/>
        <v>9.5640889932516204E-4</v>
      </c>
      <c r="H63" s="17">
        <f t="shared" si="1"/>
        <v>2406922.818843293</v>
      </c>
      <c r="I63" s="17">
        <f t="shared" si="2"/>
        <v>1936154.0255400119</v>
      </c>
      <c r="J63" s="2">
        <f t="shared" si="11"/>
        <v>309422.62450828159</v>
      </c>
      <c r="K63" s="2">
        <f t="shared" si="12"/>
        <v>1591635.0351097672</v>
      </c>
      <c r="L63" s="15">
        <f>K63/(1-SUM(G$10:G63))</f>
        <v>1663895.5674976315</v>
      </c>
      <c r="M63" s="15">
        <f t="shared" si="13"/>
        <v>321861559.62913311</v>
      </c>
      <c r="N63" s="2">
        <f t="shared" si="3"/>
        <v>1901057.6596180489</v>
      </c>
      <c r="O63" s="3">
        <f t="shared" si="4"/>
        <v>3837211.6851580609</v>
      </c>
      <c r="P63" s="3"/>
      <c r="Q63" s="22">
        <v>54</v>
      </c>
      <c r="R63" s="23">
        <f t="shared" si="5"/>
        <v>3837211.6851580609</v>
      </c>
      <c r="S63" s="2"/>
    </row>
    <row r="64" spans="2:22">
      <c r="B64">
        <v>55</v>
      </c>
      <c r="C64" s="3">
        <f t="shared" si="6"/>
        <v>307883586.42678392</v>
      </c>
      <c r="D64">
        <f t="shared" si="7"/>
        <v>0.06</v>
      </c>
      <c r="E64" s="13">
        <f t="shared" si="8"/>
        <v>5.1430128318229462E-3</v>
      </c>
      <c r="F64" s="15">
        <f t="shared" si="9"/>
        <v>321861559.62913311</v>
      </c>
      <c r="G64" s="16">
        <f t="shared" si="10"/>
        <v>9.6288458458100958E-4</v>
      </c>
      <c r="H64" s="17">
        <f t="shared" si="1"/>
        <v>2394543.9839007752</v>
      </c>
      <c r="I64" s="17">
        <f t="shared" si="2"/>
        <v>1924272.4151673994</v>
      </c>
      <c r="J64" s="2">
        <f t="shared" si="11"/>
        <v>309915.53413609369</v>
      </c>
      <c r="K64" s="2">
        <f t="shared" si="12"/>
        <v>1581855.3361317755</v>
      </c>
      <c r="L64" s="15">
        <f>K64/(1-SUM(G$10:G64))</f>
        <v>1655338.1312431779</v>
      </c>
      <c r="M64" s="15">
        <f t="shared" si="13"/>
        <v>320206221.49788994</v>
      </c>
      <c r="N64" s="2">
        <f t="shared" si="3"/>
        <v>1891770.8702678692</v>
      </c>
      <c r="O64" s="3">
        <f t="shared" si="4"/>
        <v>3816043.2854352687</v>
      </c>
      <c r="P64" s="3"/>
      <c r="Q64" s="22">
        <v>55</v>
      </c>
      <c r="R64" s="23">
        <f t="shared" si="5"/>
        <v>3816043.2854352687</v>
      </c>
      <c r="S64" s="2"/>
    </row>
    <row r="65" spans="2:22">
      <c r="B65">
        <v>56</v>
      </c>
      <c r="C65" s="3">
        <f t="shared" si="6"/>
        <v>305991815.55651605</v>
      </c>
      <c r="D65">
        <f t="shared" si="7"/>
        <v>0.06</v>
      </c>
      <c r="E65" s="13">
        <f t="shared" si="8"/>
        <v>5.1430128318229462E-3</v>
      </c>
      <c r="F65" s="15">
        <f t="shared" si="9"/>
        <v>320206221.49788994</v>
      </c>
      <c r="G65" s="16">
        <f t="shared" si="10"/>
        <v>9.6940411562244368E-4</v>
      </c>
      <c r="H65" s="17">
        <f t="shared" si="1"/>
        <v>2382228.8134652083</v>
      </c>
      <c r="I65" s="17">
        <f t="shared" si="2"/>
        <v>1912448.8472282253</v>
      </c>
      <c r="J65" s="2">
        <f t="shared" si="11"/>
        <v>310409.22896796628</v>
      </c>
      <c r="K65" s="2">
        <f t="shared" si="12"/>
        <v>1572123.3951922636</v>
      </c>
      <c r="L65" s="15">
        <f>K65/(1-SUM(G$10:G65))</f>
        <v>1646824.7059931883</v>
      </c>
      <c r="M65" s="15">
        <f t="shared" si="13"/>
        <v>318559396.79189676</v>
      </c>
      <c r="N65" s="2">
        <f t="shared" si="3"/>
        <v>1882532.6241602299</v>
      </c>
      <c r="O65" s="3">
        <f t="shared" si="4"/>
        <v>3794981.4713884555</v>
      </c>
      <c r="P65" s="3"/>
      <c r="Q65" s="22">
        <v>56</v>
      </c>
      <c r="R65" s="23">
        <f t="shared" si="5"/>
        <v>3794981.4713884555</v>
      </c>
      <c r="S65" s="2"/>
      <c r="T65" t="s">
        <v>69</v>
      </c>
      <c r="U65" t="s">
        <v>84</v>
      </c>
      <c r="V65" t="s">
        <v>85</v>
      </c>
    </row>
    <row r="66" spans="2:22">
      <c r="B66">
        <v>57</v>
      </c>
      <c r="C66" s="3">
        <f t="shared" si="6"/>
        <v>304109282.93235582</v>
      </c>
      <c r="D66">
        <f t="shared" si="7"/>
        <v>0.06</v>
      </c>
      <c r="E66" s="13">
        <f t="shared" si="8"/>
        <v>5.1430128318229462E-3</v>
      </c>
      <c r="F66" s="15">
        <f t="shared" si="9"/>
        <v>318559396.79189676</v>
      </c>
      <c r="G66" s="16">
        <f t="shared" si="10"/>
        <v>9.7596778932197063E-4</v>
      </c>
      <c r="H66" s="17">
        <f t="shared" si="1"/>
        <v>2369976.980109219</v>
      </c>
      <c r="I66" s="17">
        <f t="shared" si="2"/>
        <v>1900683.0183272238</v>
      </c>
      <c r="J66" s="2">
        <f t="shared" si="11"/>
        <v>310903.71025472792</v>
      </c>
      <c r="K66" s="2">
        <f t="shared" si="12"/>
        <v>1562438.9626262793</v>
      </c>
      <c r="L66" s="15">
        <f>K66/(1-SUM(G$10:G66))</f>
        <v>1638355.0653985024</v>
      </c>
      <c r="M66" s="15">
        <f t="shared" si="13"/>
        <v>316921041.72649825</v>
      </c>
      <c r="N66" s="2">
        <f t="shared" si="3"/>
        <v>1873342.6728810072</v>
      </c>
      <c r="O66" s="3">
        <f t="shared" si="4"/>
        <v>3774025.6912082313</v>
      </c>
      <c r="P66" s="3"/>
      <c r="Q66" s="22">
        <v>57</v>
      </c>
      <c r="R66" s="23">
        <f t="shared" si="5"/>
        <v>3774025.6912082313</v>
      </c>
      <c r="S66" s="2"/>
      <c r="T66">
        <v>0</v>
      </c>
      <c r="U66" s="28">
        <f>2*( (1+U38)^6-1)</f>
        <v>7.3118285191353216E-2</v>
      </c>
      <c r="V66" s="28">
        <f>2*( (1+V38)^6-1)</f>
        <v>7.940104553104943E-2</v>
      </c>
    </row>
    <row r="67" spans="2:22">
      <c r="B67">
        <v>58</v>
      </c>
      <c r="C67" s="3">
        <f t="shared" si="6"/>
        <v>302235940.25947481</v>
      </c>
      <c r="D67">
        <f t="shared" si="7"/>
        <v>0.06</v>
      </c>
      <c r="E67" s="13">
        <f t="shared" si="8"/>
        <v>5.1430128318229462E-3</v>
      </c>
      <c r="F67" s="15">
        <f t="shared" si="9"/>
        <v>316921041.72649825</v>
      </c>
      <c r="G67" s="16">
        <f t="shared" si="10"/>
        <v>9.8257590456217155E-4</v>
      </c>
      <c r="H67" s="17">
        <f t="shared" si="1"/>
        <v>2357788.1580893924</v>
      </c>
      <c r="I67" s="17">
        <f t="shared" si="2"/>
        <v>1888974.6266217176</v>
      </c>
      <c r="J67" s="2">
        <f t="shared" si="11"/>
        <v>311398.97924919974</v>
      </c>
      <c r="K67" s="2">
        <f t="shared" si="12"/>
        <v>1552801.7900464572</v>
      </c>
      <c r="L67" s="15">
        <f>K67/(1-SUM(G$10:G67))</f>
        <v>1629928.9842740758</v>
      </c>
      <c r="M67" s="15">
        <f t="shared" si="13"/>
        <v>315291112.74222416</v>
      </c>
      <c r="N67" s="2">
        <f t="shared" si="3"/>
        <v>1864200.7692956571</v>
      </c>
      <c r="O67" s="3">
        <f t="shared" si="4"/>
        <v>3753175.3959173746</v>
      </c>
      <c r="P67" s="3"/>
      <c r="Q67" s="22">
        <v>58</v>
      </c>
      <c r="R67" s="23">
        <f t="shared" si="5"/>
        <v>3753175.3959173746</v>
      </c>
      <c r="S67" s="2"/>
      <c r="T67">
        <v>10</v>
      </c>
      <c r="U67" s="28">
        <f t="shared" ref="U67:V67" si="14">2*( (1+U39)^6-1)</f>
        <v>7.2989446111980882E-2</v>
      </c>
      <c r="V67" s="28">
        <f t="shared" si="14"/>
        <v>7.9538529119862478E-2</v>
      </c>
    </row>
    <row r="68" spans="2:22">
      <c r="B68">
        <v>59</v>
      </c>
      <c r="C68" s="3">
        <f t="shared" si="6"/>
        <v>300371739.49017918</v>
      </c>
      <c r="D68">
        <f t="shared" si="7"/>
        <v>0.06</v>
      </c>
      <c r="E68" s="13">
        <f t="shared" si="8"/>
        <v>5.1430128318229462E-3</v>
      </c>
      <c r="F68" s="15">
        <f t="shared" si="9"/>
        <v>315291112.74222416</v>
      </c>
      <c r="G68" s="16">
        <f t="shared" si="10"/>
        <v>9.8922876224931161E-4</v>
      </c>
      <c r="H68" s="17">
        <f t="shared" si="1"/>
        <v>2345662.023337618</v>
      </c>
      <c r="I68" s="17">
        <f t="shared" si="2"/>
        <v>1877323.3718136197</v>
      </c>
      <c r="J68" s="2">
        <f t="shared" si="11"/>
        <v>311895.03720619855</v>
      </c>
      <c r="K68" s="2">
        <f t="shared" si="12"/>
        <v>1543211.6303364374</v>
      </c>
      <c r="L68" s="15">
        <f>K68/(1-SUM(G$10:G68))</f>
        <v>1621546.2385929944</v>
      </c>
      <c r="M68" s="15">
        <f t="shared" si="13"/>
        <v>313669566.50363117</v>
      </c>
      <c r="N68" s="2">
        <f t="shared" si="3"/>
        <v>1855106.6675426359</v>
      </c>
      <c r="O68" s="3">
        <f t="shared" si="4"/>
        <v>3732430.0393562559</v>
      </c>
      <c r="P68" s="3"/>
      <c r="Q68" s="22">
        <v>59</v>
      </c>
      <c r="R68" s="23">
        <f t="shared" si="5"/>
        <v>3732430.0393562559</v>
      </c>
      <c r="S68" s="2"/>
      <c r="T68">
        <v>20</v>
      </c>
      <c r="U68" s="28">
        <f t="shared" ref="U68:V68" si="15">2*( (1+U40)^6-1)</f>
        <v>7.2858918705233311E-2</v>
      </c>
      <c r="V68" s="28">
        <f t="shared" si="15"/>
        <v>7.9677787334834438E-2</v>
      </c>
    </row>
    <row r="69" spans="2:22">
      <c r="B69">
        <v>60</v>
      </c>
      <c r="C69" s="3">
        <f t="shared" si="6"/>
        <v>298516632.82263654</v>
      </c>
      <c r="D69">
        <f t="shared" si="7"/>
        <v>0.06</v>
      </c>
      <c r="E69" s="13">
        <f t="shared" si="8"/>
        <v>5.1430128318229462E-3</v>
      </c>
      <c r="F69" s="15">
        <f t="shared" si="9"/>
        <v>313669566.50363117</v>
      </c>
      <c r="G69" s="16">
        <f t="shared" si="10"/>
        <v>9.9592666532704135E-4</v>
      </c>
      <c r="H69" s="17">
        <f t="shared" si="1"/>
        <v>2333598.2534524733</v>
      </c>
      <c r="I69" s="17">
        <f t="shared" si="2"/>
        <v>1865728.9551414782</v>
      </c>
      <c r="J69" s="2">
        <f t="shared" si="11"/>
        <v>312391.88538254</v>
      </c>
      <c r="K69" s="2">
        <f t="shared" si="12"/>
        <v>1533668.237644319</v>
      </c>
      <c r="L69" s="15">
        <f>K69/(1-SUM(G$10:G69))</f>
        <v>1613206.6054805166</v>
      </c>
      <c r="M69" s="15">
        <f t="shared" si="13"/>
        <v>312056359.89815068</v>
      </c>
      <c r="N69" s="2">
        <f t="shared" si="3"/>
        <v>1846060.123026859</v>
      </c>
      <c r="O69" s="3">
        <f t="shared" si="4"/>
        <v>3711789.0781683372</v>
      </c>
      <c r="P69" s="3"/>
      <c r="Q69" s="22">
        <v>60</v>
      </c>
      <c r="R69" s="23">
        <f t="shared" si="5"/>
        <v>3711789.0781683372</v>
      </c>
      <c r="S69" s="2"/>
      <c r="T69">
        <v>30</v>
      </c>
      <c r="U69" s="28">
        <f t="shared" ref="U69:V69" si="16">2*( (1+U41)^6-1)</f>
        <v>7.27268352758772E-2</v>
      </c>
      <c r="V69" s="28">
        <f t="shared" si="16"/>
        <v>7.9818668500631684E-2</v>
      </c>
    </row>
    <row r="70" spans="2:22">
      <c r="B70">
        <v>61</v>
      </c>
      <c r="C70" s="3">
        <f t="shared" si="6"/>
        <v>296670572.6996097</v>
      </c>
      <c r="D70">
        <f t="shared" si="7"/>
        <v>0.06</v>
      </c>
      <c r="E70" s="13">
        <f t="shared" si="8"/>
        <v>5.1430128318229462E-3</v>
      </c>
      <c r="F70" s="15">
        <f t="shared" si="9"/>
        <v>312056359.89815068</v>
      </c>
      <c r="G70" s="16">
        <f t="shared" si="10"/>
        <v>1.0026699187901933E-3</v>
      </c>
      <c r="H70" s="17">
        <f t="shared" si="1"/>
        <v>2321596.5276906476</v>
      </c>
      <c r="I70" s="17">
        <f t="shared" si="2"/>
        <v>1854191.0793725606</v>
      </c>
      <c r="J70" s="2">
        <f t="shared" si="11"/>
        <v>312889.5250370421</v>
      </c>
      <c r="K70" s="2">
        <f t="shared" si="12"/>
        <v>1524171.3673761464</v>
      </c>
      <c r="L70" s="15">
        <f>K70/(1-SUM(G$10:G70))</f>
        <v>1604909.8632081484</v>
      </c>
      <c r="M70" s="15">
        <f t="shared" si="13"/>
        <v>310451450.03494251</v>
      </c>
      <c r="N70" s="2">
        <f t="shared" si="3"/>
        <v>1837060.8924131885</v>
      </c>
      <c r="O70" s="3">
        <f t="shared" si="4"/>
        <v>3691251.9717857493</v>
      </c>
      <c r="P70" s="3"/>
      <c r="Q70" s="22">
        <v>61</v>
      </c>
      <c r="R70" s="23">
        <f t="shared" si="5"/>
        <v>3691251.9717857493</v>
      </c>
      <c r="S70" s="2"/>
      <c r="T70">
        <v>40</v>
      </c>
      <c r="U70" s="28">
        <f t="shared" ref="U70:V70" si="17">2*( (1+U42)^6-1)</f>
        <v>7.2593325430173827E-2</v>
      </c>
      <c r="V70" s="28">
        <f t="shared" si="17"/>
        <v>7.9961024629874089E-2</v>
      </c>
    </row>
    <row r="71" spans="2:22">
      <c r="B71">
        <v>62</v>
      </c>
      <c r="C71" s="3">
        <f t="shared" si="6"/>
        <v>294833511.8071965</v>
      </c>
      <c r="D71">
        <f t="shared" si="7"/>
        <v>0.06</v>
      </c>
      <c r="E71" s="13">
        <f t="shared" si="8"/>
        <v>5.1430128318229462E-3</v>
      </c>
      <c r="F71" s="15">
        <f t="shared" si="9"/>
        <v>310451450.03494251</v>
      </c>
      <c r="G71" s="16">
        <f t="shared" si="10"/>
        <v>1.0094588296986687E-3</v>
      </c>
      <c r="H71" s="17">
        <f t="shared" si="1"/>
        <v>2309656.526958419</v>
      </c>
      <c r="I71" s="17">
        <f t="shared" si="2"/>
        <v>1842709.448794978</v>
      </c>
      <c r="J71" s="2">
        <f t="shared" si="11"/>
        <v>313387.95743052778</v>
      </c>
      <c r="K71" s="2">
        <f t="shared" si="12"/>
        <v>1514720.7761894297</v>
      </c>
      <c r="L71" s="15">
        <f>K71/(1-SUM(G$10:G71))</f>
        <v>1596655.7911877497</v>
      </c>
      <c r="M71" s="15">
        <f t="shared" si="13"/>
        <v>308854794.24375474</v>
      </c>
      <c r="N71" s="2">
        <f t="shared" si="3"/>
        <v>1828108.7336199575</v>
      </c>
      <c r="O71" s="3">
        <f t="shared" si="4"/>
        <v>3670818.1824149354</v>
      </c>
      <c r="P71" s="3"/>
      <c r="Q71" s="22">
        <v>62</v>
      </c>
      <c r="R71" s="23">
        <f t="shared" si="5"/>
        <v>3670818.1824149354</v>
      </c>
      <c r="S71" s="2"/>
      <c r="T71">
        <v>50</v>
      </c>
      <c r="U71" s="28">
        <f t="shared" ref="U71:V71" si="18">2*( (1+U43)^6-1)</f>
        <v>7.2458515421686354E-2</v>
      </c>
      <c r="V71" s="28">
        <f t="shared" si="18"/>
        <v>8.010471221846549E-2</v>
      </c>
    </row>
    <row r="72" spans="2:22">
      <c r="B72">
        <v>63</v>
      </c>
      <c r="C72" s="3">
        <f t="shared" si="6"/>
        <v>293005403.07357651</v>
      </c>
      <c r="D72">
        <f t="shared" si="7"/>
        <v>0.06</v>
      </c>
      <c r="E72" s="13">
        <f t="shared" si="8"/>
        <v>5.1430128318229462E-3</v>
      </c>
      <c r="F72" s="15">
        <f t="shared" si="9"/>
        <v>308854794.24375474</v>
      </c>
      <c r="G72" s="16">
        <f t="shared" si="10"/>
        <v>1.0162937071914202E-3</v>
      </c>
      <c r="H72" s="17">
        <f t="shared" si="1"/>
        <v>2297777.9338031677</v>
      </c>
      <c r="I72" s="17">
        <f t="shared" si="2"/>
        <v>1831283.7692098531</v>
      </c>
      <c r="J72" s="2">
        <f t="shared" si="11"/>
        <v>313887.18382582878</v>
      </c>
      <c r="K72" s="2">
        <f t="shared" si="12"/>
        <v>1505316.2219866973</v>
      </c>
      <c r="L72" s="15">
        <f>K72/(1-SUM(G$10:G72))</f>
        <v>1588444.1699656663</v>
      </c>
      <c r="M72" s="15">
        <f t="shared" si="13"/>
        <v>307266350.07378906</v>
      </c>
      <c r="N72" s="2">
        <f t="shared" si="3"/>
        <v>1819203.4058125261</v>
      </c>
      <c r="O72" s="3">
        <f t="shared" si="4"/>
        <v>3650487.1750223795</v>
      </c>
      <c r="P72" s="3"/>
      <c r="Q72" s="22">
        <v>63</v>
      </c>
      <c r="R72" s="23">
        <f t="shared" si="5"/>
        <v>3650487.1750223795</v>
      </c>
      <c r="S72" s="2"/>
      <c r="T72">
        <v>60</v>
      </c>
      <c r="U72" s="28">
        <f t="shared" ref="U72:V72" si="19">2*( (1+U44)^6-1)</f>
        <v>7.2322527590117591E-2</v>
      </c>
      <c r="V72" s="28">
        <f t="shared" si="19"/>
        <v>8.0249592912640999E-2</v>
      </c>
    </row>
    <row r="73" spans="2:22">
      <c r="B73">
        <v>64</v>
      </c>
      <c r="C73" s="3">
        <f t="shared" si="6"/>
        <v>291186199.66776395</v>
      </c>
      <c r="D73">
        <f t="shared" si="7"/>
        <v>0.06</v>
      </c>
      <c r="E73" s="13">
        <f t="shared" si="8"/>
        <v>5.1430128318229462E-3</v>
      </c>
      <c r="F73" s="15">
        <f t="shared" si="9"/>
        <v>307266350.07378906</v>
      </c>
      <c r="G73" s="16">
        <f t="shared" si="10"/>
        <v>1.0231748625005291E-3</v>
      </c>
      <c r="H73" s="17">
        <f t="shared" si="1"/>
        <v>2285960.4324049391</v>
      </c>
      <c r="I73" s="17">
        <f t="shared" si="2"/>
        <v>1819913.7479235248</v>
      </c>
      <c r="J73" s="2">
        <f t="shared" si="11"/>
        <v>314387.20548778854</v>
      </c>
      <c r="K73" s="2">
        <f t="shared" si="12"/>
        <v>1495957.4639090837</v>
      </c>
      <c r="L73" s="15">
        <f>K73/(1-SUM(G$10:G73))</f>
        <v>1580274.7812168987</v>
      </c>
      <c r="M73" s="15">
        <f t="shared" si="13"/>
        <v>305686075.29257214</v>
      </c>
      <c r="N73" s="2">
        <f t="shared" si="3"/>
        <v>1810344.6693968722</v>
      </c>
      <c r="O73" s="3">
        <f t="shared" si="4"/>
        <v>3630258.4173203968</v>
      </c>
      <c r="P73" s="3"/>
      <c r="Q73" s="22">
        <v>64</v>
      </c>
      <c r="R73" s="23">
        <f t="shared" si="5"/>
        <v>3630258.4173203968</v>
      </c>
      <c r="S73" s="2"/>
      <c r="T73">
        <v>70</v>
      </c>
      <c r="U73" s="28">
        <f t="shared" ref="U73:V73" si="20">2*( (1+U45)^6-1)</f>
        <v>7.2185479892196813E-2</v>
      </c>
      <c r="V73" s="28">
        <f t="shared" si="20"/>
        <v>8.0395534050148321E-2</v>
      </c>
    </row>
    <row r="74" spans="2:22">
      <c r="B74">
        <v>65</v>
      </c>
      <c r="C74" s="3">
        <f t="shared" si="6"/>
        <v>289375854.99836707</v>
      </c>
      <c r="D74">
        <f t="shared" si="7"/>
        <v>0.06</v>
      </c>
      <c r="E74" s="13">
        <f t="shared" si="8"/>
        <v>5.1430128318229462E-3</v>
      </c>
      <c r="F74" s="15">
        <f t="shared" si="9"/>
        <v>305686075.29257214</v>
      </c>
      <c r="G74" s="16">
        <f t="shared" si="10"/>
        <v>1.0301026089653766E-3</v>
      </c>
      <c r="H74" s="17">
        <f t="shared" si="1"/>
        <v>2274203.7085680403</v>
      </c>
      <c r="I74" s="17">
        <f t="shared" si="2"/>
        <v>1808599.0937397943</v>
      </c>
      <c r="J74" s="2">
        <f t="shared" si="11"/>
        <v>314888.02368326508</v>
      </c>
      <c r="K74" s="2">
        <f t="shared" si="12"/>
        <v>1486644.2623299477</v>
      </c>
      <c r="L74" s="15">
        <f>K74/(1-SUM(G$10:G74))</f>
        <v>1572147.407739294</v>
      </c>
      <c r="M74" s="15">
        <f t="shared" si="13"/>
        <v>304113927.88483286</v>
      </c>
      <c r="N74" s="2">
        <f t="shared" si="3"/>
        <v>1801532.2860132128</v>
      </c>
      <c r="O74" s="3">
        <f t="shared" si="4"/>
        <v>3610131.3797530071</v>
      </c>
      <c r="P74" s="3"/>
      <c r="Q74" s="22">
        <v>65</v>
      </c>
      <c r="R74" s="23">
        <f t="shared" si="5"/>
        <v>3610131.3797530071</v>
      </c>
      <c r="S74" s="2"/>
      <c r="T74">
        <v>80</v>
      </c>
      <c r="U74" s="28">
        <f t="shared" ref="U74:V74" si="21">2*( (1+U46)^6-1)</f>
        <v>7.2047485521981702E-2</v>
      </c>
      <c r="V74" s="28">
        <f t="shared" si="21"/>
        <v>8.0542409080605726E-2</v>
      </c>
    </row>
    <row r="75" spans="2:22">
      <c r="B75">
        <v>66</v>
      </c>
      <c r="C75" s="3">
        <f t="shared" si="6"/>
        <v>287574322.71235389</v>
      </c>
      <c r="D75">
        <f t="shared" si="7"/>
        <v>0.06</v>
      </c>
      <c r="E75" s="13">
        <f t="shared" si="8"/>
        <v>5.1430128318229462E-3</v>
      </c>
      <c r="F75" s="15">
        <f t="shared" si="9"/>
        <v>304113927.88483286</v>
      </c>
      <c r="G75" s="16">
        <f t="shared" si="10"/>
        <v>1.037077262046913E-3</v>
      </c>
      <c r="H75" s="17">
        <f t="shared" ref="H75:H138" si="22">F75*$C$5/12*(1+$C$5/12)^$C$4/((1+$C$5/12)^$C$4-1)</f>
        <v>2262507.4497126951</v>
      </c>
      <c r="I75" s="17">
        <f t="shared" ref="I75:I138" si="23">C75*$C$3/12</f>
        <v>1797339.5169522117</v>
      </c>
      <c r="J75" s="2">
        <f t="shared" si="11"/>
        <v>315389.63968113478</v>
      </c>
      <c r="K75" s="2">
        <f t="shared" si="12"/>
        <v>1477376.3788485248</v>
      </c>
      <c r="L75" s="15">
        <f>K75/(1-SUM(G$10:G75))</f>
        <v>1564061.8334477735</v>
      </c>
      <c r="M75" s="15">
        <f t="shared" si="13"/>
        <v>302549866.0513851</v>
      </c>
      <c r="N75" s="2">
        <f t="shared" ref="N75:N138" si="24">J75+K75</f>
        <v>1792766.0185296596</v>
      </c>
      <c r="O75" s="3">
        <f t="shared" ref="O75:O138" si="25">N75+I75</f>
        <v>3590105.5354818711</v>
      </c>
      <c r="P75" s="3"/>
      <c r="Q75" s="22">
        <v>66</v>
      </c>
      <c r="R75" s="23">
        <f t="shared" ref="R75:R138" si="26">O75</f>
        <v>3590105.5354818711</v>
      </c>
      <c r="S75" s="2"/>
      <c r="T75">
        <v>90</v>
      </c>
      <c r="U75" s="28">
        <f t="shared" ref="U75:V75" si="27">2*( (1+U47)^6-1)</f>
        <v>7.1908652616432533E-2</v>
      </c>
      <c r="V75" s="28">
        <f t="shared" si="27"/>
        <v>8.0690097872092359E-2</v>
      </c>
    </row>
    <row r="76" spans="2:22">
      <c r="B76">
        <v>67</v>
      </c>
      <c r="C76" s="3">
        <f t="shared" ref="C76:C139" si="28">C75-J75-K75</f>
        <v>285781556.69382417</v>
      </c>
      <c r="D76">
        <f t="shared" ref="D76:D139" si="29">MIN(B76+3,30)*0.002*$C$6/100</f>
        <v>0.06</v>
      </c>
      <c r="E76" s="13">
        <f t="shared" ref="E76:E139" si="30">1-(1-D76)^(1/12)</f>
        <v>5.1430128318229462E-3</v>
      </c>
      <c r="F76" s="15">
        <f t="shared" ref="F76:F139" si="31">M75</f>
        <v>302549866.0513851</v>
      </c>
      <c r="G76" s="16">
        <f t="shared" ref="G76:G139" si="32">$C$5/12*(1+$C$5/12)^(B76-1)/((1+$C$5/12)^$C$4-1)</f>
        <v>1.0440991393420225E-3</v>
      </c>
      <c r="H76" s="17">
        <f t="shared" si="22"/>
        <v>2250871.3448667284</v>
      </c>
      <c r="I76" s="17">
        <f t="shared" si="23"/>
        <v>1786134.7293364012</v>
      </c>
      <c r="J76" s="2">
        <f t="shared" ref="J76:J139" si="33">F76*G76</f>
        <v>315892.05475229537</v>
      </c>
      <c r="K76" s="2">
        <f t="shared" ref="K76:K139" si="34">(C76-J76)*E76</f>
        <v>1468153.5762836125</v>
      </c>
      <c r="L76" s="15">
        <f>K76/(1-SUM(G$10:G76))</f>
        <v>1556017.8433685871</v>
      </c>
      <c r="M76" s="15">
        <f t="shared" ref="M76:M139" si="35">F76-L76</f>
        <v>300993848.20801651</v>
      </c>
      <c r="N76" s="2">
        <f t="shared" si="24"/>
        <v>1784045.6310359079</v>
      </c>
      <c r="O76" s="3">
        <f t="shared" si="25"/>
        <v>3570180.3603723091</v>
      </c>
      <c r="P76" s="3"/>
      <c r="Q76" s="22">
        <v>67</v>
      </c>
      <c r="R76" s="23">
        <f t="shared" si="26"/>
        <v>3570180.3603723091</v>
      </c>
      <c r="S76" s="2"/>
      <c r="T76">
        <v>100</v>
      </c>
      <c r="U76" s="28">
        <f t="shared" ref="U76:V76" si="36">2*( (1+U48)^6-1)</f>
        <v>7.1769084040969489E-2</v>
      </c>
      <c r="V76" s="28">
        <f t="shared" si="36"/>
        <v>8.0838486912794938E-2</v>
      </c>
    </row>
    <row r="77" spans="2:22">
      <c r="B77">
        <v>68</v>
      </c>
      <c r="C77" s="3">
        <f t="shared" si="28"/>
        <v>283997511.06278825</v>
      </c>
      <c r="D77">
        <f t="shared" si="29"/>
        <v>0.06</v>
      </c>
      <c r="E77" s="13">
        <f t="shared" si="30"/>
        <v>5.1430128318229462E-3</v>
      </c>
      <c r="F77" s="15">
        <f t="shared" si="31"/>
        <v>300993848.20801651</v>
      </c>
      <c r="G77" s="16">
        <f t="shared" si="32"/>
        <v>1.0511685605979839E-3</v>
      </c>
      <c r="H77" s="17">
        <f t="shared" si="22"/>
        <v>2239295.0846572961</v>
      </c>
      <c r="I77" s="17">
        <f t="shared" si="23"/>
        <v>1774984.4441424264</v>
      </c>
      <c r="J77" s="2">
        <f t="shared" si="33"/>
        <v>316395.27016966877</v>
      </c>
      <c r="K77" s="2">
        <f t="shared" si="34"/>
        <v>1458975.6186672885</v>
      </c>
      <c r="L77" s="15">
        <f>K77/(1-SUM(G$10:G77))</f>
        <v>1548015.2236335969</v>
      </c>
      <c r="M77" s="15">
        <f t="shared" si="35"/>
        <v>299445832.98438293</v>
      </c>
      <c r="N77" s="2">
        <f t="shared" si="24"/>
        <v>1775370.8888369573</v>
      </c>
      <c r="O77" s="3">
        <f t="shared" si="25"/>
        <v>3550355.3329793839</v>
      </c>
      <c r="P77" s="3"/>
      <c r="Q77" s="22">
        <v>68</v>
      </c>
      <c r="R77" s="23">
        <f t="shared" si="26"/>
        <v>3550355.3329793839</v>
      </c>
      <c r="S77" s="2"/>
      <c r="T77">
        <v>110</v>
      </c>
      <c r="U77" s="28">
        <f t="shared" ref="U77:V77" si="37">2*( (1+U49)^6-1)</f>
        <v>7.162887724892375E-2</v>
      </c>
      <c r="V77" s="28">
        <f t="shared" si="37"/>
        <v>8.0987469417476809E-2</v>
      </c>
    </row>
    <row r="78" spans="2:22">
      <c r="B78">
        <v>69</v>
      </c>
      <c r="C78" s="3">
        <f t="shared" si="28"/>
        <v>282222140.17395127</v>
      </c>
      <c r="D78">
        <f t="shared" si="29"/>
        <v>0.06</v>
      </c>
      <c r="E78" s="13">
        <f t="shared" si="30"/>
        <v>5.1430128318229462E-3</v>
      </c>
      <c r="F78" s="15">
        <f t="shared" si="31"/>
        <v>299445832.98438293</v>
      </c>
      <c r="G78" s="16">
        <f t="shared" si="32"/>
        <v>1.0582858477270331E-3</v>
      </c>
      <c r="H78" s="17">
        <f t="shared" si="22"/>
        <v>2227778.3613026654</v>
      </c>
      <c r="I78" s="17">
        <f t="shared" si="23"/>
        <v>1763888.3760871952</v>
      </c>
      <c r="J78" s="2">
        <f t="shared" si="33"/>
        <v>316899.28720820526</v>
      </c>
      <c r="K78" s="2">
        <f t="shared" si="34"/>
        <v>1449842.2712386583</v>
      </c>
      <c r="L78" s="15">
        <f>K78/(1-SUM(G$10:G78))</f>
        <v>1540053.7614745919</v>
      </c>
      <c r="M78" s="15">
        <f t="shared" si="35"/>
        <v>297905779.22290832</v>
      </c>
      <c r="N78" s="2">
        <f t="shared" si="24"/>
        <v>1766741.5584468637</v>
      </c>
      <c r="O78" s="3">
        <f t="shared" si="25"/>
        <v>3530629.9345340589</v>
      </c>
      <c r="P78" s="3"/>
      <c r="Q78" s="22">
        <v>69</v>
      </c>
      <c r="R78" s="23">
        <f t="shared" si="26"/>
        <v>3530629.9345340589</v>
      </c>
      <c r="S78" s="2"/>
      <c r="T78">
        <v>120</v>
      </c>
      <c r="U78" s="28">
        <f t="shared" ref="U78:V78" si="38">2*( (1+U50)^6-1)</f>
        <v>7.1488124208102466E-2</v>
      </c>
      <c r="V78" s="28">
        <f t="shared" si="38"/>
        <v>8.1136945349278733E-2</v>
      </c>
    </row>
    <row r="79" spans="2:22">
      <c r="B79">
        <v>70</v>
      </c>
      <c r="C79" s="3">
        <f t="shared" si="28"/>
        <v>280455398.61550438</v>
      </c>
      <c r="D79">
        <f t="shared" si="29"/>
        <v>0.06</v>
      </c>
      <c r="E79" s="13">
        <f t="shared" si="30"/>
        <v>5.1430128318229462E-3</v>
      </c>
      <c r="F79" s="15">
        <f t="shared" si="31"/>
        <v>297905779.22290832</v>
      </c>
      <c r="G79" s="16">
        <f t="shared" si="32"/>
        <v>1.0654513248210182E-3</v>
      </c>
      <c r="H79" s="17">
        <f t="shared" si="22"/>
        <v>2216320.8686040286</v>
      </c>
      <c r="I79" s="17">
        <f t="shared" si="23"/>
        <v>1752846.2413469022</v>
      </c>
      <c r="J79" s="2">
        <f t="shared" si="33"/>
        <v>317404.10714488541</v>
      </c>
      <c r="K79" s="2">
        <f t="shared" si="34"/>
        <v>1440753.300437639</v>
      </c>
      <c r="L79" s="15">
        <f>K79/(1-SUM(G$10:G79))</f>
        <v>1532133.2452176306</v>
      </c>
      <c r="M79" s="15">
        <f t="shared" si="35"/>
        <v>296373645.9776907</v>
      </c>
      <c r="N79" s="2">
        <f t="shared" si="24"/>
        <v>1758157.4075825245</v>
      </c>
      <c r="O79" s="3">
        <f t="shared" si="25"/>
        <v>3511003.6489294264</v>
      </c>
      <c r="P79" s="3"/>
      <c r="Q79" s="22">
        <v>70</v>
      </c>
      <c r="R79" s="23">
        <f t="shared" si="26"/>
        <v>3511003.6489294264</v>
      </c>
      <c r="S79" s="2"/>
      <c r="T79">
        <v>130</v>
      </c>
      <c r="U79" s="28">
        <f t="shared" ref="U79:V79" si="39">2*( (1+U51)^6-1)</f>
        <v>7.1346911387430545E-2</v>
      </c>
      <c r="V79" s="28">
        <f t="shared" si="39"/>
        <v>8.1286821367663631E-2</v>
      </c>
    </row>
    <row r="80" spans="2:22">
      <c r="B80">
        <v>71</v>
      </c>
      <c r="C80" s="3">
        <f t="shared" si="28"/>
        <v>278697241.20792186</v>
      </c>
      <c r="D80">
        <f t="shared" si="29"/>
        <v>0.06</v>
      </c>
      <c r="E80" s="13">
        <f t="shared" si="30"/>
        <v>5.1430128318229462E-3</v>
      </c>
      <c r="F80" s="15">
        <f t="shared" si="31"/>
        <v>296373645.9776907</v>
      </c>
      <c r="G80" s="16">
        <f t="shared" si="32"/>
        <v>1.0726653181661605E-3</v>
      </c>
      <c r="H80" s="17">
        <f t="shared" si="22"/>
        <v>2204922.3019373612</v>
      </c>
      <c r="I80" s="17">
        <f t="shared" si="23"/>
        <v>1741857.7575495115</v>
      </c>
      <c r="J80" s="2">
        <f t="shared" si="33"/>
        <v>317909.73125872458</v>
      </c>
      <c r="K80" s="2">
        <f t="shared" si="34"/>
        <v>1431708.4738987717</v>
      </c>
      <c r="L80" s="15">
        <f>K80/(1-SUM(G$10:G80))</f>
        <v>1524253.4642774137</v>
      </c>
      <c r="M80" s="15">
        <f t="shared" si="35"/>
        <v>294849392.51341331</v>
      </c>
      <c r="N80" s="2">
        <f t="shared" si="24"/>
        <v>1749618.2051574963</v>
      </c>
      <c r="O80" s="3">
        <f t="shared" si="25"/>
        <v>3491475.9627070078</v>
      </c>
      <c r="P80" s="3"/>
      <c r="Q80" s="22">
        <v>71</v>
      </c>
      <c r="R80" s="23">
        <f t="shared" si="26"/>
        <v>3491475.9627070078</v>
      </c>
      <c r="S80" s="2"/>
      <c r="T80">
        <v>140</v>
      </c>
      <c r="U80" s="28">
        <f t="shared" ref="U80:V80" si="40">2*( (1+U52)^6-1)</f>
        <v>7.1205319796395106E-2</v>
      </c>
      <c r="V80" s="28">
        <f t="shared" si="40"/>
        <v>8.1437010713186098E-2</v>
      </c>
    </row>
    <row r="81" spans="2:22">
      <c r="B81">
        <v>72</v>
      </c>
      <c r="C81" s="3">
        <f t="shared" si="28"/>
        <v>276947623.00276434</v>
      </c>
      <c r="D81">
        <f t="shared" si="29"/>
        <v>0.06</v>
      </c>
      <c r="E81" s="13">
        <f t="shared" si="30"/>
        <v>5.1430128318229462E-3</v>
      </c>
      <c r="F81" s="15">
        <f t="shared" si="31"/>
        <v>294849392.51341331</v>
      </c>
      <c r="G81" s="16">
        <f t="shared" si="32"/>
        <v>1.0799281562579111E-3</v>
      </c>
      <c r="H81" s="17">
        <f t="shared" si="22"/>
        <v>2193582.3582453248</v>
      </c>
      <c r="I81" s="17">
        <f t="shared" si="23"/>
        <v>1730922.643767277</v>
      </c>
      <c r="J81" s="2">
        <f t="shared" si="33"/>
        <v>318416.16083077557</v>
      </c>
      <c r="K81" s="2">
        <f t="shared" si="34"/>
        <v>1422707.5604450682</v>
      </c>
      <c r="L81" s="15">
        <f>K81/(1-SUM(G$10:G81))</f>
        <v>1516414.2091516843</v>
      </c>
      <c r="M81" s="15">
        <f t="shared" si="35"/>
        <v>293332978.30426162</v>
      </c>
      <c r="N81" s="2">
        <f t="shared" si="24"/>
        <v>1741123.7212758437</v>
      </c>
      <c r="O81" s="3">
        <f t="shared" si="25"/>
        <v>3472046.3650431205</v>
      </c>
      <c r="P81" s="3"/>
      <c r="Q81" s="22">
        <v>72</v>
      </c>
      <c r="R81" s="23">
        <f t="shared" si="26"/>
        <v>3472046.3650431205</v>
      </c>
      <c r="S81" s="2"/>
      <c r="T81">
        <v>150</v>
      </c>
      <c r="U81" s="28">
        <f t="shared" ref="U81:V81" si="41">2*( (1+U53)^6-1)</f>
        <v>7.1063425070176933E-2</v>
      </c>
      <c r="V81" s="28">
        <f t="shared" si="41"/>
        <v>8.1587433039485457E-2</v>
      </c>
    </row>
    <row r="82" spans="2:22">
      <c r="B82">
        <v>73</v>
      </c>
      <c r="C82" s="3">
        <f t="shared" si="28"/>
        <v>275206499.28148848</v>
      </c>
      <c r="D82">
        <f t="shared" si="29"/>
        <v>0.06</v>
      </c>
      <c r="E82" s="13">
        <f t="shared" si="30"/>
        <v>5.1430128318229462E-3</v>
      </c>
      <c r="F82" s="15">
        <f t="shared" si="31"/>
        <v>293332978.30426162</v>
      </c>
      <c r="G82" s="16">
        <f t="shared" si="32"/>
        <v>1.0872401698159074E-3</v>
      </c>
      <c r="H82" s="17">
        <f t="shared" si="22"/>
        <v>2182300.7360292086</v>
      </c>
      <c r="I82" s="17">
        <f t="shared" si="23"/>
        <v>1720040.6205093029</v>
      </c>
      <c r="J82" s="2">
        <f t="shared" si="33"/>
        <v>318923.3971441313</v>
      </c>
      <c r="K82" s="2">
        <f t="shared" si="34"/>
        <v>1413750.3300818868</v>
      </c>
      <c r="L82" s="15">
        <f>K82/(1-SUM(G$10:G82))</f>
        <v>1508615.2714156588</v>
      </c>
      <c r="M82" s="15">
        <f t="shared" si="35"/>
        <v>291824363.03284597</v>
      </c>
      <c r="N82" s="2">
        <f t="shared" si="24"/>
        <v>1732673.7272260182</v>
      </c>
      <c r="O82" s="3">
        <f t="shared" si="25"/>
        <v>3452714.3477353211</v>
      </c>
      <c r="P82" s="3"/>
      <c r="Q82" s="22">
        <v>73</v>
      </c>
      <c r="R82" s="23">
        <f t="shared" si="26"/>
        <v>3452714.3477353211</v>
      </c>
      <c r="S82" s="2"/>
      <c r="T82">
        <v>160</v>
      </c>
      <c r="U82" s="28">
        <f t="shared" ref="U82:V82" si="42">2*( (1+U54)^6-1)</f>
        <v>7.0921297593445676E-2</v>
      </c>
      <c r="V82" s="28">
        <f t="shared" si="42"/>
        <v>8.1738014202363818E-2</v>
      </c>
    </row>
    <row r="83" spans="2:22">
      <c r="B83">
        <v>74</v>
      </c>
      <c r="C83" s="3">
        <f t="shared" si="28"/>
        <v>273473825.55426246</v>
      </c>
      <c r="D83">
        <f t="shared" si="29"/>
        <v>0.06</v>
      </c>
      <c r="E83" s="13">
        <f t="shared" si="30"/>
        <v>5.1430128318229462E-3</v>
      </c>
      <c r="F83" s="15">
        <f t="shared" si="31"/>
        <v>291824363.03284597</v>
      </c>
      <c r="G83" s="16">
        <f t="shared" si="32"/>
        <v>1.094601691799036E-3</v>
      </c>
      <c r="H83" s="17">
        <f t="shared" si="22"/>
        <v>2171077.1353409137</v>
      </c>
      <c r="I83" s="17">
        <f t="shared" si="23"/>
        <v>1709211.4097141402</v>
      </c>
      <c r="J83" s="2">
        <f t="shared" si="33"/>
        <v>319431.44148392923</v>
      </c>
      <c r="K83" s="2">
        <f t="shared" si="34"/>
        <v>1404836.5539908423</v>
      </c>
      <c r="L83" s="15">
        <f>K83/(1-SUM(G$10:G83))</f>
        <v>1500856.4437164839</v>
      </c>
      <c r="M83" s="15">
        <f t="shared" si="35"/>
        <v>290323506.58912951</v>
      </c>
      <c r="N83" s="2">
        <f t="shared" si="24"/>
        <v>1724267.9954747716</v>
      </c>
      <c r="O83" s="3">
        <f t="shared" si="25"/>
        <v>3433479.4051889116</v>
      </c>
      <c r="P83" s="3"/>
      <c r="Q83" s="22">
        <v>74</v>
      </c>
      <c r="R83" s="23">
        <f t="shared" si="26"/>
        <v>3433479.4051889116</v>
      </c>
      <c r="S83" s="2"/>
      <c r="T83">
        <v>170</v>
      </c>
      <c r="U83" s="28">
        <f t="shared" ref="U83:V83" si="43">2*( (1+U55)^6-1)</f>
        <v>7.0779002656223611E-2</v>
      </c>
      <c r="V83" s="28">
        <f t="shared" si="43"/>
        <v>8.1888686015018308E-2</v>
      </c>
    </row>
    <row r="84" spans="2:22">
      <c r="B84">
        <v>75</v>
      </c>
      <c r="C84" s="3">
        <f t="shared" si="28"/>
        <v>271749557.5587877</v>
      </c>
      <c r="D84">
        <f t="shared" si="29"/>
        <v>0.06</v>
      </c>
      <c r="E84" s="13">
        <f t="shared" si="30"/>
        <v>5.1430128318229462E-3</v>
      </c>
      <c r="F84" s="15">
        <f t="shared" si="31"/>
        <v>290323506.58912951</v>
      </c>
      <c r="G84" s="16">
        <f t="shared" si="32"/>
        <v>1.1020130574205921E-3</v>
      </c>
      <c r="H84" s="17">
        <f t="shared" si="22"/>
        <v>2159911.2577749784</v>
      </c>
      <c r="I84" s="17">
        <f t="shared" si="23"/>
        <v>1698434.7347424233</v>
      </c>
      <c r="J84" s="2">
        <f t="shared" si="33"/>
        <v>319940.29513735406</v>
      </c>
      <c r="K84" s="2">
        <f t="shared" si="34"/>
        <v>1395966.0045237448</v>
      </c>
      <c r="L84" s="15">
        <f>K84/(1-SUM(G$10:G84))</f>
        <v>1493137.5197677258</v>
      </c>
      <c r="M84" s="15">
        <f t="shared" si="35"/>
        <v>288830369.06936181</v>
      </c>
      <c r="N84" s="2">
        <f t="shared" si="24"/>
        <v>1715906.299661099</v>
      </c>
      <c r="O84" s="3">
        <f t="shared" si="25"/>
        <v>3414341.0344035225</v>
      </c>
      <c r="P84" s="3"/>
      <c r="Q84" s="22">
        <v>75</v>
      </c>
      <c r="R84" s="23">
        <f t="shared" si="26"/>
        <v>3414341.0344035225</v>
      </c>
      <c r="S84" s="2"/>
      <c r="T84">
        <v>180</v>
      </c>
      <c r="U84" s="28">
        <f t="shared" ref="U84:V84" si="44">2*( (1+U56)^6-1)</f>
        <v>7.0636600635543889E-2</v>
      </c>
      <c r="V84" s="28">
        <f t="shared" si="44"/>
        <v>8.2039385977890067E-2</v>
      </c>
    </row>
    <row r="85" spans="2:22">
      <c r="B85">
        <v>76</v>
      </c>
      <c r="C85" s="3">
        <f t="shared" si="28"/>
        <v>270033651.2591266</v>
      </c>
      <c r="D85">
        <f t="shared" si="29"/>
        <v>0.06</v>
      </c>
      <c r="E85" s="13">
        <f t="shared" si="30"/>
        <v>5.1430128318229462E-3</v>
      </c>
      <c r="F85" s="15">
        <f t="shared" si="31"/>
        <v>288830369.06936181</v>
      </c>
      <c r="G85" s="16">
        <f t="shared" si="32"/>
        <v>1.1094746041635443E-3</v>
      </c>
      <c r="H85" s="17">
        <f t="shared" si="22"/>
        <v>2148802.8064606427</v>
      </c>
      <c r="I85" s="17">
        <f t="shared" si="23"/>
        <v>1687710.3203695414</v>
      </c>
      <c r="J85" s="2">
        <f t="shared" si="33"/>
        <v>320449.95939364063</v>
      </c>
      <c r="K85" s="2">
        <f t="shared" si="34"/>
        <v>1387138.455196572</v>
      </c>
      <c r="L85" s="15">
        <f>K85/(1-SUM(G$10:G85))</f>
        <v>1485458.2943438843</v>
      </c>
      <c r="M85" s="15">
        <f t="shared" si="35"/>
        <v>287344910.77501792</v>
      </c>
      <c r="N85" s="2">
        <f t="shared" si="24"/>
        <v>1707588.4145902125</v>
      </c>
      <c r="O85" s="3">
        <f t="shared" si="25"/>
        <v>3395298.7349597542</v>
      </c>
      <c r="P85" s="3"/>
      <c r="Q85" s="22">
        <v>76</v>
      </c>
      <c r="R85" s="23">
        <f t="shared" si="26"/>
        <v>3395298.7349597542</v>
      </c>
      <c r="S85" s="2"/>
      <c r="T85">
        <v>190</v>
      </c>
      <c r="U85" s="28">
        <f t="shared" ref="U85:V85" si="45">2*( (1+U57)^6-1)</f>
        <v>7.0494147197217583E-2</v>
      </c>
      <c r="V85" s="28">
        <f t="shared" si="45"/>
        <v>8.2190056990442351E-2</v>
      </c>
    </row>
    <row r="86" spans="2:22">
      <c r="B86">
        <v>77</v>
      </c>
      <c r="C86" s="3">
        <f t="shared" si="28"/>
        <v>268326062.84453642</v>
      </c>
      <c r="D86">
        <f t="shared" si="29"/>
        <v>0.06</v>
      </c>
      <c r="E86" s="13">
        <f t="shared" si="30"/>
        <v>5.1430128318229462E-3</v>
      </c>
      <c r="F86" s="15">
        <f t="shared" si="31"/>
        <v>287344910.77501792</v>
      </c>
      <c r="G86" s="16">
        <f t="shared" si="32"/>
        <v>1.1169866717959016E-3</v>
      </c>
      <c r="H86" s="17">
        <f t="shared" si="22"/>
        <v>2137751.4860539585</v>
      </c>
      <c r="I86" s="17">
        <f t="shared" si="23"/>
        <v>1677037.8927783526</v>
      </c>
      <c r="J86" s="2">
        <f t="shared" si="33"/>
        <v>320960.4355440776</v>
      </c>
      <c r="K86" s="2">
        <f t="shared" si="34"/>
        <v>1378353.6806834706</v>
      </c>
      <c r="L86" s="15">
        <f>K86/(1-SUM(G$10:G86))</f>
        <v>1477818.5632749361</v>
      </c>
      <c r="M86" s="15">
        <f t="shared" si="35"/>
        <v>285867092.211743</v>
      </c>
      <c r="N86" s="2">
        <f t="shared" si="24"/>
        <v>1699314.1162275481</v>
      </c>
      <c r="O86" s="3">
        <f t="shared" si="25"/>
        <v>3376352.0090059005</v>
      </c>
      <c r="P86" s="3"/>
      <c r="Q86" s="22">
        <v>77</v>
      </c>
      <c r="R86" s="23">
        <f t="shared" si="26"/>
        <v>3376352.0090059005</v>
      </c>
      <c r="S86" s="2"/>
      <c r="T86">
        <v>200</v>
      </c>
      <c r="U86" s="28">
        <f t="shared" ref="U86:V86" si="46">2*( (1+U58)^6-1)</f>
        <v>7.0351693512426206E-2</v>
      </c>
      <c r="V86" s="28">
        <f t="shared" si="46"/>
        <v>8.2340647051567739E-2</v>
      </c>
    </row>
    <row r="87" spans="2:22">
      <c r="B87">
        <v>78</v>
      </c>
      <c r="C87" s="3">
        <f t="shared" si="28"/>
        <v>266626748.72830889</v>
      </c>
      <c r="D87">
        <f t="shared" si="29"/>
        <v>0.06</v>
      </c>
      <c r="E87" s="13">
        <f t="shared" si="30"/>
        <v>5.1430128318229462E-3</v>
      </c>
      <c r="F87" s="15">
        <f t="shared" si="31"/>
        <v>285867092.211743</v>
      </c>
      <c r="G87" s="16">
        <f t="shared" si="32"/>
        <v>1.1245496023861864E-3</v>
      </c>
      <c r="H87" s="17">
        <f t="shared" si="22"/>
        <v>2126757.0027299346</v>
      </c>
      <c r="I87" s="17">
        <f t="shared" si="23"/>
        <v>1666417.1795519304</v>
      </c>
      <c r="J87" s="2">
        <f t="shared" si="33"/>
        <v>321471.72488201084</v>
      </c>
      <c r="K87" s="2">
        <f t="shared" si="34"/>
        <v>1369611.4568107885</v>
      </c>
      <c r="L87" s="15">
        <f>K87/(1-SUM(G$10:G87))</f>
        <v>1470218.1234409066</v>
      </c>
      <c r="M87" s="15">
        <f t="shared" si="35"/>
        <v>284396874.08830208</v>
      </c>
      <c r="N87" s="2">
        <f t="shared" si="24"/>
        <v>1691083.1816927993</v>
      </c>
      <c r="O87" s="3">
        <f t="shared" si="25"/>
        <v>3357500.3612447297</v>
      </c>
      <c r="P87" s="3"/>
      <c r="Q87" s="22">
        <v>78</v>
      </c>
      <c r="R87" s="23">
        <f t="shared" si="26"/>
        <v>3357500.3612447297</v>
      </c>
      <c r="S87" s="2"/>
    </row>
    <row r="88" spans="2:22">
      <c r="B88">
        <v>79</v>
      </c>
      <c r="C88" s="3">
        <f t="shared" si="28"/>
        <v>264935665.54661608</v>
      </c>
      <c r="D88">
        <f t="shared" si="29"/>
        <v>0.06</v>
      </c>
      <c r="E88" s="13">
        <f t="shared" si="30"/>
        <v>5.1430128318229462E-3</v>
      </c>
      <c r="F88" s="15">
        <f t="shared" si="31"/>
        <v>284396874.08830208</v>
      </c>
      <c r="G88" s="16">
        <f t="shared" si="32"/>
        <v>1.1321637403190097E-3</v>
      </c>
      <c r="H88" s="17">
        <f t="shared" si="22"/>
        <v>2115819.0641747252</v>
      </c>
      <c r="I88" s="17">
        <f t="shared" si="23"/>
        <v>1655847.9096663503</v>
      </c>
      <c r="J88" s="2">
        <f t="shared" si="33"/>
        <v>321983.82870284654</v>
      </c>
      <c r="K88" s="2">
        <f t="shared" si="34"/>
        <v>1360911.5605511407</v>
      </c>
      <c r="L88" s="15">
        <f>K88/(1-SUM(G$10:G88))</f>
        <v>1462656.7727664714</v>
      </c>
      <c r="M88" s="15">
        <f t="shared" si="35"/>
        <v>282934217.3155356</v>
      </c>
      <c r="N88" s="2">
        <f t="shared" si="24"/>
        <v>1682895.3892539872</v>
      </c>
      <c r="O88" s="3">
        <f t="shared" si="25"/>
        <v>3338743.2989203376</v>
      </c>
      <c r="P88" s="3"/>
      <c r="Q88" s="22">
        <v>79</v>
      </c>
      <c r="R88" s="23">
        <f t="shared" si="26"/>
        <v>3338743.2989203376</v>
      </c>
      <c r="S88" s="2"/>
    </row>
    <row r="89" spans="2:22">
      <c r="B89">
        <v>80</v>
      </c>
      <c r="C89" s="3">
        <f t="shared" si="28"/>
        <v>263252770.1573621</v>
      </c>
      <c r="D89">
        <f t="shared" si="29"/>
        <v>0.06</v>
      </c>
      <c r="E89" s="13">
        <f t="shared" si="30"/>
        <v>5.1430128318229462E-3</v>
      </c>
      <c r="F89" s="15">
        <f t="shared" si="31"/>
        <v>282934217.3155356</v>
      </c>
      <c r="G89" s="16">
        <f t="shared" si="32"/>
        <v>1.1398294323107531E-3</v>
      </c>
      <c r="H89" s="17">
        <f t="shared" si="22"/>
        <v>2104937.3795778593</v>
      </c>
      <c r="I89" s="17">
        <f t="shared" si="23"/>
        <v>1645329.813483513</v>
      </c>
      <c r="J89" s="2">
        <f t="shared" si="33"/>
        <v>322496.7483040542</v>
      </c>
      <c r="K89" s="2">
        <f t="shared" si="34"/>
        <v>1352253.770017501</v>
      </c>
      <c r="L89" s="15">
        <f>K89/(1-SUM(G$10:G89))</f>
        <v>1455134.3102155807</v>
      </c>
      <c r="M89" s="15">
        <f t="shared" si="35"/>
        <v>281479083.00532001</v>
      </c>
      <c r="N89" s="2">
        <f t="shared" si="24"/>
        <v>1674750.5183215551</v>
      </c>
      <c r="O89" s="3">
        <f t="shared" si="25"/>
        <v>3320080.3318050681</v>
      </c>
      <c r="P89" s="3"/>
      <c r="Q89" s="22">
        <v>80</v>
      </c>
      <c r="R89" s="23">
        <f t="shared" si="26"/>
        <v>3320080.3318050681</v>
      </c>
      <c r="S89" s="2"/>
    </row>
    <row r="90" spans="2:22">
      <c r="B90">
        <v>81</v>
      </c>
      <c r="C90" s="3">
        <f t="shared" si="28"/>
        <v>261578019.63904053</v>
      </c>
      <c r="D90">
        <f t="shared" si="29"/>
        <v>0.06</v>
      </c>
      <c r="E90" s="13">
        <f t="shared" si="30"/>
        <v>5.1430128318229462E-3</v>
      </c>
      <c r="F90" s="15">
        <f t="shared" si="31"/>
        <v>281479083.00532001</v>
      </c>
      <c r="G90" s="16">
        <f t="shared" si="32"/>
        <v>1.1475470274253574E-3</v>
      </c>
      <c r="H90" s="17">
        <f t="shared" si="22"/>
        <v>2094111.659624506</v>
      </c>
      <c r="I90" s="17">
        <f t="shared" si="23"/>
        <v>1634862.6227440033</v>
      </c>
      <c r="J90" s="2">
        <f t="shared" si="33"/>
        <v>323010.48498517042</v>
      </c>
      <c r="K90" s="2">
        <f t="shared" si="34"/>
        <v>1343637.8644573279</v>
      </c>
      <c r="L90" s="15">
        <f>K90/(1-SUM(G$10:G90))</f>
        <v>1447650.535786116</v>
      </c>
      <c r="M90" s="15">
        <f t="shared" si="35"/>
        <v>280031432.46953392</v>
      </c>
      <c r="N90" s="2">
        <f t="shared" si="24"/>
        <v>1666648.3494424983</v>
      </c>
      <c r="O90" s="3">
        <f t="shared" si="25"/>
        <v>3301510.9721865016</v>
      </c>
      <c r="P90" s="3"/>
      <c r="Q90" s="22">
        <v>81</v>
      </c>
      <c r="R90" s="23">
        <f t="shared" si="26"/>
        <v>3301510.9721865016</v>
      </c>
      <c r="S90" s="2"/>
    </row>
    <row r="91" spans="2:22">
      <c r="B91">
        <v>82</v>
      </c>
      <c r="C91" s="3">
        <f t="shared" si="28"/>
        <v>259911371.28959802</v>
      </c>
      <c r="D91">
        <f t="shared" si="29"/>
        <v>0.06</v>
      </c>
      <c r="E91" s="13">
        <f t="shared" si="30"/>
        <v>5.1430128318229462E-3</v>
      </c>
      <c r="F91" s="15">
        <f t="shared" si="31"/>
        <v>280031432.46953392</v>
      </c>
      <c r="G91" s="16">
        <f t="shared" si="32"/>
        <v>1.1553168770902166E-3</v>
      </c>
      <c r="H91" s="17">
        <f t="shared" si="22"/>
        <v>2083341.6164877871</v>
      </c>
      <c r="I91" s="17">
        <f t="shared" si="23"/>
        <v>1624446.0705599876</v>
      </c>
      <c r="J91" s="2">
        <f t="shared" si="33"/>
        <v>323525.0400478018</v>
      </c>
      <c r="K91" s="2">
        <f t="shared" si="34"/>
        <v>1335063.6242467188</v>
      </c>
      <c r="L91" s="15">
        <f>K91/(1-SUM(G$10:G91))</f>
        <v>1440205.2505045726</v>
      </c>
      <c r="M91" s="15">
        <f t="shared" si="35"/>
        <v>278591227.21902937</v>
      </c>
      <c r="N91" s="2">
        <f t="shared" si="24"/>
        <v>1658588.6642945206</v>
      </c>
      <c r="O91" s="3">
        <f t="shared" si="25"/>
        <v>3283034.7348545082</v>
      </c>
      <c r="P91" s="3"/>
      <c r="Q91" s="22">
        <v>82</v>
      </c>
      <c r="R91" s="23">
        <f t="shared" si="26"/>
        <v>3283034.7348545082</v>
      </c>
      <c r="S91" s="2"/>
    </row>
    <row r="92" spans="2:22">
      <c r="B92">
        <v>83</v>
      </c>
      <c r="C92" s="3">
        <f t="shared" si="28"/>
        <v>258252782.62530351</v>
      </c>
      <c r="D92">
        <f t="shared" si="29"/>
        <v>0.06</v>
      </c>
      <c r="E92" s="13">
        <f t="shared" si="30"/>
        <v>5.1430128318229462E-3</v>
      </c>
      <c r="F92" s="15">
        <f t="shared" si="31"/>
        <v>278591227.21902937</v>
      </c>
      <c r="G92" s="16">
        <f t="shared" si="32"/>
        <v>1.1631393351121818E-3</v>
      </c>
      <c r="H92" s="17">
        <f t="shared" si="22"/>
        <v>2072626.9638211203</v>
      </c>
      <c r="I92" s="17">
        <f t="shared" si="23"/>
        <v>1614079.8914081471</v>
      </c>
      <c r="J92" s="2">
        <f t="shared" si="33"/>
        <v>324040.41479562857</v>
      </c>
      <c r="K92" s="2">
        <f t="shared" si="34"/>
        <v>1326530.8308845947</v>
      </c>
      <c r="L92" s="15">
        <f>K92/(1-SUM(G$10:G92))</f>
        <v>1432798.256420769</v>
      </c>
      <c r="M92" s="15">
        <f t="shared" si="35"/>
        <v>277158428.96260858</v>
      </c>
      <c r="N92" s="2">
        <f t="shared" si="24"/>
        <v>1650571.2456802232</v>
      </c>
      <c r="O92" s="3">
        <f t="shared" si="25"/>
        <v>3264651.1370883705</v>
      </c>
      <c r="P92" s="3"/>
      <c r="Q92" s="22">
        <v>83</v>
      </c>
      <c r="R92" s="23">
        <f t="shared" si="26"/>
        <v>3264651.1370883705</v>
      </c>
      <c r="S92" s="2"/>
    </row>
    <row r="93" spans="2:22">
      <c r="B93">
        <v>84</v>
      </c>
      <c r="C93" s="3">
        <f t="shared" si="28"/>
        <v>256602211.37962326</v>
      </c>
      <c r="D93">
        <f t="shared" si="29"/>
        <v>0.06</v>
      </c>
      <c r="E93" s="13">
        <f t="shared" si="30"/>
        <v>5.1430128318229462E-3</v>
      </c>
      <c r="F93" s="15">
        <f t="shared" si="31"/>
        <v>277158428.96260858</v>
      </c>
      <c r="G93" s="16">
        <f t="shared" si="32"/>
        <v>1.1710147576936708E-3</v>
      </c>
      <c r="H93" s="17">
        <f t="shared" si="22"/>
        <v>2061967.4167506057</v>
      </c>
      <c r="I93" s="17">
        <f t="shared" si="23"/>
        <v>1603763.8211226454</v>
      </c>
      <c r="J93" s="2">
        <f t="shared" si="33"/>
        <v>324556.61053440755</v>
      </c>
      <c r="K93" s="2">
        <f t="shared" si="34"/>
        <v>1318039.2669869151</v>
      </c>
      <c r="L93" s="15">
        <f>K93/(1-SUM(G$10:G93))</f>
        <v>1425429.3566025835</v>
      </c>
      <c r="M93" s="15">
        <f t="shared" si="35"/>
        <v>275732999.60600597</v>
      </c>
      <c r="N93" s="2">
        <f t="shared" si="24"/>
        <v>1642595.8775213226</v>
      </c>
      <c r="O93" s="3">
        <f t="shared" si="25"/>
        <v>3246359.698643968</v>
      </c>
      <c r="P93" s="3"/>
      <c r="Q93" s="22">
        <v>84</v>
      </c>
      <c r="R93" s="23">
        <f t="shared" si="26"/>
        <v>3246359.698643968</v>
      </c>
      <c r="S93" s="2"/>
    </row>
    <row r="94" spans="2:22">
      <c r="B94">
        <v>85</v>
      </c>
      <c r="C94" s="3">
        <f t="shared" si="28"/>
        <v>254959615.50210196</v>
      </c>
      <c r="D94">
        <f t="shared" si="29"/>
        <v>0.06</v>
      </c>
      <c r="E94" s="13">
        <f t="shared" si="30"/>
        <v>5.1430128318229462E-3</v>
      </c>
      <c r="F94" s="15">
        <f t="shared" si="31"/>
        <v>275732999.60600597</v>
      </c>
      <c r="G94" s="16">
        <f t="shared" si="32"/>
        <v>1.1789435034488883E-3</v>
      </c>
      <c r="H94" s="17">
        <f t="shared" si="22"/>
        <v>2051362.6918674563</v>
      </c>
      <c r="I94" s="17">
        <f t="shared" si="23"/>
        <v>1593497.596888137</v>
      </c>
      <c r="J94" s="2">
        <f t="shared" si="33"/>
        <v>325073.62857197563</v>
      </c>
      <c r="K94" s="2">
        <f t="shared" si="34"/>
        <v>1309588.7162809221</v>
      </c>
      <c r="L94" s="15">
        <f>K94/(1-SUM(G$10:G94))</f>
        <v>1418098.3551307193</v>
      </c>
      <c r="M94" s="15">
        <f t="shared" si="35"/>
        <v>274314901.25087523</v>
      </c>
      <c r="N94" s="2">
        <f t="shared" si="24"/>
        <v>1634662.3448528978</v>
      </c>
      <c r="O94" s="3">
        <f t="shared" si="25"/>
        <v>3228159.9417410349</v>
      </c>
      <c r="P94" s="3"/>
      <c r="Q94" s="22">
        <v>85</v>
      </c>
      <c r="R94" s="23">
        <f t="shared" si="26"/>
        <v>3228159.9417410349</v>
      </c>
      <c r="S94" s="2"/>
    </row>
    <row r="95" spans="2:22">
      <c r="B95">
        <v>86</v>
      </c>
      <c r="C95" s="3">
        <f t="shared" si="28"/>
        <v>253324953.15724906</v>
      </c>
      <c r="D95">
        <f t="shared" si="29"/>
        <v>0.06</v>
      </c>
      <c r="E95" s="13">
        <f t="shared" si="30"/>
        <v>5.1430128318229462E-3</v>
      </c>
      <c r="F95" s="15">
        <f t="shared" si="31"/>
        <v>274314901.25087523</v>
      </c>
      <c r="G95" s="16">
        <f t="shared" si="32"/>
        <v>1.1869259334201568E-3</v>
      </c>
      <c r="H95" s="17">
        <f t="shared" si="22"/>
        <v>2040812.5072204589</v>
      </c>
      <c r="I95" s="17">
        <f t="shared" si="23"/>
        <v>1583280.9572328066</v>
      </c>
      <c r="J95" s="2">
        <f t="shared" si="33"/>
        <v>325591.47021825326</v>
      </c>
      <c r="K95" s="2">
        <f t="shared" si="34"/>
        <v>1301178.9635994141</v>
      </c>
      <c r="L95" s="15">
        <f>K95/(1-SUM(G$10:G95))</f>
        <v>1410805.0570934948</v>
      </c>
      <c r="M95" s="15">
        <f t="shared" si="35"/>
        <v>272904096.19378173</v>
      </c>
      <c r="N95" s="2">
        <f t="shared" si="24"/>
        <v>1626770.4338176674</v>
      </c>
      <c r="O95" s="3">
        <f t="shared" si="25"/>
        <v>3210051.3910504738</v>
      </c>
      <c r="P95" s="3"/>
      <c r="Q95" s="22">
        <v>86</v>
      </c>
      <c r="R95" s="23">
        <f t="shared" si="26"/>
        <v>3210051.3910504738</v>
      </c>
      <c r="S95" s="2"/>
    </row>
    <row r="96" spans="2:22">
      <c r="B96">
        <v>87</v>
      </c>
      <c r="C96" s="3">
        <f t="shared" si="28"/>
        <v>251698182.72343141</v>
      </c>
      <c r="D96">
        <f t="shared" si="29"/>
        <v>0.06</v>
      </c>
      <c r="E96" s="13">
        <f t="shared" si="30"/>
        <v>5.1430128318229462E-3</v>
      </c>
      <c r="F96" s="15">
        <f t="shared" si="31"/>
        <v>272904096.19378173</v>
      </c>
      <c r="G96" s="16">
        <f t="shared" si="32"/>
        <v>1.194962411094356E-3</v>
      </c>
      <c r="H96" s="17">
        <f t="shared" si="22"/>
        <v>2030316.5823084794</v>
      </c>
      <c r="I96" s="17">
        <f t="shared" si="23"/>
        <v>1573113.6420214463</v>
      </c>
      <c r="J96" s="2">
        <f t="shared" si="33"/>
        <v>326110.13678524748</v>
      </c>
      <c r="K96" s="2">
        <f t="shared" si="34"/>
        <v>1292809.7948750502</v>
      </c>
      <c r="L96" s="15">
        <f>K96/(1-SUM(G$10:G96))</f>
        <v>1403549.2685816623</v>
      </c>
      <c r="M96" s="15">
        <f t="shared" si="35"/>
        <v>271500546.92520005</v>
      </c>
      <c r="N96" s="2">
        <f t="shared" si="24"/>
        <v>1618919.9316602978</v>
      </c>
      <c r="O96" s="3">
        <f t="shared" si="25"/>
        <v>3192033.5736817438</v>
      </c>
      <c r="P96" s="3"/>
      <c r="Q96" s="22">
        <v>87</v>
      </c>
      <c r="R96" s="23">
        <f t="shared" si="26"/>
        <v>3192033.5736817438</v>
      </c>
      <c r="S96" s="2"/>
    </row>
    <row r="97" spans="2:19">
      <c r="B97">
        <v>88</v>
      </c>
      <c r="C97" s="3">
        <f t="shared" si="28"/>
        <v>250079262.79177111</v>
      </c>
      <c r="D97">
        <f t="shared" si="29"/>
        <v>0.06</v>
      </c>
      <c r="E97" s="13">
        <f t="shared" si="30"/>
        <v>5.1430128318229462E-3</v>
      </c>
      <c r="F97" s="15">
        <f t="shared" si="31"/>
        <v>271500546.92520005</v>
      </c>
      <c r="G97" s="16">
        <f t="shared" si="32"/>
        <v>1.2030533024194742E-3</v>
      </c>
      <c r="H97" s="17">
        <f t="shared" si="22"/>
        <v>2019874.6380730036</v>
      </c>
      <c r="I97" s="17">
        <f t="shared" si="23"/>
        <v>1562995.3924485694</v>
      </c>
      <c r="J97" s="2">
        <f t="shared" si="33"/>
        <v>326629.6295870553</v>
      </c>
      <c r="K97" s="2">
        <f t="shared" si="34"/>
        <v>1284480.9971346818</v>
      </c>
      <c r="L97" s="15">
        <f>K97/(1-SUM(G$10:G97))</f>
        <v>1396330.7966832514</v>
      </c>
      <c r="M97" s="15">
        <f t="shared" si="35"/>
        <v>270104216.12851679</v>
      </c>
      <c r="N97" s="2">
        <f t="shared" si="24"/>
        <v>1611110.626721737</v>
      </c>
      <c r="O97" s="3">
        <f t="shared" si="25"/>
        <v>3174106.0191703066</v>
      </c>
      <c r="P97" s="3"/>
      <c r="Q97" s="22">
        <v>88</v>
      </c>
      <c r="R97" s="23">
        <f t="shared" si="26"/>
        <v>3174106.0191703066</v>
      </c>
      <c r="S97" s="2"/>
    </row>
    <row r="98" spans="2:19">
      <c r="B98">
        <v>89</v>
      </c>
      <c r="C98" s="3">
        <f t="shared" si="28"/>
        <v>248468152.16504937</v>
      </c>
      <c r="D98">
        <f t="shared" si="29"/>
        <v>0.06</v>
      </c>
      <c r="E98" s="13">
        <f t="shared" si="30"/>
        <v>5.1430128318229462E-3</v>
      </c>
      <c r="F98" s="15">
        <f t="shared" si="31"/>
        <v>270104216.12851679</v>
      </c>
      <c r="G98" s="16">
        <f t="shared" si="32"/>
        <v>1.2111989758212729E-3</v>
      </c>
      <c r="H98" s="17">
        <f t="shared" si="22"/>
        <v>2009486.3968907206</v>
      </c>
      <c r="I98" s="17">
        <f t="shared" si="23"/>
        <v>1552925.9510315584</v>
      </c>
      <c r="J98" s="2">
        <f t="shared" si="33"/>
        <v>327149.94993986725</v>
      </c>
      <c r="K98" s="2">
        <f t="shared" si="34"/>
        <v>1276192.3584937144</v>
      </c>
      <c r="L98" s="15">
        <f>K98/(1-SUM(G$10:G98))</f>
        <v>1389149.4494784398</v>
      </c>
      <c r="M98" s="15">
        <f t="shared" si="35"/>
        <v>268715066.67903835</v>
      </c>
      <c r="N98" s="2">
        <f t="shared" si="24"/>
        <v>1603342.3084335816</v>
      </c>
      <c r="O98" s="3">
        <f t="shared" si="25"/>
        <v>3156268.2594651403</v>
      </c>
      <c r="P98" s="3"/>
      <c r="Q98" s="22">
        <v>89</v>
      </c>
      <c r="R98" s="23">
        <f t="shared" si="26"/>
        <v>3156268.2594651403</v>
      </c>
      <c r="S98" s="2"/>
    </row>
    <row r="99" spans="2:19">
      <c r="B99">
        <v>90</v>
      </c>
      <c r="C99" s="3">
        <f t="shared" si="28"/>
        <v>246864809.85661578</v>
      </c>
      <c r="D99">
        <f t="shared" si="29"/>
        <v>0.06</v>
      </c>
      <c r="E99" s="13">
        <f t="shared" si="30"/>
        <v>5.1430128318229462E-3</v>
      </c>
      <c r="F99" s="15">
        <f t="shared" si="31"/>
        <v>268715066.67903835</v>
      </c>
      <c r="G99" s="16">
        <f t="shared" si="32"/>
        <v>1.2193998022200629E-3</v>
      </c>
      <c r="H99" s="17">
        <f t="shared" si="22"/>
        <v>1999151.5825661381</v>
      </c>
      <c r="I99" s="17">
        <f t="shared" si="23"/>
        <v>1542905.0616038486</v>
      </c>
      <c r="J99" s="2">
        <f t="shared" si="33"/>
        <v>327671.09916197037</v>
      </c>
      <c r="K99" s="2">
        <f t="shared" si="34"/>
        <v>1267943.668150499</v>
      </c>
      <c r="L99" s="15">
        <f>K99/(1-SUM(G$10:G99))</f>
        <v>1382005.036034452</v>
      </c>
      <c r="M99" s="15">
        <f t="shared" si="35"/>
        <v>267333061.64300388</v>
      </c>
      <c r="N99" s="2">
        <f t="shared" si="24"/>
        <v>1595614.7673124694</v>
      </c>
      <c r="O99" s="3">
        <f t="shared" si="25"/>
        <v>3138519.8289163178</v>
      </c>
      <c r="P99" s="3"/>
      <c r="Q99" s="22">
        <v>90</v>
      </c>
      <c r="R99" s="23">
        <f t="shared" si="26"/>
        <v>3138519.8289163178</v>
      </c>
      <c r="S99" s="2"/>
    </row>
    <row r="100" spans="2:19">
      <c r="B100">
        <v>91</v>
      </c>
      <c r="C100" s="3">
        <f t="shared" si="28"/>
        <v>245269195.08930331</v>
      </c>
      <c r="D100">
        <f t="shared" si="29"/>
        <v>0.06</v>
      </c>
      <c r="E100" s="13">
        <f t="shared" si="30"/>
        <v>5.1430128318229462E-3</v>
      </c>
      <c r="F100" s="15">
        <f t="shared" si="31"/>
        <v>267333061.64300388</v>
      </c>
      <c r="G100" s="16">
        <f t="shared" si="32"/>
        <v>1.2276561550475949E-3</v>
      </c>
      <c r="H100" s="17">
        <f t="shared" si="22"/>
        <v>1988869.9203242408</v>
      </c>
      <c r="I100" s="17">
        <f t="shared" si="23"/>
        <v>1532932.4693081456</v>
      </c>
      <c r="J100" s="2">
        <f t="shared" si="33"/>
        <v>328193.07857375185</v>
      </c>
      <c r="K100" s="2">
        <f t="shared" si="34"/>
        <v>1259734.7163807522</v>
      </c>
      <c r="L100" s="15">
        <f>K100/(1-SUM(G$10:G100))</f>
        <v>1374897.3664004831</v>
      </c>
      <c r="M100" s="15">
        <f t="shared" si="35"/>
        <v>265958164.2766034</v>
      </c>
      <c r="N100" s="2">
        <f t="shared" si="24"/>
        <v>1587927.7949545039</v>
      </c>
      <c r="O100" s="3">
        <f t="shared" si="25"/>
        <v>3120860.2642626492</v>
      </c>
      <c r="P100" s="3"/>
      <c r="Q100" s="22">
        <v>91</v>
      </c>
      <c r="R100" s="23">
        <f t="shared" si="26"/>
        <v>3120860.2642626492</v>
      </c>
      <c r="S100" s="2"/>
    </row>
    <row r="101" spans="2:19">
      <c r="B101">
        <v>92</v>
      </c>
      <c r="C101" s="3">
        <f t="shared" si="28"/>
        <v>243681267.29434881</v>
      </c>
      <c r="D101">
        <f t="shared" si="29"/>
        <v>0.06</v>
      </c>
      <c r="E101" s="13">
        <f t="shared" si="30"/>
        <v>5.1430128318229462E-3</v>
      </c>
      <c r="F101" s="15">
        <f t="shared" si="31"/>
        <v>265958164.2766034</v>
      </c>
      <c r="G101" s="16">
        <f t="shared" si="32"/>
        <v>1.2359684102640628E-3</v>
      </c>
      <c r="H101" s="17">
        <f t="shared" si="22"/>
        <v>1978641.136803187</v>
      </c>
      <c r="I101" s="17">
        <f t="shared" si="23"/>
        <v>1523007.9205896799</v>
      </c>
      <c r="J101" s="2">
        <f t="shared" si="33"/>
        <v>328715.88949770195</v>
      </c>
      <c r="K101" s="2">
        <f t="shared" si="34"/>
        <v>1251565.2945320024</v>
      </c>
      <c r="L101" s="15">
        <f>K101/(1-SUM(G$10:G101))</f>
        <v>1367826.251602646</v>
      </c>
      <c r="M101" s="15">
        <f t="shared" si="35"/>
        <v>264590338.02500075</v>
      </c>
      <c r="N101" s="2">
        <f t="shared" si="24"/>
        <v>1580281.1840297044</v>
      </c>
      <c r="O101" s="3">
        <f t="shared" si="25"/>
        <v>3103289.1046193843</v>
      </c>
      <c r="P101" s="3"/>
      <c r="Q101" s="22">
        <v>92</v>
      </c>
      <c r="R101" s="23">
        <f t="shared" si="26"/>
        <v>3103289.1046193843</v>
      </c>
      <c r="S101" s="2"/>
    </row>
    <row r="102" spans="2:19">
      <c r="B102">
        <v>93</v>
      </c>
      <c r="C102" s="3">
        <f t="shared" si="28"/>
        <v>242100986.11031911</v>
      </c>
      <c r="D102">
        <f t="shared" si="29"/>
        <v>0.06</v>
      </c>
      <c r="E102" s="13">
        <f t="shared" si="30"/>
        <v>5.1430128318229462E-3</v>
      </c>
      <c r="F102" s="15">
        <f t="shared" si="31"/>
        <v>264590338.02500075</v>
      </c>
      <c r="G102" s="16">
        <f t="shared" si="32"/>
        <v>1.244336946375226E-3</v>
      </c>
      <c r="H102" s="17">
        <f t="shared" si="22"/>
        <v>1968464.960047035</v>
      </c>
      <c r="I102" s="17">
        <f t="shared" si="23"/>
        <v>1513131.1631894943</v>
      </c>
      <c r="J102" s="2">
        <f t="shared" si="33"/>
        <v>329239.53325841826</v>
      </c>
      <c r="K102" s="2">
        <f t="shared" si="34"/>
        <v>1243435.1950180687</v>
      </c>
      <c r="L102" s="15">
        <f>K102/(1-SUM(G$10:G102))</f>
        <v>1360791.5036389492</v>
      </c>
      <c r="M102" s="15">
        <f t="shared" si="35"/>
        <v>263229546.5213618</v>
      </c>
      <c r="N102" s="2">
        <f t="shared" si="24"/>
        <v>1572674.728276487</v>
      </c>
      <c r="O102" s="3">
        <f t="shared" si="25"/>
        <v>3085805.8914659815</v>
      </c>
      <c r="P102" s="3"/>
      <c r="Q102" s="22">
        <v>93</v>
      </c>
      <c r="R102" s="23">
        <f t="shared" si="26"/>
        <v>3085805.8914659815</v>
      </c>
      <c r="S102" s="2"/>
    </row>
    <row r="103" spans="2:19">
      <c r="B103">
        <v>94</v>
      </c>
      <c r="C103" s="3">
        <f t="shared" si="28"/>
        <v>240528311.38204262</v>
      </c>
      <c r="D103">
        <f t="shared" si="29"/>
        <v>0.06</v>
      </c>
      <c r="E103" s="13">
        <f t="shared" si="30"/>
        <v>5.1430128318229462E-3</v>
      </c>
      <c r="F103" s="15">
        <f t="shared" si="31"/>
        <v>263229546.5213618</v>
      </c>
      <c r="G103" s="16">
        <f t="shared" si="32"/>
        <v>1.2527621444496416E-3</v>
      </c>
      <c r="H103" s="17">
        <f t="shared" si="22"/>
        <v>1958341.1194985195</v>
      </c>
      <c r="I103" s="17">
        <f t="shared" si="23"/>
        <v>1503301.9461377664</v>
      </c>
      <c r="J103" s="2">
        <f t="shared" si="33"/>
        <v>329764.01118260791</v>
      </c>
      <c r="K103" s="2">
        <f t="shared" si="34"/>
        <v>1235344.2113135648</v>
      </c>
      <c r="L103" s="15">
        <f>K103/(1-SUM(G$10:G103))</f>
        <v>1353792.9354742984</v>
      </c>
      <c r="M103" s="15">
        <f t="shared" si="35"/>
        <v>261875753.58588749</v>
      </c>
      <c r="N103" s="2">
        <f t="shared" si="24"/>
        <v>1565108.2224961726</v>
      </c>
      <c r="O103" s="3">
        <f t="shared" si="25"/>
        <v>3068410.1686339388</v>
      </c>
      <c r="P103" s="3"/>
      <c r="Q103" s="22">
        <v>94</v>
      </c>
      <c r="R103" s="23">
        <f t="shared" si="26"/>
        <v>3068410.1686339388</v>
      </c>
      <c r="S103" s="2"/>
    </row>
    <row r="104" spans="2:19">
      <c r="B104">
        <v>95</v>
      </c>
      <c r="C104" s="3">
        <f t="shared" si="28"/>
        <v>238963203.15954643</v>
      </c>
      <c r="D104">
        <f t="shared" si="29"/>
        <v>0.06</v>
      </c>
      <c r="E104" s="13">
        <f t="shared" si="30"/>
        <v>5.1430128318229462E-3</v>
      </c>
      <c r="F104" s="15">
        <f t="shared" si="31"/>
        <v>261875753.58588749</v>
      </c>
      <c r="G104" s="16">
        <f t="shared" si="32"/>
        <v>1.2612443881360195E-3</v>
      </c>
      <c r="H104" s="17">
        <f t="shared" si="22"/>
        <v>1948269.345991852</v>
      </c>
      <c r="I104" s="17">
        <f t="shared" si="23"/>
        <v>1493520.019747165</v>
      </c>
      <c r="J104" s="2">
        <f t="shared" si="33"/>
        <v>330289.32459909172</v>
      </c>
      <c r="K104" s="2">
        <f t="shared" si="34"/>
        <v>1227292.1379484336</v>
      </c>
      <c r="L104" s="15">
        <f>K104/(1-SUM(G$10:G104))</f>
        <v>1346830.3610355228</v>
      </c>
      <c r="M104" s="15">
        <f t="shared" si="35"/>
        <v>260528923.22485197</v>
      </c>
      <c r="N104" s="2">
        <f t="shared" si="24"/>
        <v>1557581.4625475253</v>
      </c>
      <c r="O104" s="3">
        <f t="shared" si="25"/>
        <v>3051101.4822946903</v>
      </c>
      <c r="P104" s="3"/>
      <c r="Q104" s="22">
        <v>95</v>
      </c>
      <c r="R104" s="23">
        <f t="shared" si="26"/>
        <v>3051101.4822946903</v>
      </c>
      <c r="S104" s="2"/>
    </row>
    <row r="105" spans="2:19">
      <c r="B105">
        <v>96</v>
      </c>
      <c r="C105" s="3">
        <f t="shared" si="28"/>
        <v>237405621.69699892</v>
      </c>
      <c r="D105">
        <f t="shared" si="29"/>
        <v>0.06</v>
      </c>
      <c r="E105" s="13">
        <f t="shared" si="30"/>
        <v>5.1430128318229462E-3</v>
      </c>
      <c r="F105" s="15">
        <f t="shared" si="31"/>
        <v>260528923.22485197</v>
      </c>
      <c r="G105" s="16">
        <f t="shared" si="32"/>
        <v>1.2697840636806909E-3</v>
      </c>
      <c r="H105" s="17">
        <f t="shared" si="22"/>
        <v>1938249.3717455692</v>
      </c>
      <c r="I105" s="17">
        <f t="shared" si="23"/>
        <v>1483785.1356062433</v>
      </c>
      <c r="J105" s="2">
        <f t="shared" si="33"/>
        <v>330815.47483880725</v>
      </c>
      <c r="K105" s="2">
        <f t="shared" si="34"/>
        <v>1219278.7705025079</v>
      </c>
      <c r="L105" s="15">
        <f>K105/(1-SUM(G$10:G105))</f>
        <v>1339903.5952064286</v>
      </c>
      <c r="M105" s="15">
        <f t="shared" si="35"/>
        <v>259189019.62964553</v>
      </c>
      <c r="N105" s="2">
        <f t="shared" si="24"/>
        <v>1550094.2453413152</v>
      </c>
      <c r="O105" s="3">
        <f t="shared" si="25"/>
        <v>3033879.3809475582</v>
      </c>
      <c r="P105" s="3"/>
      <c r="Q105" s="22">
        <v>96</v>
      </c>
      <c r="R105" s="23">
        <f t="shared" si="26"/>
        <v>3033879.3809475582</v>
      </c>
      <c r="S105" s="2"/>
    </row>
    <row r="106" spans="2:19">
      <c r="B106">
        <v>97</v>
      </c>
      <c r="C106" s="3">
        <f t="shared" si="28"/>
        <v>235855527.45165762</v>
      </c>
      <c r="D106">
        <f t="shared" si="29"/>
        <v>0.06</v>
      </c>
      <c r="E106" s="13">
        <f t="shared" si="30"/>
        <v>5.1430128318229462E-3</v>
      </c>
      <c r="F106" s="15">
        <f t="shared" si="31"/>
        <v>259189019.62964553</v>
      </c>
      <c r="G106" s="16">
        <f t="shared" si="32"/>
        <v>1.2783815599451956E-3</v>
      </c>
      <c r="H106" s="17">
        <f t="shared" si="22"/>
        <v>1928280.9303554085</v>
      </c>
      <c r="I106" s="17">
        <f t="shared" si="23"/>
        <v>1474097.0465728601</v>
      </c>
      <c r="J106" s="2">
        <f t="shared" si="33"/>
        <v>331342.46323481214</v>
      </c>
      <c r="K106" s="2">
        <f t="shared" si="34"/>
        <v>1211303.9056000998</v>
      </c>
      <c r="L106" s="15">
        <f>K106/(1-SUM(G$10:G106))</f>
        <v>1333012.4538228761</v>
      </c>
      <c r="M106" s="15">
        <f t="shared" si="35"/>
        <v>257856007.17582265</v>
      </c>
      <c r="N106" s="2">
        <f t="shared" si="24"/>
        <v>1542646.3688349118</v>
      </c>
      <c r="O106" s="3">
        <f t="shared" si="25"/>
        <v>3016743.4154077722</v>
      </c>
      <c r="P106" s="3"/>
      <c r="Q106" s="22">
        <v>97</v>
      </c>
      <c r="R106" s="23">
        <f t="shared" si="26"/>
        <v>3016743.4154077722</v>
      </c>
      <c r="S106" s="2"/>
    </row>
    <row r="107" spans="2:19">
      <c r="B107">
        <v>98</v>
      </c>
      <c r="C107" s="3">
        <f t="shared" si="28"/>
        <v>234312881.08282271</v>
      </c>
      <c r="D107">
        <f t="shared" si="29"/>
        <v>0.06</v>
      </c>
      <c r="E107" s="13">
        <f t="shared" si="30"/>
        <v>5.1430128318229462E-3</v>
      </c>
      <c r="F107" s="15">
        <f t="shared" si="31"/>
        <v>257856007.17582265</v>
      </c>
      <c r="G107" s="16">
        <f t="shared" si="32"/>
        <v>1.2870372684239914E-3</v>
      </c>
      <c r="H107" s="17">
        <f t="shared" si="22"/>
        <v>1918363.7567872314</v>
      </c>
      <c r="I107" s="17">
        <f t="shared" si="23"/>
        <v>1464455.5067676418</v>
      </c>
      <c r="J107" s="2">
        <f t="shared" si="33"/>
        <v>331870.29112228792</v>
      </c>
      <c r="K107" s="2">
        <f t="shared" si="34"/>
        <v>1203367.3409046186</v>
      </c>
      <c r="L107" s="15">
        <f>K107/(1-SUM(G$10:G107))</f>
        <v>1326156.7536678854</v>
      </c>
      <c r="M107" s="15">
        <f t="shared" si="35"/>
        <v>256529850.42215475</v>
      </c>
      <c r="N107" s="2">
        <f t="shared" si="24"/>
        <v>1535237.6320269066</v>
      </c>
      <c r="O107" s="3">
        <f t="shared" si="25"/>
        <v>2999693.1387945483</v>
      </c>
      <c r="P107" s="3"/>
      <c r="Q107" s="22">
        <v>98</v>
      </c>
      <c r="R107" s="23">
        <f t="shared" si="26"/>
        <v>2999693.1387945483</v>
      </c>
      <c r="S107" s="2"/>
    </row>
    <row r="108" spans="2:19">
      <c r="B108">
        <v>99</v>
      </c>
      <c r="C108" s="3">
        <f t="shared" si="28"/>
        <v>232777643.4507958</v>
      </c>
      <c r="D108">
        <f t="shared" si="29"/>
        <v>0.06</v>
      </c>
      <c r="E108" s="13">
        <f t="shared" si="30"/>
        <v>5.1430128318229462E-3</v>
      </c>
      <c r="F108" s="15">
        <f t="shared" si="31"/>
        <v>256529850.42215475</v>
      </c>
      <c r="G108" s="16">
        <f t="shared" si="32"/>
        <v>1.2957515832622789E-3</v>
      </c>
      <c r="H108" s="17">
        <f t="shared" si="22"/>
        <v>1908497.58736997</v>
      </c>
      <c r="I108" s="17">
        <f t="shared" si="23"/>
        <v>1454860.2715674739</v>
      </c>
      <c r="J108" s="2">
        <f t="shared" si="33"/>
        <v>332398.95983854262</v>
      </c>
      <c r="K108" s="2">
        <f t="shared" si="34"/>
        <v>1195468.8751132153</v>
      </c>
      <c r="L108" s="15">
        <f>K108/(1-SUM(G$10:G108))</f>
        <v>1319336.312466763</v>
      </c>
      <c r="M108" s="15">
        <f t="shared" si="35"/>
        <v>255210514.10968798</v>
      </c>
      <c r="N108" s="2">
        <f t="shared" si="24"/>
        <v>1527867.8349517579</v>
      </c>
      <c r="O108" s="3">
        <f t="shared" si="25"/>
        <v>2982728.1065192316</v>
      </c>
      <c r="P108" s="3"/>
      <c r="Q108" s="22">
        <v>99</v>
      </c>
      <c r="R108" s="23">
        <f t="shared" si="26"/>
        <v>2982728.1065192316</v>
      </c>
      <c r="S108" s="2"/>
    </row>
    <row r="109" spans="2:19">
      <c r="B109">
        <v>100</v>
      </c>
      <c r="C109" s="3">
        <f t="shared" si="28"/>
        <v>231249775.61584404</v>
      </c>
      <c r="D109">
        <f t="shared" si="29"/>
        <v>0.06</v>
      </c>
      <c r="E109" s="13">
        <f t="shared" si="30"/>
        <v>5.1430128318229462E-3</v>
      </c>
      <c r="F109" s="15">
        <f t="shared" si="31"/>
        <v>255210514.10968798</v>
      </c>
      <c r="G109" s="16">
        <f t="shared" si="32"/>
        <v>1.3045249012739509E-3</v>
      </c>
      <c r="H109" s="17">
        <f t="shared" si="22"/>
        <v>1898682.159788623</v>
      </c>
      <c r="I109" s="17">
        <f t="shared" si="23"/>
        <v>1445311.0975990251</v>
      </c>
      <c r="J109" s="2">
        <f t="shared" si="33"/>
        <v>332928.47072301497</v>
      </c>
      <c r="K109" s="2">
        <f t="shared" si="34"/>
        <v>1187608.3079514555</v>
      </c>
      <c r="L109" s="15">
        <f>K109/(1-SUM(G$10:G109))</f>
        <v>1312550.9488822564</v>
      </c>
      <c r="M109" s="15">
        <f t="shared" si="35"/>
        <v>253897963.16080573</v>
      </c>
      <c r="N109" s="2">
        <f t="shared" si="24"/>
        <v>1520536.7786744705</v>
      </c>
      <c r="O109" s="3">
        <f t="shared" si="25"/>
        <v>2965847.8762734956</v>
      </c>
      <c r="P109" s="3"/>
      <c r="Q109" s="22">
        <v>100</v>
      </c>
      <c r="R109" s="23">
        <f t="shared" si="26"/>
        <v>2965847.8762734956</v>
      </c>
      <c r="S109" s="2"/>
    </row>
    <row r="110" spans="2:19">
      <c r="B110">
        <v>101</v>
      </c>
      <c r="C110" s="3">
        <f t="shared" si="28"/>
        <v>229729238.83716959</v>
      </c>
      <c r="D110">
        <f t="shared" si="29"/>
        <v>0.06</v>
      </c>
      <c r="E110" s="13">
        <f t="shared" si="30"/>
        <v>5.1430128318229462E-3</v>
      </c>
      <c r="F110" s="15">
        <f t="shared" si="31"/>
        <v>253897963.16080573</v>
      </c>
      <c r="G110" s="16">
        <f t="shared" si="32"/>
        <v>1.31335762195966E-3</v>
      </c>
      <c r="H110" s="17">
        <f t="shared" si="22"/>
        <v>1888917.2130772769</v>
      </c>
      <c r="I110" s="17">
        <f t="shared" si="23"/>
        <v>1435807.7427323097</v>
      </c>
      <c r="J110" s="2">
        <f t="shared" si="33"/>
        <v>333458.82511727716</v>
      </c>
      <c r="K110" s="2">
        <f t="shared" si="34"/>
        <v>1179785.4401680187</v>
      </c>
      <c r="L110" s="15">
        <f>K110/(1-SUM(G$10:G110))</f>
        <v>1305800.4825097334</v>
      </c>
      <c r="M110" s="15">
        <f t="shared" si="35"/>
        <v>252592162.678296</v>
      </c>
      <c r="N110" s="2">
        <f t="shared" si="24"/>
        <v>1513244.2652852959</v>
      </c>
      <c r="O110" s="3">
        <f t="shared" si="25"/>
        <v>2949052.0080176056</v>
      </c>
      <c r="P110" s="3"/>
      <c r="Q110" s="22">
        <v>101</v>
      </c>
      <c r="R110" s="23">
        <f t="shared" si="26"/>
        <v>2949052.0080176056</v>
      </c>
      <c r="S110" s="2"/>
    </row>
    <row r="111" spans="2:19">
      <c r="B111">
        <v>102</v>
      </c>
      <c r="C111" s="3">
        <f t="shared" si="28"/>
        <v>228215994.57188427</v>
      </c>
      <c r="D111">
        <f t="shared" si="29"/>
        <v>0.06</v>
      </c>
      <c r="E111" s="13">
        <f t="shared" si="30"/>
        <v>5.1430128318229462E-3</v>
      </c>
      <c r="F111" s="15">
        <f t="shared" si="31"/>
        <v>252592162.678296</v>
      </c>
      <c r="G111" s="16">
        <f t="shared" si="32"/>
        <v>1.3222501475250118E-3</v>
      </c>
      <c r="H111" s="17">
        <f t="shared" si="22"/>
        <v>1879202.4876121697</v>
      </c>
      <c r="I111" s="17">
        <f t="shared" si="23"/>
        <v>1426349.9660742767</v>
      </c>
      <c r="J111" s="2">
        <f t="shared" si="33"/>
        <v>333990.02436503867</v>
      </c>
      <c r="K111" s="2">
        <f t="shared" si="34"/>
        <v>1172000.0735294265</v>
      </c>
      <c r="L111" s="15">
        <f>K111/(1-SUM(G$10:G111))</f>
        <v>1299084.7338723852</v>
      </c>
      <c r="M111" s="15">
        <f t="shared" si="35"/>
        <v>251293077.94442362</v>
      </c>
      <c r="N111" s="2">
        <f t="shared" si="24"/>
        <v>1505990.0978944651</v>
      </c>
      <c r="O111" s="3">
        <f t="shared" si="25"/>
        <v>2932340.0639687418</v>
      </c>
      <c r="P111" s="3"/>
      <c r="Q111" s="22">
        <v>102</v>
      </c>
      <c r="R111" s="23">
        <f t="shared" si="26"/>
        <v>2932340.0639687418</v>
      </c>
      <c r="S111" s="2"/>
    </row>
    <row r="112" spans="2:19">
      <c r="B112">
        <v>103</v>
      </c>
      <c r="C112" s="3">
        <f t="shared" si="28"/>
        <v>226710004.47398981</v>
      </c>
      <c r="D112">
        <f t="shared" si="29"/>
        <v>0.06</v>
      </c>
      <c r="E112" s="13">
        <f t="shared" si="30"/>
        <v>5.1430128318229462E-3</v>
      </c>
      <c r="F112" s="15">
        <f t="shared" si="31"/>
        <v>251293077.94442362</v>
      </c>
      <c r="G112" s="16">
        <f t="shared" si="32"/>
        <v>1.3312028828988793E-3</v>
      </c>
      <c r="H112" s="17">
        <f t="shared" si="22"/>
        <v>1869537.7251047865</v>
      </c>
      <c r="I112" s="17">
        <f t="shared" si="23"/>
        <v>1416937.5279624362</v>
      </c>
      <c r="J112" s="2">
        <f t="shared" si="33"/>
        <v>334522.06981214951</v>
      </c>
      <c r="K112" s="2">
        <f t="shared" si="34"/>
        <v>1164252.0108147953</v>
      </c>
      <c r="L112" s="15">
        <f>K112/(1-SUM(G$10:G112))</f>
        <v>1292403.5244164541</v>
      </c>
      <c r="M112" s="15">
        <f t="shared" si="35"/>
        <v>250000674.42000717</v>
      </c>
      <c r="N112" s="2">
        <f t="shared" si="24"/>
        <v>1498774.0806269448</v>
      </c>
      <c r="O112" s="3">
        <f t="shared" si="25"/>
        <v>2915711.608589381</v>
      </c>
      <c r="P112" s="3"/>
      <c r="Q112" s="22">
        <v>103</v>
      </c>
      <c r="R112" s="23">
        <f t="shared" si="26"/>
        <v>2915711.608589381</v>
      </c>
      <c r="S112" s="2"/>
    </row>
    <row r="113" spans="2:19">
      <c r="B113">
        <v>104</v>
      </c>
      <c r="C113" s="3">
        <f t="shared" si="28"/>
        <v>225211230.39336288</v>
      </c>
      <c r="D113">
        <f t="shared" si="29"/>
        <v>0.06</v>
      </c>
      <c r="E113" s="13">
        <f t="shared" si="30"/>
        <v>5.1430128318229462E-3</v>
      </c>
      <c r="F113" s="15">
        <f t="shared" si="31"/>
        <v>250000674.42000717</v>
      </c>
      <c r="G113" s="16">
        <f t="shared" si="32"/>
        <v>1.3402162357518408E-3</v>
      </c>
      <c r="H113" s="17">
        <f t="shared" si="22"/>
        <v>1859922.6685949955</v>
      </c>
      <c r="I113" s="17">
        <f t="shared" si="23"/>
        <v>1407570.1899585181</v>
      </c>
      <c r="J113" s="2">
        <f t="shared" si="33"/>
        <v>335054.96280660352</v>
      </c>
      <c r="K113" s="2">
        <f t="shared" si="34"/>
        <v>1156541.0558106189</v>
      </c>
      <c r="L113" s="15">
        <f>K113/(1-SUM(G$10:G113))</f>
        <v>1285756.6765064872</v>
      </c>
      <c r="M113" s="15">
        <f t="shared" si="35"/>
        <v>248714917.74350068</v>
      </c>
      <c r="N113" s="2">
        <f t="shared" si="24"/>
        <v>1491596.0186172226</v>
      </c>
      <c r="O113" s="3">
        <f t="shared" si="25"/>
        <v>2899166.2085757405</v>
      </c>
      <c r="P113" s="3"/>
      <c r="Q113" s="22">
        <v>104</v>
      </c>
      <c r="R113" s="23">
        <f t="shared" si="26"/>
        <v>2899166.2085757405</v>
      </c>
      <c r="S113" s="2"/>
    </row>
    <row r="114" spans="2:19">
      <c r="B114">
        <v>105</v>
      </c>
      <c r="C114" s="3">
        <f t="shared" si="28"/>
        <v>223719634.37474564</v>
      </c>
      <c r="D114">
        <f t="shared" si="29"/>
        <v>0.06</v>
      </c>
      <c r="E114" s="13">
        <f t="shared" si="30"/>
        <v>5.1430128318229462E-3</v>
      </c>
      <c r="F114" s="15">
        <f t="shared" si="31"/>
        <v>248714917.74350068</v>
      </c>
      <c r="G114" s="16">
        <f t="shared" si="32"/>
        <v>1.3492906165147442E-3</v>
      </c>
      <c r="H114" s="17">
        <f t="shared" si="22"/>
        <v>1850357.0624442133</v>
      </c>
      <c r="I114" s="17">
        <f t="shared" si="23"/>
        <v>1398247.7148421602</v>
      </c>
      <c r="J114" s="2">
        <f t="shared" si="33"/>
        <v>335588.7046985419</v>
      </c>
      <c r="K114" s="2">
        <f t="shared" si="34"/>
        <v>1148867.0133055754</v>
      </c>
      <c r="L114" s="15">
        <f>K114/(1-SUM(G$10:G114))</f>
        <v>1279144.0134206123</v>
      </c>
      <c r="M114" s="15">
        <f t="shared" si="35"/>
        <v>247435773.73008007</v>
      </c>
      <c r="N114" s="2">
        <f t="shared" si="24"/>
        <v>1484455.7180041173</v>
      </c>
      <c r="O114" s="3">
        <f t="shared" si="25"/>
        <v>2882703.4328462775</v>
      </c>
      <c r="P114" s="3"/>
      <c r="Q114" s="22">
        <v>105</v>
      </c>
      <c r="R114" s="23">
        <f t="shared" si="26"/>
        <v>2882703.4328462775</v>
      </c>
      <c r="S114" s="2"/>
    </row>
    <row r="115" spans="2:19">
      <c r="B115">
        <v>106</v>
      </c>
      <c r="C115" s="3">
        <f t="shared" si="28"/>
        <v>222235178.65674153</v>
      </c>
      <c r="D115">
        <f t="shared" si="29"/>
        <v>0.06</v>
      </c>
      <c r="E115" s="13">
        <f t="shared" si="30"/>
        <v>5.1430128318229462E-3</v>
      </c>
      <c r="F115" s="15">
        <f t="shared" si="31"/>
        <v>247435773.73008007</v>
      </c>
      <c r="G115" s="16">
        <f t="shared" si="32"/>
        <v>1.3584264383973961E-3</v>
      </c>
      <c r="H115" s="17">
        <f t="shared" si="22"/>
        <v>1840840.6523286086</v>
      </c>
      <c r="I115" s="17">
        <f t="shared" si="23"/>
        <v>1388969.8666046346</v>
      </c>
      <c r="J115" s="2">
        <f t="shared" si="33"/>
        <v>336123.29684025666</v>
      </c>
      <c r="K115" s="2">
        <f t="shared" si="34"/>
        <v>1141229.6890853625</v>
      </c>
      <c r="L115" s="15">
        <f>K115/(1-SUM(G$10:G115))</f>
        <v>1272565.3593458405</v>
      </c>
      <c r="M115" s="15">
        <f t="shared" si="35"/>
        <v>246163208.37073421</v>
      </c>
      <c r="N115" s="2">
        <f t="shared" si="24"/>
        <v>1477352.985925619</v>
      </c>
      <c r="O115" s="3">
        <f t="shared" si="25"/>
        <v>2866322.8525302536</v>
      </c>
      <c r="P115" s="3"/>
      <c r="Q115" s="22">
        <v>106</v>
      </c>
      <c r="R115" s="23">
        <f t="shared" si="26"/>
        <v>2866322.8525302536</v>
      </c>
      <c r="S115" s="2"/>
    </row>
    <row r="116" spans="2:19">
      <c r="B116">
        <v>107</v>
      </c>
      <c r="C116" s="3">
        <f t="shared" si="28"/>
        <v>220757825.67081591</v>
      </c>
      <c r="D116">
        <f t="shared" si="29"/>
        <v>0.06</v>
      </c>
      <c r="E116" s="13">
        <f t="shared" si="30"/>
        <v>5.1430128318229462E-3</v>
      </c>
      <c r="F116" s="15">
        <f t="shared" si="31"/>
        <v>246163208.37073421</v>
      </c>
      <c r="G116" s="16">
        <f t="shared" si="32"/>
        <v>1.3676241174073785E-3</v>
      </c>
      <c r="H116" s="17">
        <f t="shared" si="22"/>
        <v>1831373.1852323408</v>
      </c>
      <c r="I116" s="17">
        <f t="shared" si="23"/>
        <v>1379736.4104425993</v>
      </c>
      <c r="J116" s="2">
        <f t="shared" si="33"/>
        <v>336658.74058619398</v>
      </c>
      <c r="K116" s="2">
        <f t="shared" si="34"/>
        <v>1133628.8899275591</v>
      </c>
      <c r="L116" s="15">
        <f>K116/(1-SUM(G$10:G116))</f>
        <v>1266020.5393733915</v>
      </c>
      <c r="M116" s="15">
        <f t="shared" si="35"/>
        <v>244897187.83136082</v>
      </c>
      <c r="N116" s="2">
        <f t="shared" si="24"/>
        <v>1470287.630513753</v>
      </c>
      <c r="O116" s="3">
        <f t="shared" si="25"/>
        <v>2850024.0409563524</v>
      </c>
      <c r="P116" s="3"/>
      <c r="Q116" s="22">
        <v>107</v>
      </c>
      <c r="R116" s="23">
        <f t="shared" si="26"/>
        <v>2850024.0409563524</v>
      </c>
      <c r="S116" s="2"/>
    </row>
    <row r="117" spans="2:19">
      <c r="B117">
        <v>108</v>
      </c>
      <c r="C117" s="3">
        <f t="shared" si="28"/>
        <v>219287538.04030216</v>
      </c>
      <c r="D117">
        <f t="shared" si="29"/>
        <v>0.06</v>
      </c>
      <c r="E117" s="13">
        <f t="shared" si="30"/>
        <v>5.1430128318229462E-3</v>
      </c>
      <c r="F117" s="15">
        <f t="shared" si="31"/>
        <v>244897187.83136082</v>
      </c>
      <c r="G117" s="16">
        <f t="shared" si="32"/>
        <v>1.3768840723689913E-3</v>
      </c>
      <c r="H117" s="17">
        <f t="shared" si="22"/>
        <v>1821954.4094408343</v>
      </c>
      <c r="I117" s="17">
        <f t="shared" si="23"/>
        <v>1370547.1127518883</v>
      </c>
      <c r="J117" s="2">
        <f t="shared" si="33"/>
        <v>337195.03729295789</v>
      </c>
      <c r="K117" s="2">
        <f t="shared" si="34"/>
        <v>1126064.4235965118</v>
      </c>
      <c r="L117" s="15">
        <f>K117/(1-SUM(G$10:G117))</f>
        <v>1259509.3794940431</v>
      </c>
      <c r="M117" s="15">
        <f t="shared" si="35"/>
        <v>243637678.45186678</v>
      </c>
      <c r="N117" s="2">
        <f t="shared" si="24"/>
        <v>1463259.4608894698</v>
      </c>
      <c r="O117" s="3">
        <f t="shared" si="25"/>
        <v>2833806.5736413579</v>
      </c>
      <c r="P117" s="3"/>
      <c r="Q117" s="22">
        <v>108</v>
      </c>
      <c r="R117" s="23">
        <f t="shared" si="26"/>
        <v>2833806.5736413579</v>
      </c>
      <c r="S117" s="2"/>
    </row>
    <row r="118" spans="2:19">
      <c r="B118">
        <v>109</v>
      </c>
      <c r="C118" s="3">
        <f t="shared" si="28"/>
        <v>217824278.5794127</v>
      </c>
      <c r="D118">
        <f t="shared" si="29"/>
        <v>0.06</v>
      </c>
      <c r="E118" s="13">
        <f t="shared" si="30"/>
        <v>5.1430128318229462E-3</v>
      </c>
      <c r="F118" s="15">
        <f t="shared" si="31"/>
        <v>243637678.45186678</v>
      </c>
      <c r="G118" s="16">
        <f t="shared" si="32"/>
        <v>1.386206724942323E-3</v>
      </c>
      <c r="H118" s="17">
        <f t="shared" si="22"/>
        <v>1812584.0745340837</v>
      </c>
      <c r="I118" s="17">
        <f t="shared" si="23"/>
        <v>1361401.7411213294</v>
      </c>
      <c r="J118" s="2">
        <f t="shared" si="33"/>
        <v>337732.18831931305</v>
      </c>
      <c r="K118" s="2">
        <f t="shared" si="34"/>
        <v>1118536.0988382497</v>
      </c>
      <c r="L118" s="15">
        <f>K118/(1-SUM(G$10:G118))</f>
        <v>1253031.7065935035</v>
      </c>
      <c r="M118" s="15">
        <f t="shared" si="35"/>
        <v>242384646.74527326</v>
      </c>
      <c r="N118" s="2">
        <f t="shared" si="24"/>
        <v>1456268.2871575628</v>
      </c>
      <c r="O118" s="3">
        <f t="shared" si="25"/>
        <v>2817670.0282788919</v>
      </c>
      <c r="P118" s="3"/>
      <c r="Q118" s="22">
        <v>109</v>
      </c>
      <c r="R118" s="23">
        <f t="shared" si="26"/>
        <v>2817670.0282788919</v>
      </c>
      <c r="S118" s="2"/>
    </row>
    <row r="119" spans="2:19">
      <c r="B119">
        <v>110</v>
      </c>
      <c r="C119" s="3">
        <f t="shared" si="28"/>
        <v>216368010.29225513</v>
      </c>
      <c r="D119">
        <f t="shared" si="29"/>
        <v>0.06</v>
      </c>
      <c r="E119" s="13">
        <f t="shared" si="30"/>
        <v>5.1430128318229462E-3</v>
      </c>
      <c r="F119" s="15">
        <f t="shared" si="31"/>
        <v>242384646.74527326</v>
      </c>
      <c r="G119" s="16">
        <f t="shared" si="32"/>
        <v>1.3955924996424535E-3</v>
      </c>
      <c r="H119" s="17">
        <f t="shared" si="22"/>
        <v>1803261.9313799969</v>
      </c>
      <c r="I119" s="17">
        <f t="shared" si="23"/>
        <v>1352300.0643265946</v>
      </c>
      <c r="J119" s="2">
        <f t="shared" si="33"/>
        <v>338270.19502618897</v>
      </c>
      <c r="K119" s="2">
        <f t="shared" si="34"/>
        <v>1111043.7253754246</v>
      </c>
      <c r="L119" s="15">
        <f>K119/(1-SUM(G$10:G119))</f>
        <v>1246587.3484478125</v>
      </c>
      <c r="M119" s="15">
        <f t="shared" si="35"/>
        <v>241138059.39682546</v>
      </c>
      <c r="N119" s="2">
        <f t="shared" si="24"/>
        <v>1449313.9204016137</v>
      </c>
      <c r="O119" s="3">
        <f t="shared" si="25"/>
        <v>2801613.9847282083</v>
      </c>
      <c r="P119" s="3"/>
      <c r="Q119" s="22">
        <v>110</v>
      </c>
      <c r="R119" s="23">
        <f t="shared" si="26"/>
        <v>2801613.9847282083</v>
      </c>
      <c r="S119" s="2"/>
    </row>
    <row r="120" spans="2:19">
      <c r="B120">
        <v>111</v>
      </c>
      <c r="C120" s="3">
        <f t="shared" si="28"/>
        <v>214918696.37185353</v>
      </c>
      <c r="D120">
        <f t="shared" si="29"/>
        <v>0.06</v>
      </c>
      <c r="E120" s="13">
        <f t="shared" si="30"/>
        <v>5.1430128318229462E-3</v>
      </c>
      <c r="F120" s="15">
        <f t="shared" si="31"/>
        <v>241138059.39682546</v>
      </c>
      <c r="G120" s="16">
        <f t="shared" si="32"/>
        <v>1.4050418238587825E-3</v>
      </c>
      <c r="H120" s="17">
        <f t="shared" si="22"/>
        <v>1793987.7321277722</v>
      </c>
      <c r="I120" s="17">
        <f t="shared" si="23"/>
        <v>1343241.8523240846</v>
      </c>
      <c r="J120" s="2">
        <f t="shared" si="33"/>
        <v>338809.05877668306</v>
      </c>
      <c r="K120" s="2">
        <f t="shared" si="34"/>
        <v>1103587.1139022761</v>
      </c>
      <c r="L120" s="15">
        <f>K120/(1-SUM(G$10:G120))</f>
        <v>1240176.1337187572</v>
      </c>
      <c r="M120" s="15">
        <f t="shared" si="35"/>
        <v>239897883.2631067</v>
      </c>
      <c r="N120" s="2">
        <f t="shared" si="24"/>
        <v>1442396.1726789591</v>
      </c>
      <c r="O120" s="3">
        <f t="shared" si="25"/>
        <v>2785638.0250030439</v>
      </c>
      <c r="P120" s="3"/>
      <c r="Q120" s="22">
        <v>111</v>
      </c>
      <c r="R120" s="23">
        <f t="shared" si="26"/>
        <v>2785638.0250030439</v>
      </c>
      <c r="S120" s="2"/>
    </row>
    <row r="121" spans="2:19">
      <c r="B121">
        <v>112</v>
      </c>
      <c r="C121" s="3">
        <f t="shared" si="28"/>
        <v>213476300.19917458</v>
      </c>
      <c r="D121">
        <f t="shared" si="29"/>
        <v>0.06</v>
      </c>
      <c r="E121" s="13">
        <f t="shared" si="30"/>
        <v>5.1430128318229462E-3</v>
      </c>
      <c r="F121" s="15">
        <f t="shared" si="31"/>
        <v>239897883.2631067</v>
      </c>
      <c r="G121" s="16">
        <f t="shared" si="32"/>
        <v>1.4145551278744934E-3</v>
      </c>
      <c r="H121" s="17">
        <f t="shared" si="22"/>
        <v>1784761.2302013061</v>
      </c>
      <c r="I121" s="17">
        <f t="shared" si="23"/>
        <v>1334226.8762448411</v>
      </c>
      <c r="J121" s="2">
        <f t="shared" si="33"/>
        <v>339348.7809360642</v>
      </c>
      <c r="K121" s="2">
        <f t="shared" si="34"/>
        <v>1096166.0760796247</v>
      </c>
      <c r="L121" s="15">
        <f>K121/(1-SUM(G$10:G121))</f>
        <v>1233797.8919493211</v>
      </c>
      <c r="M121" s="15">
        <f t="shared" si="35"/>
        <v>238664085.37115738</v>
      </c>
      <c r="N121" s="2">
        <f t="shared" si="24"/>
        <v>1435514.8570156889</v>
      </c>
      <c r="O121" s="3">
        <f t="shared" si="25"/>
        <v>2769741.73326053</v>
      </c>
      <c r="P121" s="3"/>
      <c r="Q121" s="22">
        <v>112</v>
      </c>
      <c r="R121" s="23">
        <f t="shared" si="26"/>
        <v>2769741.73326053</v>
      </c>
      <c r="S121" s="2"/>
    </row>
    <row r="122" spans="2:19">
      <c r="B122">
        <v>113</v>
      </c>
      <c r="C122" s="3">
        <f t="shared" si="28"/>
        <v>212040785.34215888</v>
      </c>
      <c r="D122">
        <f t="shared" si="29"/>
        <v>0.06</v>
      </c>
      <c r="E122" s="13">
        <f t="shared" si="30"/>
        <v>5.1430128318229462E-3</v>
      </c>
      <c r="F122" s="15">
        <f t="shared" si="31"/>
        <v>238664085.37115738</v>
      </c>
      <c r="G122" s="16">
        <f t="shared" si="32"/>
        <v>1.4241328448861437E-3</v>
      </c>
      <c r="H122" s="17">
        <f t="shared" si="22"/>
        <v>1775582.1802926403</v>
      </c>
      <c r="I122" s="17">
        <f t="shared" si="23"/>
        <v>1325254.9083884929</v>
      </c>
      <c r="J122" s="2">
        <f t="shared" si="33"/>
        <v>339889.36287177581</v>
      </c>
      <c r="K122" s="2">
        <f t="shared" si="34"/>
        <v>1088780.4245298884</v>
      </c>
      <c r="L122" s="15">
        <f>K122/(1-SUM(G$10:G122))</f>
        <v>1227452.4535591495</v>
      </c>
      <c r="M122" s="15">
        <f t="shared" si="35"/>
        <v>237436632.91759822</v>
      </c>
      <c r="N122" s="2">
        <f t="shared" si="24"/>
        <v>1428669.7874016643</v>
      </c>
      <c r="O122" s="3">
        <f t="shared" si="25"/>
        <v>2753924.6957901572</v>
      </c>
      <c r="P122" s="3"/>
      <c r="Q122" s="22">
        <v>113</v>
      </c>
      <c r="R122" s="23">
        <f t="shared" si="26"/>
        <v>2753924.6957901572</v>
      </c>
      <c r="S122" s="2"/>
    </row>
    <row r="123" spans="2:19">
      <c r="B123">
        <v>114</v>
      </c>
      <c r="C123" s="3">
        <f t="shared" si="28"/>
        <v>210612115.55475724</v>
      </c>
      <c r="D123">
        <f t="shared" si="29"/>
        <v>0.06</v>
      </c>
      <c r="E123" s="13">
        <f t="shared" si="30"/>
        <v>5.1430128318229462E-3</v>
      </c>
      <c r="F123" s="15">
        <f t="shared" si="31"/>
        <v>237436632.91759822</v>
      </c>
      <c r="G123" s="16">
        <f t="shared" si="32"/>
        <v>1.4337754110233941E-3</v>
      </c>
      <c r="H123" s="17">
        <f t="shared" si="22"/>
        <v>1766450.338355439</v>
      </c>
      <c r="I123" s="17">
        <f t="shared" si="23"/>
        <v>1316325.7222172327</v>
      </c>
      <c r="J123" s="2">
        <f t="shared" si="33"/>
        <v>340430.80595344014</v>
      </c>
      <c r="K123" s="2">
        <f t="shared" si="34"/>
        <v>1081429.9728321272</v>
      </c>
      <c r="L123" s="15">
        <f>K123/(1-SUM(G$10:G123))</f>
        <v>1221139.6498400422</v>
      </c>
      <c r="M123" s="15">
        <f t="shared" si="35"/>
        <v>236215493.26775816</v>
      </c>
      <c r="N123" s="2">
        <f t="shared" si="24"/>
        <v>1421860.7787855673</v>
      </c>
      <c r="O123" s="3">
        <f t="shared" si="25"/>
        <v>2738186.5010027997</v>
      </c>
      <c r="P123" s="3"/>
      <c r="Q123" s="22">
        <v>114</v>
      </c>
      <c r="R123" s="23">
        <f t="shared" si="26"/>
        <v>2738186.5010027997</v>
      </c>
      <c r="S123" s="2"/>
    </row>
    <row r="124" spans="2:19">
      <c r="B124">
        <v>115</v>
      </c>
      <c r="C124" s="3">
        <f t="shared" si="28"/>
        <v>209190254.77597168</v>
      </c>
      <c r="D124">
        <f t="shared" si="29"/>
        <v>0.06</v>
      </c>
      <c r="E124" s="13">
        <f t="shared" si="30"/>
        <v>5.1430128318229462E-3</v>
      </c>
      <c r="F124" s="15">
        <f t="shared" si="31"/>
        <v>236215493.26775816</v>
      </c>
      <c r="G124" s="16">
        <f t="shared" si="32"/>
        <v>1.4434832653688649E-3</v>
      </c>
      <c r="H124" s="17">
        <f t="shared" si="22"/>
        <v>1757365.4615984987</v>
      </c>
      <c r="I124" s="17">
        <f t="shared" si="23"/>
        <v>1307439.0923498229</v>
      </c>
      <c r="J124" s="2">
        <f t="shared" si="33"/>
        <v>340973.11155286065</v>
      </c>
      <c r="K124" s="2">
        <f t="shared" si="34"/>
        <v>1074114.5355171107</v>
      </c>
      <c r="L124" s="15">
        <f>K124/(1-SUM(G$10:G124))</f>
        <v>1214859.3129514672</v>
      </c>
      <c r="M124" s="15">
        <f t="shared" si="35"/>
        <v>235000633.95480669</v>
      </c>
      <c r="N124" s="2">
        <f t="shared" si="24"/>
        <v>1415087.6470699713</v>
      </c>
      <c r="O124" s="3">
        <f t="shared" si="25"/>
        <v>2722526.7394197942</v>
      </c>
      <c r="P124" s="3"/>
      <c r="Q124" s="22">
        <v>115</v>
      </c>
      <c r="R124" s="23">
        <f t="shared" si="26"/>
        <v>2722526.7394197942</v>
      </c>
      <c r="S124" s="2"/>
    </row>
    <row r="125" spans="2:19">
      <c r="B125">
        <v>116</v>
      </c>
      <c r="C125" s="3">
        <f t="shared" si="28"/>
        <v>207775167.12890172</v>
      </c>
      <c r="D125">
        <f t="shared" si="29"/>
        <v>0.06</v>
      </c>
      <c r="E125" s="13">
        <f t="shared" si="30"/>
        <v>5.1430128318229462E-3</v>
      </c>
      <c r="F125" s="15">
        <f t="shared" si="31"/>
        <v>235000633.95480669</v>
      </c>
      <c r="G125" s="16">
        <f t="shared" si="32"/>
        <v>1.4532568499781332E-3</v>
      </c>
      <c r="H125" s="17">
        <f t="shared" si="22"/>
        <v>1748327.3084792953</v>
      </c>
      <c r="I125" s="17">
        <f t="shared" si="23"/>
        <v>1298594.7945556357</v>
      </c>
      <c r="J125" s="2">
        <f t="shared" si="33"/>
        <v>341516.28104402672</v>
      </c>
      <c r="K125" s="2">
        <f t="shared" si="34"/>
        <v>1066833.9280624129</v>
      </c>
      <c r="L125" s="15">
        <f>K125/(1-SUM(G$10:G125))</f>
        <v>1208611.2759160984</v>
      </c>
      <c r="M125" s="15">
        <f t="shared" si="35"/>
        <v>233792022.67889059</v>
      </c>
      <c r="N125" s="2">
        <f t="shared" si="24"/>
        <v>1408350.2091064397</v>
      </c>
      <c r="O125" s="3">
        <f t="shared" si="25"/>
        <v>2706945.0036620754</v>
      </c>
      <c r="P125" s="3"/>
      <c r="Q125" s="22">
        <v>116</v>
      </c>
      <c r="R125" s="23">
        <f t="shared" si="26"/>
        <v>2706945.0036620754</v>
      </c>
      <c r="S125" s="2"/>
    </row>
    <row r="126" spans="2:19">
      <c r="B126">
        <v>117</v>
      </c>
      <c r="C126" s="3">
        <f t="shared" si="28"/>
        <v>206366816.91979527</v>
      </c>
      <c r="D126">
        <f t="shared" si="29"/>
        <v>0.06</v>
      </c>
      <c r="E126" s="13">
        <f t="shared" si="30"/>
        <v>5.1430128318229462E-3</v>
      </c>
      <c r="F126" s="15">
        <f t="shared" si="31"/>
        <v>233792022.67889059</v>
      </c>
      <c r="G126" s="16">
        <f t="shared" si="32"/>
        <v>1.4630966098998605E-3</v>
      </c>
      <c r="H126" s="17">
        <f t="shared" si="22"/>
        <v>1739335.6386975597</v>
      </c>
      <c r="I126" s="17">
        <f t="shared" si="23"/>
        <v>1289792.6057487205</v>
      </c>
      <c r="J126" s="2">
        <f t="shared" si="33"/>
        <v>342060.31580311613</v>
      </c>
      <c r="K126" s="2">
        <f t="shared" si="34"/>
        <v>1059587.9668875309</v>
      </c>
      <c r="L126" s="15">
        <f>K126/(1-SUM(G$10:G126))</f>
        <v>1202395.3726153758</v>
      </c>
      <c r="M126" s="15">
        <f t="shared" si="35"/>
        <v>232589627.30627522</v>
      </c>
      <c r="N126" s="2">
        <f t="shared" si="24"/>
        <v>1401648.2826906471</v>
      </c>
      <c r="O126" s="3">
        <f t="shared" si="25"/>
        <v>2691440.8884393675</v>
      </c>
      <c r="P126" s="3"/>
      <c r="Q126" s="22">
        <v>117</v>
      </c>
      <c r="R126" s="23">
        <f t="shared" si="26"/>
        <v>2691440.8884393675</v>
      </c>
      <c r="S126" s="2"/>
    </row>
    <row r="127" spans="2:19">
      <c r="B127">
        <v>118</v>
      </c>
      <c r="C127" s="3">
        <f t="shared" si="28"/>
        <v>204965168.63710463</v>
      </c>
      <c r="D127">
        <f t="shared" si="29"/>
        <v>0.06</v>
      </c>
      <c r="E127" s="13">
        <f t="shared" si="30"/>
        <v>5.1430128318229462E-3</v>
      </c>
      <c r="F127" s="15">
        <f t="shared" si="31"/>
        <v>232589627.30627522</v>
      </c>
      <c r="G127" s="16">
        <f t="shared" si="32"/>
        <v>1.4730029931960577E-3</v>
      </c>
      <c r="H127" s="17">
        <f t="shared" si="22"/>
        <v>1730390.2131888913</v>
      </c>
      <c r="I127" s="17">
        <f t="shared" si="23"/>
        <v>1281032.3039819039</v>
      </c>
      <c r="J127" s="2">
        <f t="shared" si="33"/>
        <v>342605.21720849891</v>
      </c>
      <c r="K127" s="2">
        <f t="shared" si="34"/>
        <v>1052376.4693490304</v>
      </c>
      <c r="L127" s="15">
        <f>K127/(1-SUM(G$10:G127))</f>
        <v>1196211.4377850906</v>
      </c>
      <c r="M127" s="15">
        <f t="shared" si="35"/>
        <v>231393415.86849013</v>
      </c>
      <c r="N127" s="2">
        <f t="shared" si="24"/>
        <v>1394981.6865575293</v>
      </c>
      <c r="O127" s="3">
        <f t="shared" si="25"/>
        <v>2676013.9905394334</v>
      </c>
      <c r="P127" s="3"/>
      <c r="Q127" s="22">
        <v>118</v>
      </c>
      <c r="R127" s="23">
        <f t="shared" si="26"/>
        <v>2676013.9905394334</v>
      </c>
      <c r="S127" s="2"/>
    </row>
    <row r="128" spans="2:19">
      <c r="B128">
        <v>119</v>
      </c>
      <c r="C128" s="3">
        <f t="shared" si="28"/>
        <v>203570186.9505471</v>
      </c>
      <c r="D128">
        <f t="shared" si="29"/>
        <v>0.06</v>
      </c>
      <c r="E128" s="13">
        <f t="shared" si="30"/>
        <v>5.1430128318229462E-3</v>
      </c>
      <c r="F128" s="15">
        <f t="shared" si="31"/>
        <v>231393415.86849013</v>
      </c>
      <c r="G128" s="16">
        <f t="shared" si="32"/>
        <v>1.4829764509624894E-3</v>
      </c>
      <c r="H128" s="17">
        <f t="shared" si="22"/>
        <v>1721490.7941184002</v>
      </c>
      <c r="I128" s="17">
        <f t="shared" si="23"/>
        <v>1272313.6684409194</v>
      </c>
      <c r="J128" s="2">
        <f t="shared" si="33"/>
        <v>343150.98664074088</v>
      </c>
      <c r="K128" s="2">
        <f t="shared" si="34"/>
        <v>1045199.2537357138</v>
      </c>
      <c r="L128" s="15">
        <f>K128/(1-SUM(G$10:G128))</f>
        <v>1190059.3070109882</v>
      </c>
      <c r="M128" s="15">
        <f t="shared" si="35"/>
        <v>230203356.56147915</v>
      </c>
      <c r="N128" s="2">
        <f t="shared" si="24"/>
        <v>1388350.2403764548</v>
      </c>
      <c r="O128" s="3">
        <f t="shared" si="25"/>
        <v>2660663.9088173741</v>
      </c>
      <c r="P128" s="3"/>
      <c r="Q128" s="22">
        <v>119</v>
      </c>
      <c r="R128" s="23">
        <f t="shared" si="26"/>
        <v>2660663.9088173741</v>
      </c>
      <c r="S128" s="2"/>
    </row>
    <row r="129" spans="2:19">
      <c r="B129">
        <v>120</v>
      </c>
      <c r="C129" s="3">
        <f t="shared" si="28"/>
        <v>202181836.71017063</v>
      </c>
      <c r="D129">
        <f t="shared" si="29"/>
        <v>0.06</v>
      </c>
      <c r="E129" s="13">
        <f t="shared" si="30"/>
        <v>5.1430128318229462E-3</v>
      </c>
      <c r="F129" s="15">
        <f t="shared" si="31"/>
        <v>230203356.56147915</v>
      </c>
      <c r="G129" s="16">
        <f t="shared" si="32"/>
        <v>1.4930174373492147E-3</v>
      </c>
      <c r="H129" s="17">
        <f t="shared" si="22"/>
        <v>1712637.1448743839</v>
      </c>
      <c r="I129" s="17">
        <f t="shared" si="23"/>
        <v>1263636.4794385664</v>
      </c>
      <c r="J129" s="2">
        <f t="shared" si="33"/>
        <v>343697.62548260711</v>
      </c>
      <c r="K129" s="2">
        <f t="shared" si="34"/>
        <v>1038056.1392638149</v>
      </c>
      <c r="L129" s="15">
        <f>K129/(1-SUM(G$10:G129))</f>
        <v>1183938.8167244003</v>
      </c>
      <c r="M129" s="15">
        <f t="shared" si="35"/>
        <v>229019417.74475476</v>
      </c>
      <c r="N129" s="2">
        <f t="shared" si="24"/>
        <v>1381753.7647464219</v>
      </c>
      <c r="O129" s="3">
        <f t="shared" si="25"/>
        <v>2645390.2441849886</v>
      </c>
      <c r="P129" s="3"/>
      <c r="Q129" s="22">
        <v>120</v>
      </c>
      <c r="R129" s="23">
        <f t="shared" si="26"/>
        <v>2645390.2441849886</v>
      </c>
      <c r="S129" s="2"/>
    </row>
    <row r="130" spans="2:19">
      <c r="B130">
        <v>121</v>
      </c>
      <c r="C130" s="3">
        <f t="shared" si="28"/>
        <v>200800082.9454242</v>
      </c>
      <c r="D130">
        <f t="shared" si="29"/>
        <v>0.06</v>
      </c>
      <c r="E130" s="13">
        <f t="shared" si="30"/>
        <v>5.1430128318229462E-3</v>
      </c>
      <c r="F130" s="15">
        <f t="shared" si="31"/>
        <v>229019417.74475476</v>
      </c>
      <c r="G130" s="16">
        <f t="shared" si="32"/>
        <v>1.5031264095812667E-3</v>
      </c>
      <c r="H130" s="17">
        <f t="shared" si="22"/>
        <v>1703829.0300620387</v>
      </c>
      <c r="I130" s="17">
        <f t="shared" si="23"/>
        <v>1255000.5184089013</v>
      </c>
      <c r="J130" s="2">
        <f t="shared" si="33"/>
        <v>344245.13511906547</v>
      </c>
      <c r="K130" s="2">
        <f t="shared" si="34"/>
        <v>1030946.9460722187</v>
      </c>
      <c r="L130" s="15">
        <f>K130/(1-SUM(G$10:G130))</f>
        <v>1177849.8041978937</v>
      </c>
      <c r="M130" s="15">
        <f t="shared" si="35"/>
        <v>227841567.94055685</v>
      </c>
      <c r="N130" s="2">
        <f t="shared" si="24"/>
        <v>1375192.0811912841</v>
      </c>
      <c r="O130" s="3">
        <f t="shared" si="25"/>
        <v>2630192.5996001856</v>
      </c>
      <c r="P130" s="3"/>
      <c r="Q130" s="22">
        <v>121</v>
      </c>
      <c r="R130" s="23">
        <f t="shared" si="26"/>
        <v>2630192.5996001856</v>
      </c>
      <c r="S130" s="2"/>
    </row>
    <row r="131" spans="2:19">
      <c r="B131">
        <v>122</v>
      </c>
      <c r="C131" s="3">
        <f t="shared" si="28"/>
        <v>199424890.86423293</v>
      </c>
      <c r="D131">
        <f t="shared" si="29"/>
        <v>0.06</v>
      </c>
      <c r="E131" s="13">
        <f t="shared" si="30"/>
        <v>5.1430128318229462E-3</v>
      </c>
      <c r="F131" s="15">
        <f t="shared" si="31"/>
        <v>227841567.94055685</v>
      </c>
      <c r="G131" s="16">
        <f t="shared" si="32"/>
        <v>1.5133038279794735E-3</v>
      </c>
      <c r="H131" s="17">
        <f t="shared" si="22"/>
        <v>1695066.2154971969</v>
      </c>
      <c r="I131" s="17">
        <f t="shared" si="23"/>
        <v>1246405.5679014558</v>
      </c>
      <c r="J131" s="2">
        <f t="shared" si="33"/>
        <v>344793.51693728997</v>
      </c>
      <c r="K131" s="2">
        <f t="shared" si="34"/>
        <v>1023871.4952177028</v>
      </c>
      <c r="L131" s="15">
        <f>K131/(1-SUM(G$10:G131))</f>
        <v>1171792.1075409439</v>
      </c>
      <c r="M131" s="15">
        <f t="shared" si="35"/>
        <v>226669775.83301592</v>
      </c>
      <c r="N131" s="2">
        <f t="shared" si="24"/>
        <v>1368665.0121549927</v>
      </c>
      <c r="O131" s="3">
        <f t="shared" si="25"/>
        <v>2615070.5800564485</v>
      </c>
      <c r="P131" s="3"/>
      <c r="Q131" s="22">
        <v>122</v>
      </c>
      <c r="R131" s="23">
        <f t="shared" si="26"/>
        <v>2615070.5800564485</v>
      </c>
      <c r="S131" s="2"/>
    </row>
    <row r="132" spans="2:19">
      <c r="B132">
        <v>123</v>
      </c>
      <c r="C132" s="3">
        <f t="shared" si="28"/>
        <v>198056225.85207793</v>
      </c>
      <c r="D132">
        <f t="shared" si="29"/>
        <v>0.06</v>
      </c>
      <c r="E132" s="13">
        <f t="shared" si="30"/>
        <v>5.1430128318229462E-3</v>
      </c>
      <c r="F132" s="15">
        <f t="shared" si="31"/>
        <v>226669775.83301592</v>
      </c>
      <c r="G132" s="16">
        <f t="shared" si="32"/>
        <v>1.5235501559814181E-3</v>
      </c>
      <c r="H132" s="17">
        <f t="shared" si="22"/>
        <v>1686348.4682001057</v>
      </c>
      <c r="I132" s="17">
        <f t="shared" si="23"/>
        <v>1237851.4115754871</v>
      </c>
      <c r="J132" s="2">
        <f t="shared" si="33"/>
        <v>345342.77232666448</v>
      </c>
      <c r="K132" s="2">
        <f t="shared" si="34"/>
        <v>1016829.6086702069</v>
      </c>
      <c r="L132" s="15">
        <f>K132/(1-SUM(G$10:G132))</f>
        <v>1165765.5656956316</v>
      </c>
      <c r="M132" s="15">
        <f t="shared" si="35"/>
        <v>225504010.26732028</v>
      </c>
      <c r="N132" s="2">
        <f t="shared" si="24"/>
        <v>1362172.3809968713</v>
      </c>
      <c r="O132" s="3">
        <f t="shared" si="25"/>
        <v>2600023.7925723586</v>
      </c>
      <c r="P132" s="3"/>
      <c r="Q132" s="22">
        <v>123</v>
      </c>
      <c r="R132" s="23">
        <f t="shared" si="26"/>
        <v>2600023.7925723586</v>
      </c>
      <c r="S132" s="2"/>
    </row>
    <row r="133" spans="2:19">
      <c r="B133">
        <v>124</v>
      </c>
      <c r="C133" s="3">
        <f t="shared" si="28"/>
        <v>196694053.47108105</v>
      </c>
      <c r="D133">
        <f t="shared" si="29"/>
        <v>0.06</v>
      </c>
      <c r="E133" s="13">
        <f t="shared" si="30"/>
        <v>5.1430128318229462E-3</v>
      </c>
      <c r="F133" s="15">
        <f t="shared" si="31"/>
        <v>225504010.26732028</v>
      </c>
      <c r="G133" s="16">
        <f t="shared" si="32"/>
        <v>1.5338658601625427E-3</v>
      </c>
      <c r="H133" s="17">
        <f t="shared" si="22"/>
        <v>1677675.5563892273</v>
      </c>
      <c r="I133" s="17">
        <f t="shared" si="23"/>
        <v>1229337.8341942565</v>
      </c>
      <c r="J133" s="2">
        <f t="shared" si="33"/>
        <v>345892.90267878608</v>
      </c>
      <c r="K133" s="2">
        <f t="shared" si="34"/>
        <v>1009821.1093081251</v>
      </c>
      <c r="L133" s="15">
        <f>K133/(1-SUM(G$10:G133))</f>
        <v>1159770.0184323618</v>
      </c>
      <c r="M133" s="15">
        <f t="shared" si="35"/>
        <v>224344240.24888793</v>
      </c>
      <c r="N133" s="2">
        <f t="shared" si="24"/>
        <v>1355714.0119869113</v>
      </c>
      <c r="O133" s="3">
        <f t="shared" si="25"/>
        <v>2585051.8461811678</v>
      </c>
      <c r="P133" s="3"/>
      <c r="Q133" s="22">
        <v>124</v>
      </c>
      <c r="R133" s="23">
        <f t="shared" si="26"/>
        <v>2585051.8461811678</v>
      </c>
      <c r="S133" s="2"/>
    </row>
    <row r="134" spans="2:19">
      <c r="B134">
        <v>125</v>
      </c>
      <c r="C134" s="3">
        <f t="shared" si="28"/>
        <v>195338339.45909414</v>
      </c>
      <c r="D134">
        <f t="shared" si="29"/>
        <v>0.06</v>
      </c>
      <c r="E134" s="13">
        <f t="shared" si="30"/>
        <v>5.1430128318229462E-3</v>
      </c>
      <c r="F134" s="15">
        <f t="shared" si="31"/>
        <v>224344240.24888793</v>
      </c>
      <c r="G134" s="16">
        <f t="shared" si="32"/>
        <v>1.5442514102573933E-3</v>
      </c>
      <c r="H134" s="17">
        <f t="shared" si="22"/>
        <v>1669047.2494750819</v>
      </c>
      <c r="I134" s="17">
        <f t="shared" si="23"/>
        <v>1220864.6216193384</v>
      </c>
      <c r="J134" s="2">
        <f t="shared" si="33"/>
        <v>346443.90938746865</v>
      </c>
      <c r="K134" s="2">
        <f t="shared" si="34"/>
        <v>1002845.820913621</v>
      </c>
      <c r="L134" s="15">
        <f>K134/(1-SUM(G$10:G134))</f>
        <v>1153805.3063456004</v>
      </c>
      <c r="M134" s="15">
        <f t="shared" si="35"/>
        <v>223190434.94254231</v>
      </c>
      <c r="N134" s="2">
        <f t="shared" si="24"/>
        <v>1349289.7303010896</v>
      </c>
      <c r="O134" s="3">
        <f t="shared" si="25"/>
        <v>2570154.3519204278</v>
      </c>
      <c r="P134" s="3"/>
      <c r="Q134" s="22">
        <v>125</v>
      </c>
      <c r="R134" s="23">
        <f t="shared" si="26"/>
        <v>2570154.3519204278</v>
      </c>
      <c r="S134" s="2"/>
    </row>
    <row r="135" spans="2:19">
      <c r="B135">
        <v>126</v>
      </c>
      <c r="C135" s="3">
        <f t="shared" si="28"/>
        <v>193989049.72879305</v>
      </c>
      <c r="D135">
        <f t="shared" si="29"/>
        <v>0.06</v>
      </c>
      <c r="E135" s="13">
        <f t="shared" si="30"/>
        <v>5.1430128318229462E-3</v>
      </c>
      <c r="F135" s="15">
        <f t="shared" si="31"/>
        <v>223190434.94254231</v>
      </c>
      <c r="G135" s="16">
        <f t="shared" si="32"/>
        <v>1.5547072791810108E-3</v>
      </c>
      <c r="H135" s="17">
        <f t="shared" si="22"/>
        <v>1660463.3180541124</v>
      </c>
      <c r="I135" s="17">
        <f t="shared" si="23"/>
        <v>1212431.5608049566</v>
      </c>
      <c r="J135" s="2">
        <f t="shared" si="33"/>
        <v>346995.79384874634</v>
      </c>
      <c r="K135" s="2">
        <f t="shared" si="34"/>
        <v>995903.56816796958</v>
      </c>
      <c r="L135" s="15">
        <f>K135/(1-SUM(G$10:G135))</f>
        <v>1147871.2708496395</v>
      </c>
      <c r="M135" s="15">
        <f t="shared" si="35"/>
        <v>222042563.67169267</v>
      </c>
      <c r="N135" s="2">
        <f t="shared" si="24"/>
        <v>1342899.362016716</v>
      </c>
      <c r="O135" s="3">
        <f t="shared" si="25"/>
        <v>2555330.9228216726</v>
      </c>
      <c r="P135" s="3"/>
      <c r="Q135" s="22">
        <v>126</v>
      </c>
      <c r="R135" s="23">
        <f t="shared" si="26"/>
        <v>2555330.9228216726</v>
      </c>
      <c r="S135" s="2"/>
    </row>
    <row r="136" spans="2:19">
      <c r="B136">
        <v>127</v>
      </c>
      <c r="C136" s="3">
        <f t="shared" si="28"/>
        <v>192646150.36677635</v>
      </c>
      <c r="D136">
        <f t="shared" si="29"/>
        <v>0.06</v>
      </c>
      <c r="E136" s="13">
        <f t="shared" si="30"/>
        <v>5.1430128318229462E-3</v>
      </c>
      <c r="F136" s="15">
        <f t="shared" si="31"/>
        <v>222042563.67169267</v>
      </c>
      <c r="G136" s="16">
        <f t="shared" si="32"/>
        <v>1.5652339430504659E-3</v>
      </c>
      <c r="H136" s="17">
        <f t="shared" si="22"/>
        <v>1651923.5339025888</v>
      </c>
      <c r="I136" s="17">
        <f t="shared" si="23"/>
        <v>1204038.439792352</v>
      </c>
      <c r="J136" s="2">
        <f t="shared" si="33"/>
        <v>347548.55746087764</v>
      </c>
      <c r="K136" s="2">
        <f t="shared" si="34"/>
        <v>988994.17664692074</v>
      </c>
      <c r="L136" s="15">
        <f>K136/(1-SUM(G$10:G136))</f>
        <v>1141967.7541743792</v>
      </c>
      <c r="M136" s="15">
        <f t="shared" si="35"/>
        <v>220900595.91751829</v>
      </c>
      <c r="N136" s="2">
        <f t="shared" si="24"/>
        <v>1336542.7341077984</v>
      </c>
      <c r="O136" s="3">
        <f t="shared" si="25"/>
        <v>2540581.1739001507</v>
      </c>
      <c r="P136" s="3"/>
      <c r="Q136" s="22">
        <v>127</v>
      </c>
      <c r="R136" s="23">
        <f t="shared" si="26"/>
        <v>2540581.1739001507</v>
      </c>
      <c r="S136" s="2"/>
    </row>
    <row r="137" spans="2:19">
      <c r="B137">
        <v>128</v>
      </c>
      <c r="C137" s="3">
        <f t="shared" si="28"/>
        <v>191309607.63266855</v>
      </c>
      <c r="D137">
        <f t="shared" si="29"/>
        <v>0.06</v>
      </c>
      <c r="E137" s="13">
        <f t="shared" si="30"/>
        <v>5.1430128318229462E-3</v>
      </c>
      <c r="F137" s="15">
        <f t="shared" si="31"/>
        <v>220900595.91751829</v>
      </c>
      <c r="G137" s="16">
        <f t="shared" si="32"/>
        <v>1.5758318812065372E-3</v>
      </c>
      <c r="H137" s="17">
        <f t="shared" si="22"/>
        <v>1643427.6699705375</v>
      </c>
      <c r="I137" s="17">
        <f t="shared" si="23"/>
        <v>1195685.0477041784</v>
      </c>
      <c r="J137" s="2">
        <f t="shared" si="33"/>
        <v>348102.20162434794</v>
      </c>
      <c r="K137" s="2">
        <f t="shared" si="34"/>
        <v>982117.47281608765</v>
      </c>
      <c r="L137" s="15">
        <f>K137/(1-SUM(G$10:G137))</f>
        <v>1136094.5993611324</v>
      </c>
      <c r="M137" s="15">
        <f t="shared" si="35"/>
        <v>219764501.31815717</v>
      </c>
      <c r="N137" s="2">
        <f t="shared" si="24"/>
        <v>1330219.6744404356</v>
      </c>
      <c r="O137" s="3">
        <f t="shared" si="25"/>
        <v>2525904.722144614</v>
      </c>
      <c r="P137" s="3"/>
      <c r="Q137" s="22">
        <v>128</v>
      </c>
      <c r="R137" s="23">
        <f t="shared" si="26"/>
        <v>2525904.722144614</v>
      </c>
      <c r="S137" s="2"/>
    </row>
    <row r="138" spans="2:19">
      <c r="B138">
        <v>129</v>
      </c>
      <c r="C138" s="3">
        <f t="shared" si="28"/>
        <v>189979387.95822814</v>
      </c>
      <c r="D138">
        <f t="shared" si="29"/>
        <v>0.06</v>
      </c>
      <c r="E138" s="13">
        <f t="shared" si="30"/>
        <v>5.1430128318229462E-3</v>
      </c>
      <c r="F138" s="15">
        <f t="shared" si="31"/>
        <v>219764501.31815717</v>
      </c>
      <c r="G138" s="16">
        <f t="shared" si="32"/>
        <v>1.5865015762355401E-3</v>
      </c>
      <c r="H138" s="17">
        <f t="shared" si="22"/>
        <v>1634975.5003757062</v>
      </c>
      <c r="I138" s="17">
        <f t="shared" si="23"/>
        <v>1187371.1747389259</v>
      </c>
      <c r="J138" s="2">
        <f t="shared" si="33"/>
        <v>348656.72774187376</v>
      </c>
      <c r="K138" s="2">
        <f t="shared" si="34"/>
        <v>975273.28402635921</v>
      </c>
      <c r="L138" s="15">
        <f>K138/(1-SUM(G$10:G138))</f>
        <v>1130251.6502584536</v>
      </c>
      <c r="M138" s="15">
        <f t="shared" si="35"/>
        <v>218634249.66789871</v>
      </c>
      <c r="N138" s="2">
        <f t="shared" si="24"/>
        <v>1323930.011768233</v>
      </c>
      <c r="O138" s="3">
        <f t="shared" si="25"/>
        <v>2511301.1865071589</v>
      </c>
      <c r="P138" s="3"/>
      <c r="Q138" s="22">
        <v>129</v>
      </c>
      <c r="R138" s="23">
        <f t="shared" si="26"/>
        <v>2511301.1865071589</v>
      </c>
      <c r="S138" s="2"/>
    </row>
    <row r="139" spans="2:19">
      <c r="B139">
        <v>130</v>
      </c>
      <c r="C139" s="3">
        <f t="shared" si="28"/>
        <v>188655457.94645992</v>
      </c>
      <c r="D139">
        <f t="shared" si="29"/>
        <v>0.06</v>
      </c>
      <c r="E139" s="13">
        <f t="shared" si="30"/>
        <v>5.1430128318229462E-3</v>
      </c>
      <c r="F139" s="15">
        <f t="shared" si="31"/>
        <v>218634249.66789871</v>
      </c>
      <c r="G139" s="16">
        <f t="shared" si="32"/>
        <v>1.5972435139913015E-3</v>
      </c>
      <c r="H139" s="17">
        <f t="shared" ref="H139:H202" si="47">F139*$C$5/12*(1+$C$5/12)^$C$4/((1+$C$5/12)^$C$4-1)</f>
        <v>1626566.8003975581</v>
      </c>
      <c r="I139" s="17">
        <f t="shared" ref="I139:I202" si="48">C139*$C$3/12</f>
        <v>1179096.6121653744</v>
      </c>
      <c r="J139" s="2">
        <f t="shared" si="33"/>
        <v>349212.13721840607</v>
      </c>
      <c r="K139" s="2">
        <f t="shared" si="34"/>
        <v>968461.43850933493</v>
      </c>
      <c r="L139" s="15">
        <f>K139/(1-SUM(G$10:G139))</f>
        <v>1124438.751517985</v>
      </c>
      <c r="M139" s="15">
        <f t="shared" si="35"/>
        <v>217509810.91638073</v>
      </c>
      <c r="N139" s="2">
        <f t="shared" ref="N139:N202" si="49">J139+K139</f>
        <v>1317673.575727741</v>
      </c>
      <c r="O139" s="3">
        <f t="shared" ref="O139:O202" si="50">N139+I139</f>
        <v>2496770.1878931154</v>
      </c>
      <c r="P139" s="3"/>
      <c r="Q139" s="22">
        <v>130</v>
      </c>
      <c r="R139" s="23">
        <f t="shared" ref="R139:R202" si="51">O139</f>
        <v>2496770.1878931154</v>
      </c>
      <c r="S139" s="2"/>
    </row>
    <row r="140" spans="2:19">
      <c r="B140">
        <v>131</v>
      </c>
      <c r="C140" s="3">
        <f t="shared" ref="C140:C203" si="52">C139-J139-K139</f>
        <v>187337784.37073216</v>
      </c>
      <c r="D140">
        <f t="shared" ref="D140:D203" si="53">MIN(B140+3,30)*0.002*$C$6/100</f>
        <v>0.06</v>
      </c>
      <c r="E140" s="13">
        <f t="shared" ref="E140:E203" si="54">1-(1-D140)^(1/12)</f>
        <v>5.1430128318229462E-3</v>
      </c>
      <c r="F140" s="15">
        <f t="shared" ref="F140:F203" si="55">M139</f>
        <v>217509810.91638073</v>
      </c>
      <c r="G140" s="16">
        <f t="shared" ref="G140:G203" si="56">$C$5/12*(1+$C$5/12)^(B140-1)/((1+$C$5/12)^$C$4-1)</f>
        <v>1.6080581836172847E-3</v>
      </c>
      <c r="H140" s="17">
        <f t="shared" si="47"/>
        <v>1618201.3464712962</v>
      </c>
      <c r="I140" s="17">
        <f t="shared" si="48"/>
        <v>1170861.152317076</v>
      </c>
      <c r="J140" s="2">
        <f t="shared" ref="J140:J203" si="57">F140*G140</f>
        <v>349768.43146113423</v>
      </c>
      <c r="K140" s="2">
        <f t="shared" ref="K140:K203" si="58">(C140-J140)*E140</f>
        <v>961681.76537278458</v>
      </c>
      <c r="L140" s="15">
        <f>K140/(1-SUM(G$10:G140))</f>
        <v>1118655.7485903292</v>
      </c>
      <c r="M140" s="15">
        <f t="shared" ref="M140:M203" si="59">F140-L140</f>
        <v>216391155.16779041</v>
      </c>
      <c r="N140" s="2">
        <f t="shared" si="49"/>
        <v>1311450.1968339188</v>
      </c>
      <c r="O140" s="3">
        <f t="shared" si="50"/>
        <v>2482311.3491509948</v>
      </c>
      <c r="P140" s="3"/>
      <c r="Q140" s="22">
        <v>131</v>
      </c>
      <c r="R140" s="23">
        <f t="shared" si="51"/>
        <v>2482311.3491509948</v>
      </c>
      <c r="S140" s="2"/>
    </row>
    <row r="141" spans="2:19">
      <c r="B141">
        <v>132</v>
      </c>
      <c r="C141" s="3">
        <f t="shared" si="52"/>
        <v>186026334.17389825</v>
      </c>
      <c r="D141">
        <f t="shared" si="53"/>
        <v>0.06</v>
      </c>
      <c r="E141" s="13">
        <f t="shared" si="54"/>
        <v>5.1430128318229462E-3</v>
      </c>
      <c r="F141" s="15">
        <f t="shared" si="55"/>
        <v>216391155.16779041</v>
      </c>
      <c r="G141" s="16">
        <f t="shared" si="56"/>
        <v>1.6189460775688602E-3</v>
      </c>
      <c r="H141" s="17">
        <f t="shared" si="47"/>
        <v>1609878.9161819213</v>
      </c>
      <c r="I141" s="17">
        <f t="shared" si="48"/>
        <v>1162664.5885868641</v>
      </c>
      <c r="J141" s="2">
        <f t="shared" si="57"/>
        <v>350325.61187948886</v>
      </c>
      <c r="K141" s="2">
        <f t="shared" si="58"/>
        <v>954934.09459612973</v>
      </c>
      <c r="L141" s="15">
        <f>K141/(1-SUM(G$10:G141))</f>
        <v>1112902.4877209365</v>
      </c>
      <c r="M141" s="15">
        <f t="shared" si="59"/>
        <v>215278252.68006948</v>
      </c>
      <c r="N141" s="2">
        <f t="shared" si="49"/>
        <v>1305259.7064756185</v>
      </c>
      <c r="O141" s="3">
        <f t="shared" si="50"/>
        <v>2467924.2950624824</v>
      </c>
      <c r="P141" s="3"/>
      <c r="Q141" s="22">
        <v>132</v>
      </c>
      <c r="R141" s="23">
        <f t="shared" si="51"/>
        <v>2467924.2950624824</v>
      </c>
      <c r="S141" s="2"/>
    </row>
    <row r="142" spans="2:19">
      <c r="B142">
        <v>133</v>
      </c>
      <c r="C142" s="3">
        <f t="shared" si="52"/>
        <v>184721074.46742263</v>
      </c>
      <c r="D142">
        <f t="shared" si="53"/>
        <v>0.06</v>
      </c>
      <c r="E142" s="13">
        <f t="shared" si="54"/>
        <v>5.1430128318229462E-3</v>
      </c>
      <c r="F142" s="15">
        <f t="shared" si="55"/>
        <v>215278252.68006948</v>
      </c>
      <c r="G142" s="16">
        <f t="shared" si="56"/>
        <v>1.6299076916357329E-3</v>
      </c>
      <c r="H142" s="17">
        <f t="shared" si="47"/>
        <v>1601599.2882583162</v>
      </c>
      <c r="I142" s="17">
        <f t="shared" si="48"/>
        <v>1154506.7154213914</v>
      </c>
      <c r="J142" s="2">
        <f t="shared" si="57"/>
        <v>350883.67988514609</v>
      </c>
      <c r="K142" s="2">
        <f t="shared" si="58"/>
        <v>948218.25702595001</v>
      </c>
      <c r="L142" s="15">
        <f>K142/(1-SUM(G$10:G142))</f>
        <v>1107178.8159460202</v>
      </c>
      <c r="M142" s="15">
        <f t="shared" si="59"/>
        <v>214171073.86412346</v>
      </c>
      <c r="N142" s="2">
        <f t="shared" si="49"/>
        <v>1299101.9369110961</v>
      </c>
      <c r="O142" s="3">
        <f t="shared" si="50"/>
        <v>2453608.6523324875</v>
      </c>
      <c r="P142" s="3"/>
      <c r="Q142" s="22">
        <v>133</v>
      </c>
      <c r="R142" s="23">
        <f t="shared" si="51"/>
        <v>2453608.6523324875</v>
      </c>
      <c r="S142" s="2"/>
    </row>
    <row r="143" spans="2:19">
      <c r="B143">
        <v>134</v>
      </c>
      <c r="C143" s="3">
        <f t="shared" si="52"/>
        <v>183421972.53051153</v>
      </c>
      <c r="D143">
        <f t="shared" si="53"/>
        <v>0.06</v>
      </c>
      <c r="E143" s="13">
        <f t="shared" si="54"/>
        <v>5.1430128318229462E-3</v>
      </c>
      <c r="F143" s="15">
        <f t="shared" si="55"/>
        <v>214171073.86412346</v>
      </c>
      <c r="G143" s="16">
        <f t="shared" si="56"/>
        <v>1.6409435249645167E-3</v>
      </c>
      <c r="H143" s="17">
        <f t="shared" si="47"/>
        <v>1593362.2425673653</v>
      </c>
      <c r="I143" s="17">
        <f t="shared" si="48"/>
        <v>1146387.3283156969</v>
      </c>
      <c r="J143" s="2">
        <f t="shared" si="57"/>
        <v>351442.63689203066</v>
      </c>
      <c r="K143" s="2">
        <f t="shared" si="58"/>
        <v>941534.08437151136</v>
      </c>
      <c r="L143" s="15">
        <f>K143/(1-SUM(G$10:G143))</f>
        <v>1101484.5810884873</v>
      </c>
      <c r="M143" s="15">
        <f t="shared" si="59"/>
        <v>213069589.28303498</v>
      </c>
      <c r="N143" s="2">
        <f t="shared" si="49"/>
        <v>1292976.7212635421</v>
      </c>
      <c r="O143" s="3">
        <f t="shared" si="50"/>
        <v>2439364.049579239</v>
      </c>
      <c r="P143" s="3"/>
      <c r="Q143" s="22">
        <v>134</v>
      </c>
      <c r="R143" s="23">
        <f t="shared" si="51"/>
        <v>2439364.049579239</v>
      </c>
      <c r="S143" s="2"/>
    </row>
    <row r="144" spans="2:19">
      <c r="B144">
        <v>135</v>
      </c>
      <c r="C144" s="3">
        <f t="shared" si="52"/>
        <v>182128995.809248</v>
      </c>
      <c r="D144">
        <f t="shared" si="53"/>
        <v>0.06</v>
      </c>
      <c r="E144" s="13">
        <f t="shared" si="54"/>
        <v>5.1430128318229462E-3</v>
      </c>
      <c r="F144" s="15">
        <f t="shared" si="55"/>
        <v>213069589.28303498</v>
      </c>
      <c r="G144" s="16">
        <f t="shared" si="56"/>
        <v>1.6520540800814641E-3</v>
      </c>
      <c r="H144" s="17">
        <f t="shared" si="47"/>
        <v>1585167.5601080991</v>
      </c>
      <c r="I144" s="17">
        <f t="shared" si="48"/>
        <v>1138306.2238077999</v>
      </c>
      <c r="J144" s="2">
        <f t="shared" si="57"/>
        <v>352002.48431631975</v>
      </c>
      <c r="K144" s="2">
        <f t="shared" si="58"/>
        <v>934881.40920031769</v>
      </c>
      <c r="L144" s="15">
        <f>K144/(1-SUM(G$10:G144))</f>
        <v>1095819.631753894</v>
      </c>
      <c r="M144" s="15">
        <f t="shared" si="59"/>
        <v>211973769.65128109</v>
      </c>
      <c r="N144" s="2">
        <f t="shared" si="49"/>
        <v>1286883.8935166374</v>
      </c>
      <c r="O144" s="3">
        <f t="shared" si="50"/>
        <v>2425190.117324437</v>
      </c>
      <c r="P144" s="3"/>
      <c r="Q144" s="22">
        <v>135</v>
      </c>
      <c r="R144" s="23">
        <f t="shared" si="51"/>
        <v>2425190.117324437</v>
      </c>
      <c r="S144" s="2"/>
    </row>
    <row r="145" spans="2:19">
      <c r="B145">
        <v>136</v>
      </c>
      <c r="C145" s="3">
        <f t="shared" si="52"/>
        <v>180842111.91573137</v>
      </c>
      <c r="D145">
        <f t="shared" si="53"/>
        <v>0.06</v>
      </c>
      <c r="E145" s="13">
        <f t="shared" si="54"/>
        <v>5.1430128318229462E-3</v>
      </c>
      <c r="F145" s="15">
        <f t="shared" si="55"/>
        <v>211973769.65128109</v>
      </c>
      <c r="G145" s="16">
        <f t="shared" si="56"/>
        <v>1.6632398629153494E-3</v>
      </c>
      <c r="H145" s="17">
        <f t="shared" si="47"/>
        <v>1577015.0230058739</v>
      </c>
      <c r="I145" s="17">
        <f t="shared" si="48"/>
        <v>1130263.199473321</v>
      </c>
      <c r="J145" s="2">
        <f t="shared" si="57"/>
        <v>352563.22357644659</v>
      </c>
      <c r="K145" s="2">
        <f t="shared" si="58"/>
        <v>928260.06493368524</v>
      </c>
      <c r="L145" s="15">
        <f>K145/(1-SUM(G$10:G145))</f>
        <v>1090183.8173264205</v>
      </c>
      <c r="M145" s="15">
        <f t="shared" si="59"/>
        <v>210883585.83395466</v>
      </c>
      <c r="N145" s="2">
        <f t="shared" si="49"/>
        <v>1280823.2885101319</v>
      </c>
      <c r="O145" s="3">
        <f t="shared" si="50"/>
        <v>2411086.4879834531</v>
      </c>
      <c r="P145" s="3"/>
      <c r="Q145" s="22">
        <v>136</v>
      </c>
      <c r="R145" s="23">
        <f t="shared" si="51"/>
        <v>2411086.4879834531</v>
      </c>
      <c r="S145" s="2"/>
    </row>
    <row r="146" spans="2:19">
      <c r="B146">
        <v>137</v>
      </c>
      <c r="C146" s="3">
        <f t="shared" si="52"/>
        <v>179561288.62722123</v>
      </c>
      <c r="D146">
        <f t="shared" si="53"/>
        <v>0.06</v>
      </c>
      <c r="E146" s="13">
        <f t="shared" si="54"/>
        <v>5.1430128318229462E-3</v>
      </c>
      <c r="F146" s="15">
        <f t="shared" si="55"/>
        <v>210883585.83395466</v>
      </c>
      <c r="G146" s="16">
        <f t="shared" si="56"/>
        <v>1.6745013828205054E-3</v>
      </c>
      <c r="H146" s="17">
        <f t="shared" si="47"/>
        <v>1568904.4145065772</v>
      </c>
      <c r="I146" s="17">
        <f t="shared" si="48"/>
        <v>1122258.0539201326</v>
      </c>
      <c r="J146" s="2">
        <f t="shared" si="57"/>
        <v>353124.85609310382</v>
      </c>
      <c r="K146" s="2">
        <f t="shared" si="58"/>
        <v>921669.88584233995</v>
      </c>
      <c r="L146" s="15">
        <f>K146/(1-SUM(G$10:G146))</f>
        <v>1084576.9879648648</v>
      </c>
      <c r="M146" s="15">
        <f t="shared" si="59"/>
        <v>209799008.84598979</v>
      </c>
      <c r="N146" s="2">
        <f t="shared" si="49"/>
        <v>1274794.7419354438</v>
      </c>
      <c r="O146" s="3">
        <f t="shared" si="50"/>
        <v>2397052.7958555762</v>
      </c>
      <c r="P146" s="3"/>
      <c r="Q146" s="22">
        <v>137</v>
      </c>
      <c r="R146" s="23">
        <f t="shared" si="51"/>
        <v>2397052.7958555762</v>
      </c>
      <c r="S146" s="2"/>
    </row>
    <row r="147" spans="2:19">
      <c r="B147">
        <v>138</v>
      </c>
      <c r="C147" s="3">
        <f t="shared" si="52"/>
        <v>178286493.88528576</v>
      </c>
      <c r="D147">
        <f t="shared" si="53"/>
        <v>0.06</v>
      </c>
      <c r="E147" s="13">
        <f t="shared" si="54"/>
        <v>5.1430128318229462E-3</v>
      </c>
      <c r="F147" s="15">
        <f t="shared" si="55"/>
        <v>209799008.84598979</v>
      </c>
      <c r="G147" s="16">
        <f t="shared" si="56"/>
        <v>1.6858391526000194E-3</v>
      </c>
      <c r="H147" s="17">
        <f t="shared" si="47"/>
        <v>1560835.5189708662</v>
      </c>
      <c r="I147" s="17">
        <f t="shared" si="48"/>
        <v>1114290.5867830359</v>
      </c>
      <c r="J147" s="2">
        <f t="shared" si="57"/>
        <v>353687.3832892474</v>
      </c>
      <c r="K147" s="2">
        <f t="shared" si="58"/>
        <v>915110.70704203739</v>
      </c>
      <c r="L147" s="15">
        <f>K147/(1-SUM(G$10:G147))</f>
        <v>1078998.9945986613</v>
      </c>
      <c r="M147" s="15">
        <f t="shared" si="59"/>
        <v>208720009.85139114</v>
      </c>
      <c r="N147" s="2">
        <f t="shared" si="49"/>
        <v>1268798.0903312848</v>
      </c>
      <c r="O147" s="3">
        <f t="shared" si="50"/>
        <v>2383088.6771143209</v>
      </c>
      <c r="P147" s="3"/>
      <c r="Q147" s="22">
        <v>138</v>
      </c>
      <c r="R147" s="23">
        <f t="shared" si="51"/>
        <v>2383088.6771143209</v>
      </c>
      <c r="S147" s="2"/>
    </row>
    <row r="148" spans="2:19">
      <c r="B148">
        <v>139</v>
      </c>
      <c r="C148" s="3">
        <f t="shared" si="52"/>
        <v>177017695.79495448</v>
      </c>
      <c r="D148">
        <f t="shared" si="53"/>
        <v>0.06</v>
      </c>
      <c r="E148" s="13">
        <f t="shared" si="54"/>
        <v>5.1430128318229462E-3</v>
      </c>
      <c r="F148" s="15">
        <f t="shared" si="55"/>
        <v>208720009.85139114</v>
      </c>
      <c r="G148" s="16">
        <f t="shared" si="56"/>
        <v>1.6972536885290822E-3</v>
      </c>
      <c r="H148" s="17">
        <f t="shared" si="47"/>
        <v>1552808.1218684337</v>
      </c>
      <c r="I148" s="17">
        <f t="shared" si="48"/>
        <v>1106360.5987184655</v>
      </c>
      <c r="J148" s="2">
        <f t="shared" si="57"/>
        <v>354250.80659009999</v>
      </c>
      <c r="K148" s="2">
        <f t="shared" si="58"/>
        <v>908582.36448920507</v>
      </c>
      <c r="L148" s="15">
        <f>K148/(1-SUM(G$10:G148))</f>
        <v>1073449.6889239163</v>
      </c>
      <c r="M148" s="15">
        <f t="shared" si="59"/>
        <v>207646560.16246721</v>
      </c>
      <c r="N148" s="2">
        <f t="shared" si="49"/>
        <v>1262833.171079305</v>
      </c>
      <c r="O148" s="3">
        <f t="shared" si="50"/>
        <v>2369193.7697977703</v>
      </c>
      <c r="P148" s="3"/>
      <c r="Q148" s="22">
        <v>139</v>
      </c>
      <c r="R148" s="23">
        <f t="shared" si="51"/>
        <v>2369193.7697977703</v>
      </c>
      <c r="S148" s="2"/>
    </row>
    <row r="149" spans="2:19">
      <c r="B149">
        <v>140</v>
      </c>
      <c r="C149" s="3">
        <f t="shared" si="52"/>
        <v>175754862.62387517</v>
      </c>
      <c r="D149">
        <f t="shared" si="53"/>
        <v>0.06</v>
      </c>
      <c r="E149" s="13">
        <f t="shared" si="54"/>
        <v>5.1430128318229462E-3</v>
      </c>
      <c r="F149" s="15">
        <f t="shared" si="55"/>
        <v>207646560.16246721</v>
      </c>
      <c r="G149" s="16">
        <f t="shared" si="56"/>
        <v>1.7087455103784982E-3</v>
      </c>
      <c r="H149" s="17">
        <f t="shared" si="47"/>
        <v>1544822.0097723056</v>
      </c>
      <c r="I149" s="17">
        <f t="shared" si="48"/>
        <v>1098467.8913992199</v>
      </c>
      <c r="J149" s="2">
        <f t="shared" si="57"/>
        <v>354815.12742315454</v>
      </c>
      <c r="K149" s="2">
        <f t="shared" si="58"/>
        <v>902084.69497660687</v>
      </c>
      <c r="L149" s="15">
        <f>K149/(1-SUM(G$10:G149))</f>
        <v>1067928.9233994642</v>
      </c>
      <c r="M149" s="15">
        <f t="shared" si="59"/>
        <v>206578631.23906773</v>
      </c>
      <c r="N149" s="2">
        <f t="shared" si="49"/>
        <v>1256899.8223997615</v>
      </c>
      <c r="O149" s="3">
        <f t="shared" si="50"/>
        <v>2355367.7137989812</v>
      </c>
      <c r="P149" s="3"/>
      <c r="Q149" s="22">
        <v>140</v>
      </c>
      <c r="R149" s="23">
        <f t="shared" si="51"/>
        <v>2355367.7137989812</v>
      </c>
      <c r="S149" s="2"/>
    </row>
    <row r="150" spans="2:19">
      <c r="B150">
        <v>141</v>
      </c>
      <c r="C150" s="3">
        <f t="shared" si="52"/>
        <v>174497962.80147541</v>
      </c>
      <c r="D150">
        <f t="shared" si="53"/>
        <v>0.06</v>
      </c>
      <c r="E150" s="13">
        <f t="shared" si="54"/>
        <v>5.1430128318229462E-3</v>
      </c>
      <c r="F150" s="15">
        <f t="shared" si="55"/>
        <v>206578631.23906773</v>
      </c>
      <c r="G150" s="16">
        <f t="shared" si="56"/>
        <v>1.720315141438353E-3</v>
      </c>
      <c r="H150" s="17">
        <f t="shared" si="47"/>
        <v>1536876.9703531638</v>
      </c>
      <c r="I150" s="17">
        <f t="shared" si="48"/>
        <v>1090612.2675092213</v>
      </c>
      <c r="J150" s="2">
        <f t="shared" si="57"/>
        <v>355380.34721817815</v>
      </c>
      <c r="K150" s="2">
        <f t="shared" si="58"/>
        <v>895617.53612903028</v>
      </c>
      <c r="L150" s="15">
        <f>K150/(1-SUM(G$10:G150))</f>
        <v>1062436.5512429459</v>
      </c>
      <c r="M150" s="15">
        <f t="shared" si="59"/>
        <v>205516194.68782479</v>
      </c>
      <c r="N150" s="2">
        <f t="shared" si="49"/>
        <v>1250997.8833472084</v>
      </c>
      <c r="O150" s="3">
        <f t="shared" si="50"/>
        <v>2341610.1508564297</v>
      </c>
      <c r="P150" s="3"/>
      <c r="Q150" s="22">
        <v>141</v>
      </c>
      <c r="R150" s="23">
        <f t="shared" si="51"/>
        <v>2341610.1508564297</v>
      </c>
      <c r="S150" s="2"/>
    </row>
    <row r="151" spans="2:19">
      <c r="B151">
        <v>142</v>
      </c>
      <c r="C151" s="3">
        <f t="shared" si="52"/>
        <v>173246964.91812819</v>
      </c>
      <c r="D151">
        <f t="shared" si="53"/>
        <v>0.06</v>
      </c>
      <c r="E151" s="13">
        <f t="shared" si="54"/>
        <v>5.1430128318229462E-3</v>
      </c>
      <c r="F151" s="15">
        <f t="shared" si="55"/>
        <v>205516194.68782479</v>
      </c>
      <c r="G151" s="16">
        <f t="shared" si="56"/>
        <v>1.7319631085418417E-3</v>
      </c>
      <c r="H151" s="17">
        <f t="shared" si="47"/>
        <v>1528972.7923737045</v>
      </c>
      <c r="I151" s="17">
        <f t="shared" si="48"/>
        <v>1082793.5307383011</v>
      </c>
      <c r="J151" s="2">
        <f t="shared" si="57"/>
        <v>355946.46740721539</v>
      </c>
      <c r="K151" s="2">
        <f t="shared" si="58"/>
        <v>889180.72639899573</v>
      </c>
      <c r="L151" s="15">
        <f>K151/(1-SUM(G$10:G151))</f>
        <v>1056972.4264269059</v>
      </c>
      <c r="M151" s="15">
        <f t="shared" si="59"/>
        <v>204459222.26139787</v>
      </c>
      <c r="N151" s="2">
        <f t="shared" si="49"/>
        <v>1245127.193806211</v>
      </c>
      <c r="O151" s="3">
        <f t="shared" si="50"/>
        <v>2327920.7245445121</v>
      </c>
      <c r="P151" s="3"/>
      <c r="Q151" s="22">
        <v>142</v>
      </c>
      <c r="R151" s="23">
        <f t="shared" si="51"/>
        <v>2327920.7245445121</v>
      </c>
      <c r="S151" s="2"/>
    </row>
    <row r="152" spans="2:19">
      <c r="B152">
        <v>143</v>
      </c>
      <c r="C152" s="3">
        <f t="shared" si="52"/>
        <v>172001837.72432196</v>
      </c>
      <c r="D152">
        <f t="shared" si="53"/>
        <v>0.06</v>
      </c>
      <c r="E152" s="13">
        <f t="shared" si="54"/>
        <v>5.1430128318229462E-3</v>
      </c>
      <c r="F152" s="15">
        <f t="shared" si="55"/>
        <v>204459222.26139787</v>
      </c>
      <c r="G152" s="16">
        <f t="shared" si="56"/>
        <v>1.7436899420892604E-3</v>
      </c>
      <c r="H152" s="17">
        <f t="shared" si="47"/>
        <v>1521109.2656830184</v>
      </c>
      <c r="I152" s="17">
        <f t="shared" si="48"/>
        <v>1075011.4857770123</v>
      </c>
      <c r="J152" s="2">
        <f t="shared" si="57"/>
        <v>356513.48942459206</v>
      </c>
      <c r="K152" s="2">
        <f t="shared" si="58"/>
        <v>882774.1050624873</v>
      </c>
      <c r="L152" s="15">
        <f>K152/(1-SUM(G$10:G152))</f>
        <v>1051536.4036749091</v>
      </c>
      <c r="M152" s="15">
        <f t="shared" si="59"/>
        <v>203407685.85772297</v>
      </c>
      <c r="N152" s="2">
        <f t="shared" si="49"/>
        <v>1239287.5944870794</v>
      </c>
      <c r="O152" s="3">
        <f t="shared" si="50"/>
        <v>2314299.0802640915</v>
      </c>
      <c r="P152" s="3"/>
      <c r="Q152" s="22">
        <v>143</v>
      </c>
      <c r="R152" s="23">
        <f t="shared" si="51"/>
        <v>2314299.0802640915</v>
      </c>
      <c r="S152" s="2"/>
    </row>
    <row r="153" spans="2:19">
      <c r="B153">
        <v>144</v>
      </c>
      <c r="C153" s="3">
        <f t="shared" si="52"/>
        <v>170762550.12983489</v>
      </c>
      <c r="D153">
        <f t="shared" si="53"/>
        <v>0.06</v>
      </c>
      <c r="E153" s="13">
        <f t="shared" si="54"/>
        <v>5.1430128318229462E-3</v>
      </c>
      <c r="F153" s="15">
        <f t="shared" si="55"/>
        <v>203407685.85772297</v>
      </c>
      <c r="G153" s="16">
        <f t="shared" si="56"/>
        <v>1.7554961760721571E-3</v>
      </c>
      <c r="H153" s="17">
        <f t="shared" si="47"/>
        <v>1513286.1812110057</v>
      </c>
      <c r="I153" s="17">
        <f t="shared" si="48"/>
        <v>1067265.9383114681</v>
      </c>
      <c r="J153" s="2">
        <f t="shared" si="57"/>
        <v>357081.41470691928</v>
      </c>
      <c r="K153" s="2">
        <f t="shared" si="58"/>
        <v>876397.51221470674</v>
      </c>
      <c r="L153" s="15">
        <f>K153/(1-SUM(G$10:G153))</f>
        <v>1046128.3384576802</v>
      </c>
      <c r="M153" s="15">
        <f t="shared" si="59"/>
        <v>202361557.51926529</v>
      </c>
      <c r="N153" s="2">
        <f t="shared" si="49"/>
        <v>1233478.9269216261</v>
      </c>
      <c r="O153" s="3">
        <f t="shared" si="50"/>
        <v>2300744.8652330944</v>
      </c>
      <c r="P153" s="3"/>
      <c r="Q153" s="22">
        <v>144</v>
      </c>
      <c r="R153" s="23">
        <f t="shared" si="51"/>
        <v>2300744.8652330944</v>
      </c>
      <c r="S153" s="2"/>
    </row>
    <row r="154" spans="2:19">
      <c r="B154">
        <v>145</v>
      </c>
      <c r="C154" s="3">
        <f t="shared" si="52"/>
        <v>169529071.20291325</v>
      </c>
      <c r="D154">
        <f t="shared" si="53"/>
        <v>0.06</v>
      </c>
      <c r="E154" s="13">
        <f t="shared" si="54"/>
        <v>5.1430128318229462E-3</v>
      </c>
      <c r="F154" s="15">
        <f t="shared" si="55"/>
        <v>202361557.51926529</v>
      </c>
      <c r="G154" s="16">
        <f t="shared" si="56"/>
        <v>1.7673823480976456E-3</v>
      </c>
      <c r="H154" s="17">
        <f t="shared" si="47"/>
        <v>1505503.3309628174</v>
      </c>
      <c r="I154" s="17">
        <f t="shared" si="48"/>
        <v>1059556.6950182079</v>
      </c>
      <c r="J154" s="2">
        <f t="shared" si="57"/>
        <v>357650.24469309585</v>
      </c>
      <c r="K154" s="2">
        <f t="shared" si="58"/>
        <v>870050.78876584757</v>
      </c>
      <c r="L154" s="15">
        <f>K154/(1-SUM(G$10:G154))</f>
        <v>1040748.0869892586</v>
      </c>
      <c r="M154" s="15">
        <f t="shared" si="59"/>
        <v>201320809.43227604</v>
      </c>
      <c r="N154" s="2">
        <f t="shared" si="49"/>
        <v>1227701.0334589435</v>
      </c>
      <c r="O154" s="3">
        <f t="shared" si="50"/>
        <v>2287257.7284771511</v>
      </c>
      <c r="P154" s="3"/>
      <c r="Q154" s="22">
        <v>145</v>
      </c>
      <c r="R154" s="23">
        <f t="shared" si="51"/>
        <v>2287257.7284771511</v>
      </c>
      <c r="S154" s="2"/>
    </row>
    <row r="155" spans="2:19">
      <c r="B155">
        <v>146</v>
      </c>
      <c r="C155" s="3">
        <f t="shared" si="52"/>
        <v>168301370.16945431</v>
      </c>
      <c r="D155">
        <f t="shared" si="53"/>
        <v>0.06</v>
      </c>
      <c r="E155" s="13">
        <f t="shared" si="54"/>
        <v>5.1430128318229462E-3</v>
      </c>
      <c r="F155" s="15">
        <f t="shared" si="55"/>
        <v>201320809.43227604</v>
      </c>
      <c r="G155" s="16">
        <f t="shared" si="56"/>
        <v>1.7793489994128906E-3</v>
      </c>
      <c r="H155" s="17">
        <f t="shared" si="47"/>
        <v>1497760.5080133234</v>
      </c>
      <c r="I155" s="17">
        <f t="shared" si="48"/>
        <v>1051883.5635590893</v>
      </c>
      <c r="J155" s="2">
        <f t="shared" si="57"/>
        <v>358219.98082431359</v>
      </c>
      <c r="K155" s="2">
        <f t="shared" si="58"/>
        <v>863733.77643689222</v>
      </c>
      <c r="L155" s="15">
        <f>K155/(1-SUM(G$10:G155))</f>
        <v>1035395.5062231775</v>
      </c>
      <c r="M155" s="15">
        <f t="shared" si="59"/>
        <v>200285413.92605287</v>
      </c>
      <c r="N155" s="2">
        <f t="shared" si="49"/>
        <v>1221953.7572612059</v>
      </c>
      <c r="O155" s="3">
        <f t="shared" si="50"/>
        <v>2273837.3208202953</v>
      </c>
      <c r="P155" s="3"/>
      <c r="Q155" s="22">
        <v>146</v>
      </c>
      <c r="R155" s="23">
        <f t="shared" si="51"/>
        <v>2273837.3208202953</v>
      </c>
      <c r="S155" s="2"/>
    </row>
    <row r="156" spans="2:19">
      <c r="B156">
        <v>147</v>
      </c>
      <c r="C156" s="3">
        <f t="shared" si="52"/>
        <v>167079416.41219309</v>
      </c>
      <c r="D156">
        <f t="shared" si="53"/>
        <v>0.06</v>
      </c>
      <c r="E156" s="13">
        <f t="shared" si="54"/>
        <v>5.1430128318229462E-3</v>
      </c>
      <c r="F156" s="15">
        <f t="shared" si="55"/>
        <v>200285413.92605287</v>
      </c>
      <c r="G156" s="16">
        <f t="shared" si="56"/>
        <v>1.7913966749297486E-3</v>
      </c>
      <c r="H156" s="17">
        <f t="shared" si="47"/>
        <v>1490057.5065016132</v>
      </c>
      <c r="I156" s="17">
        <f t="shared" si="48"/>
        <v>1044246.3525762068</v>
      </c>
      <c r="J156" s="2">
        <f t="shared" si="57"/>
        <v>358790.62454405945</v>
      </c>
      <c r="K156" s="2">
        <f t="shared" si="58"/>
        <v>857446.31775543059</v>
      </c>
      <c r="L156" s="15">
        <f>K156/(1-SUM(G$10:G156))</f>
        <v>1030070.4538486601</v>
      </c>
      <c r="M156" s="15">
        <f t="shared" si="59"/>
        <v>199255343.47220421</v>
      </c>
      <c r="N156" s="2">
        <f t="shared" si="49"/>
        <v>1216236.9422994901</v>
      </c>
      <c r="O156" s="3">
        <f t="shared" si="50"/>
        <v>2260483.2948756968</v>
      </c>
      <c r="P156" s="3"/>
      <c r="Q156" s="22">
        <v>147</v>
      </c>
      <c r="R156" s="23">
        <f t="shared" si="51"/>
        <v>2260483.2948756968</v>
      </c>
      <c r="S156" s="2"/>
    </row>
    <row r="157" spans="2:19">
      <c r="B157">
        <v>148</v>
      </c>
      <c r="C157" s="3">
        <f t="shared" si="52"/>
        <v>165863179.4698936</v>
      </c>
      <c r="D157">
        <f t="shared" si="53"/>
        <v>0.06</v>
      </c>
      <c r="E157" s="13">
        <f t="shared" si="54"/>
        <v>5.1430128318229462E-3</v>
      </c>
      <c r="F157" s="15">
        <f t="shared" si="55"/>
        <v>199255343.47220421</v>
      </c>
      <c r="G157" s="16">
        <f t="shared" si="56"/>
        <v>1.8035259232495858E-3</v>
      </c>
      <c r="H157" s="17">
        <f t="shared" si="47"/>
        <v>1482394.1216255212</v>
      </c>
      <c r="I157" s="17">
        <f t="shared" si="48"/>
        <v>1036644.871686835</v>
      </c>
      <c r="J157" s="2">
        <f t="shared" si="57"/>
        <v>359362.1772981204</v>
      </c>
      <c r="K157" s="2">
        <f t="shared" si="58"/>
        <v>851188.25605149893</v>
      </c>
      <c r="L157" s="15">
        <f>K157/(1-SUM(G$10:G157))</f>
        <v>1024772.7882868347</v>
      </c>
      <c r="M157" s="15">
        <f t="shared" si="59"/>
        <v>198230570.68391737</v>
      </c>
      <c r="N157" s="2">
        <f t="shared" si="49"/>
        <v>1210550.4333496194</v>
      </c>
      <c r="O157" s="3">
        <f t="shared" si="50"/>
        <v>2247195.3050364545</v>
      </c>
      <c r="P157" s="3"/>
      <c r="Q157" s="22">
        <v>148</v>
      </c>
      <c r="R157" s="23">
        <f t="shared" si="51"/>
        <v>2247195.3050364545</v>
      </c>
      <c r="S157" s="2"/>
    </row>
    <row r="158" spans="2:19">
      <c r="B158">
        <v>149</v>
      </c>
      <c r="C158" s="3">
        <f t="shared" si="52"/>
        <v>164652629.03654397</v>
      </c>
      <c r="D158">
        <f t="shared" si="53"/>
        <v>0.06</v>
      </c>
      <c r="E158" s="13">
        <f t="shared" si="54"/>
        <v>5.1430128318229462E-3</v>
      </c>
      <c r="F158" s="15">
        <f t="shared" si="55"/>
        <v>198230570.68391737</v>
      </c>
      <c r="G158" s="16">
        <f t="shared" si="56"/>
        <v>1.8157372966882551E-3</v>
      </c>
      <c r="H158" s="17">
        <f t="shared" si="47"/>
        <v>1474770.1496361822</v>
      </c>
      <c r="I158" s="17">
        <f t="shared" si="48"/>
        <v>1029078.9314783998</v>
      </c>
      <c r="J158" s="2">
        <f t="shared" si="57"/>
        <v>359934.64053458621</v>
      </c>
      <c r="K158" s="2">
        <f t="shared" si="58"/>
        <v>844959.43545344216</v>
      </c>
      <c r="L158" s="15">
        <f>K158/(1-SUM(G$10:G158))</f>
        <v>1019502.3686869725</v>
      </c>
      <c r="M158" s="15">
        <f t="shared" si="59"/>
        <v>197211068.3152304</v>
      </c>
      <c r="N158" s="2">
        <f t="shared" si="49"/>
        <v>1204894.0759880284</v>
      </c>
      <c r="O158" s="3">
        <f t="shared" si="50"/>
        <v>2233973.007466428</v>
      </c>
      <c r="P158" s="3"/>
      <c r="Q158" s="22">
        <v>149</v>
      </c>
      <c r="R158" s="23">
        <f t="shared" si="51"/>
        <v>2233973.007466428</v>
      </c>
      <c r="S158" s="2"/>
    </row>
    <row r="159" spans="2:19">
      <c r="B159">
        <v>150</v>
      </c>
      <c r="C159" s="3">
        <f t="shared" si="52"/>
        <v>163447734.96055594</v>
      </c>
      <c r="D159">
        <f t="shared" si="53"/>
        <v>0.06</v>
      </c>
      <c r="E159" s="13">
        <f t="shared" si="54"/>
        <v>5.1430128318229462E-3</v>
      </c>
      <c r="F159" s="15">
        <f t="shared" si="55"/>
        <v>197211068.3152304</v>
      </c>
      <c r="G159" s="16">
        <f t="shared" si="56"/>
        <v>1.8280313513012484E-3</v>
      </c>
      <c r="H159" s="17">
        <f t="shared" si="47"/>
        <v>1467185.3878326141</v>
      </c>
      <c r="I159" s="17">
        <f t="shared" si="48"/>
        <v>1021548.3435034746</v>
      </c>
      <c r="J159" s="2">
        <f t="shared" si="57"/>
        <v>360508.01570385345</v>
      </c>
      <c r="K159" s="2">
        <f t="shared" si="58"/>
        <v>838759.70088379516</v>
      </c>
      <c r="L159" s="15">
        <f>K159/(1-SUM(G$10:G159))</f>
        <v>1014259.0549227414</v>
      </c>
      <c r="M159" s="15">
        <f t="shared" si="59"/>
        <v>196196809.26030767</v>
      </c>
      <c r="N159" s="2">
        <f t="shared" si="49"/>
        <v>1199267.7165876487</v>
      </c>
      <c r="O159" s="3">
        <f t="shared" si="50"/>
        <v>2220816.0600911235</v>
      </c>
      <c r="P159" s="3"/>
      <c r="Q159" s="22">
        <v>150</v>
      </c>
      <c r="R159" s="23">
        <f t="shared" si="51"/>
        <v>2220816.0600911235</v>
      </c>
      <c r="S159" s="2"/>
    </row>
    <row r="160" spans="2:19">
      <c r="B160">
        <v>151</v>
      </c>
      <c r="C160" s="3">
        <f t="shared" si="52"/>
        <v>162248467.24396828</v>
      </c>
      <c r="D160">
        <f t="shared" si="53"/>
        <v>0.06</v>
      </c>
      <c r="E160" s="13">
        <f t="shared" si="54"/>
        <v>5.1430128318229462E-3</v>
      </c>
      <c r="F160" s="15">
        <f t="shared" si="55"/>
        <v>196196809.26030767</v>
      </c>
      <c r="G160" s="16">
        <f t="shared" si="56"/>
        <v>1.8404086469090174E-3</v>
      </c>
      <c r="H160" s="17">
        <f t="shared" si="47"/>
        <v>1459639.6345563277</v>
      </c>
      <c r="I160" s="17">
        <f t="shared" si="48"/>
        <v>1014052.9202748017</v>
      </c>
      <c r="J160" s="2">
        <f t="shared" si="57"/>
        <v>361082.30425862945</v>
      </c>
      <c r="K160" s="2">
        <f t="shared" si="58"/>
        <v>832588.89805518754</v>
      </c>
      <c r="L160" s="15">
        <f>K160/(1-SUM(G$10:G160))</f>
        <v>1009042.7075884811</v>
      </c>
      <c r="M160" s="15">
        <f t="shared" si="59"/>
        <v>195187766.55271918</v>
      </c>
      <c r="N160" s="2">
        <f t="shared" si="49"/>
        <v>1193671.2023138171</v>
      </c>
      <c r="O160" s="3">
        <f t="shared" si="50"/>
        <v>2207724.1225886187</v>
      </c>
      <c r="P160" s="3"/>
      <c r="Q160" s="22">
        <v>151</v>
      </c>
      <c r="R160" s="23">
        <f t="shared" si="51"/>
        <v>2207724.1225886187</v>
      </c>
      <c r="S160" s="2"/>
    </row>
    <row r="161" spans="2:19">
      <c r="B161">
        <v>152</v>
      </c>
      <c r="C161" s="3">
        <f t="shared" si="52"/>
        <v>161054796.04165447</v>
      </c>
      <c r="D161">
        <f t="shared" si="53"/>
        <v>0.06</v>
      </c>
      <c r="E161" s="13">
        <f t="shared" si="54"/>
        <v>5.1430128318229462E-3</v>
      </c>
      <c r="F161" s="15">
        <f t="shared" si="55"/>
        <v>195187766.55271918</v>
      </c>
      <c r="G161" s="16">
        <f t="shared" si="56"/>
        <v>1.8528697471224642E-3</v>
      </c>
      <c r="H161" s="17">
        <f t="shared" si="47"/>
        <v>1452132.6891859672</v>
      </c>
      <c r="I161" s="17">
        <f t="shared" si="48"/>
        <v>1006592.4752603405</v>
      </c>
      <c r="J161" s="2">
        <f t="shared" si="57"/>
        <v>361657.50765393535</v>
      </c>
      <c r="K161" s="2">
        <f t="shared" si="58"/>
        <v>826446.87346626713</v>
      </c>
      <c r="L161" s="15">
        <f>K161/(1-SUM(G$10:G161))</f>
        <v>1003853.1879954962</v>
      </c>
      <c r="M161" s="15">
        <f t="shared" si="59"/>
        <v>194183913.36472368</v>
      </c>
      <c r="N161" s="2">
        <f t="shared" si="49"/>
        <v>1188104.3811202026</v>
      </c>
      <c r="O161" s="3">
        <f t="shared" si="50"/>
        <v>2194696.8563805432</v>
      </c>
      <c r="P161" s="3"/>
      <c r="Q161" s="22">
        <v>152</v>
      </c>
      <c r="R161" s="23">
        <f t="shared" si="51"/>
        <v>2194696.8563805432</v>
      </c>
      <c r="S161" s="2"/>
    </row>
    <row r="162" spans="2:19">
      <c r="B162">
        <v>153</v>
      </c>
      <c r="C162" s="3">
        <f t="shared" si="52"/>
        <v>159866691.66053429</v>
      </c>
      <c r="D162">
        <f t="shared" si="53"/>
        <v>0.06</v>
      </c>
      <c r="E162" s="13">
        <f t="shared" si="54"/>
        <v>5.1430128318229462E-3</v>
      </c>
      <c r="F162" s="15">
        <f t="shared" si="55"/>
        <v>194183913.36472368</v>
      </c>
      <c r="G162" s="16">
        <f t="shared" si="56"/>
        <v>1.8654152193686062E-3</v>
      </c>
      <c r="H162" s="17">
        <f t="shared" si="47"/>
        <v>1444664.3521319742</v>
      </c>
      <c r="I162" s="17">
        <f t="shared" si="48"/>
        <v>999166.82287833933</v>
      </c>
      <c r="J162" s="2">
        <f t="shared" si="57"/>
        <v>362233.62734711048</v>
      </c>
      <c r="K162" s="2">
        <f t="shared" si="58"/>
        <v>820333.47439764626</v>
      </c>
      <c r="L162" s="15">
        <f>K162/(1-SUM(G$10:G162))</f>
        <v>998690.35816836916</v>
      </c>
      <c r="M162" s="15">
        <f t="shared" si="59"/>
        <v>193185223.00655532</v>
      </c>
      <c r="N162" s="2">
        <f t="shared" si="49"/>
        <v>1182567.1017447568</v>
      </c>
      <c r="O162" s="3">
        <f t="shared" si="50"/>
        <v>2181733.9246230964</v>
      </c>
      <c r="P162" s="3"/>
      <c r="Q162" s="22">
        <v>153</v>
      </c>
      <c r="R162" s="23">
        <f t="shared" si="51"/>
        <v>2181733.9246230964</v>
      </c>
      <c r="S162" s="2"/>
    </row>
    <row r="163" spans="2:19">
      <c r="B163">
        <v>154</v>
      </c>
      <c r="C163" s="3">
        <f t="shared" si="52"/>
        <v>158684124.55878952</v>
      </c>
      <c r="D163">
        <f t="shared" si="53"/>
        <v>0.06</v>
      </c>
      <c r="E163" s="13">
        <f t="shared" si="54"/>
        <v>5.1430128318229462E-3</v>
      </c>
      <c r="F163" s="15">
        <f t="shared" si="55"/>
        <v>193185223.00655532</v>
      </c>
      <c r="G163" s="16">
        <f t="shared" si="56"/>
        <v>1.8780456349164144E-3</v>
      </c>
      <c r="H163" s="17">
        <f t="shared" si="47"/>
        <v>1437234.4248312823</v>
      </c>
      <c r="I163" s="17">
        <f t="shared" si="48"/>
        <v>991775.77849243442</v>
      </c>
      <c r="J163" s="2">
        <f t="shared" si="57"/>
        <v>362810.66479781532</v>
      </c>
      <c r="K163" s="2">
        <f t="shared" si="58"/>
        <v>814248.54890786787</v>
      </c>
      <c r="L163" s="15">
        <f>K163/(1-SUM(G$10:G163))</f>
        <v>993554.08084129135</v>
      </c>
      <c r="M163" s="15">
        <f t="shared" si="59"/>
        <v>192191668.92571402</v>
      </c>
      <c r="N163" s="2">
        <f t="shared" si="49"/>
        <v>1177059.2137056831</v>
      </c>
      <c r="O163" s="3">
        <f t="shared" si="50"/>
        <v>2168834.9921981175</v>
      </c>
      <c r="P163" s="3"/>
      <c r="Q163" s="22">
        <v>154</v>
      </c>
      <c r="R163" s="23">
        <f t="shared" si="51"/>
        <v>2168834.9921981175</v>
      </c>
      <c r="S163" s="2"/>
    </row>
    <row r="164" spans="2:19">
      <c r="B164">
        <v>155</v>
      </c>
      <c r="C164" s="3">
        <f t="shared" si="52"/>
        <v>157507065.34508383</v>
      </c>
      <c r="D164">
        <f t="shared" si="53"/>
        <v>0.06</v>
      </c>
      <c r="E164" s="13">
        <f t="shared" si="54"/>
        <v>5.1430128318229462E-3</v>
      </c>
      <c r="F164" s="15">
        <f t="shared" si="55"/>
        <v>192191668.92571402</v>
      </c>
      <c r="G164" s="16">
        <f t="shared" si="56"/>
        <v>1.8907615689028282E-3</v>
      </c>
      <c r="H164" s="17">
        <f t="shared" si="47"/>
        <v>1429842.7097420373</v>
      </c>
      <c r="I164" s="17">
        <f t="shared" si="48"/>
        <v>984419.15840677393</v>
      </c>
      <c r="J164" s="2">
        <f t="shared" si="57"/>
        <v>363388.62146803597</v>
      </c>
      <c r="K164" s="2">
        <f t="shared" si="58"/>
        <v>808191.94582939288</v>
      </c>
      <c r="L164" s="15">
        <f>K164/(1-SUM(G$10:G164))</f>
        <v>988444.21945441444</v>
      </c>
      <c r="M164" s="15">
        <f t="shared" si="59"/>
        <v>191203224.70625961</v>
      </c>
      <c r="N164" s="2">
        <f t="shared" si="49"/>
        <v>1171580.5672974288</v>
      </c>
      <c r="O164" s="3">
        <f t="shared" si="50"/>
        <v>2155999.7257042029</v>
      </c>
      <c r="P164" s="3"/>
      <c r="Q164" s="22">
        <v>155</v>
      </c>
      <c r="R164" s="23">
        <f t="shared" si="51"/>
        <v>2155999.7257042029</v>
      </c>
      <c r="S164" s="2"/>
    </row>
    <row r="165" spans="2:19">
      <c r="B165">
        <v>156</v>
      </c>
      <c r="C165" s="3">
        <f t="shared" si="52"/>
        <v>156335484.7777864</v>
      </c>
      <c r="D165">
        <f t="shared" si="53"/>
        <v>0.06</v>
      </c>
      <c r="E165" s="13">
        <f t="shared" si="54"/>
        <v>5.1430128318229462E-3</v>
      </c>
      <c r="F165" s="15">
        <f t="shared" si="55"/>
        <v>191203224.70625961</v>
      </c>
      <c r="G165" s="16">
        <f t="shared" si="56"/>
        <v>1.9035636003589412E-3</v>
      </c>
      <c r="H165" s="17">
        <f t="shared" si="47"/>
        <v>1422489.0103383455</v>
      </c>
      <c r="I165" s="17">
        <f t="shared" si="48"/>
        <v>977096.77986116509</v>
      </c>
      <c r="J165" s="2">
        <f t="shared" si="57"/>
        <v>363967.49882208719</v>
      </c>
      <c r="K165" s="2">
        <f t="shared" si="58"/>
        <v>802163.51476460788</v>
      </c>
      <c r="L165" s="15">
        <f>K165/(1-SUM(G$10:G165))</f>
        <v>983360.63815021911</v>
      </c>
      <c r="M165" s="15">
        <f t="shared" si="59"/>
        <v>190219864.06810939</v>
      </c>
      <c r="N165" s="2">
        <f t="shared" si="49"/>
        <v>1166131.0135866951</v>
      </c>
      <c r="O165" s="3">
        <f t="shared" si="50"/>
        <v>2143227.7934478601</v>
      </c>
      <c r="P165" s="3"/>
      <c r="Q165" s="22">
        <v>156</v>
      </c>
      <c r="R165" s="23">
        <f t="shared" si="51"/>
        <v>2143227.7934478601</v>
      </c>
      <c r="S165" s="2"/>
    </row>
    <row r="166" spans="2:19">
      <c r="B166">
        <v>157</v>
      </c>
      <c r="C166" s="3">
        <f t="shared" si="52"/>
        <v>155169353.7641997</v>
      </c>
      <c r="D166">
        <f t="shared" si="53"/>
        <v>0.06</v>
      </c>
      <c r="E166" s="13">
        <f t="shared" si="54"/>
        <v>5.1430128318229462E-3</v>
      </c>
      <c r="F166" s="15">
        <f t="shared" si="55"/>
        <v>190219864.06810939</v>
      </c>
      <c r="G166" s="16">
        <f t="shared" si="56"/>
        <v>1.9164523122363719E-3</v>
      </c>
      <c r="H166" s="17">
        <f t="shared" si="47"/>
        <v>1415173.1311050483</v>
      </c>
      <c r="I166" s="17">
        <f t="shared" si="48"/>
        <v>969808.46102624806</v>
      </c>
      <c r="J166" s="2">
        <f t="shared" si="57"/>
        <v>364547.29832661658</v>
      </c>
      <c r="K166" s="2">
        <f t="shared" si="58"/>
        <v>796163.10608185316</v>
      </c>
      <c r="L166" s="15">
        <f>K166/(1-SUM(G$10:G166))</f>
        <v>978303.20176990295</v>
      </c>
      <c r="M166" s="15">
        <f t="shared" si="59"/>
        <v>189241560.8663395</v>
      </c>
      <c r="N166" s="2">
        <f t="shared" si="49"/>
        <v>1160710.4044084698</v>
      </c>
      <c r="O166" s="3">
        <f t="shared" si="50"/>
        <v>2130518.8654347179</v>
      </c>
      <c r="P166" s="3"/>
      <c r="Q166" s="22">
        <v>157</v>
      </c>
      <c r="R166" s="23">
        <f t="shared" si="51"/>
        <v>2130518.8654347179</v>
      </c>
      <c r="S166" s="2"/>
    </row>
    <row r="167" spans="2:19">
      <c r="B167">
        <v>158</v>
      </c>
      <c r="C167" s="3">
        <f t="shared" si="52"/>
        <v>154008643.35979125</v>
      </c>
      <c r="D167">
        <f t="shared" si="53"/>
        <v>0.06</v>
      </c>
      <c r="E167" s="13">
        <f t="shared" si="54"/>
        <v>5.1430128318229462E-3</v>
      </c>
      <c r="F167" s="15">
        <f t="shared" si="55"/>
        <v>189241560.8663395</v>
      </c>
      <c r="G167" s="16">
        <f t="shared" si="56"/>
        <v>1.9294282914338059E-3</v>
      </c>
      <c r="H167" s="17">
        <f t="shared" si="47"/>
        <v>1407894.8775325243</v>
      </c>
      <c r="I167" s="17">
        <f t="shared" si="48"/>
        <v>962554.02099869528</v>
      </c>
      <c r="J167" s="2">
        <f t="shared" si="57"/>
        <v>365128.02145060804</v>
      </c>
      <c r="K167" s="2">
        <f t="shared" si="58"/>
        <v>790190.57091147162</v>
      </c>
      <c r="L167" s="15">
        <f>K167/(1-SUM(G$10:G167))</f>
        <v>973271.77584978694</v>
      </c>
      <c r="M167" s="15">
        <f t="shared" si="59"/>
        <v>188268289.09048972</v>
      </c>
      <c r="N167" s="2">
        <f t="shared" si="49"/>
        <v>1155318.5923620798</v>
      </c>
      <c r="O167" s="3">
        <f t="shared" si="50"/>
        <v>2117872.6133607752</v>
      </c>
      <c r="P167" s="3"/>
      <c r="Q167" s="22">
        <v>158</v>
      </c>
      <c r="R167" s="23">
        <f t="shared" si="51"/>
        <v>2117872.6133607752</v>
      </c>
      <c r="S167" s="2"/>
    </row>
    <row r="168" spans="2:19">
      <c r="B168">
        <v>159</v>
      </c>
      <c r="C168" s="3">
        <f t="shared" si="52"/>
        <v>152853324.76742917</v>
      </c>
      <c r="D168">
        <f t="shared" si="53"/>
        <v>0.06</v>
      </c>
      <c r="E168" s="13">
        <f t="shared" si="54"/>
        <v>5.1430128318229462E-3</v>
      </c>
      <c r="F168" s="15">
        <f t="shared" si="55"/>
        <v>188268289.09048972</v>
      </c>
      <c r="G168" s="16">
        <f t="shared" si="56"/>
        <v>1.9424921288237222E-3</v>
      </c>
      <c r="H168" s="17">
        <f t="shared" si="47"/>
        <v>1400654.0561115167</v>
      </c>
      <c r="I168" s="17">
        <f t="shared" si="48"/>
        <v>955333.27979643224</v>
      </c>
      <c r="J168" s="2">
        <f t="shared" si="57"/>
        <v>365709.66966538533</v>
      </c>
      <c r="K168" s="2">
        <f t="shared" si="58"/>
        <v>784245.7611418775</v>
      </c>
      <c r="L168" s="15">
        <f>K168/(1-SUM(G$10:G168))</f>
        <v>968266.22661774023</v>
      </c>
      <c r="M168" s="15">
        <f t="shared" si="59"/>
        <v>187300022.86387196</v>
      </c>
      <c r="N168" s="2">
        <f t="shared" si="49"/>
        <v>1149955.4308072629</v>
      </c>
      <c r="O168" s="3">
        <f t="shared" si="50"/>
        <v>2105288.7106036954</v>
      </c>
      <c r="P168" s="3"/>
      <c r="Q168" s="22">
        <v>159</v>
      </c>
      <c r="R168" s="23">
        <f t="shared" si="51"/>
        <v>2105288.7106036954</v>
      </c>
      <c r="S168" s="2"/>
    </row>
    <row r="169" spans="2:19">
      <c r="B169">
        <v>160</v>
      </c>
      <c r="C169" s="3">
        <f t="shared" si="52"/>
        <v>151703369.33662191</v>
      </c>
      <c r="D169">
        <f t="shared" si="53"/>
        <v>0.06</v>
      </c>
      <c r="E169" s="13">
        <f t="shared" si="54"/>
        <v>5.1430128318229462E-3</v>
      </c>
      <c r="F169" s="15">
        <f t="shared" si="55"/>
        <v>187300022.86387196</v>
      </c>
      <c r="G169" s="16">
        <f t="shared" si="56"/>
        <v>1.9556444192793E-3</v>
      </c>
      <c r="H169" s="17">
        <f t="shared" si="47"/>
        <v>1393450.4743279901</v>
      </c>
      <c r="I169" s="17">
        <f t="shared" si="48"/>
        <v>948146.05835388694</v>
      </c>
      <c r="J169" s="2">
        <f t="shared" si="57"/>
        <v>366292.24444461649</v>
      </c>
      <c r="K169" s="2">
        <f t="shared" si="58"/>
        <v>778328.52941564634</v>
      </c>
      <c r="L169" s="15">
        <f>K169/(1-SUM(G$10:G169))</f>
        <v>963286.42098962481</v>
      </c>
      <c r="M169" s="15">
        <f t="shared" si="59"/>
        <v>186336736.44288233</v>
      </c>
      <c r="N169" s="2">
        <f t="shared" si="49"/>
        <v>1144620.7738602627</v>
      </c>
      <c r="O169" s="3">
        <f t="shared" si="50"/>
        <v>2092766.8322141496</v>
      </c>
      <c r="P169" s="3"/>
      <c r="Q169" s="22">
        <v>160</v>
      </c>
      <c r="R169" s="23">
        <f t="shared" si="51"/>
        <v>2092766.8322141496</v>
      </c>
      <c r="S169" s="2"/>
    </row>
    <row r="170" spans="2:19">
      <c r="B170">
        <v>161</v>
      </c>
      <c r="C170" s="3">
        <f t="shared" si="52"/>
        <v>150558748.56276166</v>
      </c>
      <c r="D170">
        <f t="shared" si="53"/>
        <v>0.06</v>
      </c>
      <c r="E170" s="13">
        <f t="shared" si="54"/>
        <v>5.1430128318229462E-3</v>
      </c>
      <c r="F170" s="15">
        <f t="shared" si="55"/>
        <v>186336736.44288233</v>
      </c>
      <c r="G170" s="16">
        <f t="shared" si="56"/>
        <v>1.9688857617015036E-3</v>
      </c>
      <c r="H170" s="17">
        <f t="shared" si="47"/>
        <v>1386283.9406580115</v>
      </c>
      <c r="I170" s="17">
        <f t="shared" si="48"/>
        <v>940992.17851726047</v>
      </c>
      <c r="J170" s="2">
        <f t="shared" si="57"/>
        <v>366875.74726431671</v>
      </c>
      <c r="K170" s="2">
        <f t="shared" si="58"/>
        <v>772438.72912562278</v>
      </c>
      <c r="L170" s="15">
        <f>K170/(1-SUM(G$10:G170))</f>
        <v>958332.22656575439</v>
      </c>
      <c r="M170" s="15">
        <f t="shared" si="59"/>
        <v>185378404.21631658</v>
      </c>
      <c r="N170" s="2">
        <f t="shared" si="49"/>
        <v>1139314.4763899394</v>
      </c>
      <c r="O170" s="3">
        <f t="shared" si="50"/>
        <v>2080306.6549072</v>
      </c>
      <c r="P170" s="3"/>
      <c r="Q170" s="22">
        <v>161</v>
      </c>
      <c r="R170" s="23">
        <f t="shared" si="51"/>
        <v>2080306.6549072</v>
      </c>
      <c r="S170" s="2"/>
    </row>
    <row r="171" spans="2:19">
      <c r="B171">
        <v>162</v>
      </c>
      <c r="C171" s="3">
        <f t="shared" si="52"/>
        <v>149419434.08637172</v>
      </c>
      <c r="D171">
        <f t="shared" si="53"/>
        <v>0.06</v>
      </c>
      <c r="E171" s="13">
        <f t="shared" si="54"/>
        <v>5.1430128318229462E-3</v>
      </c>
      <c r="F171" s="15">
        <f t="shared" si="55"/>
        <v>185378404.21631658</v>
      </c>
      <c r="G171" s="16">
        <f t="shared" si="56"/>
        <v>1.9822167590463576E-3</v>
      </c>
      <c r="H171" s="17">
        <f t="shared" si="47"/>
        <v>1379154.2645626571</v>
      </c>
      <c r="I171" s="17">
        <f t="shared" si="48"/>
        <v>933871.46303982323</v>
      </c>
      <c r="J171" s="2">
        <f t="shared" si="57"/>
        <v>367460.17960285267</v>
      </c>
      <c r="K171" s="2">
        <f t="shared" si="58"/>
        <v>766576.21441105125</v>
      </c>
      <c r="L171" s="15">
        <f>K171/(1-SUM(G$10:G171))</f>
        <v>953403.51162737713</v>
      </c>
      <c r="M171" s="15">
        <f t="shared" si="59"/>
        <v>184425000.7046892</v>
      </c>
      <c r="N171" s="2">
        <f t="shared" si="49"/>
        <v>1134036.394013904</v>
      </c>
      <c r="O171" s="3">
        <f t="shared" si="50"/>
        <v>2067907.8570537274</v>
      </c>
      <c r="P171" s="3"/>
      <c r="Q171" s="22">
        <v>162</v>
      </c>
      <c r="R171" s="23">
        <f t="shared" si="51"/>
        <v>2067907.8570537274</v>
      </c>
      <c r="S171" s="2"/>
    </row>
    <row r="172" spans="2:19">
      <c r="B172">
        <v>163</v>
      </c>
      <c r="C172" s="3">
        <f t="shared" si="52"/>
        <v>148285397.69235781</v>
      </c>
      <c r="D172">
        <f t="shared" si="53"/>
        <v>0.06</v>
      </c>
      <c r="E172" s="13">
        <f t="shared" si="54"/>
        <v>5.1430128318229462E-3</v>
      </c>
      <c r="F172" s="15">
        <f t="shared" si="55"/>
        <v>184425000.7046892</v>
      </c>
      <c r="G172" s="16">
        <f t="shared" si="56"/>
        <v>1.9956380183524013E-3</v>
      </c>
      <c r="H172" s="17">
        <f t="shared" si="47"/>
        <v>1372061.2564829481</v>
      </c>
      <c r="I172" s="17">
        <f t="shared" si="48"/>
        <v>926783.73557723628</v>
      </c>
      <c r="J172" s="2">
        <f t="shared" si="57"/>
        <v>368045.54294094618</v>
      </c>
      <c r="K172" s="2">
        <f t="shared" si="58"/>
        <v>760740.84015372442</v>
      </c>
      <c r="L172" s="15">
        <f>K172/(1-SUM(G$10:G172))</f>
        <v>948500.14513317251</v>
      </c>
      <c r="M172" s="15">
        <f t="shared" si="59"/>
        <v>183476500.55955604</v>
      </c>
      <c r="N172" s="2">
        <f t="shared" si="49"/>
        <v>1128786.3830946707</v>
      </c>
      <c r="O172" s="3">
        <f t="shared" si="50"/>
        <v>2055570.1186719071</v>
      </c>
      <c r="P172" s="3"/>
      <c r="Q172" s="22">
        <v>163</v>
      </c>
      <c r="R172" s="23">
        <f t="shared" si="51"/>
        <v>2055570.1186719071</v>
      </c>
      <c r="S172" s="2"/>
    </row>
    <row r="173" spans="2:19">
      <c r="B173">
        <v>164</v>
      </c>
      <c r="C173" s="3">
        <f t="shared" si="52"/>
        <v>147156611.30926314</v>
      </c>
      <c r="D173">
        <f t="shared" si="53"/>
        <v>0.06</v>
      </c>
      <c r="E173" s="13">
        <f t="shared" si="54"/>
        <v>5.1430128318229462E-3</v>
      </c>
      <c r="F173" s="15">
        <f t="shared" si="55"/>
        <v>183476500.55955604</v>
      </c>
      <c r="G173" s="16">
        <f t="shared" si="56"/>
        <v>2.0091501507683292E-3</v>
      </c>
      <c r="H173" s="17">
        <f t="shared" si="47"/>
        <v>1365004.7278348093</v>
      </c>
      <c r="I173" s="17">
        <f t="shared" si="48"/>
        <v>919728.82068289455</v>
      </c>
      <c r="J173" s="2">
        <f t="shared" si="57"/>
        <v>368631.83876167744</v>
      </c>
      <c r="K173" s="2">
        <f t="shared" si="58"/>
        <v>754932.46197415213</v>
      </c>
      <c r="L173" s="15">
        <f>K173/(1-SUM(G$10:G173))</f>
        <v>943621.99671576649</v>
      </c>
      <c r="M173" s="15">
        <f t="shared" si="59"/>
        <v>182532878.56284028</v>
      </c>
      <c r="N173" s="2">
        <f t="shared" si="49"/>
        <v>1123564.3007358296</v>
      </c>
      <c r="O173" s="3">
        <f t="shared" si="50"/>
        <v>2043293.1214187243</v>
      </c>
      <c r="P173" s="3"/>
      <c r="Q173" s="22">
        <v>164</v>
      </c>
      <c r="R173" s="23">
        <f t="shared" si="51"/>
        <v>2043293.1214187243</v>
      </c>
      <c r="S173" s="2"/>
    </row>
    <row r="174" spans="2:19">
      <c r="B174">
        <v>165</v>
      </c>
      <c r="C174" s="3">
        <f t="shared" si="52"/>
        <v>146033047.00852731</v>
      </c>
      <c r="D174">
        <f t="shared" si="53"/>
        <v>0.06</v>
      </c>
      <c r="E174" s="13">
        <f t="shared" si="54"/>
        <v>5.1430128318229462E-3</v>
      </c>
      <c r="F174" s="15">
        <f t="shared" si="55"/>
        <v>182532878.56284028</v>
      </c>
      <c r="G174" s="16">
        <f t="shared" si="56"/>
        <v>2.0227537715808235E-3</v>
      </c>
      <c r="H174" s="17">
        <f t="shared" si="47"/>
        <v>1357984.4910040558</v>
      </c>
      <c r="I174" s="17">
        <f t="shared" si="48"/>
        <v>912706.54380329559</v>
      </c>
      <c r="J174" s="2">
        <f t="shared" si="57"/>
        <v>369219.06855048961</v>
      </c>
      <c r="K174" s="2">
        <f t="shared" si="58"/>
        <v>749150.9362277505</v>
      </c>
      <c r="L174" s="15">
        <f>K174/(1-SUM(G$10:G174))</f>
        <v>938768.93667826697</v>
      </c>
      <c r="M174" s="15">
        <f t="shared" si="59"/>
        <v>181594109.62616202</v>
      </c>
      <c r="N174" s="2">
        <f t="shared" si="49"/>
        <v>1118370.0047782401</v>
      </c>
      <c r="O174" s="3">
        <f t="shared" si="50"/>
        <v>2031076.5485815357</v>
      </c>
      <c r="P174" s="3"/>
      <c r="Q174" s="22">
        <v>165</v>
      </c>
      <c r="R174" s="23">
        <f t="shared" si="51"/>
        <v>2031076.5485815357</v>
      </c>
      <c r="S174" s="2"/>
    </row>
    <row r="175" spans="2:19">
      <c r="B175">
        <v>166</v>
      </c>
      <c r="C175" s="3">
        <f t="shared" si="52"/>
        <v>144914677.00374907</v>
      </c>
      <c r="D175">
        <f t="shared" si="53"/>
        <v>0.06</v>
      </c>
      <c r="E175" s="13">
        <f t="shared" si="54"/>
        <v>5.1430128318229462E-3</v>
      </c>
      <c r="F175" s="15">
        <f t="shared" si="55"/>
        <v>181594109.62616202</v>
      </c>
      <c r="G175" s="16">
        <f t="shared" si="56"/>
        <v>2.0364495002425684E-3</v>
      </c>
      <c r="H175" s="17">
        <f t="shared" si="47"/>
        <v>1351000.3593414056</v>
      </c>
      <c r="I175" s="17">
        <f t="shared" si="48"/>
        <v>905716.73127343168</v>
      </c>
      <c r="J175" s="2">
        <f t="shared" si="57"/>
        <v>369807.2337951918</v>
      </c>
      <c r="K175" s="2">
        <f t="shared" si="58"/>
        <v>743396.12000104948</v>
      </c>
      <c r="L175" s="15">
        <f>K175/(1-SUM(G$10:G175))</f>
        <v>933940.83599081391</v>
      </c>
      <c r="M175" s="15">
        <f t="shared" si="59"/>
        <v>180660168.79017121</v>
      </c>
      <c r="N175" s="2">
        <f t="shared" si="49"/>
        <v>1113203.3537962413</v>
      </c>
      <c r="O175" s="3">
        <f t="shared" si="50"/>
        <v>2018920.0850696731</v>
      </c>
      <c r="P175" s="3"/>
      <c r="Q175" s="22">
        <v>166</v>
      </c>
      <c r="R175" s="23">
        <f t="shared" si="51"/>
        <v>2018920.0850696731</v>
      </c>
      <c r="S175" s="2"/>
    </row>
    <row r="176" spans="2:19">
      <c r="B176">
        <v>167</v>
      </c>
      <c r="C176" s="3">
        <f t="shared" si="52"/>
        <v>143801473.64995283</v>
      </c>
      <c r="D176">
        <f t="shared" si="53"/>
        <v>0.06</v>
      </c>
      <c r="E176" s="13">
        <f t="shared" si="54"/>
        <v>5.1430128318229462E-3</v>
      </c>
      <c r="F176" s="15">
        <f t="shared" si="55"/>
        <v>180660168.79017121</v>
      </c>
      <c r="G176" s="16">
        <f t="shared" si="56"/>
        <v>2.0502379604004609E-3</v>
      </c>
      <c r="H176" s="17">
        <f t="shared" si="47"/>
        <v>1344052.1471575152</v>
      </c>
      <c r="I176" s="17">
        <f t="shared" si="48"/>
        <v>898759.21031220525</v>
      </c>
      <c r="J176" s="2">
        <f t="shared" si="57"/>
        <v>370396.33598596358</v>
      </c>
      <c r="K176" s="2">
        <f t="shared" si="58"/>
        <v>737667.87110792066</v>
      </c>
      <c r="L176" s="15">
        <f>K176/(1-SUM(G$10:G176))</f>
        <v>929137.56628714968</v>
      </c>
      <c r="M176" s="15">
        <f t="shared" si="59"/>
        <v>179731031.22388405</v>
      </c>
      <c r="N176" s="2">
        <f t="shared" si="49"/>
        <v>1108064.2070938842</v>
      </c>
      <c r="O176" s="3">
        <f t="shared" si="50"/>
        <v>2006823.4174060896</v>
      </c>
      <c r="P176" s="3"/>
      <c r="Q176" s="22">
        <v>167</v>
      </c>
      <c r="R176" s="23">
        <f t="shared" si="51"/>
        <v>2006823.4174060896</v>
      </c>
      <c r="S176" s="2"/>
    </row>
    <row r="177" spans="2:19">
      <c r="B177">
        <v>168</v>
      </c>
      <c r="C177" s="3">
        <f t="shared" si="52"/>
        <v>142693409.44285896</v>
      </c>
      <c r="D177">
        <f t="shared" si="53"/>
        <v>0.06</v>
      </c>
      <c r="E177" s="13">
        <f t="shared" si="54"/>
        <v>5.1430128318229462E-3</v>
      </c>
      <c r="F177" s="15">
        <f t="shared" si="55"/>
        <v>179731031.22388405</v>
      </c>
      <c r="G177" s="16">
        <f t="shared" si="56"/>
        <v>2.0641197799240066E-3</v>
      </c>
      <c r="H177" s="17">
        <f t="shared" si="47"/>
        <v>1337139.669718045</v>
      </c>
      <c r="I177" s="17">
        <f t="shared" si="48"/>
        <v>891833.8090178686</v>
      </c>
      <c r="J177" s="2">
        <f t="shared" si="57"/>
        <v>370986.37661535828</v>
      </c>
      <c r="K177" s="2">
        <f t="shared" si="58"/>
        <v>731966.04808582505</v>
      </c>
      <c r="L177" s="15">
        <f>K177/(1-SUM(G$10:G177))</f>
        <v>924358.99986120651</v>
      </c>
      <c r="M177" s="15">
        <f t="shared" si="59"/>
        <v>178806672.22402284</v>
      </c>
      <c r="N177" s="2">
        <f t="shared" si="49"/>
        <v>1102952.4247011833</v>
      </c>
      <c r="O177" s="3">
        <f t="shared" si="50"/>
        <v>1994786.2337190518</v>
      </c>
      <c r="P177" s="3"/>
      <c r="Q177" s="22">
        <v>168</v>
      </c>
      <c r="R177" s="23">
        <f t="shared" si="51"/>
        <v>1994786.2337190518</v>
      </c>
      <c r="S177" s="2"/>
    </row>
    <row r="178" spans="2:19">
      <c r="B178">
        <v>169</v>
      </c>
      <c r="C178" s="3">
        <f t="shared" si="52"/>
        <v>141590457.01815778</v>
      </c>
      <c r="D178">
        <f t="shared" si="53"/>
        <v>0.06</v>
      </c>
      <c r="E178" s="13">
        <f t="shared" si="54"/>
        <v>5.1430128318229462E-3</v>
      </c>
      <c r="F178" s="15">
        <f t="shared" si="55"/>
        <v>178806672.22402284</v>
      </c>
      <c r="G178" s="16">
        <f t="shared" si="56"/>
        <v>2.0780955909339089E-3</v>
      </c>
      <c r="H178" s="17">
        <f t="shared" si="47"/>
        <v>1330262.7432387455</v>
      </c>
      <c r="I178" s="17">
        <f t="shared" si="48"/>
        <v>884940.35636348603</v>
      </c>
      <c r="J178" s="2">
        <f t="shared" si="57"/>
        <v>371577.3571783065</v>
      </c>
      <c r="K178" s="2">
        <f t="shared" si="58"/>
        <v>726290.51019207796</v>
      </c>
      <c r="L178" s="15">
        <f>K178/(1-SUM(G$10:G178))</f>
        <v>919605.00966370921</v>
      </c>
      <c r="M178" s="15">
        <f t="shared" si="59"/>
        <v>177887067.21435913</v>
      </c>
      <c r="N178" s="2">
        <f t="shared" si="49"/>
        <v>1097867.8673703845</v>
      </c>
      <c r="O178" s="3">
        <f t="shared" si="50"/>
        <v>1982808.2237338705</v>
      </c>
      <c r="P178" s="3"/>
      <c r="Q178" s="22">
        <v>169</v>
      </c>
      <c r="R178" s="23">
        <f t="shared" si="51"/>
        <v>1982808.2237338705</v>
      </c>
      <c r="S178" s="2"/>
    </row>
    <row r="179" spans="2:19">
      <c r="B179">
        <v>170</v>
      </c>
      <c r="C179" s="3">
        <f t="shared" si="52"/>
        <v>140492589.15078741</v>
      </c>
      <c r="D179">
        <f t="shared" si="53"/>
        <v>0.06</v>
      </c>
      <c r="E179" s="13">
        <f t="shared" si="54"/>
        <v>5.1430128318229462E-3</v>
      </c>
      <c r="F179" s="15">
        <f t="shared" si="55"/>
        <v>177887067.21435913</v>
      </c>
      <c r="G179" s="16">
        <f t="shared" si="56"/>
        <v>2.0921660298308569E-3</v>
      </c>
      <c r="H179" s="17">
        <f t="shared" si="47"/>
        <v>1323421.1848805726</v>
      </c>
      <c r="I179" s="17">
        <f t="shared" si="48"/>
        <v>878078.6821924214</v>
      </c>
      <c r="J179" s="2">
        <f t="shared" si="57"/>
        <v>372169.27917212056</v>
      </c>
      <c r="K179" s="2">
        <f t="shared" si="58"/>
        <v>720641.11740013643</v>
      </c>
      <c r="L179" s="15">
        <f>K179/(1-SUM(G$10:G179))</f>
        <v>914875.4692988001</v>
      </c>
      <c r="M179" s="15">
        <f t="shared" si="59"/>
        <v>176972191.74506032</v>
      </c>
      <c r="N179" s="2">
        <f t="shared" si="49"/>
        <v>1092810.3965722569</v>
      </c>
      <c r="O179" s="3">
        <f t="shared" si="50"/>
        <v>1970889.0787646784</v>
      </c>
      <c r="P179" s="3"/>
      <c r="Q179" s="22">
        <v>170</v>
      </c>
      <c r="R179" s="23">
        <f t="shared" si="51"/>
        <v>1970889.0787646784</v>
      </c>
      <c r="S179" s="2"/>
    </row>
    <row r="180" spans="2:19">
      <c r="B180">
        <v>171</v>
      </c>
      <c r="C180" s="3">
        <f t="shared" si="52"/>
        <v>139399778.75421515</v>
      </c>
      <c r="D180">
        <f t="shared" si="53"/>
        <v>0.06</v>
      </c>
      <c r="E180" s="13">
        <f t="shared" si="54"/>
        <v>5.1430128318229462E-3</v>
      </c>
      <c r="F180" s="15">
        <f t="shared" si="55"/>
        <v>176972191.74506032</v>
      </c>
      <c r="G180" s="16">
        <f t="shared" si="56"/>
        <v>2.1063317373245039E-3</v>
      </c>
      <c r="H180" s="17">
        <f t="shared" si="47"/>
        <v>1316614.8127448256</v>
      </c>
      <c r="I180" s="17">
        <f t="shared" si="48"/>
        <v>871248.61721384467</v>
      </c>
      <c r="J180" s="2">
        <f t="shared" si="57"/>
        <v>372762.14409649814</v>
      </c>
      <c r="K180" s="2">
        <f t="shared" si="58"/>
        <v>715017.73039590218</v>
      </c>
      <c r="L180" s="15">
        <f>K180/(1-SUM(G$10:G180))</f>
        <v>910170.25302067632</v>
      </c>
      <c r="M180" s="15">
        <f t="shared" si="59"/>
        <v>176062021.49203965</v>
      </c>
      <c r="N180" s="2">
        <f t="shared" si="49"/>
        <v>1087779.8744924003</v>
      </c>
      <c r="O180" s="3">
        <f t="shared" si="50"/>
        <v>1959028.4917062451</v>
      </c>
      <c r="P180" s="3"/>
      <c r="Q180" s="22">
        <v>171</v>
      </c>
      <c r="R180" s="23">
        <f t="shared" si="51"/>
        <v>1959028.4917062451</v>
      </c>
      <c r="S180" s="2"/>
    </row>
    <row r="181" spans="2:19">
      <c r="B181">
        <v>172</v>
      </c>
      <c r="C181" s="3">
        <f t="shared" si="52"/>
        <v>138311998.87972274</v>
      </c>
      <c r="D181">
        <f t="shared" si="53"/>
        <v>0.06</v>
      </c>
      <c r="E181" s="13">
        <f t="shared" si="54"/>
        <v>5.1430128318229462E-3</v>
      </c>
      <c r="F181" s="15">
        <f t="shared" si="55"/>
        <v>176062021.49203965</v>
      </c>
      <c r="G181" s="16">
        <f t="shared" si="56"/>
        <v>2.1205933584626385E-3</v>
      </c>
      <c r="H181" s="17">
        <f t="shared" si="47"/>
        <v>1309843.4458683108</v>
      </c>
      <c r="I181" s="17">
        <f t="shared" si="48"/>
        <v>864449.99299826706</v>
      </c>
      <c r="J181" s="2">
        <f t="shared" si="57"/>
        <v>373355.95345352561</v>
      </c>
      <c r="K181" s="2">
        <f t="shared" si="58"/>
        <v>709420.21057404613</v>
      </c>
      <c r="L181" s="15">
        <f>K181/(1-SUM(G$10:G181))</f>
        <v>905489.23573024746</v>
      </c>
      <c r="M181" s="15">
        <f t="shared" si="59"/>
        <v>175156532.25630939</v>
      </c>
      <c r="N181" s="2">
        <f t="shared" si="49"/>
        <v>1082776.1640275717</v>
      </c>
      <c r="O181" s="3">
        <f t="shared" si="50"/>
        <v>1947226.1570258387</v>
      </c>
      <c r="P181" s="3"/>
      <c r="Q181" s="22">
        <v>172</v>
      </c>
      <c r="R181" s="23">
        <f t="shared" si="51"/>
        <v>1947226.1570258387</v>
      </c>
      <c r="S181" s="2"/>
    </row>
    <row r="182" spans="2:19">
      <c r="B182">
        <v>173</v>
      </c>
      <c r="C182" s="3">
        <f t="shared" si="52"/>
        <v>137229222.71569517</v>
      </c>
      <c r="D182">
        <f t="shared" si="53"/>
        <v>0.06</v>
      </c>
      <c r="E182" s="13">
        <f t="shared" si="54"/>
        <v>5.1430128318229462E-3</v>
      </c>
      <c r="F182" s="15">
        <f t="shared" si="55"/>
        <v>175156532.25630939</v>
      </c>
      <c r="G182" s="16">
        <f t="shared" si="56"/>
        <v>2.1349515426605631E-3</v>
      </c>
      <c r="H182" s="17">
        <f t="shared" si="47"/>
        <v>1303106.9042185307</v>
      </c>
      <c r="I182" s="17">
        <f t="shared" si="48"/>
        <v>857682.6419730949</v>
      </c>
      <c r="J182" s="2">
        <f t="shared" si="57"/>
        <v>373950.70874768239</v>
      </c>
      <c r="K182" s="2">
        <f t="shared" si="58"/>
        <v>703848.42003435059</v>
      </c>
      <c r="L182" s="15">
        <f>K182/(1-SUM(G$10:G182))</f>
        <v>900832.29297180916</v>
      </c>
      <c r="M182" s="15">
        <f t="shared" si="59"/>
        <v>174255699.96333757</v>
      </c>
      <c r="N182" s="2">
        <f t="shared" si="49"/>
        <v>1077799.128782033</v>
      </c>
      <c r="O182" s="3">
        <f t="shared" si="50"/>
        <v>1935481.770755128</v>
      </c>
      <c r="P182" s="3"/>
      <c r="Q182" s="22">
        <v>173</v>
      </c>
      <c r="R182" s="23">
        <f t="shared" si="51"/>
        <v>1935481.770755128</v>
      </c>
      <c r="S182" s="2"/>
    </row>
    <row r="183" spans="2:19">
      <c r="B183">
        <v>174</v>
      </c>
      <c r="C183" s="3">
        <f t="shared" si="52"/>
        <v>136151423.58691314</v>
      </c>
      <c r="D183">
        <f t="shared" si="53"/>
        <v>0.06</v>
      </c>
      <c r="E183" s="13">
        <f t="shared" si="54"/>
        <v>5.1430128318229462E-3</v>
      </c>
      <c r="F183" s="15">
        <f t="shared" si="55"/>
        <v>174255699.96333757</v>
      </c>
      <c r="G183" s="16">
        <f t="shared" si="56"/>
        <v>2.1494069437306613E-3</v>
      </c>
      <c r="H183" s="17">
        <f t="shared" si="47"/>
        <v>1296405.0086888976</v>
      </c>
      <c r="I183" s="17">
        <f t="shared" si="48"/>
        <v>850946.39741820702</v>
      </c>
      <c r="J183" s="2">
        <f t="shared" si="57"/>
        <v>374546.41148584452</v>
      </c>
      <c r="K183" s="2">
        <f t="shared" si="58"/>
        <v>698302.22157807066</v>
      </c>
      <c r="L183" s="15">
        <f>K183/(1-SUM(G$10:G183))</f>
        <v>896199.30092973472</v>
      </c>
      <c r="M183" s="15">
        <f t="shared" si="59"/>
        <v>173359500.66240785</v>
      </c>
      <c r="N183" s="2">
        <f t="shared" si="49"/>
        <v>1072848.6330639152</v>
      </c>
      <c r="O183" s="3">
        <f t="shared" si="50"/>
        <v>1923795.0304821222</v>
      </c>
      <c r="P183" s="3"/>
      <c r="Q183" s="22">
        <v>174</v>
      </c>
      <c r="R183" s="23">
        <f t="shared" si="51"/>
        <v>1923795.0304821222</v>
      </c>
      <c r="S183" s="2"/>
    </row>
    <row r="184" spans="2:19">
      <c r="B184">
        <v>175</v>
      </c>
      <c r="C184" s="3">
        <f t="shared" si="52"/>
        <v>135078574.95384923</v>
      </c>
      <c r="D184">
        <f t="shared" si="53"/>
        <v>0.06</v>
      </c>
      <c r="E184" s="13">
        <f t="shared" si="54"/>
        <v>5.1430128318229462E-3</v>
      </c>
      <c r="F184" s="15">
        <f t="shared" si="55"/>
        <v>173359500.66240785</v>
      </c>
      <c r="G184" s="16">
        <f t="shared" si="56"/>
        <v>2.1639602199121709E-3</v>
      </c>
      <c r="H184" s="17">
        <f t="shared" si="47"/>
        <v>1289737.5810939714</v>
      </c>
      <c r="I184" s="17">
        <f t="shared" si="48"/>
        <v>844241.09346155764</v>
      </c>
      <c r="J184" s="2">
        <f t="shared" si="57"/>
        <v>375143.06317728822</v>
      </c>
      <c r="K184" s="2">
        <f t="shared" si="58"/>
        <v>692781.4787043141</v>
      </c>
      <c r="L184" s="15">
        <f>K184/(1-SUM(G$10:G184))</f>
        <v>891590.13642518234</v>
      </c>
      <c r="M184" s="15">
        <f t="shared" si="59"/>
        <v>172467910.52598265</v>
      </c>
      <c r="N184" s="2">
        <f t="shared" si="49"/>
        <v>1067924.5418816023</v>
      </c>
      <c r="O184" s="3">
        <f t="shared" si="50"/>
        <v>1912165.63534316</v>
      </c>
      <c r="P184" s="3"/>
      <c r="Q184" s="22">
        <v>175</v>
      </c>
      <c r="R184" s="23">
        <f t="shared" si="51"/>
        <v>1912165.63534316</v>
      </c>
      <c r="S184" s="2"/>
    </row>
    <row r="185" spans="2:19">
      <c r="B185">
        <v>176</v>
      </c>
      <c r="C185" s="3">
        <f t="shared" si="52"/>
        <v>134010650.41196762</v>
      </c>
      <c r="D185">
        <f t="shared" si="53"/>
        <v>0.06</v>
      </c>
      <c r="E185" s="13">
        <f t="shared" si="54"/>
        <v>5.1430128318229462E-3</v>
      </c>
      <c r="F185" s="15">
        <f t="shared" si="55"/>
        <v>172467910.52598265</v>
      </c>
      <c r="G185" s="16">
        <f t="shared" si="56"/>
        <v>2.17861203390116E-3</v>
      </c>
      <c r="H185" s="17">
        <f t="shared" si="47"/>
        <v>1283104.4441647206</v>
      </c>
      <c r="I185" s="17">
        <f t="shared" si="48"/>
        <v>837566.5650747976</v>
      </c>
      <c r="J185" s="2">
        <f t="shared" si="57"/>
        <v>375740.66533369431</v>
      </c>
      <c r="K185" s="2">
        <f t="shared" si="58"/>
        <v>687286.05560643959</v>
      </c>
      <c r="L185" s="15">
        <f>K185/(1-SUM(G$10:G185))</f>
        <v>887004.67691282078</v>
      </c>
      <c r="M185" s="15">
        <f t="shared" si="59"/>
        <v>171580905.84906983</v>
      </c>
      <c r="N185" s="2">
        <f t="shared" si="49"/>
        <v>1063026.720940134</v>
      </c>
      <c r="O185" s="3">
        <f t="shared" si="50"/>
        <v>1900593.2860149317</v>
      </c>
      <c r="P185" s="3"/>
      <c r="Q185" s="22">
        <v>176</v>
      </c>
      <c r="R185" s="23">
        <f t="shared" si="51"/>
        <v>1900593.2860149317</v>
      </c>
      <c r="S185" s="2"/>
    </row>
    <row r="186" spans="2:19">
      <c r="B186">
        <v>177</v>
      </c>
      <c r="C186" s="3">
        <f t="shared" si="52"/>
        <v>132947623.69102749</v>
      </c>
      <c r="D186">
        <f t="shared" si="53"/>
        <v>0.06</v>
      </c>
      <c r="E186" s="13">
        <f t="shared" si="54"/>
        <v>5.1430128318229462E-3</v>
      </c>
      <c r="F186" s="15">
        <f t="shared" si="55"/>
        <v>171580905.84906983</v>
      </c>
      <c r="G186" s="16">
        <f t="shared" si="56"/>
        <v>2.1933630528806992E-3</v>
      </c>
      <c r="H186" s="17">
        <f t="shared" si="47"/>
        <v>1276505.4215438124</v>
      </c>
      <c r="I186" s="17">
        <f t="shared" si="48"/>
        <v>830922.64806892176</v>
      </c>
      <c r="J186" s="2">
        <f t="shared" si="57"/>
        <v>376339.21946915163</v>
      </c>
      <c r="K186" s="2">
        <f t="shared" si="58"/>
        <v>681815.81716847466</v>
      </c>
      <c r="L186" s="15">
        <f>K186/(1-SUM(G$10:G186))</f>
        <v>882442.8004775712</v>
      </c>
      <c r="M186" s="15">
        <f t="shared" si="59"/>
        <v>170698463.04859227</v>
      </c>
      <c r="N186" s="2">
        <f t="shared" si="49"/>
        <v>1058155.0366376264</v>
      </c>
      <c r="O186" s="3">
        <f t="shared" si="50"/>
        <v>1889077.6847065482</v>
      </c>
      <c r="P186" s="3"/>
      <c r="Q186" s="22">
        <v>177</v>
      </c>
      <c r="R186" s="23">
        <f t="shared" si="51"/>
        <v>1889077.6847065482</v>
      </c>
      <c r="S186" s="2"/>
    </row>
    <row r="187" spans="2:19">
      <c r="B187">
        <v>178</v>
      </c>
      <c r="C187" s="3">
        <f t="shared" si="52"/>
        <v>131889468.65438987</v>
      </c>
      <c r="D187">
        <f t="shared" si="53"/>
        <v>0.06</v>
      </c>
      <c r="E187" s="13">
        <f t="shared" si="54"/>
        <v>5.1430128318229462E-3</v>
      </c>
      <c r="F187" s="15">
        <f t="shared" si="55"/>
        <v>170698463.04859227</v>
      </c>
      <c r="G187" s="16">
        <f t="shared" si="56"/>
        <v>2.2082139485512463E-3</v>
      </c>
      <c r="H187" s="17">
        <f t="shared" si="47"/>
        <v>1269940.337780921</v>
      </c>
      <c r="I187" s="17">
        <f t="shared" si="48"/>
        <v>824309.17908993678</v>
      </c>
      <c r="J187" s="2">
        <f t="shared" si="57"/>
        <v>376938.72710016096</v>
      </c>
      <c r="K187" s="2">
        <f t="shared" si="58"/>
        <v>676370.62896155019</v>
      </c>
      <c r="L187" s="15">
        <f>K187/(1-SUM(G$10:G187))</f>
        <v>877904.38583136525</v>
      </c>
      <c r="M187" s="15">
        <f t="shared" si="59"/>
        <v>169820558.66276091</v>
      </c>
      <c r="N187" s="2">
        <f t="shared" si="49"/>
        <v>1053309.3560617112</v>
      </c>
      <c r="O187" s="3">
        <f t="shared" si="50"/>
        <v>1877618.5351516479</v>
      </c>
      <c r="P187" s="3"/>
      <c r="Q187" s="22">
        <v>178</v>
      </c>
      <c r="R187" s="23">
        <f t="shared" si="51"/>
        <v>1877618.5351516479</v>
      </c>
      <c r="S187" s="2"/>
    </row>
    <row r="188" spans="2:19">
      <c r="B188">
        <v>179</v>
      </c>
      <c r="C188" s="3">
        <f t="shared" si="52"/>
        <v>130836159.29832816</v>
      </c>
      <c r="D188">
        <f t="shared" si="53"/>
        <v>0.06</v>
      </c>
      <c r="E188" s="13">
        <f t="shared" si="54"/>
        <v>5.1430128318229462E-3</v>
      </c>
      <c r="F188" s="15">
        <f t="shared" si="55"/>
        <v>169820558.66276091</v>
      </c>
      <c r="G188" s="16">
        <f t="shared" si="56"/>
        <v>2.2231653971612284E-3</v>
      </c>
      <c r="H188" s="17">
        <f t="shared" si="47"/>
        <v>1263409.0183280641</v>
      </c>
      <c r="I188" s="17">
        <f t="shared" si="48"/>
        <v>817725.99561455101</v>
      </c>
      <c r="J188" s="2">
        <f t="shared" si="57"/>
        <v>377539.18974563858</v>
      </c>
      <c r="K188" s="2">
        <f t="shared" si="58"/>
        <v>670950.35724035499</v>
      </c>
      <c r="L188" s="15">
        <f>K188/(1-SUM(G$10:G188))</f>
        <v>873389.3123099209</v>
      </c>
      <c r="M188" s="15">
        <f t="shared" si="59"/>
        <v>168947169.35045099</v>
      </c>
      <c r="N188" s="2">
        <f t="shared" si="49"/>
        <v>1048489.5469859936</v>
      </c>
      <c r="O188" s="3">
        <f t="shared" si="50"/>
        <v>1866215.5426005446</v>
      </c>
      <c r="P188" s="3"/>
      <c r="Q188" s="22">
        <v>179</v>
      </c>
      <c r="R188" s="23">
        <f t="shared" si="51"/>
        <v>1866215.5426005446</v>
      </c>
      <c r="S188" s="2"/>
    </row>
    <row r="189" spans="2:19">
      <c r="B189">
        <v>180</v>
      </c>
      <c r="C189" s="3">
        <f t="shared" si="52"/>
        <v>129787669.75134218</v>
      </c>
      <c r="D189">
        <f t="shared" si="53"/>
        <v>0.06</v>
      </c>
      <c r="E189" s="13">
        <f t="shared" si="54"/>
        <v>5.1430128318229462E-3</v>
      </c>
      <c r="F189" s="15">
        <f t="shared" si="55"/>
        <v>168947169.35045099</v>
      </c>
      <c r="G189" s="16">
        <f t="shared" si="56"/>
        <v>2.2382180795378409E-3</v>
      </c>
      <c r="H189" s="17">
        <f t="shared" si="47"/>
        <v>1256911.2895349623</v>
      </c>
      <c r="I189" s="17">
        <f t="shared" si="48"/>
        <v>811172.93594588852</v>
      </c>
      <c r="J189" s="2">
        <f t="shared" si="57"/>
        <v>378140.6089269208</v>
      </c>
      <c r="K189" s="2">
        <f t="shared" si="58"/>
        <v>665554.86893960717</v>
      </c>
      <c r="L189" s="15">
        <f>K189/(1-SUM(G$10:G189))</f>
        <v>868897.45986953413</v>
      </c>
      <c r="M189" s="15">
        <f t="shared" si="59"/>
        <v>168078271.89058146</v>
      </c>
      <c r="N189" s="2">
        <f t="shared" si="49"/>
        <v>1043695.477866528</v>
      </c>
      <c r="O189" s="3">
        <f t="shared" si="50"/>
        <v>1854868.4138124166</v>
      </c>
      <c r="P189" s="3"/>
      <c r="Q189" s="22">
        <v>180</v>
      </c>
      <c r="R189" s="23">
        <f t="shared" si="51"/>
        <v>1854868.4138124166</v>
      </c>
      <c r="S189" s="2"/>
    </row>
    <row r="190" spans="2:19">
      <c r="B190">
        <v>181</v>
      </c>
      <c r="C190" s="3">
        <f t="shared" si="52"/>
        <v>128743974.27347565</v>
      </c>
      <c r="D190">
        <f t="shared" si="53"/>
        <v>0.06</v>
      </c>
      <c r="E190" s="13">
        <f t="shared" si="54"/>
        <v>5.1430128318229462E-3</v>
      </c>
      <c r="F190" s="15">
        <f t="shared" si="55"/>
        <v>168078271.89058146</v>
      </c>
      <c r="G190" s="16">
        <f t="shared" si="56"/>
        <v>2.2533726811180457E-3</v>
      </c>
      <c r="H190" s="17">
        <f t="shared" si="47"/>
        <v>1250446.9786444209</v>
      </c>
      <c r="I190" s="17">
        <f t="shared" si="48"/>
        <v>804649.8392092227</v>
      </c>
      <c r="J190" s="2">
        <f t="shared" si="57"/>
        <v>378742.98616776738</v>
      </c>
      <c r="K190" s="2">
        <f t="shared" si="58"/>
        <v>660184.03167054476</v>
      </c>
      <c r="L190" s="15">
        <f>K190/(1-SUM(G$10:G190))</f>
        <v>864428.7090838867</v>
      </c>
      <c r="M190" s="15">
        <f t="shared" si="59"/>
        <v>167213843.18149757</v>
      </c>
      <c r="N190" s="2">
        <f t="shared" si="49"/>
        <v>1038927.0178383121</v>
      </c>
      <c r="O190" s="3">
        <f t="shared" si="50"/>
        <v>1843576.8570475348</v>
      </c>
      <c r="P190" s="3"/>
      <c r="Q190" s="22">
        <v>181</v>
      </c>
      <c r="R190" s="23">
        <f t="shared" si="51"/>
        <v>1843576.8570475348</v>
      </c>
      <c r="S190" s="2"/>
    </row>
    <row r="191" spans="2:19">
      <c r="B191">
        <v>182</v>
      </c>
      <c r="C191" s="3">
        <f t="shared" si="52"/>
        <v>127705047.25563733</v>
      </c>
      <c r="D191">
        <f t="shared" si="53"/>
        <v>0.06</v>
      </c>
      <c r="E191" s="13">
        <f t="shared" si="54"/>
        <v>5.1430128318229462E-3</v>
      </c>
      <c r="F191" s="15">
        <f t="shared" si="55"/>
        <v>167213843.18149757</v>
      </c>
      <c r="G191" s="16">
        <f t="shared" si="56"/>
        <v>2.2686298919797824E-3</v>
      </c>
      <c r="H191" s="17">
        <f t="shared" si="47"/>
        <v>1244015.9137877382</v>
      </c>
      <c r="I191" s="17">
        <f t="shared" si="48"/>
        <v>798156.54534773331</v>
      </c>
      <c r="J191" s="2">
        <f t="shared" si="57"/>
        <v>379346.32299436512</v>
      </c>
      <c r="K191" s="2">
        <f t="shared" si="58"/>
        <v>654837.71371743362</v>
      </c>
      <c r="L191" s="15">
        <f>K191/(1-SUM(G$10:G191))</f>
        <v>859982.94114087208</v>
      </c>
      <c r="M191" s="15">
        <f t="shared" si="59"/>
        <v>166353860.24035671</v>
      </c>
      <c r="N191" s="2">
        <f t="shared" si="49"/>
        <v>1034184.0367117987</v>
      </c>
      <c r="O191" s="3">
        <f t="shared" si="50"/>
        <v>1832340.5820595319</v>
      </c>
      <c r="P191" s="3"/>
      <c r="Q191" s="22">
        <v>182</v>
      </c>
      <c r="R191" s="23">
        <f t="shared" si="51"/>
        <v>1832340.5820595319</v>
      </c>
      <c r="S191" s="2"/>
    </row>
    <row r="192" spans="2:19">
      <c r="B192">
        <v>183</v>
      </c>
      <c r="C192" s="3">
        <f t="shared" si="52"/>
        <v>126670863.21892554</v>
      </c>
      <c r="D192">
        <f t="shared" si="53"/>
        <v>0.06</v>
      </c>
      <c r="E192" s="13">
        <f t="shared" si="54"/>
        <v>5.1430128318229462E-3</v>
      </c>
      <c r="F192" s="15">
        <f t="shared" si="55"/>
        <v>166353860.24035671</v>
      </c>
      <c r="G192" s="16">
        <f t="shared" si="56"/>
        <v>2.2839904068733957E-3</v>
      </c>
      <c r="H192" s="17">
        <f t="shared" si="47"/>
        <v>1237617.9239801359</v>
      </c>
      <c r="I192" s="17">
        <f t="shared" si="48"/>
        <v>791692.8951182845</v>
      </c>
      <c r="J192" s="2">
        <f t="shared" si="57"/>
        <v>379950.62093533232</v>
      </c>
      <c r="K192" s="2">
        <f t="shared" si="58"/>
        <v>649515.78403409373</v>
      </c>
      <c r="L192" s="15">
        <f>K192/(1-SUM(G$10:G192))</f>
        <v>855560.03783943574</v>
      </c>
      <c r="M192" s="15">
        <f t="shared" si="59"/>
        <v>165498300.20251727</v>
      </c>
      <c r="N192" s="2">
        <f t="shared" si="49"/>
        <v>1029466.4049694261</v>
      </c>
      <c r="O192" s="3">
        <f t="shared" si="50"/>
        <v>1821159.3000877106</v>
      </c>
      <c r="P192" s="3"/>
      <c r="Q192" s="22">
        <v>183</v>
      </c>
      <c r="R192" s="23">
        <f t="shared" si="51"/>
        <v>1821159.3000877106</v>
      </c>
      <c r="S192" s="2"/>
    </row>
    <row r="193" spans="2:19">
      <c r="B193">
        <v>184</v>
      </c>
      <c r="C193" s="3">
        <f t="shared" si="52"/>
        <v>125641396.81395611</v>
      </c>
      <c r="D193">
        <f t="shared" si="53"/>
        <v>0.06</v>
      </c>
      <c r="E193" s="13">
        <f t="shared" si="54"/>
        <v>5.1430128318229462E-3</v>
      </c>
      <c r="F193" s="15">
        <f t="shared" si="55"/>
        <v>165498300.20251727</v>
      </c>
      <c r="G193" s="16">
        <f t="shared" si="56"/>
        <v>2.2994549252532679E-3</v>
      </c>
      <c r="H193" s="17">
        <f t="shared" si="47"/>
        <v>1231252.839116212</v>
      </c>
      <c r="I193" s="17">
        <f t="shared" si="48"/>
        <v>785258.73008722567</v>
      </c>
      <c r="J193" s="2">
        <f t="shared" si="57"/>
        <v>380555.88152172224</v>
      </c>
      <c r="K193" s="2">
        <f t="shared" si="58"/>
        <v>644218.11224044301</v>
      </c>
      <c r="L193" s="15">
        <f>K193/(1-SUM(G$10:G193))</f>
        <v>851159.88158643269</v>
      </c>
      <c r="M193" s="15">
        <f t="shared" si="59"/>
        <v>164647140.32093084</v>
      </c>
      <c r="N193" s="2">
        <f t="shared" si="49"/>
        <v>1024773.9937621653</v>
      </c>
      <c r="O193" s="3">
        <f t="shared" si="50"/>
        <v>1810032.7238493911</v>
      </c>
      <c r="P193" s="3"/>
      <c r="Q193" s="22">
        <v>184</v>
      </c>
      <c r="R193" s="23">
        <f t="shared" si="51"/>
        <v>1810032.7238493911</v>
      </c>
      <c r="S193" s="2"/>
    </row>
    <row r="194" spans="2:19">
      <c r="B194">
        <v>185</v>
      </c>
      <c r="C194" s="3">
        <f t="shared" si="52"/>
        <v>124616622.82019395</v>
      </c>
      <c r="D194">
        <f t="shared" si="53"/>
        <v>0.06</v>
      </c>
      <c r="E194" s="13">
        <f t="shared" si="54"/>
        <v>5.1430128318229462E-3</v>
      </c>
      <c r="F194" s="15">
        <f t="shared" si="55"/>
        <v>164647140.32093084</v>
      </c>
      <c r="G194" s="16">
        <f t="shared" si="56"/>
        <v>2.3150241513096703E-3</v>
      </c>
      <c r="H194" s="17">
        <f t="shared" si="47"/>
        <v>1224920.4899654191</v>
      </c>
      <c r="I194" s="17">
        <f t="shared" si="48"/>
        <v>778853.89262621209</v>
      </c>
      <c r="J194" s="2">
        <f t="shared" si="57"/>
        <v>381162.10628702713</v>
      </c>
      <c r="K194" s="2">
        <f t="shared" si="58"/>
        <v>638944.56861905882</v>
      </c>
      <c r="L194" s="15">
        <f>K194/(1-SUM(G$10:G194))</f>
        <v>846782.35539350065</v>
      </c>
      <c r="M194" s="15">
        <f t="shared" si="59"/>
        <v>163800357.96553734</v>
      </c>
      <c r="N194" s="2">
        <f t="shared" si="49"/>
        <v>1020106.6749060859</v>
      </c>
      <c r="O194" s="3">
        <f t="shared" si="50"/>
        <v>1798960.5675322982</v>
      </c>
      <c r="P194" s="3"/>
      <c r="Q194" s="22">
        <v>185</v>
      </c>
      <c r="R194" s="23">
        <f t="shared" si="51"/>
        <v>1798960.5675322982</v>
      </c>
      <c r="S194" s="2"/>
    </row>
    <row r="195" spans="2:19">
      <c r="B195">
        <v>186</v>
      </c>
      <c r="C195" s="3">
        <f t="shared" si="52"/>
        <v>123596516.14528786</v>
      </c>
      <c r="D195">
        <f t="shared" si="53"/>
        <v>0.06</v>
      </c>
      <c r="E195" s="13">
        <f t="shared" si="54"/>
        <v>5.1430128318229462E-3</v>
      </c>
      <c r="F195" s="15">
        <f t="shared" si="55"/>
        <v>163800357.96553734</v>
      </c>
      <c r="G195" s="16">
        <f t="shared" si="56"/>
        <v>2.3306987940008299E-3</v>
      </c>
      <c r="H195" s="17">
        <f t="shared" si="47"/>
        <v>1218620.7081675639</v>
      </c>
      <c r="I195" s="17">
        <f t="shared" si="48"/>
        <v>772478.22590804903</v>
      </c>
      <c r="J195" s="2">
        <f t="shared" si="57"/>
        <v>381769.29676718212</v>
      </c>
      <c r="K195" s="2">
        <f t="shared" si="58"/>
        <v>633695.02411175775</v>
      </c>
      <c r="L195" s="15">
        <f>K195/(1-SUM(G$10:G195))</f>
        <v>842427.34287395061</v>
      </c>
      <c r="M195" s="15">
        <f t="shared" si="59"/>
        <v>162957930.62266338</v>
      </c>
      <c r="N195" s="2">
        <f t="shared" si="49"/>
        <v>1015464.3208789399</v>
      </c>
      <c r="O195" s="3">
        <f t="shared" si="50"/>
        <v>1787942.5467869891</v>
      </c>
      <c r="P195" s="3"/>
      <c r="Q195" s="22">
        <v>186</v>
      </c>
      <c r="R195" s="23">
        <f t="shared" si="51"/>
        <v>1787942.5467869891</v>
      </c>
      <c r="S195" s="2"/>
    </row>
    <row r="196" spans="2:19">
      <c r="B196">
        <v>187</v>
      </c>
      <c r="C196" s="3">
        <f t="shared" si="52"/>
        <v>122581051.82440892</v>
      </c>
      <c r="D196">
        <f t="shared" si="53"/>
        <v>0.06</v>
      </c>
      <c r="E196" s="13">
        <f t="shared" si="54"/>
        <v>5.1430128318229462E-3</v>
      </c>
      <c r="F196" s="15">
        <f t="shared" si="55"/>
        <v>162957930.62266338</v>
      </c>
      <c r="G196" s="16">
        <f t="shared" si="56"/>
        <v>2.3464795670852107E-3</v>
      </c>
      <c r="H196" s="17">
        <f t="shared" si="47"/>
        <v>1212353.3262283327</v>
      </c>
      <c r="I196" s="17">
        <f t="shared" si="48"/>
        <v>766131.57390255574</v>
      </c>
      <c r="J196" s="2">
        <f t="shared" si="57"/>
        <v>382377.45450056897</v>
      </c>
      <c r="K196" s="2">
        <f t="shared" si="58"/>
        <v>628469.35031619237</v>
      </c>
      <c r="L196" s="15">
        <f>K196/(1-SUM(G$10:G196))</f>
        <v>838094.72823967144</v>
      </c>
      <c r="M196" s="15">
        <f t="shared" si="59"/>
        <v>162119835.89442369</v>
      </c>
      <c r="N196" s="2">
        <f t="shared" si="49"/>
        <v>1010846.8048167613</v>
      </c>
      <c r="O196" s="3">
        <f t="shared" si="50"/>
        <v>1776978.378719317</v>
      </c>
      <c r="P196" s="3"/>
      <c r="Q196" s="22">
        <v>187</v>
      </c>
      <c r="R196" s="23">
        <f t="shared" si="51"/>
        <v>1776978.378719317</v>
      </c>
      <c r="S196" s="2"/>
    </row>
    <row r="197" spans="2:19">
      <c r="B197">
        <v>188</v>
      </c>
      <c r="C197" s="3">
        <f t="shared" si="52"/>
        <v>121570205.01959215</v>
      </c>
      <c r="D197">
        <f t="shared" si="53"/>
        <v>0.06</v>
      </c>
      <c r="E197" s="13">
        <f t="shared" si="54"/>
        <v>5.1430128318229462E-3</v>
      </c>
      <c r="F197" s="15">
        <f t="shared" si="55"/>
        <v>162119835.89442369</v>
      </c>
      <c r="G197" s="16">
        <f t="shared" si="56"/>
        <v>2.3623671891540173E-3</v>
      </c>
      <c r="H197" s="17">
        <f t="shared" si="47"/>
        <v>1206118.1775148371</v>
      </c>
      <c r="I197" s="17">
        <f t="shared" si="48"/>
        <v>759813.78137245087</v>
      </c>
      <c r="J197" s="2">
        <f t="shared" si="57"/>
        <v>382986.58102802024</v>
      </c>
      <c r="K197" s="2">
        <f t="shared" si="58"/>
        <v>623267.41948246572</v>
      </c>
      <c r="L197" s="15">
        <f>K197/(1-SUM(G$10:G197))</f>
        <v>833784.3962980517</v>
      </c>
      <c r="M197" s="15">
        <f t="shared" si="59"/>
        <v>161286051.49812564</v>
      </c>
      <c r="N197" s="2">
        <f t="shared" si="49"/>
        <v>1006254.000510486</v>
      </c>
      <c r="O197" s="3">
        <f t="shared" si="50"/>
        <v>1766067.7818829368</v>
      </c>
      <c r="P197" s="3"/>
      <c r="Q197" s="22">
        <v>188</v>
      </c>
      <c r="R197" s="23">
        <f t="shared" si="51"/>
        <v>1766067.7818829368</v>
      </c>
      <c r="S197" s="2"/>
    </row>
    <row r="198" spans="2:19">
      <c r="B198">
        <v>189</v>
      </c>
      <c r="C198" s="3">
        <f t="shared" si="52"/>
        <v>120563951.01908167</v>
      </c>
      <c r="D198">
        <f t="shared" si="53"/>
        <v>0.06</v>
      </c>
      <c r="E198" s="13">
        <f t="shared" si="54"/>
        <v>5.1430128318229462E-3</v>
      </c>
      <c r="F198" s="15">
        <f t="shared" si="55"/>
        <v>161286051.49812564</v>
      </c>
      <c r="G198" s="16">
        <f t="shared" si="56"/>
        <v>2.3783623836639142E-3</v>
      </c>
      <c r="H198" s="17">
        <f t="shared" si="47"/>
        <v>1199915.0962511834</v>
      </c>
      <c r="I198" s="17">
        <f t="shared" si="48"/>
        <v>753524.69386926049</v>
      </c>
      <c r="J198" s="2">
        <f t="shared" si="57"/>
        <v>383596.67789282295</v>
      </c>
      <c r="K198" s="2">
        <f t="shared" si="58"/>
        <v>618089.10450976272</v>
      </c>
      <c r="L198" s="15">
        <f>K198/(1-SUM(G$10:G198))</f>
        <v>829496.232448917</v>
      </c>
      <c r="M198" s="15">
        <f t="shared" si="59"/>
        <v>160456555.26567674</v>
      </c>
      <c r="N198" s="2">
        <f t="shared" si="49"/>
        <v>1001685.7824025857</v>
      </c>
      <c r="O198" s="3">
        <f t="shared" si="50"/>
        <v>1755210.4762718463</v>
      </c>
      <c r="P198" s="3"/>
      <c r="Q198" s="22">
        <v>189</v>
      </c>
      <c r="R198" s="23">
        <f t="shared" si="51"/>
        <v>1755210.4762718463</v>
      </c>
      <c r="S198" s="2"/>
    </row>
    <row r="199" spans="2:19">
      <c r="B199">
        <v>190</v>
      </c>
      <c r="C199" s="3">
        <f t="shared" si="52"/>
        <v>119562265.23667909</v>
      </c>
      <c r="D199">
        <f t="shared" si="53"/>
        <v>0.06</v>
      </c>
      <c r="E199" s="13">
        <f t="shared" si="54"/>
        <v>5.1430128318229462E-3</v>
      </c>
      <c r="F199" s="15">
        <f t="shared" si="55"/>
        <v>160456555.26567674</v>
      </c>
      <c r="G199" s="16">
        <f t="shared" si="56"/>
        <v>2.3944658789699725E-3</v>
      </c>
      <c r="H199" s="17">
        <f t="shared" si="47"/>
        <v>1193743.9175140657</v>
      </c>
      <c r="I199" s="17">
        <f t="shared" si="48"/>
        <v>747264.15772924433</v>
      </c>
      <c r="J199" s="2">
        <f t="shared" si="57"/>
        <v>384207.74664072262</v>
      </c>
      <c r="K199" s="2">
        <f t="shared" si="58"/>
        <v>612934.27894300013</v>
      </c>
      <c r="L199" s="15">
        <f>K199/(1-SUM(G$10:G199))</f>
        <v>825230.12268148339</v>
      </c>
      <c r="M199" s="15">
        <f t="shared" si="59"/>
        <v>159631325.14299527</v>
      </c>
      <c r="N199" s="2">
        <f t="shared" si="49"/>
        <v>997142.02558372275</v>
      </c>
      <c r="O199" s="3">
        <f t="shared" si="50"/>
        <v>1744406.183312967</v>
      </c>
      <c r="P199" s="3"/>
      <c r="Q199" s="22">
        <v>190</v>
      </c>
      <c r="R199" s="23">
        <f t="shared" si="51"/>
        <v>1744406.183312967</v>
      </c>
      <c r="S199" s="2"/>
    </row>
    <row r="200" spans="2:19">
      <c r="B200">
        <v>191</v>
      </c>
      <c r="C200" s="3">
        <f t="shared" si="52"/>
        <v>118565123.21109536</v>
      </c>
      <c r="D200">
        <f t="shared" si="53"/>
        <v>0.06</v>
      </c>
      <c r="E200" s="13">
        <f t="shared" si="54"/>
        <v>5.1430128318229462E-3</v>
      </c>
      <c r="F200" s="15">
        <f t="shared" si="55"/>
        <v>159631325.14299527</v>
      </c>
      <c r="G200" s="16">
        <f t="shared" si="56"/>
        <v>2.4106784083588319E-3</v>
      </c>
      <c r="H200" s="17">
        <f t="shared" si="47"/>
        <v>1187604.4772283805</v>
      </c>
      <c r="I200" s="17">
        <f t="shared" si="48"/>
        <v>741032.02006934595</v>
      </c>
      <c r="J200" s="2">
        <f t="shared" si="57"/>
        <v>384819.78881992702</v>
      </c>
      <c r="K200" s="2">
        <f t="shared" si="58"/>
        <v>607802.81696949177</v>
      </c>
      <c r="L200" s="15">
        <f>K200/(1-SUM(G$10:G200))</f>
        <v>820985.95357132563</v>
      </c>
      <c r="M200" s="15">
        <f t="shared" si="59"/>
        <v>158810339.18942395</v>
      </c>
      <c r="N200" s="2">
        <f t="shared" si="49"/>
        <v>992622.6057894188</v>
      </c>
      <c r="O200" s="3">
        <f t="shared" si="50"/>
        <v>1733654.6258587646</v>
      </c>
      <c r="P200" s="3"/>
      <c r="Q200" s="22">
        <v>191</v>
      </c>
      <c r="R200" s="23">
        <f t="shared" si="51"/>
        <v>1733654.6258587646</v>
      </c>
      <c r="S200" s="2"/>
    </row>
    <row r="201" spans="2:19">
      <c r="B201">
        <v>192</v>
      </c>
      <c r="C201" s="3">
        <f t="shared" si="52"/>
        <v>117572500.60530594</v>
      </c>
      <c r="D201">
        <f t="shared" si="53"/>
        <v>0.06</v>
      </c>
      <c r="E201" s="13">
        <f t="shared" si="54"/>
        <v>5.1430128318229462E-3</v>
      </c>
      <c r="F201" s="15">
        <f t="shared" si="55"/>
        <v>158810339.18942395</v>
      </c>
      <c r="G201" s="16">
        <f t="shared" si="56"/>
        <v>2.4270007100820955E-3</v>
      </c>
      <c r="H201" s="17">
        <f t="shared" si="47"/>
        <v>1181496.6121628645</v>
      </c>
      <c r="I201" s="17">
        <f t="shared" si="48"/>
        <v>734828.1287831621</v>
      </c>
      <c r="J201" s="2">
        <f t="shared" si="57"/>
        <v>385432.80598111037</v>
      </c>
      <c r="K201" s="2">
        <f t="shared" si="58"/>
        <v>602694.59341563319</v>
      </c>
      <c r="L201" s="15">
        <f>K201/(1-SUM(G$10:G201))</f>
        <v>816763.61227736203</v>
      </c>
      <c r="M201" s="15">
        <f t="shared" si="59"/>
        <v>157993575.57714659</v>
      </c>
      <c r="N201" s="2">
        <f t="shared" si="49"/>
        <v>988127.39939674363</v>
      </c>
      <c r="O201" s="3">
        <f t="shared" si="50"/>
        <v>1722955.5281799058</v>
      </c>
      <c r="P201" s="3"/>
      <c r="Q201" s="22">
        <v>192</v>
      </c>
      <c r="R201" s="23">
        <f t="shared" si="51"/>
        <v>1722955.5281799058</v>
      </c>
      <c r="S201" s="2"/>
    </row>
    <row r="202" spans="2:19">
      <c r="B202">
        <v>193</v>
      </c>
      <c r="C202" s="3">
        <f t="shared" si="52"/>
        <v>116584373.20590919</v>
      </c>
      <c r="D202">
        <f t="shared" si="53"/>
        <v>0.06</v>
      </c>
      <c r="E202" s="13">
        <f t="shared" si="54"/>
        <v>5.1430128318229462E-3</v>
      </c>
      <c r="F202" s="15">
        <f t="shared" si="55"/>
        <v>157993575.57714659</v>
      </c>
      <c r="G202" s="16">
        <f t="shared" si="56"/>
        <v>2.443433527389943E-3</v>
      </c>
      <c r="H202" s="17">
        <f t="shared" si="47"/>
        <v>1175420.1599257556</v>
      </c>
      <c r="I202" s="17">
        <f t="shared" si="48"/>
        <v>728652.33253693243</v>
      </c>
      <c r="J202" s="2">
        <f t="shared" si="57"/>
        <v>386046.79967741686</v>
      </c>
      <c r="K202" s="2">
        <f t="shared" si="58"/>
        <v>597609.48374360113</v>
      </c>
      <c r="L202" s="15">
        <f>K202/(1-SUM(G$10:G202))</f>
        <v>812562.9865388535</v>
      </c>
      <c r="M202" s="15">
        <f t="shared" si="59"/>
        <v>157181012.59060773</v>
      </c>
      <c r="N202" s="2">
        <f t="shared" si="49"/>
        <v>983656.28342101793</v>
      </c>
      <c r="O202" s="3">
        <f t="shared" si="50"/>
        <v>1712308.6159579502</v>
      </c>
      <c r="P202" s="3"/>
      <c r="Q202" s="22">
        <v>193</v>
      </c>
      <c r="R202" s="23">
        <f t="shared" si="51"/>
        <v>1712308.6159579502</v>
      </c>
      <c r="S202" s="2"/>
    </row>
    <row r="203" spans="2:19">
      <c r="B203">
        <v>194</v>
      </c>
      <c r="C203" s="3">
        <f t="shared" si="52"/>
        <v>115600716.92248817</v>
      </c>
      <c r="D203">
        <f t="shared" si="53"/>
        <v>0.06</v>
      </c>
      <c r="E203" s="13">
        <f t="shared" si="54"/>
        <v>5.1430128318229462E-3</v>
      </c>
      <c r="F203" s="15">
        <f t="shared" si="55"/>
        <v>157181012.59060773</v>
      </c>
      <c r="G203" s="16">
        <f t="shared" si="56"/>
        <v>2.4599776085649791E-3</v>
      </c>
      <c r="H203" s="17">
        <f t="shared" ref="H203:H266" si="60">F203*$C$5/12*(1+$C$5/12)^$C$4/((1+$C$5/12)^$C$4-1)</f>
        <v>1169374.9589604742</v>
      </c>
      <c r="I203" s="17">
        <f t="shared" ref="I203:I266" si="61">C203*$C$3/12</f>
        <v>722504.48076555098</v>
      </c>
      <c r="J203" s="2">
        <f t="shared" si="57"/>
        <v>386661.77146446507</v>
      </c>
      <c r="K203" s="2">
        <f t="shared" si="58"/>
        <v>592547.36404807155</v>
      </c>
      <c r="L203" s="15">
        <f>K203/(1-SUM(G$10:G203))</f>
        <v>808383.96467241982</v>
      </c>
      <c r="M203" s="15">
        <f t="shared" si="59"/>
        <v>156372628.62593532</v>
      </c>
      <c r="N203" s="2">
        <f t="shared" ref="N203:N266" si="62">J203+K203</f>
        <v>979209.13551253662</v>
      </c>
      <c r="O203" s="3">
        <f t="shared" ref="O203:O266" si="63">N203+I203</f>
        <v>1701713.6162780877</v>
      </c>
      <c r="P203" s="3"/>
      <c r="Q203" s="22">
        <v>194</v>
      </c>
      <c r="R203" s="23">
        <f t="shared" ref="R203:R266" si="64">O203</f>
        <v>1701713.6162780877</v>
      </c>
      <c r="S203" s="2"/>
    </row>
    <row r="204" spans="2:19">
      <c r="B204">
        <v>195</v>
      </c>
      <c r="C204" s="3">
        <f t="shared" ref="C204:C267" si="65">C203-J203-K203</f>
        <v>114621507.78697562</v>
      </c>
      <c r="D204">
        <f t="shared" ref="D204:D267" si="66">MIN(B204+3,30)*0.002*$C$6/100</f>
        <v>0.06</v>
      </c>
      <c r="E204" s="13">
        <f t="shared" ref="E204:E267" si="67">1-(1-D204)^(1/12)</f>
        <v>5.1430128318229462E-3</v>
      </c>
      <c r="F204" s="15">
        <f t="shared" ref="F204:F267" si="68">M203</f>
        <v>156372628.62593532</v>
      </c>
      <c r="G204" s="16">
        <f t="shared" ref="G204:G267" si="69">$C$5/12*(1+$C$5/12)^(B204-1)/((1+$C$5/12)^$C$4-1)</f>
        <v>2.4766337069563058E-3</v>
      </c>
      <c r="H204" s="17">
        <f t="shared" si="60"/>
        <v>1163360.8485413278</v>
      </c>
      <c r="I204" s="17">
        <f t="shared" si="61"/>
        <v>716384.42366859771</v>
      </c>
      <c r="J204" s="2">
        <f t="shared" ref="J204:J267" si="70">F204*G204</f>
        <v>387277.72290035192</v>
      </c>
      <c r="K204" s="2">
        <f t="shared" ref="K204:K267" si="71">(C204-J204)*E204</f>
        <v>587508.11105295375</v>
      </c>
      <c r="L204" s="15">
        <f>K204/(1-SUM(G$10:G204))</f>
        <v>804226.4355690697</v>
      </c>
      <c r="M204" s="15">
        <f t="shared" ref="M204:M267" si="72">F204-L204</f>
        <v>155568402.19036624</v>
      </c>
      <c r="N204" s="2">
        <f t="shared" si="62"/>
        <v>974785.83395330561</v>
      </c>
      <c r="O204" s="3">
        <f t="shared" si="63"/>
        <v>1691170.2576219034</v>
      </c>
      <c r="P204" s="3"/>
      <c r="Q204" s="22">
        <v>195</v>
      </c>
      <c r="R204" s="23">
        <f t="shared" si="64"/>
        <v>1691170.2576219034</v>
      </c>
      <c r="S204" s="2"/>
    </row>
    <row r="205" spans="2:19">
      <c r="B205">
        <v>196</v>
      </c>
      <c r="C205" s="3">
        <f t="shared" si="65"/>
        <v>113646721.95302232</v>
      </c>
      <c r="D205">
        <f t="shared" si="66"/>
        <v>0.06</v>
      </c>
      <c r="E205" s="13">
        <f t="shared" si="67"/>
        <v>5.1430128318229462E-3</v>
      </c>
      <c r="F205" s="15">
        <f t="shared" si="68"/>
        <v>155568402.19036624</v>
      </c>
      <c r="G205" s="16">
        <f t="shared" si="69"/>
        <v>2.4934025810138222E-3</v>
      </c>
      <c r="H205" s="17">
        <f t="shared" si="60"/>
        <v>1157377.6687692394</v>
      </c>
      <c r="I205" s="17">
        <f t="shared" si="61"/>
        <v>710292.01220638945</v>
      </c>
      <c r="J205" s="2">
        <f t="shared" si="70"/>
        <v>387894.65554565552</v>
      </c>
      <c r="K205" s="2">
        <f t="shared" si="71"/>
        <v>582491.60210814141</v>
      </c>
      <c r="L205" s="15">
        <f>K205/(1-SUM(G$10:G205))</f>
        <v>800090.28869124653</v>
      </c>
      <c r="M205" s="15">
        <f t="shared" si="72"/>
        <v>154768311.90167499</v>
      </c>
      <c r="N205" s="2">
        <f t="shared" si="62"/>
        <v>970386.25765379693</v>
      </c>
      <c r="O205" s="3">
        <f t="shared" si="63"/>
        <v>1680678.2698601864</v>
      </c>
      <c r="P205" s="3"/>
      <c r="Q205" s="22">
        <v>196</v>
      </c>
      <c r="R205" s="23">
        <f t="shared" si="64"/>
        <v>1680678.2698601864</v>
      </c>
      <c r="S205" s="2"/>
    </row>
    <row r="206" spans="2:19">
      <c r="B206">
        <v>197</v>
      </c>
      <c r="C206" s="3">
        <f t="shared" si="65"/>
        <v>112676335.69536853</v>
      </c>
      <c r="D206">
        <f t="shared" si="66"/>
        <v>0.06</v>
      </c>
      <c r="E206" s="13">
        <f t="shared" si="67"/>
        <v>5.1430128318229462E-3</v>
      </c>
      <c r="F206" s="15">
        <f t="shared" si="68"/>
        <v>154768311.90167499</v>
      </c>
      <c r="G206" s="16">
        <f t="shared" si="69"/>
        <v>2.5102849943227702E-3</v>
      </c>
      <c r="H206" s="17">
        <f t="shared" si="60"/>
        <v>1151425.2605674937</v>
      </c>
      <c r="I206" s="17">
        <f t="shared" si="61"/>
        <v>704227.09809605323</v>
      </c>
      <c r="J206" s="2">
        <f t="shared" si="70"/>
        <v>388512.57096344093</v>
      </c>
      <c r="K206" s="2">
        <f t="shared" si="71"/>
        <v>577497.71518628066</v>
      </c>
      <c r="L206" s="15">
        <f>K206/(1-SUM(G$10:G206))</f>
        <v>795975.41406989063</v>
      </c>
      <c r="M206" s="15">
        <f t="shared" si="72"/>
        <v>153972336.48760509</v>
      </c>
      <c r="N206" s="2">
        <f t="shared" si="62"/>
        <v>966010.28614972159</v>
      </c>
      <c r="O206" s="3">
        <f t="shared" si="63"/>
        <v>1670237.3842457747</v>
      </c>
      <c r="P206" s="3"/>
      <c r="Q206" s="22">
        <v>197</v>
      </c>
      <c r="R206" s="23">
        <f t="shared" si="64"/>
        <v>1670237.3842457747</v>
      </c>
      <c r="S206" s="2"/>
    </row>
    <row r="207" spans="2:19">
      <c r="B207">
        <v>198</v>
      </c>
      <c r="C207" s="3">
        <f t="shared" si="65"/>
        <v>111710325.4092188</v>
      </c>
      <c r="D207">
        <f t="shared" si="66"/>
        <v>0.06</v>
      </c>
      <c r="E207" s="13">
        <f t="shared" si="67"/>
        <v>5.1430128318229462E-3</v>
      </c>
      <c r="F207" s="15">
        <f t="shared" si="68"/>
        <v>153972336.48760509</v>
      </c>
      <c r="G207" s="16">
        <f t="shared" si="69"/>
        <v>2.5272817156384974E-3</v>
      </c>
      <c r="H207" s="17">
        <f t="shared" si="60"/>
        <v>1145503.46567751</v>
      </c>
      <c r="I207" s="17">
        <f t="shared" si="61"/>
        <v>698189.5338076175</v>
      </c>
      <c r="J207" s="2">
        <f t="shared" si="70"/>
        <v>389131.47071926261</v>
      </c>
      <c r="K207" s="2">
        <f t="shared" si="71"/>
        <v>572526.32887955394</v>
      </c>
      <c r="L207" s="15">
        <f>K207/(1-SUM(G$10:G207))</f>
        <v>791881.70230151364</v>
      </c>
      <c r="M207" s="15">
        <f t="shared" si="72"/>
        <v>153180454.78530359</v>
      </c>
      <c r="N207" s="2">
        <f t="shared" si="62"/>
        <v>961657.79959881655</v>
      </c>
      <c r="O207" s="3">
        <f t="shared" si="63"/>
        <v>1659847.3334064339</v>
      </c>
      <c r="P207" s="3"/>
      <c r="Q207" s="22">
        <v>198</v>
      </c>
      <c r="R207" s="23">
        <f t="shared" si="64"/>
        <v>1659847.3334064339</v>
      </c>
      <c r="S207" s="2"/>
    </row>
    <row r="208" spans="2:19">
      <c r="B208">
        <v>199</v>
      </c>
      <c r="C208" s="3">
        <f t="shared" si="65"/>
        <v>110748667.60961999</v>
      </c>
      <c r="D208">
        <f t="shared" si="66"/>
        <v>0.06</v>
      </c>
      <c r="E208" s="13">
        <f t="shared" si="67"/>
        <v>5.1430128318229462E-3</v>
      </c>
      <c r="F208" s="15">
        <f t="shared" si="68"/>
        <v>153180454.78530359</v>
      </c>
      <c r="G208" s="16">
        <f t="shared" si="69"/>
        <v>2.5443935189214668E-3</v>
      </c>
      <c r="H208" s="17">
        <f t="shared" si="60"/>
        <v>1139612.1266546331</v>
      </c>
      <c r="I208" s="17">
        <f t="shared" si="61"/>
        <v>692179.17256012489</v>
      </c>
      <c r="J208" s="2">
        <f t="shared" si="70"/>
        <v>389751.35638116923</v>
      </c>
      <c r="K208" s="2">
        <f t="shared" si="71"/>
        <v>567577.32239648118</v>
      </c>
      <c r="L208" s="15">
        <f>K208/(1-SUM(G$10:G208))</f>
        <v>787809.04454529111</v>
      </c>
      <c r="M208" s="15">
        <f t="shared" si="72"/>
        <v>152392645.7407583</v>
      </c>
      <c r="N208" s="2">
        <f t="shared" si="62"/>
        <v>957328.67877765046</v>
      </c>
      <c r="O208" s="3">
        <f t="shared" si="63"/>
        <v>1649507.8513377754</v>
      </c>
      <c r="P208" s="3"/>
      <c r="Q208" s="22">
        <v>199</v>
      </c>
      <c r="R208" s="23">
        <f t="shared" si="64"/>
        <v>1649507.8513377754</v>
      </c>
      <c r="S208" s="2"/>
    </row>
    <row r="209" spans="2:19">
      <c r="B209">
        <v>200</v>
      </c>
      <c r="C209" s="3">
        <f t="shared" si="65"/>
        <v>109791338.93084234</v>
      </c>
      <c r="D209">
        <f t="shared" si="66"/>
        <v>0.06</v>
      </c>
      <c r="E209" s="13">
        <f t="shared" si="67"/>
        <v>5.1430128318229462E-3</v>
      </c>
      <c r="F209" s="15">
        <f t="shared" si="68"/>
        <v>152392645.7407583</v>
      </c>
      <c r="G209" s="16">
        <f t="shared" si="69"/>
        <v>2.5616211833724982E-3</v>
      </c>
      <c r="H209" s="17">
        <f t="shared" si="60"/>
        <v>1133751.0868639471</v>
      </c>
      <c r="I209" s="17">
        <f t="shared" si="61"/>
        <v>686195.8683177646</v>
      </c>
      <c r="J209" s="2">
        <f t="shared" si="70"/>
        <v>390372.22951970715</v>
      </c>
      <c r="K209" s="2">
        <f t="shared" si="71"/>
        <v>562650.57555873715</v>
      </c>
      <c r="L209" s="15">
        <f>K209/(1-SUM(G$10:G209))</f>
        <v>783757.33252016851</v>
      </c>
      <c r="M209" s="15">
        <f t="shared" si="72"/>
        <v>151608888.40823814</v>
      </c>
      <c r="N209" s="2">
        <f t="shared" si="62"/>
        <v>953022.8050784443</v>
      </c>
      <c r="O209" s="3">
        <f t="shared" si="63"/>
        <v>1639218.6733962088</v>
      </c>
      <c r="P209" s="3"/>
      <c r="Q209" s="22">
        <v>200</v>
      </c>
      <c r="R209" s="23">
        <f t="shared" si="64"/>
        <v>1639218.6733962088</v>
      </c>
      <c r="S209" s="2"/>
    </row>
    <row r="210" spans="2:19">
      <c r="B210">
        <v>201</v>
      </c>
      <c r="C210" s="3">
        <f t="shared" si="65"/>
        <v>108838316.12576389</v>
      </c>
      <c r="D210">
        <f t="shared" si="66"/>
        <v>0.06</v>
      </c>
      <c r="E210" s="13">
        <f t="shared" si="67"/>
        <v>5.1430128318229462E-3</v>
      </c>
      <c r="F210" s="15">
        <f t="shared" si="68"/>
        <v>151608888.40823814</v>
      </c>
      <c r="G210" s="16">
        <f t="shared" si="69"/>
        <v>2.5789654934682492E-3</v>
      </c>
      <c r="H210" s="17">
        <f t="shared" si="60"/>
        <v>1127920.1904761128</v>
      </c>
      <c r="I210" s="17">
        <f t="shared" si="61"/>
        <v>680239.47578602436</v>
      </c>
      <c r="J210" s="2">
        <f t="shared" si="70"/>
        <v>390994.09170792461</v>
      </c>
      <c r="K210" s="2">
        <f t="shared" si="71"/>
        <v>557745.96879798512</v>
      </c>
      <c r="L210" s="15">
        <f>K210/(1-SUM(G$10:G210))</f>
        <v>779726.4585019818</v>
      </c>
      <c r="M210" s="15">
        <f t="shared" si="72"/>
        <v>150829161.94973615</v>
      </c>
      <c r="N210" s="2">
        <f t="shared" si="62"/>
        <v>948740.06050590973</v>
      </c>
      <c r="O210" s="3">
        <f t="shared" si="63"/>
        <v>1628979.5362919341</v>
      </c>
      <c r="P210" s="3"/>
      <c r="Q210" s="22">
        <v>201</v>
      </c>
      <c r="R210" s="23">
        <f t="shared" si="64"/>
        <v>1628979.5362919341</v>
      </c>
      <c r="S210" s="2"/>
    </row>
    <row r="211" spans="2:19">
      <c r="B211">
        <v>202</v>
      </c>
      <c r="C211" s="3">
        <f t="shared" si="65"/>
        <v>107889576.06525798</v>
      </c>
      <c r="D211">
        <f t="shared" si="66"/>
        <v>0.06</v>
      </c>
      <c r="E211" s="13">
        <f t="shared" si="67"/>
        <v>5.1430128318229462E-3</v>
      </c>
      <c r="F211" s="15">
        <f t="shared" si="68"/>
        <v>150829161.94973615</v>
      </c>
      <c r="G211" s="16">
        <f t="shared" si="69"/>
        <v>2.5964272389969413E-3</v>
      </c>
      <c r="H211" s="17">
        <f t="shared" si="60"/>
        <v>1122119.282463222</v>
      </c>
      <c r="I211" s="17">
        <f t="shared" si="61"/>
        <v>674309.85040786234</v>
      </c>
      <c r="J211" s="2">
        <f t="shared" si="70"/>
        <v>391616.94452137593</v>
      </c>
      <c r="K211" s="2">
        <f t="shared" si="71"/>
        <v>552863.3831527268</v>
      </c>
      <c r="L211" s="15">
        <f>K211/(1-SUM(G$10:G211))</f>
        <v>775716.31532059424</v>
      </c>
      <c r="M211" s="15">
        <f t="shared" si="72"/>
        <v>150053445.63441557</v>
      </c>
      <c r="N211" s="2">
        <f t="shared" si="62"/>
        <v>944480.32767410274</v>
      </c>
      <c r="O211" s="3">
        <f t="shared" si="63"/>
        <v>1618790.1780819651</v>
      </c>
      <c r="P211" s="3"/>
      <c r="Q211" s="22">
        <v>202</v>
      </c>
      <c r="R211" s="23">
        <f t="shared" si="64"/>
        <v>1618790.1780819651</v>
      </c>
      <c r="S211" s="2"/>
    </row>
    <row r="212" spans="2:19">
      <c r="B212">
        <v>203</v>
      </c>
      <c r="C212" s="3">
        <f t="shared" si="65"/>
        <v>106945095.73758388</v>
      </c>
      <c r="D212">
        <f t="shared" si="66"/>
        <v>0.06</v>
      </c>
      <c r="E212" s="13">
        <f t="shared" si="67"/>
        <v>5.1430128318229462E-3</v>
      </c>
      <c r="F212" s="15">
        <f t="shared" si="68"/>
        <v>150053445.63441557</v>
      </c>
      <c r="G212" s="16">
        <f t="shared" si="69"/>
        <v>2.6140072150943163E-3</v>
      </c>
      <c r="H212" s="17">
        <f t="shared" si="60"/>
        <v>1116348.2085946775</v>
      </c>
      <c r="I212" s="17">
        <f t="shared" si="61"/>
        <v>668406.84835989925</v>
      </c>
      <c r="J212" s="2">
        <f t="shared" si="70"/>
        <v>392240.78953812504</v>
      </c>
      <c r="K212" s="2">
        <f t="shared" si="71"/>
        <v>548002.70026516833</v>
      </c>
      <c r="L212" s="15">
        <f>K212/(1-SUM(G$10:G212))</f>
        <v>771726.79635704611</v>
      </c>
      <c r="M212" s="15">
        <f t="shared" si="72"/>
        <v>149281718.83805853</v>
      </c>
      <c r="N212" s="2">
        <f t="shared" si="62"/>
        <v>940243.48980329337</v>
      </c>
      <c r="O212" s="3">
        <f t="shared" si="63"/>
        <v>1608650.3381631926</v>
      </c>
      <c r="P212" s="3"/>
      <c r="Q212" s="22">
        <v>203</v>
      </c>
      <c r="R212" s="23">
        <f t="shared" si="64"/>
        <v>1608650.3381631926</v>
      </c>
      <c r="S212" s="2"/>
    </row>
    <row r="213" spans="2:19">
      <c r="B213">
        <v>204</v>
      </c>
      <c r="C213" s="3">
        <f t="shared" si="65"/>
        <v>106004852.24778058</v>
      </c>
      <c r="D213">
        <f t="shared" si="66"/>
        <v>0.06</v>
      </c>
      <c r="E213" s="13">
        <f t="shared" si="67"/>
        <v>5.1430128318229462E-3</v>
      </c>
      <c r="F213" s="15">
        <f t="shared" si="68"/>
        <v>149281718.83805853</v>
      </c>
      <c r="G213" s="16">
        <f t="shared" si="69"/>
        <v>2.6317062222798514E-3</v>
      </c>
      <c r="H213" s="17">
        <f t="shared" si="60"/>
        <v>1110606.8154330929</v>
      </c>
      <c r="I213" s="17">
        <f t="shared" si="61"/>
        <v>662530.32654862863</v>
      </c>
      <c r="J213" s="2">
        <f t="shared" si="70"/>
        <v>392865.62833874993</v>
      </c>
      <c r="K213" s="2">
        <f t="shared" si="71"/>
        <v>543163.80237810255</v>
      </c>
      <c r="L213" s="15">
        <f>K213/(1-SUM(G$10:G213))</f>
        <v>767757.79554072011</v>
      </c>
      <c r="M213" s="15">
        <f t="shared" si="72"/>
        <v>148513961.04251781</v>
      </c>
      <c r="N213" s="2">
        <f t="shared" si="62"/>
        <v>936029.43071685242</v>
      </c>
      <c r="O213" s="3">
        <f t="shared" si="63"/>
        <v>1598559.7572654812</v>
      </c>
      <c r="P213" s="3"/>
      <c r="Q213" s="22">
        <v>204</v>
      </c>
      <c r="R213" s="23">
        <f t="shared" si="64"/>
        <v>1598559.7572654812</v>
      </c>
      <c r="S213" s="2"/>
    </row>
    <row r="214" spans="2:19">
      <c r="B214">
        <v>205</v>
      </c>
      <c r="C214" s="3">
        <f t="shared" si="65"/>
        <v>105068822.81706372</v>
      </c>
      <c r="D214">
        <f t="shared" si="66"/>
        <v>0.06</v>
      </c>
      <c r="E214" s="13">
        <f t="shared" si="67"/>
        <v>5.1430128318229462E-3</v>
      </c>
      <c r="F214" s="15">
        <f t="shared" si="68"/>
        <v>148513961.04251781</v>
      </c>
      <c r="G214" s="16">
        <f t="shared" si="69"/>
        <v>2.6495250664932044E-3</v>
      </c>
      <c r="H214" s="17">
        <f t="shared" si="60"/>
        <v>1104894.9503302104</v>
      </c>
      <c r="I214" s="17">
        <f t="shared" si="61"/>
        <v>656680.14260664827</v>
      </c>
      <c r="J214" s="2">
        <f t="shared" si="70"/>
        <v>393491.46250634617</v>
      </c>
      <c r="K214" s="2">
        <f t="shared" si="71"/>
        <v>538346.57233180734</v>
      </c>
      <c r="L214" s="15">
        <f>K214/(1-SUM(G$10:G214))</f>
        <v>763809.20734652213</v>
      </c>
      <c r="M214" s="15">
        <f t="shared" si="72"/>
        <v>147750151.83517128</v>
      </c>
      <c r="N214" s="2">
        <f t="shared" si="62"/>
        <v>931838.03483815352</v>
      </c>
      <c r="O214" s="3">
        <f t="shared" si="63"/>
        <v>1588518.1774448017</v>
      </c>
      <c r="P214" s="3"/>
      <c r="Q214" s="22">
        <v>205</v>
      </c>
      <c r="R214" s="23">
        <f t="shared" si="64"/>
        <v>1588518.1774448017</v>
      </c>
      <c r="S214" s="2"/>
    </row>
    <row r="215" spans="2:19">
      <c r="B215">
        <v>206</v>
      </c>
      <c r="C215" s="3">
        <f t="shared" si="65"/>
        <v>104136984.78222558</v>
      </c>
      <c r="D215">
        <f t="shared" si="66"/>
        <v>0.06</v>
      </c>
      <c r="E215" s="13">
        <f t="shared" si="67"/>
        <v>5.1430128318229462E-3</v>
      </c>
      <c r="F215" s="15">
        <f t="shared" si="68"/>
        <v>147750151.83517128</v>
      </c>
      <c r="G215" s="16">
        <f t="shared" si="69"/>
        <v>2.6674645591309195E-3</v>
      </c>
      <c r="H215" s="17">
        <f t="shared" si="60"/>
        <v>1099212.4614228455</v>
      </c>
      <c r="I215" s="17">
        <f t="shared" si="61"/>
        <v>650856.15488890989</v>
      </c>
      <c r="J215" s="2">
        <f t="shared" si="70"/>
        <v>394118.29362653161</v>
      </c>
      <c r="K215" s="2">
        <f t="shared" si="71"/>
        <v>533550.89356095961</v>
      </c>
      <c r="L215" s="15">
        <f>K215/(1-SUM(G$10:G215))</f>
        <v>759880.92679207458</v>
      </c>
      <c r="M215" s="15">
        <f t="shared" si="72"/>
        <v>146990270.9083792</v>
      </c>
      <c r="N215" s="2">
        <f t="shared" si="62"/>
        <v>927669.18718749122</v>
      </c>
      <c r="O215" s="3">
        <f t="shared" si="63"/>
        <v>1578525.3420764012</v>
      </c>
      <c r="P215" s="3"/>
      <c r="Q215" s="22">
        <v>206</v>
      </c>
      <c r="R215" s="23">
        <f t="shared" si="64"/>
        <v>1578525.3420764012</v>
      </c>
      <c r="S215" s="2"/>
    </row>
    <row r="216" spans="2:19">
      <c r="B216">
        <v>207</v>
      </c>
      <c r="C216" s="3">
        <f t="shared" si="65"/>
        <v>103209315.59503809</v>
      </c>
      <c r="D216">
        <f t="shared" si="66"/>
        <v>0.06</v>
      </c>
      <c r="E216" s="13">
        <f t="shared" si="67"/>
        <v>5.1430128318229462E-3</v>
      </c>
      <c r="F216" s="15">
        <f t="shared" si="68"/>
        <v>146990270.9083792</v>
      </c>
      <c r="G216" s="16">
        <f t="shared" si="69"/>
        <v>2.6855255170833685E-3</v>
      </c>
      <c r="H216" s="17">
        <f t="shared" si="60"/>
        <v>1093559.1976288485</v>
      </c>
      <c r="I216" s="17">
        <f t="shared" si="61"/>
        <v>645058.22246898804</v>
      </c>
      <c r="J216" s="2">
        <f t="shared" si="70"/>
        <v>394746.12328744947</v>
      </c>
      <c r="K216" s="2">
        <f t="shared" si="71"/>
        <v>528776.65009156521</v>
      </c>
      <c r="L216" s="15">
        <f>K216/(1-SUM(G$10:G216))</f>
        <v>755972.84943492524</v>
      </c>
      <c r="M216" s="15">
        <f t="shared" si="72"/>
        <v>146234298.05894428</v>
      </c>
      <c r="N216" s="2">
        <f t="shared" si="62"/>
        <v>923522.77337901469</v>
      </c>
      <c r="O216" s="3">
        <f t="shared" si="63"/>
        <v>1568580.9958480028</v>
      </c>
      <c r="P216" s="3"/>
      <c r="Q216" s="22">
        <v>207</v>
      </c>
      <c r="R216" s="23">
        <f t="shared" si="64"/>
        <v>1568580.9958480028</v>
      </c>
      <c r="S216" s="2"/>
    </row>
    <row r="217" spans="2:19">
      <c r="B217">
        <v>208</v>
      </c>
      <c r="C217" s="3">
        <f t="shared" si="65"/>
        <v>102285792.82165907</v>
      </c>
      <c r="D217">
        <f t="shared" si="66"/>
        <v>0.06</v>
      </c>
      <c r="E217" s="13">
        <f t="shared" si="67"/>
        <v>5.1430128318229462E-3</v>
      </c>
      <c r="F217" s="15">
        <f t="shared" si="68"/>
        <v>146234298.05894428</v>
      </c>
      <c r="G217" s="16">
        <f t="shared" si="69"/>
        <v>2.7037087627719545E-3</v>
      </c>
      <c r="H217" s="17">
        <f t="shared" si="60"/>
        <v>1087935.0086430854</v>
      </c>
      <c r="I217" s="17">
        <f t="shared" si="61"/>
        <v>639286.20513536921</v>
      </c>
      <c r="J217" s="2">
        <f t="shared" si="70"/>
        <v>395374.95307977346</v>
      </c>
      <c r="K217" s="2">
        <f t="shared" si="71"/>
        <v>524023.72653790534</v>
      </c>
      <c r="L217" s="15">
        <f>K217/(1-SUM(G$10:G217))</f>
        <v>752084.87136977178</v>
      </c>
      <c r="M217" s="15">
        <f t="shared" si="72"/>
        <v>145482213.18757451</v>
      </c>
      <c r="N217" s="2">
        <f t="shared" si="62"/>
        <v>919398.67961767875</v>
      </c>
      <c r="O217" s="3">
        <f t="shared" si="63"/>
        <v>1558684.884753048</v>
      </c>
      <c r="P217" s="3"/>
      <c r="Q217" s="22">
        <v>208</v>
      </c>
      <c r="R217" s="23">
        <f t="shared" si="64"/>
        <v>1558684.884753048</v>
      </c>
      <c r="S217" s="2"/>
    </row>
    <row r="218" spans="2:19">
      <c r="B218">
        <v>209</v>
      </c>
      <c r="C218" s="3">
        <f t="shared" si="65"/>
        <v>101366394.1420414</v>
      </c>
      <c r="D218">
        <f t="shared" si="66"/>
        <v>0.06</v>
      </c>
      <c r="E218" s="13">
        <f t="shared" si="67"/>
        <v>5.1430128318229462E-3</v>
      </c>
      <c r="F218" s="15">
        <f t="shared" si="68"/>
        <v>145482213.18757451</v>
      </c>
      <c r="G218" s="16">
        <f t="shared" si="69"/>
        <v>2.7220151241865564E-3</v>
      </c>
      <c r="H218" s="17">
        <f t="shared" si="60"/>
        <v>1082339.7449334443</v>
      </c>
      <c r="I218" s="17">
        <f t="shared" si="61"/>
        <v>633539.9633877587</v>
      </c>
      <c r="J218" s="2">
        <f t="shared" si="70"/>
        <v>396004.7845967107</v>
      </c>
      <c r="K218" s="2">
        <f t="shared" si="71"/>
        <v>519292.00809949706</v>
      </c>
      <c r="L218" s="15">
        <f>K218/(1-SUM(G$10:G218))</f>
        <v>748216.88922569714</v>
      </c>
      <c r="M218" s="15">
        <f t="shared" si="72"/>
        <v>144733996.29834881</v>
      </c>
      <c r="N218" s="2">
        <f t="shared" si="62"/>
        <v>915296.79269620776</v>
      </c>
      <c r="O218" s="3">
        <f t="shared" si="63"/>
        <v>1548836.7560839665</v>
      </c>
      <c r="P218" s="3"/>
      <c r="Q218" s="22">
        <v>209</v>
      </c>
      <c r="R218" s="23">
        <f t="shared" si="64"/>
        <v>1548836.7560839665</v>
      </c>
      <c r="S218" s="2"/>
    </row>
    <row r="219" spans="2:19">
      <c r="B219">
        <v>210</v>
      </c>
      <c r="C219" s="3">
        <f t="shared" si="65"/>
        <v>100451097.34934519</v>
      </c>
      <c r="D219">
        <f t="shared" si="66"/>
        <v>0.06</v>
      </c>
      <c r="E219" s="13">
        <f t="shared" si="67"/>
        <v>5.1430128318229462E-3</v>
      </c>
      <c r="F219" s="15">
        <f t="shared" si="68"/>
        <v>144733996.29834881</v>
      </c>
      <c r="G219" s="16">
        <f t="shared" si="69"/>
        <v>2.7404454349232365E-3</v>
      </c>
      <c r="H219" s="17">
        <f t="shared" si="60"/>
        <v>1076773.2577368596</v>
      </c>
      <c r="I219" s="17">
        <f t="shared" si="61"/>
        <v>627819.35843340738</v>
      </c>
      <c r="J219" s="2">
        <f t="shared" si="70"/>
        <v>396635.61943400663</v>
      </c>
      <c r="K219" s="2">
        <f t="shared" si="71"/>
        <v>514581.38055807108</v>
      </c>
      <c r="L219" s="15">
        <f>K219/(1-SUM(G$10:G219))</f>
        <v>744368.80016342271</v>
      </c>
      <c r="M219" s="15">
        <f t="shared" si="72"/>
        <v>143989627.4981854</v>
      </c>
      <c r="N219" s="2">
        <f t="shared" si="62"/>
        <v>911216.9999920777</v>
      </c>
      <c r="O219" s="3">
        <f t="shared" si="63"/>
        <v>1539036.358425485</v>
      </c>
      <c r="P219" s="3"/>
      <c r="Q219" s="22">
        <v>210</v>
      </c>
      <c r="R219" s="23">
        <f t="shared" si="64"/>
        <v>1539036.358425485</v>
      </c>
      <c r="S219" s="2"/>
    </row>
    <row r="220" spans="2:19">
      <c r="B220">
        <v>211</v>
      </c>
      <c r="C220" s="3">
        <f t="shared" si="65"/>
        <v>99539880.349353105</v>
      </c>
      <c r="D220">
        <f t="shared" si="66"/>
        <v>0.06</v>
      </c>
      <c r="E220" s="13">
        <f t="shared" si="67"/>
        <v>5.1430128318229462E-3</v>
      </c>
      <c r="F220" s="15">
        <f t="shared" si="68"/>
        <v>143989627.4981854</v>
      </c>
      <c r="G220" s="16">
        <f t="shared" si="69"/>
        <v>2.7590005342221962E-3</v>
      </c>
      <c r="H220" s="17">
        <f t="shared" si="60"/>
        <v>1071235.3990553552</v>
      </c>
      <c r="I220" s="17">
        <f t="shared" si="61"/>
        <v>622124.25218345691</v>
      </c>
      <c r="J220" s="2">
        <f t="shared" si="70"/>
        <v>397267.45918994851</v>
      </c>
      <c r="K220" s="2">
        <f t="shared" si="71"/>
        <v>509891.73027456412</v>
      </c>
      <c r="L220" s="15">
        <f>K220/(1-SUM(G$10:G220))</f>
        <v>740540.50187257351</v>
      </c>
      <c r="M220" s="15">
        <f t="shared" si="72"/>
        <v>143249086.99631283</v>
      </c>
      <c r="N220" s="2">
        <f t="shared" si="62"/>
        <v>907159.18946451263</v>
      </c>
      <c r="O220" s="3">
        <f t="shared" si="63"/>
        <v>1529283.4416479697</v>
      </c>
      <c r="P220" s="3"/>
      <c r="Q220" s="22">
        <v>211</v>
      </c>
      <c r="R220" s="23">
        <f t="shared" si="64"/>
        <v>1529283.4416479697</v>
      </c>
      <c r="S220" s="2"/>
    </row>
    <row r="221" spans="2:19">
      <c r="B221">
        <v>212</v>
      </c>
      <c r="C221" s="3">
        <f t="shared" si="65"/>
        <v>98632721.159888595</v>
      </c>
      <c r="D221">
        <f t="shared" si="66"/>
        <v>0.06</v>
      </c>
      <c r="E221" s="13">
        <f t="shared" si="67"/>
        <v>5.1430128318229462E-3</v>
      </c>
      <c r="F221" s="15">
        <f t="shared" si="68"/>
        <v>143249086.99631283</v>
      </c>
      <c r="G221" s="16">
        <f t="shared" si="69"/>
        <v>2.777681267005993E-3</v>
      </c>
      <c r="H221" s="17">
        <f t="shared" si="60"/>
        <v>1065726.0216521106</v>
      </c>
      <c r="I221" s="17">
        <f t="shared" si="61"/>
        <v>616454.50724930374</v>
      </c>
      <c r="J221" s="2">
        <f t="shared" si="70"/>
        <v>397900.30546536995</v>
      </c>
      <c r="K221" s="2">
        <f t="shared" si="71"/>
        <v>505222.94418612699</v>
      </c>
      <c r="L221" s="15">
        <f>K221/(1-SUM(G$10:G221))</f>
        <v>736731.89256895822</v>
      </c>
      <c r="M221" s="15">
        <f t="shared" si="72"/>
        <v>142512355.10374388</v>
      </c>
      <c r="N221" s="2">
        <f t="shared" si="62"/>
        <v>903123.249651497</v>
      </c>
      <c r="O221" s="3">
        <f t="shared" si="63"/>
        <v>1519577.7569008009</v>
      </c>
      <c r="P221" s="3"/>
      <c r="Q221" s="22">
        <v>212</v>
      </c>
      <c r="R221" s="23">
        <f t="shared" si="64"/>
        <v>1519577.7569008009</v>
      </c>
      <c r="S221" s="2"/>
    </row>
    <row r="222" spans="2:19">
      <c r="B222">
        <v>213</v>
      </c>
      <c r="C222" s="3">
        <f t="shared" si="65"/>
        <v>97729597.910237104</v>
      </c>
      <c r="D222">
        <f t="shared" si="66"/>
        <v>0.06</v>
      </c>
      <c r="E222" s="13">
        <f t="shared" si="67"/>
        <v>5.1430128318229462E-3</v>
      </c>
      <c r="F222" s="15">
        <f t="shared" si="68"/>
        <v>142512355.10374388</v>
      </c>
      <c r="G222" s="16">
        <f t="shared" si="69"/>
        <v>2.7964884839180126E-3</v>
      </c>
      <c r="H222" s="17">
        <f t="shared" si="60"/>
        <v>1060244.9790475462</v>
      </c>
      <c r="I222" s="17">
        <f t="shared" si="61"/>
        <v>610809.98693898192</v>
      </c>
      <c r="J222" s="2">
        <f t="shared" si="70"/>
        <v>398534.15986365417</v>
      </c>
      <c r="K222" s="2">
        <f t="shared" si="71"/>
        <v>500574.90980314789</v>
      </c>
      <c r="L222" s="15">
        <f>K222/(1-SUM(G$10:G222))</f>
        <v>732942.87099186296</v>
      </c>
      <c r="M222" s="15">
        <f t="shared" si="72"/>
        <v>141779412.23275203</v>
      </c>
      <c r="N222" s="2">
        <f t="shared" si="62"/>
        <v>899109.06966680207</v>
      </c>
      <c r="O222" s="3">
        <f t="shared" si="63"/>
        <v>1509919.056605784</v>
      </c>
      <c r="P222" s="3"/>
      <c r="Q222" s="22">
        <v>213</v>
      </c>
      <c r="R222" s="23">
        <f t="shared" si="64"/>
        <v>1509919.056605784</v>
      </c>
      <c r="S222" s="2"/>
    </row>
    <row r="223" spans="2:19">
      <c r="B223">
        <v>214</v>
      </c>
      <c r="C223" s="3">
        <f t="shared" si="65"/>
        <v>96830488.840570301</v>
      </c>
      <c r="D223">
        <f t="shared" si="66"/>
        <v>0.06</v>
      </c>
      <c r="E223" s="13">
        <f t="shared" si="67"/>
        <v>5.1430128318229462E-3</v>
      </c>
      <c r="F223" s="15">
        <f t="shared" si="68"/>
        <v>141779412.23275203</v>
      </c>
      <c r="G223" s="16">
        <f t="shared" si="69"/>
        <v>2.8154230413612075E-3</v>
      </c>
      <c r="H223" s="17">
        <f t="shared" si="60"/>
        <v>1054792.1255154291</v>
      </c>
      <c r="I223" s="17">
        <f t="shared" si="61"/>
        <v>605190.55525356438</v>
      </c>
      <c r="J223" s="2">
        <f t="shared" si="70"/>
        <v>399169.02399073908</v>
      </c>
      <c r="K223" s="2">
        <f t="shared" si="71"/>
        <v>495947.51520629105</v>
      </c>
      <c r="L223" s="15">
        <f>K223/(1-SUM(G$10:G223))</f>
        <v>729173.33640135871</v>
      </c>
      <c r="M223" s="15">
        <f t="shared" si="72"/>
        <v>141050238.89635065</v>
      </c>
      <c r="N223" s="2">
        <f t="shared" si="62"/>
        <v>895116.53919703013</v>
      </c>
      <c r="O223" s="3">
        <f t="shared" si="63"/>
        <v>1500307.0944505944</v>
      </c>
      <c r="P223" s="3"/>
      <c r="Q223" s="22">
        <v>214</v>
      </c>
      <c r="R223" s="23">
        <f t="shared" si="64"/>
        <v>1500307.0944505944</v>
      </c>
      <c r="S223" s="2"/>
    </row>
    <row r="224" spans="2:19">
      <c r="B224">
        <v>215</v>
      </c>
      <c r="C224" s="3">
        <f t="shared" si="65"/>
        <v>95935372.301373273</v>
      </c>
      <c r="D224">
        <f t="shared" si="66"/>
        <v>0.06</v>
      </c>
      <c r="E224" s="13">
        <f t="shared" si="67"/>
        <v>5.1430128318229462E-3</v>
      </c>
      <c r="F224" s="15">
        <f t="shared" si="68"/>
        <v>141050238.89635065</v>
      </c>
      <c r="G224" s="16">
        <f t="shared" si="69"/>
        <v>2.8344858015370905E-3</v>
      </c>
      <c r="H224" s="17">
        <f t="shared" si="60"/>
        <v>1049367.3160789972</v>
      </c>
      <c r="I224" s="17">
        <f t="shared" si="61"/>
        <v>599596.07688358298</v>
      </c>
      <c r="J224" s="2">
        <f t="shared" si="70"/>
        <v>399804.89945512055</v>
      </c>
      <c r="K224" s="2">
        <f t="shared" si="71"/>
        <v>491340.64904355106</v>
      </c>
      <c r="L224" s="15">
        <f>K224/(1-SUM(G$10:G224))</f>
        <v>725423.18857562344</v>
      </c>
      <c r="M224" s="15">
        <f t="shared" si="72"/>
        <v>140324815.70777503</v>
      </c>
      <c r="N224" s="2">
        <f t="shared" si="62"/>
        <v>891145.54849867162</v>
      </c>
      <c r="O224" s="3">
        <f t="shared" si="63"/>
        <v>1490741.6253822546</v>
      </c>
      <c r="P224" s="3"/>
      <c r="Q224" s="22">
        <v>215</v>
      </c>
      <c r="R224" s="23">
        <f t="shared" si="64"/>
        <v>1490741.6253822546</v>
      </c>
      <c r="S224" s="2"/>
    </row>
    <row r="225" spans="2:19">
      <c r="B225">
        <v>216</v>
      </c>
      <c r="C225" s="3">
        <f t="shared" si="65"/>
        <v>95044226.752874613</v>
      </c>
      <c r="D225">
        <f t="shared" si="66"/>
        <v>0.06</v>
      </c>
      <c r="E225" s="13">
        <f t="shared" si="67"/>
        <v>5.1430128318229462E-3</v>
      </c>
      <c r="F225" s="15">
        <f t="shared" si="68"/>
        <v>140324815.70777503</v>
      </c>
      <c r="G225" s="16">
        <f t="shared" si="69"/>
        <v>2.853677632484999E-3</v>
      </c>
      <c r="H225" s="17">
        <f t="shared" si="60"/>
        <v>1043970.4065071073</v>
      </c>
      <c r="I225" s="17">
        <f t="shared" si="61"/>
        <v>594026.41720546631</v>
      </c>
      <c r="J225" s="2">
        <f t="shared" si="70"/>
        <v>400441.78786785726</v>
      </c>
      <c r="K225" s="2">
        <f t="shared" si="71"/>
        <v>486754.20052732137</v>
      </c>
      <c r="L225" s="15">
        <f>K225/(1-SUM(G$10:G225))</f>
        <v>721692.3278082771</v>
      </c>
      <c r="M225" s="15">
        <f t="shared" si="72"/>
        <v>139603123.37996674</v>
      </c>
      <c r="N225" s="2">
        <f t="shared" si="62"/>
        <v>887195.98839517869</v>
      </c>
      <c r="O225" s="3">
        <f t="shared" si="63"/>
        <v>1481222.4056006451</v>
      </c>
      <c r="P225" s="3"/>
      <c r="Q225" s="22">
        <v>216</v>
      </c>
      <c r="R225" s="23">
        <f t="shared" si="64"/>
        <v>1481222.4056006451</v>
      </c>
      <c r="S225" s="2"/>
    </row>
    <row r="226" spans="2:19">
      <c r="B226">
        <v>217</v>
      </c>
      <c r="C226" s="3">
        <f t="shared" si="65"/>
        <v>94157030.764479429</v>
      </c>
      <c r="D226">
        <f t="shared" si="66"/>
        <v>0.06</v>
      </c>
      <c r="E226" s="13">
        <f t="shared" si="67"/>
        <v>5.1430128318229462E-3</v>
      </c>
      <c r="F226" s="15">
        <f t="shared" si="68"/>
        <v>139603123.37996674</v>
      </c>
      <c r="G226" s="16">
        <f t="shared" si="69"/>
        <v>2.8729994081216161E-3</v>
      </c>
      <c r="H226" s="17">
        <f t="shared" si="60"/>
        <v>1038601.2533103977</v>
      </c>
      <c r="I226" s="17">
        <f t="shared" si="61"/>
        <v>588481.44227799645</v>
      </c>
      <c r="J226" s="2">
        <f t="shared" si="70"/>
        <v>401079.69084257336</v>
      </c>
      <c r="K226" s="2">
        <f t="shared" si="71"/>
        <v>482188.05943147867</v>
      </c>
      <c r="L226" s="15">
        <f>K226/(1-SUM(G$10:G226))</f>
        <v>717980.65490573109</v>
      </c>
      <c r="M226" s="15">
        <f t="shared" si="72"/>
        <v>138885142.725061</v>
      </c>
      <c r="N226" s="2">
        <f t="shared" si="62"/>
        <v>883267.75027405203</v>
      </c>
      <c r="O226" s="3">
        <f t="shared" si="63"/>
        <v>1471749.1925520485</v>
      </c>
      <c r="P226" s="3"/>
      <c r="Q226" s="22">
        <v>217</v>
      </c>
      <c r="R226" s="23">
        <f t="shared" si="64"/>
        <v>1471749.1925520485</v>
      </c>
      <c r="S226" s="2"/>
    </row>
    <row r="227" spans="2:19">
      <c r="B227">
        <v>218</v>
      </c>
      <c r="C227" s="3">
        <f t="shared" si="65"/>
        <v>93273763.014205381</v>
      </c>
      <c r="D227">
        <f t="shared" si="66"/>
        <v>0.06</v>
      </c>
      <c r="E227" s="13">
        <f t="shared" si="67"/>
        <v>5.1430128318229462E-3</v>
      </c>
      <c r="F227" s="15">
        <f t="shared" si="68"/>
        <v>138885142.725061</v>
      </c>
      <c r="G227" s="16">
        <f t="shared" si="69"/>
        <v>2.892452008280773E-3</v>
      </c>
      <c r="H227" s="17">
        <f t="shared" si="60"/>
        <v>1033259.7137374749</v>
      </c>
      <c r="I227" s="17">
        <f t="shared" si="61"/>
        <v>582961.01883878361</v>
      </c>
      <c r="J227" s="2">
        <f t="shared" si="70"/>
        <v>401718.6099954645</v>
      </c>
      <c r="K227" s="2">
        <f t="shared" si="71"/>
        <v>477642.11608848203</v>
      </c>
      <c r="L227" s="15">
        <f>K227/(1-SUM(G$10:G227))</f>
        <v>714288.07118455018</v>
      </c>
      <c r="M227" s="15">
        <f t="shared" si="72"/>
        <v>138170854.65387645</v>
      </c>
      <c r="N227" s="2">
        <f t="shared" si="62"/>
        <v>879360.72608394653</v>
      </c>
      <c r="O227" s="3">
        <f t="shared" si="63"/>
        <v>1462321.7449227301</v>
      </c>
      <c r="P227" s="3"/>
      <c r="Q227" s="22">
        <v>218</v>
      </c>
      <c r="R227" s="23">
        <f t="shared" si="64"/>
        <v>1462321.7449227301</v>
      </c>
      <c r="S227" s="2"/>
    </row>
    <row r="228" spans="2:19">
      <c r="B228">
        <v>219</v>
      </c>
      <c r="C228" s="3">
        <f t="shared" si="65"/>
        <v>92394402.288121432</v>
      </c>
      <c r="D228">
        <f t="shared" si="66"/>
        <v>0.06</v>
      </c>
      <c r="E228" s="13">
        <f t="shared" si="67"/>
        <v>5.1430128318229462E-3</v>
      </c>
      <c r="F228" s="15">
        <f t="shared" si="68"/>
        <v>138170854.65387645</v>
      </c>
      <c r="G228" s="16">
        <f t="shared" si="69"/>
        <v>2.9120363187535086E-3</v>
      </c>
      <c r="H228" s="17">
        <f t="shared" si="60"/>
        <v>1027945.6457711174</v>
      </c>
      <c r="I228" s="17">
        <f t="shared" si="61"/>
        <v>577465.01430075895</v>
      </c>
      <c r="J228" s="2">
        <f t="shared" si="70"/>
        <v>402358.54694530048</v>
      </c>
      <c r="K228" s="2">
        <f t="shared" si="71"/>
        <v>473116.26138648659</v>
      </c>
      <c r="L228" s="15">
        <f>K228/(1-SUM(G$10:G228))</f>
        <v>710614.47846883</v>
      </c>
      <c r="M228" s="15">
        <f t="shared" si="72"/>
        <v>137460240.17540762</v>
      </c>
      <c r="N228" s="2">
        <f t="shared" si="62"/>
        <v>875474.80833178712</v>
      </c>
      <c r="O228" s="3">
        <f t="shared" si="63"/>
        <v>1452939.8226325461</v>
      </c>
      <c r="P228" s="3"/>
      <c r="Q228" s="22">
        <v>219</v>
      </c>
      <c r="R228" s="23">
        <f t="shared" si="64"/>
        <v>1452939.8226325461</v>
      </c>
      <c r="S228" s="2"/>
    </row>
    <row r="229" spans="2:19">
      <c r="B229">
        <v>220</v>
      </c>
      <c r="C229" s="3">
        <f t="shared" si="65"/>
        <v>91518927.479789644</v>
      </c>
      <c r="D229">
        <f t="shared" si="66"/>
        <v>0.06</v>
      </c>
      <c r="E229" s="13">
        <f t="shared" si="67"/>
        <v>5.1430128318229462E-3</v>
      </c>
      <c r="F229" s="15">
        <f t="shared" si="68"/>
        <v>137460240.17540762</v>
      </c>
      <c r="G229" s="16">
        <f t="shared" si="69"/>
        <v>2.9317532313284022E-3</v>
      </c>
      <c r="H229" s="17">
        <f t="shared" si="60"/>
        <v>1022658.9081245</v>
      </c>
      <c r="I229" s="17">
        <f t="shared" si="61"/>
        <v>571993.2967486853</v>
      </c>
      <c r="J229" s="2">
        <f t="shared" si="70"/>
        <v>402999.50331342954</v>
      </c>
      <c r="K229" s="2">
        <f t="shared" si="71"/>
        <v>468610.3867664726</v>
      </c>
      <c r="L229" s="15">
        <f>K229/(1-SUM(G$10:G229))</f>
        <v>706959.77908758563</v>
      </c>
      <c r="M229" s="15">
        <f t="shared" si="72"/>
        <v>136753280.39632004</v>
      </c>
      <c r="N229" s="2">
        <f t="shared" si="62"/>
        <v>871609.89007990214</v>
      </c>
      <c r="O229" s="3">
        <f t="shared" si="63"/>
        <v>1443603.1868285874</v>
      </c>
      <c r="P229" s="3"/>
      <c r="Q229" s="22">
        <v>220</v>
      </c>
      <c r="R229" s="23">
        <f t="shared" si="64"/>
        <v>1443603.1868285874</v>
      </c>
      <c r="S229" s="2"/>
    </row>
    <row r="230" spans="2:19">
      <c r="B230">
        <v>221</v>
      </c>
      <c r="C230" s="3">
        <f t="shared" si="65"/>
        <v>90647317.589709744</v>
      </c>
      <c r="D230">
        <f t="shared" si="66"/>
        <v>0.06</v>
      </c>
      <c r="E230" s="13">
        <f t="shared" si="67"/>
        <v>5.1430128318229462E-3</v>
      </c>
      <c r="F230" s="15">
        <f t="shared" si="68"/>
        <v>136753280.39632004</v>
      </c>
      <c r="G230" s="16">
        <f t="shared" si="69"/>
        <v>2.9516036438321886E-3</v>
      </c>
      <c r="H230" s="17">
        <f t="shared" si="60"/>
        <v>1017399.3602374376</v>
      </c>
      <c r="I230" s="17">
        <f t="shared" si="61"/>
        <v>566545.73493568588</v>
      </c>
      <c r="J230" s="2">
        <f t="shared" si="70"/>
        <v>403641.48072378326</v>
      </c>
      <c r="K230" s="2">
        <f t="shared" si="71"/>
        <v>464124.38421938865</v>
      </c>
      <c r="L230" s="15">
        <f>K230/(1-SUM(G$10:G230))</f>
        <v>703323.87587215542</v>
      </c>
      <c r="M230" s="15">
        <f t="shared" si="72"/>
        <v>136049956.52044788</v>
      </c>
      <c r="N230" s="2">
        <f t="shared" si="62"/>
        <v>867765.86494317185</v>
      </c>
      <c r="O230" s="3">
        <f t="shared" si="63"/>
        <v>1434311.5998788578</v>
      </c>
      <c r="P230" s="3"/>
      <c r="Q230" s="22">
        <v>221</v>
      </c>
      <c r="R230" s="23">
        <f t="shared" si="64"/>
        <v>1434311.5998788578</v>
      </c>
      <c r="S230" s="2"/>
    </row>
    <row r="231" spans="2:19">
      <c r="B231">
        <v>222</v>
      </c>
      <c r="C231" s="3">
        <f t="shared" si="65"/>
        <v>89779551.724766567</v>
      </c>
      <c r="D231">
        <f t="shared" si="66"/>
        <v>0.06</v>
      </c>
      <c r="E231" s="13">
        <f t="shared" si="67"/>
        <v>5.1430128318229462E-3</v>
      </c>
      <c r="F231" s="15">
        <f t="shared" si="68"/>
        <v>136049956.52044788</v>
      </c>
      <c r="G231" s="16">
        <f t="shared" si="69"/>
        <v>2.9715884601706354E-3</v>
      </c>
      <c r="H231" s="17">
        <f t="shared" si="60"/>
        <v>1012166.862272648</v>
      </c>
      <c r="I231" s="17">
        <f t="shared" si="61"/>
        <v>561122.19827979105</v>
      </c>
      <c r="J231" s="2">
        <f t="shared" si="70"/>
        <v>404284.48080287961</v>
      </c>
      <c r="K231" s="2">
        <f t="shared" si="71"/>
        <v>459658.14628331031</v>
      </c>
      <c r="L231" s="15">
        <f>K231/(1-SUM(G$10:G231))</f>
        <v>699706.67215361749</v>
      </c>
      <c r="M231" s="15">
        <f t="shared" si="72"/>
        <v>135350249.84829426</v>
      </c>
      <c r="N231" s="2">
        <f t="shared" si="62"/>
        <v>863942.62708618992</v>
      </c>
      <c r="O231" s="3">
        <f t="shared" si="63"/>
        <v>1425064.8253659811</v>
      </c>
      <c r="P231" s="3"/>
      <c r="Q231" s="22">
        <v>222</v>
      </c>
      <c r="R231" s="23">
        <f t="shared" si="64"/>
        <v>1425064.8253659811</v>
      </c>
      <c r="S231" s="2"/>
    </row>
    <row r="232" spans="2:19">
      <c r="B232">
        <v>223</v>
      </c>
      <c r="C232" s="3">
        <f t="shared" si="65"/>
        <v>88915609.097680375</v>
      </c>
      <c r="D232">
        <f t="shared" si="66"/>
        <v>0.06</v>
      </c>
      <c r="E232" s="13">
        <f t="shared" si="67"/>
        <v>5.1430128318229462E-3</v>
      </c>
      <c r="F232" s="15">
        <f t="shared" si="68"/>
        <v>135350249.84829426</v>
      </c>
      <c r="G232" s="16">
        <f t="shared" si="69"/>
        <v>2.991708590369708E-3</v>
      </c>
      <c r="H232" s="17">
        <f t="shared" si="60"/>
        <v>1006961.2751120338</v>
      </c>
      <c r="I232" s="17">
        <f t="shared" si="61"/>
        <v>555722.55686050234</v>
      </c>
      <c r="J232" s="2">
        <f t="shared" si="70"/>
        <v>404928.50517982821</v>
      </c>
      <c r="K232" s="2">
        <f t="shared" si="71"/>
        <v>455211.56604061258</v>
      </c>
      <c r="L232" s="15">
        <f>K232/(1-SUM(G$10:G232))</f>
        <v>696108.07176021941</v>
      </c>
      <c r="M232" s="15">
        <f t="shared" si="72"/>
        <v>134654141.77653405</v>
      </c>
      <c r="N232" s="2">
        <f t="shared" si="62"/>
        <v>860140.07122044079</v>
      </c>
      <c r="O232" s="3">
        <f t="shared" si="63"/>
        <v>1415862.6280809431</v>
      </c>
      <c r="P232" s="3"/>
      <c r="Q232" s="22">
        <v>223</v>
      </c>
      <c r="R232" s="23">
        <f t="shared" si="64"/>
        <v>1415862.6280809431</v>
      </c>
      <c r="S232" s="2"/>
    </row>
    <row r="233" spans="2:19">
      <c r="B233">
        <v>224</v>
      </c>
      <c r="C233" s="3">
        <f t="shared" si="65"/>
        <v>88055469.026459947</v>
      </c>
      <c r="D233">
        <f t="shared" si="66"/>
        <v>0.06</v>
      </c>
      <c r="E233" s="13">
        <f t="shared" si="67"/>
        <v>5.1430128318229462E-3</v>
      </c>
      <c r="F233" s="15">
        <f t="shared" si="68"/>
        <v>134654141.77653405</v>
      </c>
      <c r="G233" s="16">
        <f t="shared" si="69"/>
        <v>3.0119649506170037E-3</v>
      </c>
      <c r="H233" s="17">
        <f t="shared" si="60"/>
        <v>1001782.460352984</v>
      </c>
      <c r="I233" s="17">
        <f t="shared" si="61"/>
        <v>550346.68141537462</v>
      </c>
      <c r="J233" s="2">
        <f t="shared" si="70"/>
        <v>405573.55548633338</v>
      </c>
      <c r="K233" s="2">
        <f t="shared" si="71"/>
        <v>450784.53711515723</v>
      </c>
      <c r="L233" s="15">
        <f>K233/(1-SUM(G$10:G233))</f>
        <v>692527.97901482112</v>
      </c>
      <c r="M233" s="15">
        <f t="shared" si="72"/>
        <v>133961613.79751924</v>
      </c>
      <c r="N233" s="2">
        <f t="shared" si="62"/>
        <v>856358.09260149067</v>
      </c>
      <c r="O233" s="3">
        <f t="shared" si="63"/>
        <v>1406704.7740168653</v>
      </c>
      <c r="P233" s="3"/>
      <c r="Q233" s="22">
        <v>224</v>
      </c>
      <c r="R233" s="23">
        <f t="shared" si="64"/>
        <v>1406704.7740168653</v>
      </c>
      <c r="S233" s="2"/>
    </row>
    <row r="234" spans="2:19">
      <c r="B234">
        <v>225</v>
      </c>
      <c r="C234" s="3">
        <f t="shared" si="65"/>
        <v>87199110.933858454</v>
      </c>
      <c r="D234">
        <f t="shared" si="66"/>
        <v>0.06</v>
      </c>
      <c r="E234" s="13">
        <f t="shared" si="67"/>
        <v>5.1430128318229462E-3</v>
      </c>
      <c r="F234" s="15">
        <f t="shared" si="68"/>
        <v>133961613.79751924</v>
      </c>
      <c r="G234" s="16">
        <f t="shared" si="69"/>
        <v>3.032358463303473E-3</v>
      </c>
      <c r="H234" s="17">
        <f t="shared" si="60"/>
        <v>996630.28030469338</v>
      </c>
      <c r="I234" s="17">
        <f t="shared" si="61"/>
        <v>544994.44333661534</v>
      </c>
      <c r="J234" s="2">
        <f t="shared" si="70"/>
        <v>406219.63335669879</v>
      </c>
      <c r="K234" s="2">
        <f t="shared" si="71"/>
        <v>446376.95366949466</v>
      </c>
      <c r="L234" s="15">
        <f>K234/(1-SUM(G$10:G234))</f>
        <v>688966.2987323514</v>
      </c>
      <c r="M234" s="15">
        <f t="shared" si="72"/>
        <v>133272647.49878688</v>
      </c>
      <c r="N234" s="2">
        <f t="shared" si="62"/>
        <v>852596.58702619351</v>
      </c>
      <c r="O234" s="3">
        <f t="shared" si="63"/>
        <v>1397591.0303628088</v>
      </c>
      <c r="P234" s="3"/>
      <c r="Q234" s="22">
        <v>225</v>
      </c>
      <c r="R234" s="23">
        <f t="shared" si="64"/>
        <v>1397591.0303628088</v>
      </c>
      <c r="S234" s="2"/>
    </row>
    <row r="235" spans="2:19">
      <c r="B235">
        <v>226</v>
      </c>
      <c r="C235" s="3">
        <f t="shared" si="65"/>
        <v>86346514.34683226</v>
      </c>
      <c r="D235">
        <f t="shared" si="66"/>
        <v>0.06</v>
      </c>
      <c r="E235" s="13">
        <f t="shared" si="67"/>
        <v>5.1430128318229462E-3</v>
      </c>
      <c r="F235" s="15">
        <f t="shared" si="68"/>
        <v>133272647.49878688</v>
      </c>
      <c r="G235" s="16">
        <f t="shared" si="69"/>
        <v>3.0528900570654239E-3</v>
      </c>
      <c r="H235" s="17">
        <f t="shared" si="60"/>
        <v>991504.59798450302</v>
      </c>
      <c r="I235" s="17">
        <f t="shared" si="61"/>
        <v>539665.71466770163</v>
      </c>
      <c r="J235" s="2">
        <f t="shared" si="70"/>
        <v>406866.7404278316</v>
      </c>
      <c r="K235" s="2">
        <f t="shared" si="71"/>
        <v>441988.71040208009</v>
      </c>
      <c r="L235" s="15">
        <f>K235/(1-SUM(G$10:G235))</f>
        <v>685422.93621727743</v>
      </c>
      <c r="M235" s="15">
        <f t="shared" si="72"/>
        <v>132587224.5625696</v>
      </c>
      <c r="N235" s="2">
        <f t="shared" si="62"/>
        <v>848855.45082991174</v>
      </c>
      <c r="O235" s="3">
        <f t="shared" si="63"/>
        <v>1388521.1654976134</v>
      </c>
      <c r="P235" s="3"/>
      <c r="Q235" s="22">
        <v>226</v>
      </c>
      <c r="R235" s="23">
        <f t="shared" si="64"/>
        <v>1388521.1654976134</v>
      </c>
      <c r="S235" s="2"/>
    </row>
    <row r="236" spans="2:19">
      <c r="B236">
        <v>227</v>
      </c>
      <c r="C236" s="3">
        <f t="shared" si="65"/>
        <v>85497658.896002337</v>
      </c>
      <c r="D236">
        <f t="shared" si="66"/>
        <v>0.06</v>
      </c>
      <c r="E236" s="13">
        <f t="shared" si="67"/>
        <v>5.1430128318229462E-3</v>
      </c>
      <c r="F236" s="15">
        <f t="shared" si="68"/>
        <v>132587224.5625696</v>
      </c>
      <c r="G236" s="16">
        <f t="shared" si="69"/>
        <v>3.0735606668268046E-3</v>
      </c>
      <c r="H236" s="17">
        <f t="shared" si="60"/>
        <v>986405.27711425722</v>
      </c>
      <c r="I236" s="17">
        <f t="shared" si="61"/>
        <v>534360.36810001463</v>
      </c>
      <c r="J236" s="2">
        <f t="shared" si="70"/>
        <v>407514.87833924673</v>
      </c>
      <c r="K236" s="2">
        <f t="shared" si="71"/>
        <v>437619.70254450379</v>
      </c>
      <c r="L236" s="15">
        <f>K236/(1-SUM(G$10:G236))</f>
        <v>681897.79726108606</v>
      </c>
      <c r="M236" s="15">
        <f t="shared" si="72"/>
        <v>131905326.76530851</v>
      </c>
      <c r="N236" s="2">
        <f t="shared" si="62"/>
        <v>845134.58088375046</v>
      </c>
      <c r="O236" s="3">
        <f t="shared" si="63"/>
        <v>1379494.9489837652</v>
      </c>
      <c r="P236" s="3"/>
      <c r="Q236" s="22">
        <v>227</v>
      </c>
      <c r="R236" s="23">
        <f t="shared" si="64"/>
        <v>1379494.9489837652</v>
      </c>
      <c r="S236" s="2"/>
    </row>
    <row r="237" spans="2:19">
      <c r="B237">
        <v>228</v>
      </c>
      <c r="C237" s="3">
        <f t="shared" si="65"/>
        <v>84652524.315118581</v>
      </c>
      <c r="D237">
        <f t="shared" si="66"/>
        <v>0.06</v>
      </c>
      <c r="E237" s="13">
        <f t="shared" si="67"/>
        <v>5.1430128318229462E-3</v>
      </c>
      <c r="F237" s="15">
        <f t="shared" si="68"/>
        <v>131905326.76530851</v>
      </c>
      <c r="G237" s="16">
        <f t="shared" si="69"/>
        <v>3.0943712338417791E-3</v>
      </c>
      <c r="H237" s="17">
        <f t="shared" si="60"/>
        <v>981332.18211668066</v>
      </c>
      <c r="I237" s="17">
        <f t="shared" si="61"/>
        <v>529078.27696949115</v>
      </c>
      <c r="J237" s="2">
        <f t="shared" si="70"/>
        <v>408164.04873307078</v>
      </c>
      <c r="K237" s="2">
        <f t="shared" si="71"/>
        <v>433269.82585873583</v>
      </c>
      <c r="L237" s="15">
        <f>K237/(1-SUM(G$10:G237))</f>
        <v>678390.7881397804</v>
      </c>
      <c r="M237" s="15">
        <f t="shared" si="72"/>
        <v>131226935.97716874</v>
      </c>
      <c r="N237" s="2">
        <f t="shared" si="62"/>
        <v>841433.87459180667</v>
      </c>
      <c r="O237" s="3">
        <f t="shared" si="63"/>
        <v>1370512.1515612979</v>
      </c>
      <c r="P237" s="3"/>
      <c r="Q237" s="22">
        <v>228</v>
      </c>
      <c r="R237" s="23">
        <f t="shared" si="64"/>
        <v>1370512.1515612979</v>
      </c>
      <c r="S237" s="2"/>
    </row>
    <row r="238" spans="2:19">
      <c r="B238">
        <v>229</v>
      </c>
      <c r="C238" s="3">
        <f t="shared" si="65"/>
        <v>83811090.440526769</v>
      </c>
      <c r="D238">
        <f t="shared" si="66"/>
        <v>0.06</v>
      </c>
      <c r="E238" s="13">
        <f t="shared" si="67"/>
        <v>5.1430128318229462E-3</v>
      </c>
      <c r="F238" s="15">
        <f t="shared" si="68"/>
        <v>131226935.97716874</v>
      </c>
      <c r="G238" s="16">
        <f t="shared" si="69"/>
        <v>3.1153227057375823E-3</v>
      </c>
      <c r="H238" s="17">
        <f t="shared" si="60"/>
        <v>976285.17811177392</v>
      </c>
      <c r="I238" s="17">
        <f t="shared" si="61"/>
        <v>523819.31525329227</v>
      </c>
      <c r="J238" s="2">
        <f t="shared" si="70"/>
        <v>408814.25325404579</v>
      </c>
      <c r="K238" s="2">
        <f t="shared" si="71"/>
        <v>428938.97663438501</v>
      </c>
      <c r="L238" s="15">
        <f>K238/(1-SUM(G$10:G238))</f>
        <v>674901.81561138714</v>
      </c>
      <c r="M238" s="15">
        <f t="shared" si="72"/>
        <v>130552034.16155735</v>
      </c>
      <c r="N238" s="2">
        <f t="shared" si="62"/>
        <v>837753.2298884308</v>
      </c>
      <c r="O238" s="3">
        <f t="shared" si="63"/>
        <v>1361572.545141723</v>
      </c>
      <c r="P238" s="3"/>
      <c r="Q238" s="22">
        <v>229</v>
      </c>
      <c r="R238" s="23">
        <f t="shared" si="64"/>
        <v>1361572.545141723</v>
      </c>
      <c r="S238" s="2"/>
    </row>
    <row r="239" spans="2:19">
      <c r="B239">
        <v>230</v>
      </c>
      <c r="C239" s="3">
        <f t="shared" si="65"/>
        <v>82973337.210638344</v>
      </c>
      <c r="D239">
        <f t="shared" si="66"/>
        <v>0.06</v>
      </c>
      <c r="E239" s="13">
        <f t="shared" si="67"/>
        <v>5.1430128318229462E-3</v>
      </c>
      <c r="F239" s="15">
        <f t="shared" si="68"/>
        <v>130552034.16155735</v>
      </c>
      <c r="G239" s="16">
        <f t="shared" si="69"/>
        <v>3.1364160365576813E-3</v>
      </c>
      <c r="H239" s="17">
        <f t="shared" si="60"/>
        <v>971264.1309132264</v>
      </c>
      <c r="I239" s="17">
        <f t="shared" si="61"/>
        <v>518583.35756648961</v>
      </c>
      <c r="J239" s="2">
        <f t="shared" si="70"/>
        <v>409465.4935495347</v>
      </c>
      <c r="K239" s="2">
        <f t="shared" si="71"/>
        <v>424627.05168597132</v>
      </c>
      <c r="L239" s="15">
        <f>K239/(1-SUM(G$10:G239))</f>
        <v>671430.786913477</v>
      </c>
      <c r="M239" s="15">
        <f t="shared" si="72"/>
        <v>129880603.37464386</v>
      </c>
      <c r="N239" s="2">
        <f t="shared" si="62"/>
        <v>834092.54523550603</v>
      </c>
      <c r="O239" s="3">
        <f t="shared" si="63"/>
        <v>1352675.9028019956</v>
      </c>
      <c r="P239" s="3"/>
      <c r="Q239" s="22">
        <v>230</v>
      </c>
      <c r="R239" s="23">
        <f t="shared" si="64"/>
        <v>1352675.9028019956</v>
      </c>
      <c r="S239" s="2"/>
    </row>
    <row r="240" spans="2:19">
      <c r="B240">
        <v>231</v>
      </c>
      <c r="C240" s="3">
        <f t="shared" si="65"/>
        <v>82139244.66540283</v>
      </c>
      <c r="D240">
        <f t="shared" si="66"/>
        <v>0.06</v>
      </c>
      <c r="E240" s="13">
        <f t="shared" si="67"/>
        <v>5.1430128318229462E-3</v>
      </c>
      <c r="F240" s="15">
        <f t="shared" si="68"/>
        <v>129880603.37464386</v>
      </c>
      <c r="G240" s="16">
        <f t="shared" si="69"/>
        <v>3.1576521868052071E-3</v>
      </c>
      <c r="H240" s="17">
        <f t="shared" si="60"/>
        <v>966268.90702485037</v>
      </c>
      <c r="I240" s="17">
        <f t="shared" si="61"/>
        <v>513370.27915876772</v>
      </c>
      <c r="J240" s="2">
        <f t="shared" si="70"/>
        <v>410117.77126952395</v>
      </c>
      <c r="K240" s="2">
        <f t="shared" si="71"/>
        <v>420333.94835021341</v>
      </c>
      <c r="L240" s="15">
        <f>K240/(1-SUM(G$10:G240))</f>
        <v>667977.60976069991</v>
      </c>
      <c r="M240" s="15">
        <f t="shared" si="72"/>
        <v>129212625.76488316</v>
      </c>
      <c r="N240" s="2">
        <f t="shared" si="62"/>
        <v>830451.71961973736</v>
      </c>
      <c r="O240" s="3">
        <f t="shared" si="63"/>
        <v>1343821.998778505</v>
      </c>
      <c r="P240" s="3"/>
      <c r="Q240" s="22">
        <v>231</v>
      </c>
      <c r="R240" s="23">
        <f t="shared" si="64"/>
        <v>1343821.998778505</v>
      </c>
      <c r="S240" s="2"/>
    </row>
    <row r="241" spans="2:19">
      <c r="B241">
        <v>232</v>
      </c>
      <c r="C241" s="3">
        <f t="shared" si="65"/>
        <v>81308792.945783094</v>
      </c>
      <c r="D241">
        <f t="shared" si="66"/>
        <v>0.06</v>
      </c>
      <c r="E241" s="13">
        <f t="shared" si="67"/>
        <v>5.1430128318229462E-3</v>
      </c>
      <c r="F241" s="15">
        <f t="shared" si="68"/>
        <v>129212625.76488316</v>
      </c>
      <c r="G241" s="16">
        <f t="shared" si="69"/>
        <v>3.1790321234867014E-3</v>
      </c>
      <c r="H241" s="17">
        <f t="shared" si="60"/>
        <v>961299.3736370299</v>
      </c>
      <c r="I241" s="17">
        <f t="shared" si="61"/>
        <v>508179.95591114432</v>
      </c>
      <c r="J241" s="2">
        <f t="shared" si="70"/>
        <v>410771.08806662896</v>
      </c>
      <c r="K241" s="2">
        <f t="shared" si="71"/>
        <v>416059.56448332901</v>
      </c>
      <c r="L241" s="15">
        <f>K241/(1-SUM(G$10:G241))</f>
        <v>664542.19234233047</v>
      </c>
      <c r="M241" s="15">
        <f t="shared" si="72"/>
        <v>128548083.57254083</v>
      </c>
      <c r="N241" s="2">
        <f t="shared" si="62"/>
        <v>826830.65254995797</v>
      </c>
      <c r="O241" s="3">
        <f t="shared" si="63"/>
        <v>1335010.6084611022</v>
      </c>
      <c r="P241" s="3"/>
      <c r="Q241" s="22">
        <v>232</v>
      </c>
      <c r="R241" s="23">
        <f t="shared" si="64"/>
        <v>1335010.6084611022</v>
      </c>
      <c r="S241" s="2"/>
    </row>
    <row r="242" spans="2:19">
      <c r="B242">
        <v>233</v>
      </c>
      <c r="C242" s="3">
        <f t="shared" si="65"/>
        <v>80481962.293233141</v>
      </c>
      <c r="D242">
        <f t="shared" si="66"/>
        <v>0.06</v>
      </c>
      <c r="E242" s="13">
        <f t="shared" si="67"/>
        <v>5.1430128318229462E-3</v>
      </c>
      <c r="F242" s="15">
        <f t="shared" si="68"/>
        <v>128548083.57254083</v>
      </c>
      <c r="G242" s="16">
        <f t="shared" si="69"/>
        <v>3.2005568201561433E-3</v>
      </c>
      <c r="H242" s="17">
        <f t="shared" si="60"/>
        <v>956355.39862319129</v>
      </c>
      <c r="I242" s="17">
        <f t="shared" si="61"/>
        <v>503012.2643327071</v>
      </c>
      <c r="J242" s="2">
        <f t="shared" si="70"/>
        <v>411425.44559609744</v>
      </c>
      <c r="K242" s="2">
        <f t="shared" si="71"/>
        <v>411803.79845834937</v>
      </c>
      <c r="L242" s="15">
        <f>K242/(1-SUM(G$10:G242))</f>
        <v>661124.44331982592</v>
      </c>
      <c r="M242" s="15">
        <f t="shared" si="72"/>
        <v>127886959.12922101</v>
      </c>
      <c r="N242" s="2">
        <f t="shared" si="62"/>
        <v>823229.24405444681</v>
      </c>
      <c r="O242" s="3">
        <f t="shared" si="63"/>
        <v>1326241.508387154</v>
      </c>
      <c r="P242" s="3"/>
      <c r="Q242" s="22">
        <v>233</v>
      </c>
      <c r="R242" s="23">
        <f t="shared" si="64"/>
        <v>1326241.508387154</v>
      </c>
      <c r="S242" s="2"/>
    </row>
    <row r="243" spans="2:19">
      <c r="B243">
        <v>234</v>
      </c>
      <c r="C243" s="3">
        <f t="shared" si="65"/>
        <v>79658733.04917869</v>
      </c>
      <c r="D243">
        <f t="shared" si="66"/>
        <v>0.06</v>
      </c>
      <c r="E243" s="13">
        <f t="shared" si="67"/>
        <v>5.1430128318229462E-3</v>
      </c>
      <c r="F243" s="15">
        <f t="shared" si="68"/>
        <v>127886959.12922101</v>
      </c>
      <c r="G243" s="16">
        <f t="shared" si="69"/>
        <v>3.222227256959284E-3</v>
      </c>
      <c r="H243" s="17">
        <f t="shared" si="60"/>
        <v>951436.85053628916</v>
      </c>
      <c r="I243" s="17">
        <f t="shared" si="61"/>
        <v>497867.08155736676</v>
      </c>
      <c r="J243" s="2">
        <f t="shared" si="70"/>
        <v>412080.84551581385</v>
      </c>
      <c r="K243" s="2">
        <f t="shared" si="71"/>
        <v>407566.54916244833</v>
      </c>
      <c r="L243" s="15">
        <f>K243/(1-SUM(G$10:G243))</f>
        <v>657724.27182440029</v>
      </c>
      <c r="M243" s="15">
        <f t="shared" si="72"/>
        <v>127229234.8573966</v>
      </c>
      <c r="N243" s="2">
        <f t="shared" si="62"/>
        <v>819647.39467826218</v>
      </c>
      <c r="O243" s="3">
        <f t="shared" si="63"/>
        <v>1317514.4762356291</v>
      </c>
      <c r="P243" s="3"/>
      <c r="Q243" s="22">
        <v>234</v>
      </c>
      <c r="R243" s="23">
        <f t="shared" si="64"/>
        <v>1317514.4762356291</v>
      </c>
      <c r="S243" s="2"/>
    </row>
    <row r="244" spans="2:19">
      <c r="B244">
        <v>235</v>
      </c>
      <c r="C244" s="3">
        <f t="shared" si="65"/>
        <v>78839085.654500425</v>
      </c>
      <c r="D244">
        <f t="shared" si="66"/>
        <v>0.06</v>
      </c>
      <c r="E244" s="13">
        <f t="shared" si="67"/>
        <v>5.1430128318229462E-3</v>
      </c>
      <c r="F244" s="15">
        <f t="shared" si="68"/>
        <v>127229234.8573966</v>
      </c>
      <c r="G244" s="16">
        <f t="shared" si="69"/>
        <v>3.2440444206782802E-3</v>
      </c>
      <c r="H244" s="17">
        <f t="shared" si="60"/>
        <v>946543.59860531182</v>
      </c>
      <c r="I244" s="17">
        <f t="shared" si="61"/>
        <v>492744.28534062766</v>
      </c>
      <c r="J244" s="2">
        <f t="shared" si="70"/>
        <v>412737.28948630398</v>
      </c>
      <c r="K244" s="2">
        <f t="shared" si="71"/>
        <v>403347.71599428414</v>
      </c>
      <c r="L244" s="15">
        <f>K244/(1-SUM(G$10:G244))</f>
        <v>654341.58745460596</v>
      </c>
      <c r="M244" s="15">
        <f t="shared" si="72"/>
        <v>126574893.269942</v>
      </c>
      <c r="N244" s="2">
        <f t="shared" si="62"/>
        <v>816085.00548058818</v>
      </c>
      <c r="O244" s="3">
        <f t="shared" si="63"/>
        <v>1308829.2908212158</v>
      </c>
      <c r="P244" s="3"/>
      <c r="Q244" s="22">
        <v>235</v>
      </c>
      <c r="R244" s="23">
        <f t="shared" si="64"/>
        <v>1308829.2908212158</v>
      </c>
      <c r="S244" s="2"/>
    </row>
    <row r="245" spans="2:19">
      <c r="B245">
        <v>236</v>
      </c>
      <c r="C245" s="3">
        <f t="shared" si="65"/>
        <v>78023000.649019837</v>
      </c>
      <c r="D245">
        <f t="shared" si="66"/>
        <v>0.06</v>
      </c>
      <c r="E245" s="13">
        <f t="shared" si="67"/>
        <v>5.1430128318229462E-3</v>
      </c>
      <c r="F245" s="15">
        <f t="shared" si="68"/>
        <v>126574893.269942</v>
      </c>
      <c r="G245" s="16">
        <f t="shared" si="69"/>
        <v>3.2660093047766222E-3</v>
      </c>
      <c r="H245" s="17">
        <f t="shared" si="60"/>
        <v>941675.51273180486</v>
      </c>
      <c r="I245" s="17">
        <f t="shared" si="61"/>
        <v>487643.75405637402</v>
      </c>
      <c r="J245" s="2">
        <f t="shared" si="70"/>
        <v>413394.77917073842</v>
      </c>
      <c r="K245" s="2">
        <f t="shared" si="71"/>
        <v>399147.19886135537</v>
      </c>
      <c r="L245" s="15">
        <f>K245/(1-SUM(G$10:G245))</f>
        <v>650976.30027393147</v>
      </c>
      <c r="M245" s="15">
        <f t="shared" si="72"/>
        <v>125923916.96966808</v>
      </c>
      <c r="N245" s="2">
        <f t="shared" si="62"/>
        <v>812541.97803209373</v>
      </c>
      <c r="O245" s="3">
        <f t="shared" si="63"/>
        <v>1300185.7320884678</v>
      </c>
      <c r="P245" s="3"/>
      <c r="Q245" s="22">
        <v>236</v>
      </c>
      <c r="R245" s="23">
        <f t="shared" si="64"/>
        <v>1300185.7320884678</v>
      </c>
      <c r="S245" s="2"/>
    </row>
    <row r="246" spans="2:19">
      <c r="B246">
        <v>237</v>
      </c>
      <c r="C246" s="3">
        <f t="shared" si="65"/>
        <v>77210458.67098774</v>
      </c>
      <c r="D246">
        <f t="shared" si="66"/>
        <v>0.06</v>
      </c>
      <c r="E246" s="13">
        <f t="shared" si="67"/>
        <v>5.1430128318229462E-3</v>
      </c>
      <c r="F246" s="15">
        <f t="shared" si="68"/>
        <v>125923916.96966808</v>
      </c>
      <c r="G246" s="16">
        <f t="shared" si="69"/>
        <v>3.2881229094443806E-3</v>
      </c>
      <c r="H246" s="17">
        <f t="shared" si="60"/>
        <v>936832.46348641184</v>
      </c>
      <c r="I246" s="17">
        <f t="shared" si="61"/>
        <v>482565.36669367336</v>
      </c>
      <c r="J246" s="2">
        <f t="shared" si="70"/>
        <v>414053.31623493758</v>
      </c>
      <c r="K246" s="2">
        <f t="shared" si="71"/>
        <v>394964.89817737014</v>
      </c>
      <c r="L246" s="15">
        <f>K246/(1-SUM(G$10:G246))</f>
        <v>647628.32080841006</v>
      </c>
      <c r="M246" s="15">
        <f t="shared" si="72"/>
        <v>125276288.64885966</v>
      </c>
      <c r="N246" s="2">
        <f t="shared" si="62"/>
        <v>809018.21441230772</v>
      </c>
      <c r="O246" s="3">
        <f t="shared" si="63"/>
        <v>1291583.581105981</v>
      </c>
      <c r="P246" s="3"/>
      <c r="Q246" s="22">
        <v>237</v>
      </c>
      <c r="R246" s="23">
        <f t="shared" si="64"/>
        <v>1291583.581105981</v>
      </c>
      <c r="S246" s="2"/>
    </row>
    <row r="247" spans="2:19">
      <c r="B247">
        <v>238</v>
      </c>
      <c r="C247" s="3">
        <f t="shared" si="65"/>
        <v>76401440.456575438</v>
      </c>
      <c r="D247">
        <f t="shared" si="66"/>
        <v>0.06</v>
      </c>
      <c r="E247" s="13">
        <f t="shared" si="67"/>
        <v>5.1430128318229462E-3</v>
      </c>
      <c r="F247" s="15">
        <f t="shared" si="68"/>
        <v>125276288.64885966</v>
      </c>
      <c r="G247" s="16">
        <f t="shared" si="69"/>
        <v>3.3103862416437447E-3</v>
      </c>
      <c r="H247" s="17">
        <f t="shared" si="60"/>
        <v>932014.32210543286</v>
      </c>
      <c r="I247" s="17">
        <f t="shared" si="61"/>
        <v>477509.00285359652</v>
      </c>
      <c r="J247" s="2">
        <f t="shared" si="70"/>
        <v>414712.90234737546</v>
      </c>
      <c r="K247" s="2">
        <f t="shared" si="71"/>
        <v>390800.71485962917</v>
      </c>
      <c r="L247" s="15">
        <f>K247/(1-SUM(G$10:G247))</f>
        <v>644297.56004424056</v>
      </c>
      <c r="M247" s="15">
        <f t="shared" si="72"/>
        <v>124631991.08881542</v>
      </c>
      <c r="N247" s="2">
        <f t="shared" si="62"/>
        <v>805513.61720700469</v>
      </c>
      <c r="O247" s="3">
        <f t="shared" si="63"/>
        <v>1283022.6200606013</v>
      </c>
      <c r="P247" s="3"/>
      <c r="Q247" s="22">
        <v>238</v>
      </c>
      <c r="R247" s="23">
        <f t="shared" si="64"/>
        <v>1283022.6200606013</v>
      </c>
      <c r="S247" s="2"/>
    </row>
    <row r="248" spans="2:19">
      <c r="B248">
        <v>239</v>
      </c>
      <c r="C248" s="3">
        <f t="shared" si="65"/>
        <v>75595926.839368433</v>
      </c>
      <c r="D248">
        <f t="shared" si="66"/>
        <v>0.06</v>
      </c>
      <c r="E248" s="13">
        <f t="shared" si="67"/>
        <v>5.1430128318229462E-3</v>
      </c>
      <c r="F248" s="15">
        <f t="shared" si="68"/>
        <v>124631991.08881542</v>
      </c>
      <c r="G248" s="16">
        <f t="shared" si="69"/>
        <v>3.3328003151548739E-3</v>
      </c>
      <c r="H248" s="17">
        <f t="shared" si="60"/>
        <v>927220.96048740181</v>
      </c>
      <c r="I248" s="17">
        <f t="shared" si="61"/>
        <v>472474.54274605267</v>
      </c>
      <c r="J248" s="2">
        <f t="shared" si="70"/>
        <v>415373.53917918348</v>
      </c>
      <c r="K248" s="2">
        <f t="shared" si="71"/>
        <v>386654.55032642232</v>
      </c>
      <c r="L248" s="15">
        <f>K248/(1-SUM(G$10:G248))</f>
        <v>640983.92942542082</v>
      </c>
      <c r="M248" s="15">
        <f t="shared" si="72"/>
        <v>123991007.15939</v>
      </c>
      <c r="N248" s="2">
        <f t="shared" si="62"/>
        <v>802028.08950560587</v>
      </c>
      <c r="O248" s="3">
        <f t="shared" si="63"/>
        <v>1274502.6322516585</v>
      </c>
      <c r="P248" s="3"/>
      <c r="Q248" s="22">
        <v>239</v>
      </c>
      <c r="R248" s="23">
        <f t="shared" si="64"/>
        <v>1274502.6322516585</v>
      </c>
      <c r="S248" s="2"/>
    </row>
    <row r="249" spans="2:19">
      <c r="B249">
        <v>240</v>
      </c>
      <c r="C249" s="3">
        <f t="shared" si="65"/>
        <v>74793898.749862835</v>
      </c>
      <c r="D249">
        <f t="shared" si="66"/>
        <v>0.06</v>
      </c>
      <c r="E249" s="13">
        <f t="shared" si="67"/>
        <v>5.1430128318229462E-3</v>
      </c>
      <c r="F249" s="15">
        <f t="shared" si="68"/>
        <v>123991007.15939</v>
      </c>
      <c r="G249" s="16">
        <f t="shared" si="69"/>
        <v>3.3553661506220693E-3</v>
      </c>
      <c r="H249" s="17">
        <f t="shared" si="60"/>
        <v>922452.25118967984</v>
      </c>
      <c r="I249" s="17">
        <f t="shared" si="61"/>
        <v>467461.86718664272</v>
      </c>
      <c r="J249" s="2">
        <f t="shared" si="70"/>
        <v>416035.22840415587</v>
      </c>
      <c r="K249" s="2">
        <f t="shared" si="71"/>
        <v>382526.30649443786</v>
      </c>
      <c r="L249" s="15">
        <f>K249/(1-SUM(G$10:G249))</f>
        <v>637687.34085139364</v>
      </c>
      <c r="M249" s="15">
        <f t="shared" si="72"/>
        <v>123353319.81853861</v>
      </c>
      <c r="N249" s="2">
        <f t="shared" si="62"/>
        <v>798561.53489859379</v>
      </c>
      <c r="O249" s="3">
        <f t="shared" si="63"/>
        <v>1266023.4020852365</v>
      </c>
      <c r="P249" s="3"/>
      <c r="Q249" s="22">
        <v>240</v>
      </c>
      <c r="R249" s="23">
        <f t="shared" si="64"/>
        <v>1266023.4020852365</v>
      </c>
      <c r="S249" s="2"/>
    </row>
    <row r="250" spans="2:19">
      <c r="B250">
        <v>241</v>
      </c>
      <c r="C250" s="3">
        <f t="shared" si="65"/>
        <v>73995337.214964241</v>
      </c>
      <c r="D250">
        <f t="shared" si="66"/>
        <v>0.06</v>
      </c>
      <c r="E250" s="13">
        <f t="shared" si="67"/>
        <v>5.1430128318229462E-3</v>
      </c>
      <c r="F250" s="15">
        <f t="shared" si="68"/>
        <v>123353319.81853861</v>
      </c>
      <c r="G250" s="16">
        <f t="shared" si="69"/>
        <v>3.3780847756002398E-3</v>
      </c>
      <c r="H250" s="17">
        <f t="shared" si="60"/>
        <v>917708.06742506742</v>
      </c>
      <c r="I250" s="17">
        <f t="shared" si="61"/>
        <v>462470.85759352654</v>
      </c>
      <c r="J250" s="2">
        <f t="shared" si="70"/>
        <v>416697.9716987526</v>
      </c>
      <c r="K250" s="2">
        <f t="shared" si="71"/>
        <v>378415.88577618584</v>
      </c>
      <c r="L250" s="15">
        <f>K250/(1-SUM(G$10:G250))</f>
        <v>634407.70667470386</v>
      </c>
      <c r="M250" s="15">
        <f t="shared" si="72"/>
        <v>122718912.1118639</v>
      </c>
      <c r="N250" s="2">
        <f t="shared" si="62"/>
        <v>795113.8574749385</v>
      </c>
      <c r="O250" s="3">
        <f t="shared" si="63"/>
        <v>1257584.7150684651</v>
      </c>
      <c r="P250" s="3"/>
      <c r="Q250" s="22">
        <v>241</v>
      </c>
      <c r="R250" s="23">
        <f t="shared" si="64"/>
        <v>1257584.7150684651</v>
      </c>
      <c r="S250" s="2"/>
    </row>
    <row r="251" spans="2:19">
      <c r="B251">
        <v>242</v>
      </c>
      <c r="C251" s="3">
        <f t="shared" si="65"/>
        <v>73200223.357489303</v>
      </c>
      <c r="D251">
        <f t="shared" si="66"/>
        <v>0.06</v>
      </c>
      <c r="E251" s="13">
        <f t="shared" si="67"/>
        <v>5.1430128318229462E-3</v>
      </c>
      <c r="F251" s="15">
        <f t="shared" si="68"/>
        <v>122718912.1118639</v>
      </c>
      <c r="G251" s="16">
        <f t="shared" si="69"/>
        <v>3.400957224601701E-3</v>
      </c>
      <c r="H251" s="17">
        <f t="shared" si="60"/>
        <v>912988.28305843286</v>
      </c>
      <c r="I251" s="17">
        <f t="shared" si="61"/>
        <v>457501.3959843081</v>
      </c>
      <c r="J251" s="2">
        <f t="shared" si="70"/>
        <v>417361.77074210468</v>
      </c>
      <c r="K251" s="2">
        <f t="shared" si="71"/>
        <v>374323.19107743423</v>
      </c>
      <c r="L251" s="15">
        <f>K251/(1-SUM(G$10:G251))</f>
        <v>631144.93969866831</v>
      </c>
      <c r="M251" s="15">
        <f t="shared" si="72"/>
        <v>122087767.17216523</v>
      </c>
      <c r="N251" s="2">
        <f t="shared" si="62"/>
        <v>791684.96181953885</v>
      </c>
      <c r="O251" s="3">
        <f t="shared" si="63"/>
        <v>1249186.3578038469</v>
      </c>
      <c r="P251" s="3"/>
      <c r="Q251" s="22">
        <v>242</v>
      </c>
      <c r="R251" s="23">
        <f t="shared" si="64"/>
        <v>1249186.3578038469</v>
      </c>
      <c r="S251" s="2"/>
    </row>
    <row r="252" spans="2:19">
      <c r="B252">
        <v>243</v>
      </c>
      <c r="C252" s="3">
        <f t="shared" si="65"/>
        <v>72408538.395669758</v>
      </c>
      <c r="D252">
        <f t="shared" si="66"/>
        <v>0.06</v>
      </c>
      <c r="E252" s="13">
        <f t="shared" si="67"/>
        <v>5.1430128318229462E-3</v>
      </c>
      <c r="F252" s="15">
        <f t="shared" si="68"/>
        <v>122087767.17216523</v>
      </c>
      <c r="G252" s="16">
        <f t="shared" si="69"/>
        <v>3.4239845391432744E-3</v>
      </c>
      <c r="H252" s="17">
        <f t="shared" si="60"/>
        <v>908292.77260335919</v>
      </c>
      <c r="I252" s="17">
        <f t="shared" si="61"/>
        <v>452553.36497293599</v>
      </c>
      <c r="J252" s="2">
        <f t="shared" si="70"/>
        <v>418026.62721601757</v>
      </c>
      <c r="K252" s="2">
        <f t="shared" si="71"/>
        <v>370248.12579465844</v>
      </c>
      <c r="L252" s="15">
        <f>K252/(1-SUM(G$10:G252))</f>
        <v>627898.95317505801</v>
      </c>
      <c r="M252" s="15">
        <f t="shared" si="72"/>
        <v>121459868.21899018</v>
      </c>
      <c r="N252" s="2">
        <f t="shared" si="62"/>
        <v>788274.75301067601</v>
      </c>
      <c r="O252" s="3">
        <f t="shared" si="63"/>
        <v>1240828.117983612</v>
      </c>
      <c r="P252" s="3"/>
      <c r="Q252" s="22">
        <v>243</v>
      </c>
      <c r="R252" s="23">
        <f t="shared" si="64"/>
        <v>1240828.117983612</v>
      </c>
      <c r="S252" s="2"/>
    </row>
    <row r="253" spans="2:19">
      <c r="B253">
        <v>244</v>
      </c>
      <c r="C253" s="3">
        <f t="shared" si="65"/>
        <v>71620263.642659083</v>
      </c>
      <c r="D253">
        <f t="shared" si="66"/>
        <v>0.06</v>
      </c>
      <c r="E253" s="13">
        <f t="shared" si="67"/>
        <v>5.1430128318229462E-3</v>
      </c>
      <c r="F253" s="15">
        <f t="shared" si="68"/>
        <v>121459868.21899018</v>
      </c>
      <c r="G253" s="16">
        <f t="shared" si="69"/>
        <v>3.4471677677937237E-3</v>
      </c>
      <c r="H253" s="17">
        <f t="shared" si="60"/>
        <v>903621.41121880827</v>
      </c>
      <c r="I253" s="17">
        <f t="shared" si="61"/>
        <v>447626.64776661922</v>
      </c>
      <c r="J253" s="2">
        <f t="shared" si="70"/>
        <v>418692.54280497623</v>
      </c>
      <c r="K253" s="2">
        <f t="shared" si="71"/>
        <v>366190.59381250356</v>
      </c>
      <c r="L253" s="15">
        <f>K253/(1-SUM(G$10:G253))</f>
        <v>624669.66080179065</v>
      </c>
      <c r="M253" s="15">
        <f t="shared" si="72"/>
        <v>120835198.55818838</v>
      </c>
      <c r="N253" s="2">
        <f t="shared" si="62"/>
        <v>784883.13661747985</v>
      </c>
      <c r="O253" s="3">
        <f t="shared" si="63"/>
        <v>1232509.7843840991</v>
      </c>
      <c r="P253" s="3"/>
      <c r="Q253" s="22">
        <v>244</v>
      </c>
      <c r="R253" s="23">
        <f t="shared" si="64"/>
        <v>1232509.7843840991</v>
      </c>
      <c r="S253" s="2"/>
    </row>
    <row r="254" spans="2:19">
      <c r="B254">
        <v>245</v>
      </c>
      <c r="C254" s="3">
        <f t="shared" si="65"/>
        <v>70835380.506041601</v>
      </c>
      <c r="D254">
        <f t="shared" si="66"/>
        <v>0.06</v>
      </c>
      <c r="E254" s="13">
        <f t="shared" si="67"/>
        <v>5.1430128318229462E-3</v>
      </c>
      <c r="F254" s="15">
        <f t="shared" si="68"/>
        <v>120835198.55818838</v>
      </c>
      <c r="G254" s="16">
        <f t="shared" si="69"/>
        <v>3.4705079662214942E-3</v>
      </c>
      <c r="H254" s="17">
        <f t="shared" si="60"/>
        <v>898974.07470579993</v>
      </c>
      <c r="I254" s="17">
        <f t="shared" si="61"/>
        <v>442721.12816276</v>
      </c>
      <c r="J254" s="2">
        <f t="shared" si="70"/>
        <v>419359.51919614879</v>
      </c>
      <c r="K254" s="2">
        <f t="shared" si="71"/>
        <v>362150.49950126</v>
      </c>
      <c r="L254" s="15">
        <f>K254/(1-SUM(G$10:G254))</f>
        <v>621456.97672063624</v>
      </c>
      <c r="M254" s="15">
        <f t="shared" si="72"/>
        <v>120213741.58146775</v>
      </c>
      <c r="N254" s="2">
        <f t="shared" si="62"/>
        <v>781510.01869740873</v>
      </c>
      <c r="O254" s="3">
        <f t="shared" si="63"/>
        <v>1224231.1468601688</v>
      </c>
      <c r="P254" s="3"/>
      <c r="Q254" s="22">
        <v>245</v>
      </c>
      <c r="R254" s="23">
        <f t="shared" si="64"/>
        <v>1224231.1468601688</v>
      </c>
      <c r="S254" s="2"/>
    </row>
    <row r="255" spans="2:19">
      <c r="B255">
        <v>246</v>
      </c>
      <c r="C255" s="3">
        <f t="shared" si="65"/>
        <v>70053870.48734419</v>
      </c>
      <c r="D255">
        <f t="shared" si="66"/>
        <v>0.06</v>
      </c>
      <c r="E255" s="13">
        <f t="shared" si="67"/>
        <v>5.1430128318229462E-3</v>
      </c>
      <c r="F255" s="15">
        <f t="shared" si="68"/>
        <v>120213741.58146775</v>
      </c>
      <c r="G255" s="16">
        <f t="shared" si="69"/>
        <v>3.4940061972427859E-3</v>
      </c>
      <c r="H255" s="17">
        <f t="shared" si="60"/>
        <v>894350.63950411184</v>
      </c>
      <c r="I255" s="17">
        <f t="shared" si="61"/>
        <v>437836.69054590119</v>
      </c>
      <c r="J255" s="2">
        <f t="shared" si="70"/>
        <v>420027.55807939108</v>
      </c>
      <c r="K255" s="2">
        <f t="shared" si="71"/>
        <v>358127.74771435239</v>
      </c>
      <c r="L255" s="15">
        <f>K255/(1-SUM(G$10:G255))</f>
        <v>618260.81551493623</v>
      </c>
      <c r="M255" s="15">
        <f t="shared" si="72"/>
        <v>119595480.76595281</v>
      </c>
      <c r="N255" s="2">
        <f t="shared" si="62"/>
        <v>778155.30579374346</v>
      </c>
      <c r="O255" s="3">
        <f t="shared" si="63"/>
        <v>1215991.9963396448</v>
      </c>
      <c r="P255" s="3"/>
      <c r="Q255" s="22">
        <v>246</v>
      </c>
      <c r="R255" s="23">
        <f t="shared" si="64"/>
        <v>1215991.9963396448</v>
      </c>
      <c r="S255" s="2"/>
    </row>
    <row r="256" spans="2:19">
      <c r="B256">
        <v>247</v>
      </c>
      <c r="C256" s="3">
        <f t="shared" si="65"/>
        <v>69275715.181550443</v>
      </c>
      <c r="D256">
        <f t="shared" si="66"/>
        <v>0.06</v>
      </c>
      <c r="E256" s="13">
        <f t="shared" si="67"/>
        <v>5.1430128318229462E-3</v>
      </c>
      <c r="F256" s="15">
        <f t="shared" si="68"/>
        <v>119595480.76595281</v>
      </c>
      <c r="G256" s="16">
        <f t="shared" si="69"/>
        <v>3.5176635308699507E-3</v>
      </c>
      <c r="H256" s="17">
        <f t="shared" si="60"/>
        <v>889750.9826889931</v>
      </c>
      <c r="I256" s="17">
        <f t="shared" si="61"/>
        <v>432973.2198846903</v>
      </c>
      <c r="J256" s="2">
        <f t="shared" si="70"/>
        <v>420696.66114725085</v>
      </c>
      <c r="K256" s="2">
        <f t="shared" si="71"/>
        <v>354122.24378584023</v>
      </c>
      <c r="L256" s="15">
        <f>K256/(1-SUM(G$10:G256))</f>
        <v>615081.0922073297</v>
      </c>
      <c r="M256" s="15">
        <f t="shared" si="72"/>
        <v>118980399.67374548</v>
      </c>
      <c r="N256" s="2">
        <f t="shared" si="62"/>
        <v>774818.90493309102</v>
      </c>
      <c r="O256" s="3">
        <f t="shared" si="63"/>
        <v>1207792.1248177814</v>
      </c>
      <c r="P256" s="3"/>
      <c r="Q256" s="22">
        <v>247</v>
      </c>
      <c r="R256" s="23">
        <f t="shared" si="64"/>
        <v>1207792.1248177814</v>
      </c>
      <c r="S256" s="2"/>
    </row>
    <row r="257" spans="2:19">
      <c r="B257">
        <v>248</v>
      </c>
      <c r="C257" s="3">
        <f t="shared" si="65"/>
        <v>68500896.276617348</v>
      </c>
      <c r="D257">
        <f t="shared" si="66"/>
        <v>0.06</v>
      </c>
      <c r="E257" s="13">
        <f t="shared" si="67"/>
        <v>5.1430128318229462E-3</v>
      </c>
      <c r="F257" s="15">
        <f t="shared" si="68"/>
        <v>118980399.67374548</v>
      </c>
      <c r="G257" s="16">
        <f t="shared" si="69"/>
        <v>3.5414810443602169E-3</v>
      </c>
      <c r="H257" s="17">
        <f t="shared" si="60"/>
        <v>885174.98196789657</v>
      </c>
      <c r="I257" s="17">
        <f t="shared" si="61"/>
        <v>428130.60172885843</v>
      </c>
      <c r="J257" s="2">
        <f t="shared" si="70"/>
        <v>421366.83009497216</v>
      </c>
      <c r="K257" s="2">
        <f t="shared" si="71"/>
        <v>350133.89352793264</v>
      </c>
      <c r="L257" s="15">
        <f>K257/(1-SUM(G$10:G257))</f>
        <v>611917.72225749551</v>
      </c>
      <c r="M257" s="15">
        <f t="shared" si="72"/>
        <v>118368481.95148799</v>
      </c>
      <c r="N257" s="2">
        <f t="shared" si="62"/>
        <v>771500.72362290486</v>
      </c>
      <c r="O257" s="3">
        <f t="shared" si="63"/>
        <v>1199631.3253517633</v>
      </c>
      <c r="P257" s="3"/>
      <c r="Q257" s="22">
        <v>248</v>
      </c>
      <c r="R257" s="23">
        <f t="shared" si="64"/>
        <v>1199631.3253517633</v>
      </c>
      <c r="S257" s="2"/>
    </row>
    <row r="258" spans="2:19">
      <c r="B258">
        <v>249</v>
      </c>
      <c r="C258" s="3">
        <f t="shared" si="65"/>
        <v>67729395.55299443</v>
      </c>
      <c r="D258">
        <f t="shared" si="66"/>
        <v>0.06</v>
      </c>
      <c r="E258" s="13">
        <f t="shared" si="67"/>
        <v>5.1430128318229462E-3</v>
      </c>
      <c r="F258" s="15">
        <f t="shared" si="68"/>
        <v>118368481.95148799</v>
      </c>
      <c r="G258" s="16">
        <f t="shared" si="69"/>
        <v>3.5654598222647385E-3</v>
      </c>
      <c r="H258" s="17">
        <f t="shared" si="60"/>
        <v>880622.51567722706</v>
      </c>
      <c r="I258" s="17">
        <f t="shared" si="61"/>
        <v>423308.72220621514</v>
      </c>
      <c r="J258" s="2">
        <f t="shared" si="70"/>
        <v>422038.06662049924</v>
      </c>
      <c r="K258" s="2">
        <f t="shared" si="71"/>
        <v>346162.60322851536</v>
      </c>
      <c r="L258" s="15">
        <f>K258/(1-SUM(G$10:G258))</f>
        <v>608770.62155990535</v>
      </c>
      <c r="M258" s="15">
        <f t="shared" si="72"/>
        <v>117759711.32992809</v>
      </c>
      <c r="N258" s="2">
        <f t="shared" si="62"/>
        <v>768200.66984901461</v>
      </c>
      <c r="O258" s="3">
        <f t="shared" si="63"/>
        <v>1191509.3920552297</v>
      </c>
      <c r="P258" s="3"/>
      <c r="Q258" s="22">
        <v>249</v>
      </c>
      <c r="R258" s="23">
        <f t="shared" si="64"/>
        <v>1191509.3920552297</v>
      </c>
      <c r="S258" s="2"/>
    </row>
    <row r="259" spans="2:19">
      <c r="B259">
        <v>250</v>
      </c>
      <c r="C259" s="3">
        <f t="shared" si="65"/>
        <v>66961194.883145414</v>
      </c>
      <c r="D259">
        <f t="shared" si="66"/>
        <v>0.06</v>
      </c>
      <c r="E259" s="13">
        <f t="shared" si="67"/>
        <v>5.1430128318229462E-3</v>
      </c>
      <c r="F259" s="15">
        <f t="shared" si="68"/>
        <v>117759711.32992809</v>
      </c>
      <c r="G259" s="16">
        <f t="shared" si="69"/>
        <v>3.5896009564779906E-3</v>
      </c>
      <c r="H259" s="17">
        <f t="shared" si="60"/>
        <v>876093.46277910681</v>
      </c>
      <c r="I259" s="17">
        <f t="shared" si="61"/>
        <v>418507.46801965887</v>
      </c>
      <c r="J259" s="2">
        <f t="shared" si="70"/>
        <v>422710.3724244819</v>
      </c>
      <c r="K259" s="2">
        <f t="shared" si="71"/>
        <v>342208.27964869008</v>
      </c>
      <c r="L259" s="15">
        <f>K259/(1-SUM(G$10:G259))</f>
        <v>605639.70644158579</v>
      </c>
      <c r="M259" s="15">
        <f t="shared" si="72"/>
        <v>117154071.6234865</v>
      </c>
      <c r="N259" s="2">
        <f t="shared" si="62"/>
        <v>764918.65207317192</v>
      </c>
      <c r="O259" s="3">
        <f t="shared" si="63"/>
        <v>1183426.1200928309</v>
      </c>
      <c r="P259" s="3"/>
      <c r="Q259" s="22">
        <v>250</v>
      </c>
      <c r="R259" s="23">
        <f t="shared" si="64"/>
        <v>1183426.1200928309</v>
      </c>
      <c r="S259" s="2"/>
    </row>
    <row r="260" spans="2:19">
      <c r="B260">
        <v>251</v>
      </c>
      <c r="C260" s="3">
        <f t="shared" si="65"/>
        <v>66196276.23107224</v>
      </c>
      <c r="D260">
        <f t="shared" si="66"/>
        <v>0.06</v>
      </c>
      <c r="E260" s="13">
        <f t="shared" si="67"/>
        <v>5.1430128318229462E-3</v>
      </c>
      <c r="F260" s="15">
        <f t="shared" si="68"/>
        <v>117154071.6234865</v>
      </c>
      <c r="G260" s="16">
        <f t="shared" si="69"/>
        <v>3.6139055462874776E-3</v>
      </c>
      <c r="H260" s="17">
        <f t="shared" si="60"/>
        <v>871587.70285815769</v>
      </c>
      <c r="I260" s="17">
        <f t="shared" si="61"/>
        <v>413726.72644420149</v>
      </c>
      <c r="J260" s="2">
        <f t="shared" si="70"/>
        <v>423383.74921027827</v>
      </c>
      <c r="K260" s="2">
        <f t="shared" si="71"/>
        <v>338270.83002032706</v>
      </c>
      <c r="L260" s="15">
        <f>K260/(1-SUM(G$10:G260))</f>
        <v>602524.89365989529</v>
      </c>
      <c r="M260" s="15">
        <f t="shared" si="72"/>
        <v>116551546.72982661</v>
      </c>
      <c r="N260" s="2">
        <f t="shared" si="62"/>
        <v>761654.57923060539</v>
      </c>
      <c r="O260" s="3">
        <f t="shared" si="63"/>
        <v>1175381.3056748069</v>
      </c>
      <c r="P260" s="3"/>
      <c r="Q260" s="22">
        <v>251</v>
      </c>
      <c r="R260" s="23">
        <f t="shared" si="64"/>
        <v>1175381.3056748069</v>
      </c>
      <c r="S260" s="2"/>
    </row>
    <row r="261" spans="2:19">
      <c r="B261">
        <v>252</v>
      </c>
      <c r="C261" s="3">
        <f t="shared" si="65"/>
        <v>65434621.65184164</v>
      </c>
      <c r="D261">
        <f t="shared" si="66"/>
        <v>0.06</v>
      </c>
      <c r="E261" s="13">
        <f t="shared" si="67"/>
        <v>5.1430128318229462E-3</v>
      </c>
      <c r="F261" s="15">
        <f t="shared" si="68"/>
        <v>116551546.72982661</v>
      </c>
      <c r="G261" s="16">
        <f t="shared" si="69"/>
        <v>3.6383746984237995E-3</v>
      </c>
      <c r="H261" s="17">
        <f t="shared" si="60"/>
        <v>867105.11611829931</v>
      </c>
      <c r="I261" s="17">
        <f t="shared" si="61"/>
        <v>408966.38532401022</v>
      </c>
      <c r="J261" s="2">
        <f t="shared" si="70"/>
        <v>424058.19868396031</v>
      </c>
      <c r="K261" s="2">
        <f t="shared" si="71"/>
        <v>334350.1620436298</v>
      </c>
      <c r="L261" s="15">
        <f>K261/(1-SUM(G$10:G261))</f>
        <v>599426.10040030966</v>
      </c>
      <c r="M261" s="15">
        <f t="shared" si="72"/>
        <v>115952120.6294263</v>
      </c>
      <c r="N261" s="2">
        <f t="shared" si="62"/>
        <v>758408.36072759004</v>
      </c>
      <c r="O261" s="3">
        <f t="shared" si="63"/>
        <v>1167374.7460516002</v>
      </c>
      <c r="P261" s="3"/>
      <c r="Q261" s="22">
        <v>252</v>
      </c>
      <c r="R261" s="23">
        <f t="shared" si="64"/>
        <v>1167374.7460516002</v>
      </c>
      <c r="S261" s="2"/>
    </row>
    <row r="262" spans="2:19">
      <c r="B262">
        <v>253</v>
      </c>
      <c r="C262" s="3">
        <f t="shared" si="65"/>
        <v>64676213.291114047</v>
      </c>
      <c r="D262">
        <f t="shared" si="66"/>
        <v>0.06</v>
      </c>
      <c r="E262" s="13">
        <f t="shared" si="67"/>
        <v>5.1430128318229462E-3</v>
      </c>
      <c r="F262" s="15">
        <f t="shared" si="68"/>
        <v>115952120.6294263</v>
      </c>
      <c r="G262" s="16">
        <f t="shared" si="69"/>
        <v>3.6630095271110445E-3</v>
      </c>
      <c r="H262" s="17">
        <f t="shared" si="60"/>
        <v>862645.58337956353</v>
      </c>
      <c r="I262" s="17">
        <f t="shared" si="61"/>
        <v>404226.33306946279</v>
      </c>
      <c r="J262" s="2">
        <f t="shared" si="70"/>
        <v>424733.72255431762</v>
      </c>
      <c r="K262" s="2">
        <f t="shared" si="71"/>
        <v>330446.18388471252</v>
      </c>
      <c r="L262" s="15">
        <f>K262/(1-SUM(G$10:G262))</f>
        <v>596343.24427422124</v>
      </c>
      <c r="M262" s="15">
        <f t="shared" si="72"/>
        <v>115355777.38515209</v>
      </c>
      <c r="N262" s="2">
        <f t="shared" si="62"/>
        <v>755179.90643903008</v>
      </c>
      <c r="O262" s="3">
        <f t="shared" si="63"/>
        <v>1159406.2395084929</v>
      </c>
      <c r="P262" s="3"/>
      <c r="Q262" s="22">
        <v>253</v>
      </c>
      <c r="R262" s="23">
        <f t="shared" si="64"/>
        <v>1159406.2395084929</v>
      </c>
      <c r="S262" s="2"/>
    </row>
    <row r="263" spans="2:19">
      <c r="B263">
        <v>254</v>
      </c>
      <c r="C263" s="3">
        <f t="shared" si="65"/>
        <v>63921033.384675018</v>
      </c>
      <c r="D263">
        <f t="shared" si="66"/>
        <v>0.06</v>
      </c>
      <c r="E263" s="13">
        <f t="shared" si="67"/>
        <v>5.1430128318229462E-3</v>
      </c>
      <c r="F263" s="15">
        <f t="shared" si="68"/>
        <v>115355777.38515209</v>
      </c>
      <c r="G263" s="16">
        <f t="shared" si="69"/>
        <v>3.6878111541175252E-3</v>
      </c>
      <c r="H263" s="17">
        <f t="shared" si="60"/>
        <v>858208.98607492703</v>
      </c>
      <c r="I263" s="17">
        <f t="shared" si="61"/>
        <v>399506.45865421882</v>
      </c>
      <c r="J263" s="2">
        <f t="shared" si="70"/>
        <v>425410.32253286202</v>
      </c>
      <c r="K263" s="2">
        <f t="shared" si="71"/>
        <v>326558.80417319009</v>
      </c>
      <c r="L263" s="15">
        <f>K263/(1-SUM(G$10:G263))</f>
        <v>593276.24331674818</v>
      </c>
      <c r="M263" s="15">
        <f t="shared" si="72"/>
        <v>114762501.14183533</v>
      </c>
      <c r="N263" s="2">
        <f t="shared" si="62"/>
        <v>751969.12670605211</v>
      </c>
      <c r="O263" s="3">
        <f t="shared" si="63"/>
        <v>1151475.5853602709</v>
      </c>
      <c r="P263" s="3"/>
      <c r="Q263" s="22">
        <v>254</v>
      </c>
      <c r="R263" s="23">
        <f t="shared" si="64"/>
        <v>1151475.5853602709</v>
      </c>
      <c r="S263" s="2"/>
    </row>
    <row r="264" spans="2:19">
      <c r="B264">
        <v>255</v>
      </c>
      <c r="C264" s="3">
        <f t="shared" si="65"/>
        <v>63169064.25796897</v>
      </c>
      <c r="D264">
        <f t="shared" si="66"/>
        <v>0.06</v>
      </c>
      <c r="E264" s="13">
        <f t="shared" si="67"/>
        <v>5.1430128318229462E-3</v>
      </c>
      <c r="F264" s="15">
        <f t="shared" si="68"/>
        <v>114762501.14183533</v>
      </c>
      <c r="G264" s="16">
        <f t="shared" si="69"/>
        <v>3.7127807088068636E-3</v>
      </c>
      <c r="H264" s="17">
        <f t="shared" si="60"/>
        <v>853795.20624715788</v>
      </c>
      <c r="I264" s="17">
        <f t="shared" si="61"/>
        <v>394806.65161230601</v>
      </c>
      <c r="J264" s="2">
        <f t="shared" si="70"/>
        <v>426088.00033383188</v>
      </c>
      <c r="K264" s="2">
        <f t="shared" si="71"/>
        <v>322687.93199978</v>
      </c>
      <c r="L264" s="15">
        <f>K264/(1-SUM(G$10:G264))</f>
        <v>590225.01598455454</v>
      </c>
      <c r="M264" s="15">
        <f t="shared" si="72"/>
        <v>114172276.12585078</v>
      </c>
      <c r="N264" s="2">
        <f t="shared" si="62"/>
        <v>748775.93233361188</v>
      </c>
      <c r="O264" s="3">
        <f t="shared" si="63"/>
        <v>1143582.5839459179</v>
      </c>
      <c r="P264" s="3"/>
      <c r="Q264" s="22">
        <v>255</v>
      </c>
      <c r="R264" s="23">
        <f t="shared" si="64"/>
        <v>1143582.5839459179</v>
      </c>
      <c r="S264" s="2"/>
    </row>
    <row r="265" spans="2:19">
      <c r="B265">
        <v>256</v>
      </c>
      <c r="C265" s="3">
        <f t="shared" si="65"/>
        <v>62420288.325635359</v>
      </c>
      <c r="D265">
        <f t="shared" si="66"/>
        <v>0.06</v>
      </c>
      <c r="E265" s="13">
        <f t="shared" si="67"/>
        <v>5.1430128318229462E-3</v>
      </c>
      <c r="F265" s="15">
        <f t="shared" si="68"/>
        <v>114172276.12585078</v>
      </c>
      <c r="G265" s="16">
        <f t="shared" si="69"/>
        <v>3.7379193281894111E-3</v>
      </c>
      <c r="H265" s="17">
        <f t="shared" si="60"/>
        <v>849404.12654567987</v>
      </c>
      <c r="I265" s="17">
        <f t="shared" si="61"/>
        <v>390126.80203522096</v>
      </c>
      <c r="J265" s="2">
        <f t="shared" si="70"/>
        <v>426766.75767419609</v>
      </c>
      <c r="K265" s="2">
        <f t="shared" si="71"/>
        <v>318833.47691391682</v>
      </c>
      <c r="L265" s="15">
        <f>K265/(1-SUM(G$10:G265))</f>
        <v>587189.48115368292</v>
      </c>
      <c r="M265" s="15">
        <f t="shared" si="72"/>
        <v>113585086.6446971</v>
      </c>
      <c r="N265" s="2">
        <f t="shared" si="62"/>
        <v>745600.23458811291</v>
      </c>
      <c r="O265" s="3">
        <f t="shared" si="63"/>
        <v>1135727.0366233338</v>
      </c>
      <c r="P265" s="3"/>
      <c r="Q265" s="22">
        <v>256</v>
      </c>
      <c r="R265" s="23">
        <f t="shared" si="64"/>
        <v>1135727.0366233338</v>
      </c>
      <c r="S265" s="2"/>
    </row>
    <row r="266" spans="2:19">
      <c r="B266">
        <v>257</v>
      </c>
      <c r="C266" s="3">
        <f t="shared" si="65"/>
        <v>61674688.09104725</v>
      </c>
      <c r="D266">
        <f t="shared" si="66"/>
        <v>0.06</v>
      </c>
      <c r="E266" s="13">
        <f t="shared" si="67"/>
        <v>5.1430128318229462E-3</v>
      </c>
      <c r="F266" s="15">
        <f t="shared" si="68"/>
        <v>113585086.6446971</v>
      </c>
      <c r="G266" s="16">
        <f t="shared" si="69"/>
        <v>3.7632281569740275E-3</v>
      </c>
      <c r="H266" s="17">
        <f t="shared" si="60"/>
        <v>845035.630223452</v>
      </c>
      <c r="I266" s="17">
        <f t="shared" si="61"/>
        <v>385466.8005690453</v>
      </c>
      <c r="J266" s="2">
        <f t="shared" si="70"/>
        <v>427446.59627365868</v>
      </c>
      <c r="K266" s="2">
        <f t="shared" si="71"/>
        <v>314995.34892137937</v>
      </c>
      <c r="L266" s="15">
        <f>K266/(1-SUM(G$10:G266))</f>
        <v>584169.55811739818</v>
      </c>
      <c r="M266" s="15">
        <f t="shared" si="72"/>
        <v>113000917.0865797</v>
      </c>
      <c r="N266" s="2">
        <f t="shared" si="62"/>
        <v>742441.9451950381</v>
      </c>
      <c r="O266" s="3">
        <f t="shared" si="63"/>
        <v>1127908.7457640835</v>
      </c>
      <c r="P266" s="3"/>
      <c r="Q266" s="22">
        <v>257</v>
      </c>
      <c r="R266" s="23">
        <f t="shared" si="64"/>
        <v>1127908.7457640835</v>
      </c>
      <c r="S266" s="2"/>
    </row>
    <row r="267" spans="2:19">
      <c r="B267">
        <v>258</v>
      </c>
      <c r="C267" s="3">
        <f t="shared" si="65"/>
        <v>60932246.145852208</v>
      </c>
      <c r="D267">
        <f t="shared" si="66"/>
        <v>0.06</v>
      </c>
      <c r="E267" s="13">
        <f t="shared" si="67"/>
        <v>5.1430128318229462E-3</v>
      </c>
      <c r="F267" s="15">
        <f t="shared" si="68"/>
        <v>113000917.0865797</v>
      </c>
      <c r="G267" s="16">
        <f t="shared" si="69"/>
        <v>3.7887083476202065E-3</v>
      </c>
      <c r="H267" s="17">
        <f t="shared" ref="H267:H330" si="73">F267*$C$5/12*(1+$C$5/12)^$C$4/((1+$C$5/12)^$C$4-1)</f>
        <v>840689.60113386519</v>
      </c>
      <c r="I267" s="17">
        <f t="shared" ref="I267:I330" si="74">C267*$C$3/12</f>
        <v>380826.5384115763</v>
      </c>
      <c r="J267" s="2">
        <f t="shared" si="70"/>
        <v>428127.51785466331</v>
      </c>
      <c r="K267" s="2">
        <f t="shared" si="71"/>
        <v>311173.45848192915</v>
      </c>
      <c r="L267" s="15">
        <f>K267/(1-SUM(G$10:G267))</f>
        <v>581165.16658404015</v>
      </c>
      <c r="M267" s="15">
        <f t="shared" si="72"/>
        <v>112419751.91999565</v>
      </c>
      <c r="N267" s="2">
        <f t="shared" ref="N267:N330" si="75">J267+K267</f>
        <v>739300.97633659246</v>
      </c>
      <c r="O267" s="3">
        <f t="shared" ref="O267:O330" si="76">N267+I267</f>
        <v>1120127.5147481686</v>
      </c>
      <c r="P267" s="3"/>
      <c r="Q267" s="22">
        <v>258</v>
      </c>
      <c r="R267" s="23">
        <f t="shared" ref="R267:R330" si="77">O267</f>
        <v>1120127.5147481686</v>
      </c>
      <c r="S267" s="2"/>
    </row>
    <row r="268" spans="2:19">
      <c r="B268">
        <v>259</v>
      </c>
      <c r="C268" s="3">
        <f t="shared" ref="C268:C331" si="78">C267-J267-K267</f>
        <v>60192945.169515617</v>
      </c>
      <c r="D268">
        <f t="shared" ref="D268:D331" si="79">MIN(B268+3,30)*0.002*$C$6/100</f>
        <v>0.06</v>
      </c>
      <c r="E268" s="13">
        <f t="shared" ref="E268:E331" si="80">1-(1-D268)^(1/12)</f>
        <v>5.1430128318229462E-3</v>
      </c>
      <c r="F268" s="15">
        <f t="shared" ref="F268:F331" si="81">M267</f>
        <v>112419751.91999565</v>
      </c>
      <c r="G268" s="16">
        <f t="shared" ref="G268:G331" si="82">$C$5/12*(1+$C$5/12)^(B268-1)/((1+$C$5/12)^$C$4-1)</f>
        <v>3.8143610603905516E-3</v>
      </c>
      <c r="H268" s="17">
        <f t="shared" si="73"/>
        <v>836365.92372765357</v>
      </c>
      <c r="I268" s="17">
        <f t="shared" si="74"/>
        <v>376205.90730947256</v>
      </c>
      <c r="J268" s="2">
        <f t="shared" ref="J268:J331" si="83">F268*G268</f>
        <v>428809.52414239733</v>
      </c>
      <c r="K268" s="2">
        <f t="shared" ref="K268:K331" si="84">(C268-J268)*E268</f>
        <v>307367.71650696162</v>
      </c>
      <c r="L268" s="15">
        <f>K268/(1-SUM(G$10:G268))</f>
        <v>578176.2266748898</v>
      </c>
      <c r="M268" s="15">
        <f t="shared" ref="M268:M331" si="85">F268-L268</f>
        <v>111841575.69332077</v>
      </c>
      <c r="N268" s="2">
        <f t="shared" si="75"/>
        <v>736177.24064935895</v>
      </c>
      <c r="O268" s="3">
        <f t="shared" si="76"/>
        <v>1112383.1479588314</v>
      </c>
      <c r="P268" s="3"/>
      <c r="Q268" s="22">
        <v>259</v>
      </c>
      <c r="R268" s="23">
        <f t="shared" si="77"/>
        <v>1112383.1479588314</v>
      </c>
      <c r="S268" s="2"/>
    </row>
    <row r="269" spans="2:19">
      <c r="B269">
        <v>260</v>
      </c>
      <c r="C269" s="3">
        <f t="shared" si="78"/>
        <v>59456767.92886626</v>
      </c>
      <c r="D269">
        <f t="shared" si="79"/>
        <v>0.06</v>
      </c>
      <c r="E269" s="13">
        <f t="shared" si="80"/>
        <v>5.1430128318229462E-3</v>
      </c>
      <c r="F269" s="15">
        <f t="shared" si="81"/>
        <v>111841575.69332077</v>
      </c>
      <c r="G269" s="16">
        <f t="shared" si="82"/>
        <v>3.8401874634036133E-3</v>
      </c>
      <c r="H269" s="17">
        <f t="shared" si="73"/>
        <v>832064.48304982297</v>
      </c>
      <c r="I269" s="17">
        <f t="shared" si="74"/>
        <v>371604.79955541412</v>
      </c>
      <c r="J269" s="2">
        <f t="shared" si="83"/>
        <v>429492.61686479667</v>
      </c>
      <c r="K269" s="2">
        <f t="shared" si="84"/>
        <v>303578.03435716935</v>
      </c>
      <c r="L269" s="15">
        <f>K269/(1-SUM(G$10:G269))</f>
        <v>575202.65892204596</v>
      </c>
      <c r="M269" s="15">
        <f t="shared" si="85"/>
        <v>111266373.03439872</v>
      </c>
      <c r="N269" s="2">
        <f t="shared" si="75"/>
        <v>733070.65122196602</v>
      </c>
      <c r="O269" s="3">
        <f t="shared" si="76"/>
        <v>1104675.4507773803</v>
      </c>
      <c r="P269" s="3"/>
      <c r="Q269" s="22">
        <v>260</v>
      </c>
      <c r="R269" s="23">
        <f t="shared" si="77"/>
        <v>1104675.4507773803</v>
      </c>
      <c r="S269" s="2"/>
    </row>
    <row r="270" spans="2:19">
      <c r="B270">
        <v>261</v>
      </c>
      <c r="C270" s="3">
        <f t="shared" si="78"/>
        <v>58723697.277644299</v>
      </c>
      <c r="D270">
        <f t="shared" si="79"/>
        <v>0.06</v>
      </c>
      <c r="E270" s="13">
        <f t="shared" si="80"/>
        <v>5.1430128318229462E-3</v>
      </c>
      <c r="F270" s="15">
        <f t="shared" si="81"/>
        <v>111266373.03439872</v>
      </c>
      <c r="G270" s="16">
        <f t="shared" si="82"/>
        <v>3.8661887326870759E-3</v>
      </c>
      <c r="H270" s="17">
        <f t="shared" si="73"/>
        <v>827785.16473659349</v>
      </c>
      <c r="I270" s="17">
        <f t="shared" si="74"/>
        <v>367023.1079852769</v>
      </c>
      <c r="J270" s="2">
        <f t="shared" si="83"/>
        <v>430176.79775254941</v>
      </c>
      <c r="K270" s="2">
        <f t="shared" si="84"/>
        <v>299804.32384021697</v>
      </c>
      <c r="L270" s="15">
        <f>K270/(1-SUM(G$10:G270))</f>
        <v>572244.38426631119</v>
      </c>
      <c r="M270" s="15">
        <f t="shared" si="85"/>
        <v>110694128.6501324</v>
      </c>
      <c r="N270" s="2">
        <f t="shared" si="75"/>
        <v>729981.12159276637</v>
      </c>
      <c r="O270" s="3">
        <f t="shared" si="76"/>
        <v>1097004.2295780433</v>
      </c>
      <c r="P270" s="3"/>
      <c r="Q270" s="22">
        <v>261</v>
      </c>
      <c r="R270" s="23">
        <f t="shared" si="77"/>
        <v>1097004.2295780433</v>
      </c>
      <c r="S270" s="2"/>
    </row>
    <row r="271" spans="2:19">
      <c r="B271">
        <v>262</v>
      </c>
      <c r="C271" s="3">
        <f t="shared" si="78"/>
        <v>57993716.156051531</v>
      </c>
      <c r="D271">
        <f t="shared" si="79"/>
        <v>0.06</v>
      </c>
      <c r="E271" s="13">
        <f t="shared" si="80"/>
        <v>5.1430128318229462E-3</v>
      </c>
      <c r="F271" s="15">
        <f t="shared" si="81"/>
        <v>110694128.6501324</v>
      </c>
      <c r="G271" s="16">
        <f t="shared" si="82"/>
        <v>3.8923660522313108E-3</v>
      </c>
      <c r="H271" s="17">
        <f t="shared" si="73"/>
        <v>823527.85501236061</v>
      </c>
      <c r="I271" s="17">
        <f t="shared" si="74"/>
        <v>362460.72597532207</v>
      </c>
      <c r="J271" s="2">
        <f t="shared" si="83"/>
        <v>430862.0685391007</v>
      </c>
      <c r="K271" s="2">
        <f t="shared" si="84"/>
        <v>296046.49720842839</v>
      </c>
      <c r="L271" s="15">
        <f>K271/(1-SUM(G$10:G271))</f>
        <v>569301.3240550909</v>
      </c>
      <c r="M271" s="15">
        <f t="shared" si="85"/>
        <v>110124827.32607731</v>
      </c>
      <c r="N271" s="2">
        <f t="shared" si="75"/>
        <v>726908.56574752904</v>
      </c>
      <c r="O271" s="3">
        <f t="shared" si="76"/>
        <v>1089369.2917228511</v>
      </c>
      <c r="P271" s="3"/>
      <c r="Q271" s="22">
        <v>262</v>
      </c>
      <c r="R271" s="23">
        <f t="shared" si="77"/>
        <v>1089369.2917228511</v>
      </c>
      <c r="S271" s="2"/>
    </row>
    <row r="272" spans="2:19">
      <c r="B272">
        <v>263</v>
      </c>
      <c r="C272" s="3">
        <f t="shared" si="78"/>
        <v>57266807.590304002</v>
      </c>
      <c r="D272">
        <f t="shared" si="79"/>
        <v>0.06</v>
      </c>
      <c r="E272" s="13">
        <f t="shared" si="80"/>
        <v>5.1430128318229462E-3</v>
      </c>
      <c r="F272" s="15">
        <f t="shared" si="81"/>
        <v>110124827.32607731</v>
      </c>
      <c r="G272" s="16">
        <f t="shared" si="82"/>
        <v>3.9187206140432942E-3</v>
      </c>
      <c r="H272" s="17">
        <f t="shared" si="73"/>
        <v>819292.44068666839</v>
      </c>
      <c r="I272" s="17">
        <f t="shared" si="74"/>
        <v>357917.54743940005</v>
      </c>
      <c r="J272" s="2">
        <f t="shared" si="83"/>
        <v>431548.43096065742</v>
      </c>
      <c r="K272" s="2">
        <f t="shared" si="84"/>
        <v>292304.46715648548</v>
      </c>
      <c r="L272" s="15">
        <f>K272/(1-SUM(G$10:G272))</f>
        <v>566373.40004030184</v>
      </c>
      <c r="M272" s="15">
        <f t="shared" si="85"/>
        <v>109558453.92603701</v>
      </c>
      <c r="N272" s="2">
        <f t="shared" si="75"/>
        <v>723852.89811714296</v>
      </c>
      <c r="O272" s="3">
        <f t="shared" si="76"/>
        <v>1081770.4455565431</v>
      </c>
      <c r="P272" s="3"/>
      <c r="Q272" s="22">
        <v>263</v>
      </c>
      <c r="R272" s="23">
        <f t="shared" si="77"/>
        <v>1081770.4455565431</v>
      </c>
      <c r="S272" s="2"/>
    </row>
    <row r="273" spans="2:19">
      <c r="B273">
        <v>264</v>
      </c>
      <c r="C273" s="3">
        <f t="shared" si="78"/>
        <v>56542954.692186862</v>
      </c>
      <c r="D273">
        <f t="shared" si="79"/>
        <v>0.06</v>
      </c>
      <c r="E273" s="13">
        <f t="shared" si="80"/>
        <v>5.1430128318229462E-3</v>
      </c>
      <c r="F273" s="15">
        <f t="shared" si="81"/>
        <v>109558453.92603701</v>
      </c>
      <c r="G273" s="16">
        <f t="shared" si="82"/>
        <v>3.9452536182008804E-3</v>
      </c>
      <c r="H273" s="17">
        <f t="shared" si="73"/>
        <v>815078.80915120139</v>
      </c>
      <c r="I273" s="17">
        <f t="shared" si="74"/>
        <v>353393.46682616789</v>
      </c>
      <c r="J273" s="2">
        <f t="shared" si="83"/>
        <v>432235.88675619196</v>
      </c>
      <c r="K273" s="2">
        <f t="shared" si="84"/>
        <v>288578.14681913907</v>
      </c>
      <c r="L273" s="15">
        <f>K273/(1-SUM(G$10:G273))</f>
        <v>563460.53437629144</v>
      </c>
      <c r="M273" s="15">
        <f t="shared" si="85"/>
        <v>108994993.39166072</v>
      </c>
      <c r="N273" s="2">
        <f t="shared" si="75"/>
        <v>720814.03357533109</v>
      </c>
      <c r="O273" s="3">
        <f t="shared" si="76"/>
        <v>1074207.500401499</v>
      </c>
      <c r="P273" s="3"/>
      <c r="Q273" s="22">
        <v>264</v>
      </c>
      <c r="R273" s="23">
        <f t="shared" si="77"/>
        <v>1074207.500401499</v>
      </c>
      <c r="S273" s="2"/>
    </row>
    <row r="274" spans="2:19">
      <c r="B274">
        <v>265</v>
      </c>
      <c r="C274" s="3">
        <f t="shared" si="78"/>
        <v>55822140.658611536</v>
      </c>
      <c r="D274">
        <f t="shared" si="79"/>
        <v>0.06</v>
      </c>
      <c r="E274" s="13">
        <f t="shared" si="80"/>
        <v>5.1430128318229462E-3</v>
      </c>
      <c r="F274" s="15">
        <f t="shared" si="81"/>
        <v>108994993.39166072</v>
      </c>
      <c r="G274" s="16">
        <f t="shared" si="82"/>
        <v>3.9719662729074488E-3</v>
      </c>
      <c r="H274" s="17">
        <f t="shared" si="73"/>
        <v>810886.84837678971</v>
      </c>
      <c r="I274" s="17">
        <f t="shared" si="74"/>
        <v>348888.37911632209</v>
      </c>
      <c r="J274" s="2">
        <f t="shared" si="83"/>
        <v>432924.43766744662</v>
      </c>
      <c r="K274" s="2">
        <f t="shared" si="84"/>
        <v>284867.44976893114</v>
      </c>
      <c r="L274" s="15">
        <f>K274/(1-SUM(G$10:G274))</f>
        <v>560562.64961776836</v>
      </c>
      <c r="M274" s="15">
        <f t="shared" si="85"/>
        <v>108434430.74204296</v>
      </c>
      <c r="N274" s="2">
        <f t="shared" si="75"/>
        <v>717791.88743637782</v>
      </c>
      <c r="O274" s="3">
        <f t="shared" si="76"/>
        <v>1066680.2665527</v>
      </c>
      <c r="P274" s="3"/>
      <c r="Q274" s="22">
        <v>265</v>
      </c>
      <c r="R274" s="23">
        <f t="shared" si="77"/>
        <v>1066680.2665527</v>
      </c>
      <c r="S274" s="2"/>
    </row>
    <row r="275" spans="2:19">
      <c r="B275">
        <v>266</v>
      </c>
      <c r="C275" s="3">
        <f t="shared" si="78"/>
        <v>55104348.771175161</v>
      </c>
      <c r="D275">
        <f t="shared" si="79"/>
        <v>0.06</v>
      </c>
      <c r="E275" s="13">
        <f t="shared" si="80"/>
        <v>5.1430128318229462E-3</v>
      </c>
      <c r="F275" s="15">
        <f t="shared" si="81"/>
        <v>108434430.74204296</v>
      </c>
      <c r="G275" s="16">
        <f t="shared" si="82"/>
        <v>3.998859794546927E-3</v>
      </c>
      <c r="H275" s="17">
        <f t="shared" si="73"/>
        <v>806716.44691043138</v>
      </c>
      <c r="I275" s="17">
        <f t="shared" si="74"/>
        <v>344402.17981984472</v>
      </c>
      <c r="J275" s="2">
        <f t="shared" si="83"/>
        <v>433614.08543893887</v>
      </c>
      <c r="K275" s="2">
        <f t="shared" si="84"/>
        <v>281172.29001392925</v>
      </c>
      <c r="L275" s="15">
        <f>K275/(1-SUM(G$10:G275))</f>
        <v>557679.66871774348</v>
      </c>
      <c r="M275" s="15">
        <f t="shared" si="85"/>
        <v>107876751.07332522</v>
      </c>
      <c r="N275" s="2">
        <f t="shared" si="75"/>
        <v>714786.37545286817</v>
      </c>
      <c r="O275" s="3">
        <f t="shared" si="76"/>
        <v>1059188.5552727128</v>
      </c>
      <c r="P275" s="3"/>
      <c r="Q275" s="22">
        <v>266</v>
      </c>
      <c r="R275" s="23">
        <f t="shared" si="77"/>
        <v>1059188.5552727128</v>
      </c>
      <c r="S275" s="2"/>
    </row>
    <row r="276" spans="2:19">
      <c r="B276">
        <v>267</v>
      </c>
      <c r="C276" s="3">
        <f t="shared" si="78"/>
        <v>54389562.395722292</v>
      </c>
      <c r="D276">
        <f t="shared" si="79"/>
        <v>0.06</v>
      </c>
      <c r="E276" s="13">
        <f t="shared" si="80"/>
        <v>5.1430128318229462E-3</v>
      </c>
      <c r="F276" s="15">
        <f t="shared" si="81"/>
        <v>107876751.07332522</v>
      </c>
      <c r="G276" s="16">
        <f t="shared" si="82"/>
        <v>4.0259354077391719E-3</v>
      </c>
      <c r="H276" s="17">
        <f t="shared" si="73"/>
        <v>802567.49387232854</v>
      </c>
      <c r="I276" s="17">
        <f t="shared" si="74"/>
        <v>339934.7649732643</v>
      </c>
      <c r="J276" s="2">
        <f t="shared" si="83"/>
        <v>434304.83181796473</v>
      </c>
      <c r="K276" s="2">
        <f t="shared" si="84"/>
        <v>277492.58199547202</v>
      </c>
      <c r="L276" s="15">
        <f>K276/(1-SUM(G$10:G276))</f>
        <v>554811.51502548135</v>
      </c>
      <c r="M276" s="15">
        <f t="shared" si="85"/>
        <v>107321939.55829974</v>
      </c>
      <c r="N276" s="2">
        <f t="shared" si="75"/>
        <v>711797.41381343675</v>
      </c>
      <c r="O276" s="3">
        <f t="shared" si="76"/>
        <v>1051732.1787867011</v>
      </c>
      <c r="P276" s="3"/>
      <c r="Q276" s="22">
        <v>267</v>
      </c>
      <c r="R276" s="23">
        <f t="shared" si="77"/>
        <v>1051732.1787867011</v>
      </c>
      <c r="S276" s="2"/>
    </row>
    <row r="277" spans="2:19">
      <c r="B277">
        <v>268</v>
      </c>
      <c r="C277" s="3">
        <f t="shared" si="78"/>
        <v>53677764.981908858</v>
      </c>
      <c r="D277">
        <f t="shared" si="79"/>
        <v>0.06</v>
      </c>
      <c r="E277" s="13">
        <f t="shared" si="80"/>
        <v>5.1430128318229462E-3</v>
      </c>
      <c r="F277" s="15">
        <f t="shared" si="81"/>
        <v>107321939.55829974</v>
      </c>
      <c r="G277" s="16">
        <f t="shared" si="82"/>
        <v>4.0531943453957402E-3</v>
      </c>
      <c r="H277" s="17">
        <f t="shared" si="73"/>
        <v>798439.87895293906</v>
      </c>
      <c r="I277" s="17">
        <f t="shared" si="74"/>
        <v>335486.03113693034</v>
      </c>
      <c r="J277" s="2">
        <f t="shared" si="83"/>
        <v>434996.67855460389</v>
      </c>
      <c r="K277" s="2">
        <f t="shared" si="84"/>
        <v>273828.24058592698</v>
      </c>
      <c r="L277" s="15">
        <f>K277/(1-SUM(G$10:G277))</f>
        <v>551958.1122844622</v>
      </c>
      <c r="M277" s="15">
        <f t="shared" si="85"/>
        <v>106769981.44601527</v>
      </c>
      <c r="N277" s="2">
        <f t="shared" si="75"/>
        <v>708824.91914053087</v>
      </c>
      <c r="O277" s="3">
        <f t="shared" si="76"/>
        <v>1044310.9502774612</v>
      </c>
      <c r="P277" s="3"/>
      <c r="Q277" s="22">
        <v>268</v>
      </c>
      <c r="R277" s="23">
        <f t="shared" si="77"/>
        <v>1044310.9502774612</v>
      </c>
      <c r="S277" s="2"/>
    </row>
    <row r="278" spans="2:19">
      <c r="B278">
        <v>269</v>
      </c>
      <c r="C278" s="3">
        <f t="shared" si="78"/>
        <v>52968940.062768325</v>
      </c>
      <c r="D278">
        <f t="shared" si="79"/>
        <v>0.06</v>
      </c>
      <c r="E278" s="13">
        <f t="shared" si="80"/>
        <v>5.1430128318229462E-3</v>
      </c>
      <c r="F278" s="15">
        <f t="shared" si="81"/>
        <v>106769981.44601527</v>
      </c>
      <c r="G278" s="16">
        <f t="shared" si="82"/>
        <v>4.0806378487760241E-3</v>
      </c>
      <c r="H278" s="17">
        <f t="shared" si="73"/>
        <v>794333.49241004488</v>
      </c>
      <c r="I278" s="17">
        <f t="shared" si="74"/>
        <v>331055.875392302</v>
      </c>
      <c r="J278" s="2">
        <f t="shared" si="83"/>
        <v>435689.62740172376</v>
      </c>
      <c r="K278" s="2">
        <f t="shared" si="84"/>
        <v>270179.18108645879</v>
      </c>
      <c r="L278" s="15">
        <f>K278/(1-SUM(G$10:G278))</f>
        <v>549119.38463035435</v>
      </c>
      <c r="M278" s="15">
        <f t="shared" si="85"/>
        <v>106220862.06138492</v>
      </c>
      <c r="N278" s="2">
        <f t="shared" si="75"/>
        <v>705868.80848818249</v>
      </c>
      <c r="O278" s="3">
        <f t="shared" si="76"/>
        <v>1036924.6838804844</v>
      </c>
      <c r="P278" s="3"/>
      <c r="Q278" s="22">
        <v>269</v>
      </c>
      <c r="R278" s="23">
        <f t="shared" si="77"/>
        <v>1036924.6838804844</v>
      </c>
      <c r="S278" s="2"/>
    </row>
    <row r="279" spans="2:19">
      <c r="B279">
        <v>270</v>
      </c>
      <c r="C279" s="3">
        <f t="shared" si="78"/>
        <v>52263071.254280142</v>
      </c>
      <c r="D279">
        <f t="shared" si="79"/>
        <v>0.06</v>
      </c>
      <c r="E279" s="13">
        <f t="shared" si="80"/>
        <v>5.1430128318229462E-3</v>
      </c>
      <c r="F279" s="15">
        <f t="shared" si="81"/>
        <v>106220862.06138492</v>
      </c>
      <c r="G279" s="16">
        <f t="shared" si="82"/>
        <v>4.1082671675437788E-3</v>
      </c>
      <c r="H279" s="17">
        <f t="shared" si="73"/>
        <v>790248.22506583331</v>
      </c>
      <c r="I279" s="17">
        <f t="shared" si="74"/>
        <v>326644.1953392509</v>
      </c>
      <c r="J279" s="2">
        <f t="shared" si="83"/>
        <v>436383.68011498422</v>
      </c>
      <c r="K279" s="2">
        <f t="shared" si="84"/>
        <v>266545.31922481023</v>
      </c>
      <c r="L279" s="15">
        <f>K279/(1-SUM(G$10:G279))</f>
        <v>546295.25658899767</v>
      </c>
      <c r="M279" s="15">
        <f t="shared" si="85"/>
        <v>105674566.80479592</v>
      </c>
      <c r="N279" s="2">
        <f t="shared" si="75"/>
        <v>702928.99933979451</v>
      </c>
      <c r="O279" s="3">
        <f t="shared" si="76"/>
        <v>1029573.1946790454</v>
      </c>
      <c r="P279" s="3"/>
      <c r="Q279" s="22">
        <v>270</v>
      </c>
      <c r="R279" s="23">
        <f t="shared" si="77"/>
        <v>1029573.1946790454</v>
      </c>
      <c r="S279" s="2"/>
    </row>
    <row r="280" spans="2:19">
      <c r="B280">
        <v>271</v>
      </c>
      <c r="C280" s="3">
        <f t="shared" si="78"/>
        <v>51560142.254940346</v>
      </c>
      <c r="D280">
        <f t="shared" si="79"/>
        <v>0.06</v>
      </c>
      <c r="E280" s="13">
        <f t="shared" si="80"/>
        <v>5.1430128318229462E-3</v>
      </c>
      <c r="F280" s="15">
        <f t="shared" si="81"/>
        <v>105674566.80479592</v>
      </c>
      <c r="G280" s="16">
        <f t="shared" si="82"/>
        <v>4.1360835598240235E-3</v>
      </c>
      <c r="H280" s="17">
        <f t="shared" si="73"/>
        <v>786183.96830399451</v>
      </c>
      <c r="I280" s="17">
        <f t="shared" si="74"/>
        <v>322250.88909337716</v>
      </c>
      <c r="J280" s="2">
        <f t="shared" si="83"/>
        <v>437078.83845284191</v>
      </c>
      <c r="K280" s="2">
        <f t="shared" si="84"/>
        <v>262926.57115309348</v>
      </c>
      <c r="L280" s="15">
        <f>K280/(1-SUM(G$10:G280))</f>
        <v>543485.65307439642</v>
      </c>
      <c r="M280" s="15">
        <f t="shared" si="85"/>
        <v>105131081.15172152</v>
      </c>
      <c r="N280" s="2">
        <f t="shared" si="75"/>
        <v>700005.40960593545</v>
      </c>
      <c r="O280" s="3">
        <f t="shared" si="76"/>
        <v>1022256.2986993126</v>
      </c>
      <c r="P280" s="3"/>
      <c r="Q280" s="22">
        <v>271</v>
      </c>
      <c r="R280" s="23">
        <f t="shared" si="77"/>
        <v>1022256.2986993126</v>
      </c>
      <c r="S280" s="2"/>
    </row>
    <row r="281" spans="2:19">
      <c r="B281">
        <v>272</v>
      </c>
      <c r="C281" s="3">
        <f t="shared" si="78"/>
        <v>50860136.845334411</v>
      </c>
      <c r="D281">
        <f t="shared" si="79"/>
        <v>0.06</v>
      </c>
      <c r="E281" s="13">
        <f t="shared" si="80"/>
        <v>5.1430128318229462E-3</v>
      </c>
      <c r="F281" s="15">
        <f t="shared" si="81"/>
        <v>105131081.15172152</v>
      </c>
      <c r="G281" s="16">
        <f t="shared" si="82"/>
        <v>4.1640882922603329E-3</v>
      </c>
      <c r="H281" s="17">
        <f t="shared" si="73"/>
        <v>782140.61406683351</v>
      </c>
      <c r="I281" s="17">
        <f t="shared" si="74"/>
        <v>317875.85528334003</v>
      </c>
      <c r="J281" s="2">
        <f t="shared" si="83"/>
        <v>437775.10417655454</v>
      </c>
      <c r="K281" s="2">
        <f t="shared" si="84"/>
        <v>259322.85344559327</v>
      </c>
      <c r="L281" s="15">
        <f>K281/(1-SUM(G$10:G281))</f>
        <v>540690.49938672315</v>
      </c>
      <c r="M281" s="15">
        <f t="shared" si="85"/>
        <v>104590390.65233479</v>
      </c>
      <c r="N281" s="2">
        <f t="shared" si="75"/>
        <v>697097.95762214786</v>
      </c>
      <c r="O281" s="3">
        <f t="shared" si="76"/>
        <v>1014973.8129054878</v>
      </c>
      <c r="P281" s="3"/>
      <c r="Q281" s="22">
        <v>272</v>
      </c>
      <c r="R281" s="23">
        <f t="shared" si="77"/>
        <v>1014973.8129054878</v>
      </c>
      <c r="S281" s="2"/>
    </row>
    <row r="282" spans="2:19">
      <c r="B282">
        <v>273</v>
      </c>
      <c r="C282" s="3">
        <f t="shared" si="78"/>
        <v>50163038.88771227</v>
      </c>
      <c r="D282">
        <f t="shared" si="79"/>
        <v>0.06</v>
      </c>
      <c r="E282" s="13">
        <f t="shared" si="80"/>
        <v>5.1430128318229462E-3</v>
      </c>
      <c r="F282" s="15">
        <f t="shared" si="81"/>
        <v>104590390.65233479</v>
      </c>
      <c r="G282" s="16">
        <f t="shared" si="82"/>
        <v>4.1922826400725127E-3</v>
      </c>
      <c r="H282" s="17">
        <f t="shared" si="73"/>
        <v>778118.05485239788</v>
      </c>
      <c r="I282" s="17">
        <f t="shared" si="74"/>
        <v>313518.99304820166</v>
      </c>
      <c r="J282" s="2">
        <f t="shared" si="83"/>
        <v>438472.47905018559</v>
      </c>
      <c r="K282" s="2">
        <f t="shared" si="84"/>
        <v>255734.08309658131</v>
      </c>
      <c r="L282" s="15">
        <f>K282/(1-SUM(G$10:G282))</f>
        <v>537909.72121033247</v>
      </c>
      <c r="M282" s="15">
        <f t="shared" si="85"/>
        <v>104052480.93112446</v>
      </c>
      <c r="N282" s="2">
        <f t="shared" si="75"/>
        <v>694206.56214676693</v>
      </c>
      <c r="O282" s="3">
        <f t="shared" si="76"/>
        <v>1007725.5551949686</v>
      </c>
      <c r="P282" s="3"/>
      <c r="Q282" s="22">
        <v>273</v>
      </c>
      <c r="R282" s="23">
        <f t="shared" si="77"/>
        <v>1007725.5551949686</v>
      </c>
      <c r="S282" s="2"/>
    </row>
    <row r="283" spans="2:19">
      <c r="B283">
        <v>274</v>
      </c>
      <c r="C283" s="3">
        <f t="shared" si="78"/>
        <v>49468832.325565502</v>
      </c>
      <c r="D283">
        <f t="shared" si="79"/>
        <v>0.06</v>
      </c>
      <c r="E283" s="13">
        <f t="shared" si="80"/>
        <v>5.1430128318229462E-3</v>
      </c>
      <c r="F283" s="15">
        <f t="shared" si="81"/>
        <v>104052480.93112446</v>
      </c>
      <c r="G283" s="16">
        <f t="shared" si="82"/>
        <v>4.2206678871146708E-3</v>
      </c>
      <c r="H283" s="17">
        <f t="shared" si="73"/>
        <v>774116.18371161877</v>
      </c>
      <c r="I283" s="17">
        <f t="shared" si="74"/>
        <v>309180.20203478436</v>
      </c>
      <c r="J283" s="2">
        <f t="shared" si="83"/>
        <v>439170.96484060865</v>
      </c>
      <c r="K283" s="2">
        <f t="shared" si="84"/>
        <v>252160.17751814183</v>
      </c>
      <c r="L283" s="15">
        <f>K283/(1-SUM(G$10:G283))</f>
        <v>535143.24461178551</v>
      </c>
      <c r="M283" s="15">
        <f t="shared" si="85"/>
        <v>103517337.68651268</v>
      </c>
      <c r="N283" s="2">
        <f t="shared" si="75"/>
        <v>691331.14235875045</v>
      </c>
      <c r="O283" s="3">
        <f t="shared" si="76"/>
        <v>1000511.3443935348</v>
      </c>
      <c r="P283" s="3"/>
      <c r="Q283" s="22">
        <v>274</v>
      </c>
      <c r="R283" s="23">
        <f t="shared" si="77"/>
        <v>1000511.3443935348</v>
      </c>
      <c r="S283" s="2"/>
    </row>
    <row r="284" spans="2:19">
      <c r="B284">
        <v>275</v>
      </c>
      <c r="C284" s="3">
        <f t="shared" si="78"/>
        <v>48777501.183206752</v>
      </c>
      <c r="D284">
        <f t="shared" si="79"/>
        <v>0.06</v>
      </c>
      <c r="E284" s="13">
        <f t="shared" si="80"/>
        <v>5.1430128318229462E-3</v>
      </c>
      <c r="F284" s="15">
        <f t="shared" si="81"/>
        <v>103517337.68651268</v>
      </c>
      <c r="G284" s="16">
        <f t="shared" si="82"/>
        <v>4.2492453259336763E-3</v>
      </c>
      <c r="H284" s="17">
        <f t="shared" si="73"/>
        <v>770134.8942454682</v>
      </c>
      <c r="I284" s="17">
        <f t="shared" si="74"/>
        <v>304859.38239504216</v>
      </c>
      <c r="J284" s="2">
        <f t="shared" si="83"/>
        <v>439870.56331751199</v>
      </c>
      <c r="K284" s="2">
        <f t="shared" si="84"/>
        <v>248601.05453800809</v>
      </c>
      <c r="L284" s="15">
        <f>K284/(1-SUM(G$10:G284))</f>
        <v>532390.99603788357</v>
      </c>
      <c r="M284" s="15">
        <f t="shared" si="85"/>
        <v>102984946.69047479</v>
      </c>
      <c r="N284" s="2">
        <f t="shared" si="75"/>
        <v>688471.6178555201</v>
      </c>
      <c r="O284" s="3">
        <f t="shared" si="76"/>
        <v>993331.00025056233</v>
      </c>
      <c r="P284" s="3"/>
      <c r="Q284" s="22">
        <v>275</v>
      </c>
      <c r="R284" s="23">
        <f t="shared" si="77"/>
        <v>993331.00025056233</v>
      </c>
      <c r="S284" s="2"/>
    </row>
    <row r="285" spans="2:19">
      <c r="B285">
        <v>276</v>
      </c>
      <c r="C285" s="3">
        <f t="shared" si="78"/>
        <v>48089029.565351225</v>
      </c>
      <c r="D285">
        <f t="shared" si="79"/>
        <v>0.06</v>
      </c>
      <c r="E285" s="13">
        <f t="shared" si="80"/>
        <v>5.1430128318229462E-3</v>
      </c>
      <c r="F285" s="15">
        <f t="shared" si="81"/>
        <v>102984946.69047479</v>
      </c>
      <c r="G285" s="16">
        <f t="shared" si="82"/>
        <v>4.2780162578280202E-3</v>
      </c>
      <c r="H285" s="17">
        <f t="shared" si="73"/>
        <v>766174.08060212911</v>
      </c>
      <c r="I285" s="17">
        <f t="shared" si="74"/>
        <v>300556.43478344515</v>
      </c>
      <c r="J285" s="2">
        <f t="shared" si="83"/>
        <v>440571.27625340311</v>
      </c>
      <c r="K285" s="2">
        <f t="shared" si="84"/>
        <v>245056.63239741052</v>
      </c>
      <c r="L285" s="15">
        <f>K285/(1-SUM(G$10:G285))</f>
        <v>529652.90231371368</v>
      </c>
      <c r="M285" s="15">
        <f t="shared" si="85"/>
        <v>102455293.78816108</v>
      </c>
      <c r="N285" s="2">
        <f t="shared" si="75"/>
        <v>685627.90865081362</v>
      </c>
      <c r="O285" s="3">
        <f t="shared" si="76"/>
        <v>986184.34343425883</v>
      </c>
      <c r="P285" s="3"/>
      <c r="Q285" s="22">
        <v>276</v>
      </c>
      <c r="R285" s="23">
        <f t="shared" si="77"/>
        <v>986184.34343425883</v>
      </c>
      <c r="S285" s="2"/>
    </row>
    <row r="286" spans="2:19">
      <c r="B286">
        <v>277</v>
      </c>
      <c r="C286" s="3">
        <f t="shared" si="78"/>
        <v>47403401.65670041</v>
      </c>
      <c r="D286">
        <f t="shared" si="79"/>
        <v>0.06</v>
      </c>
      <c r="E286" s="13">
        <f t="shared" si="80"/>
        <v>5.1430128318229462E-3</v>
      </c>
      <c r="F286" s="15">
        <f t="shared" si="81"/>
        <v>102455293.78816108</v>
      </c>
      <c r="G286" s="16">
        <f t="shared" si="82"/>
        <v>4.3069819929070644E-3</v>
      </c>
      <c r="H286" s="17">
        <f t="shared" si="73"/>
        <v>762233.63747418229</v>
      </c>
      <c r="I286" s="17">
        <f t="shared" si="74"/>
        <v>296271.26035437756</v>
      </c>
      <c r="J286" s="2">
        <f t="shared" si="83"/>
        <v>441273.10542361281</v>
      </c>
      <c r="K286" s="2">
        <f t="shared" si="84"/>
        <v>241526.8297489353</v>
      </c>
      <c r="L286" s="15">
        <f>K286/(1-SUM(G$10:G286))</f>
        <v>526928.89064070187</v>
      </c>
      <c r="M286" s="15">
        <f t="shared" si="85"/>
        <v>101928364.89752038</v>
      </c>
      <c r="N286" s="2">
        <f t="shared" si="75"/>
        <v>682799.93517254805</v>
      </c>
      <c r="O286" s="3">
        <f t="shared" si="76"/>
        <v>979071.19552692561</v>
      </c>
      <c r="P286" s="3"/>
      <c r="Q286" s="22">
        <v>277</v>
      </c>
      <c r="R286" s="23">
        <f t="shared" si="77"/>
        <v>979071.19552692561</v>
      </c>
      <c r="S286" s="2"/>
    </row>
    <row r="287" spans="2:19">
      <c r="B287">
        <v>278</v>
      </c>
      <c r="C287" s="3">
        <f t="shared" si="78"/>
        <v>46720601.72152786</v>
      </c>
      <c r="D287">
        <f t="shared" si="79"/>
        <v>0.06</v>
      </c>
      <c r="E287" s="13">
        <f t="shared" si="80"/>
        <v>5.1430128318229462E-3</v>
      </c>
      <c r="F287" s="15">
        <f t="shared" si="81"/>
        <v>101928364.89752038</v>
      </c>
      <c r="G287" s="16">
        <f t="shared" si="82"/>
        <v>4.3361438501507057E-3</v>
      </c>
      <c r="H287" s="17">
        <f t="shared" si="73"/>
        <v>758313.46009580558</v>
      </c>
      <c r="I287" s="17">
        <f t="shared" si="74"/>
        <v>292003.7607595491</v>
      </c>
      <c r="J287" s="2">
        <f t="shared" si="83"/>
        <v>441976.05260630004</v>
      </c>
      <c r="K287" s="2">
        <f t="shared" si="84"/>
        <v>238011.56565439436</v>
      </c>
      <c r="L287" s="15">
        <f>K287/(1-SUM(G$10:G287))</f>
        <v>524218.88859467849</v>
      </c>
      <c r="M287" s="15">
        <f t="shared" si="85"/>
        <v>101404146.00892571</v>
      </c>
      <c r="N287" s="2">
        <f t="shared" si="75"/>
        <v>679987.61826069443</v>
      </c>
      <c r="O287" s="3">
        <f t="shared" si="76"/>
        <v>971991.37902024353</v>
      </c>
      <c r="P287" s="3"/>
      <c r="Q287" s="22">
        <v>278</v>
      </c>
      <c r="R287" s="23">
        <f t="shared" si="77"/>
        <v>971991.37902024353</v>
      </c>
      <c r="S287" s="2"/>
    </row>
    <row r="288" spans="2:19">
      <c r="B288">
        <v>279</v>
      </c>
      <c r="C288" s="3">
        <f t="shared" si="78"/>
        <v>46040614.103267163</v>
      </c>
      <c r="D288">
        <f t="shared" si="79"/>
        <v>0.06</v>
      </c>
      <c r="E288" s="13">
        <f t="shared" si="80"/>
        <v>5.1430128318229462E-3</v>
      </c>
      <c r="F288" s="15">
        <f t="shared" si="81"/>
        <v>101404146.00892571</v>
      </c>
      <c r="G288" s="16">
        <f t="shared" si="82"/>
        <v>4.3655031574694348E-3</v>
      </c>
      <c r="H288" s="17">
        <f t="shared" si="73"/>
        <v>754413.44423998881</v>
      </c>
      <c r="I288" s="17">
        <f t="shared" si="74"/>
        <v>287753.83814541978</v>
      </c>
      <c r="J288" s="2">
        <f t="shared" si="83"/>
        <v>442680.11958245677</v>
      </c>
      <c r="K288" s="2">
        <f t="shared" si="84"/>
        <v>234510.75958270603</v>
      </c>
      <c r="L288" s="15">
        <f>K288/(1-SUM(G$10:G288))</f>
        <v>521522.82412395201</v>
      </c>
      <c r="M288" s="15">
        <f t="shared" si="85"/>
        <v>100882623.18480176</v>
      </c>
      <c r="N288" s="2">
        <f t="shared" si="75"/>
        <v>677190.8791651628</v>
      </c>
      <c r="O288" s="3">
        <f t="shared" si="76"/>
        <v>964944.71731058252</v>
      </c>
      <c r="P288" s="3"/>
      <c r="Q288" s="22">
        <v>279</v>
      </c>
      <c r="R288" s="23">
        <f t="shared" si="77"/>
        <v>964944.71731058252</v>
      </c>
      <c r="S288" s="2"/>
    </row>
    <row r="289" spans="2:19">
      <c r="B289">
        <v>280</v>
      </c>
      <c r="C289" s="3">
        <f t="shared" si="78"/>
        <v>45363423.224101998</v>
      </c>
      <c r="D289">
        <f t="shared" si="79"/>
        <v>0.06</v>
      </c>
      <c r="E289" s="13">
        <f t="shared" si="80"/>
        <v>5.1430128318229462E-3</v>
      </c>
      <c r="F289" s="15">
        <f t="shared" si="81"/>
        <v>100882623.18480176</v>
      </c>
      <c r="G289" s="16">
        <f t="shared" si="82"/>
        <v>4.3950612517648022E-3</v>
      </c>
      <c r="H289" s="17">
        <f t="shared" si="73"/>
        <v>750533.48621576291</v>
      </c>
      <c r="I289" s="17">
        <f t="shared" si="74"/>
        <v>283521.39515063749</v>
      </c>
      <c r="J289" s="2">
        <f t="shared" si="83"/>
        <v>443385.30813591165</v>
      </c>
      <c r="K289" s="2">
        <f t="shared" si="84"/>
        <v>231024.33140778684</v>
      </c>
      <c r="L289" s="15">
        <f>K289/(1-SUM(G$10:G289))</f>
        <v>518840.62554739398</v>
      </c>
      <c r="M289" s="15">
        <f t="shared" si="85"/>
        <v>100363782.55925436</v>
      </c>
      <c r="N289" s="2">
        <f t="shared" si="75"/>
        <v>674409.63954369852</v>
      </c>
      <c r="O289" s="3">
        <f t="shared" si="76"/>
        <v>957931.03469433601</v>
      </c>
      <c r="P289" s="3"/>
      <c r="Q289" s="22">
        <v>280</v>
      </c>
      <c r="R289" s="23">
        <f t="shared" si="77"/>
        <v>957931.03469433601</v>
      </c>
      <c r="S289" s="2"/>
    </row>
    <row r="290" spans="2:19">
      <c r="B290">
        <v>281</v>
      </c>
      <c r="C290" s="3">
        <f t="shared" si="78"/>
        <v>44689013.584558301</v>
      </c>
      <c r="D290">
        <f t="shared" si="79"/>
        <v>0.06</v>
      </c>
      <c r="E290" s="13">
        <f t="shared" si="80"/>
        <v>5.1430128318229462E-3</v>
      </c>
      <c r="F290" s="15">
        <f t="shared" si="81"/>
        <v>100363782.55925436</v>
      </c>
      <c r="G290" s="16">
        <f t="shared" si="82"/>
        <v>4.4248194789902927E-3</v>
      </c>
      <c r="H290" s="17">
        <f t="shared" si="73"/>
        <v>746673.48286544217</v>
      </c>
      <c r="I290" s="17">
        <f t="shared" si="74"/>
        <v>279306.33490348939</v>
      </c>
      <c r="J290" s="2">
        <f t="shared" si="83"/>
        <v>444091.62005333492</v>
      </c>
      <c r="K290" s="2">
        <f t="shared" si="84"/>
        <v>227552.20140645394</v>
      </c>
      <c r="L290" s="15">
        <f>K290/(1-SUM(G$10:G290))</f>
        <v>516172.22155253269</v>
      </c>
      <c r="M290" s="15">
        <f t="shared" si="85"/>
        <v>99847610.337701827</v>
      </c>
      <c r="N290" s="2">
        <f t="shared" si="75"/>
        <v>671643.82145978883</v>
      </c>
      <c r="O290" s="3">
        <f t="shared" si="76"/>
        <v>950950.15636327816</v>
      </c>
      <c r="P290" s="3"/>
      <c r="Q290" s="22">
        <v>281</v>
      </c>
      <c r="R290" s="23">
        <f t="shared" si="77"/>
        <v>950950.15636327816</v>
      </c>
      <c r="S290" s="2"/>
    </row>
    <row r="291" spans="2:19">
      <c r="B291">
        <v>282</v>
      </c>
      <c r="C291" s="3">
        <f t="shared" si="78"/>
        <v>44017369.763098508</v>
      </c>
      <c r="D291">
        <f t="shared" si="79"/>
        <v>0.06</v>
      </c>
      <c r="E291" s="13">
        <f t="shared" si="80"/>
        <v>5.1430128318229462E-3</v>
      </c>
      <c r="F291" s="15">
        <f t="shared" si="81"/>
        <v>99847610.337701827</v>
      </c>
      <c r="G291" s="16">
        <f t="shared" si="82"/>
        <v>4.4547791942126233E-3</v>
      </c>
      <c r="H291" s="17">
        <f t="shared" si="73"/>
        <v>742833.33156188345</v>
      </c>
      <c r="I291" s="17">
        <f t="shared" si="74"/>
        <v>275108.56101936568</v>
      </c>
      <c r="J291" s="2">
        <f t="shared" si="83"/>
        <v>444799.05712424335</v>
      </c>
      <c r="K291" s="2">
        <f t="shared" si="84"/>
        <v>224094.29025633825</v>
      </c>
      <c r="L291" s="15">
        <f>K291/(1-SUM(G$10:G291))</f>
        <v>513517.5411936575</v>
      </c>
      <c r="M291" s="15">
        <f t="shared" si="85"/>
        <v>99334092.796508163</v>
      </c>
      <c r="N291" s="2">
        <f t="shared" si="75"/>
        <v>668893.34738058154</v>
      </c>
      <c r="O291" s="3">
        <f t="shared" si="76"/>
        <v>944001.90839994722</v>
      </c>
      <c r="P291" s="3"/>
      <c r="Q291" s="22">
        <v>282</v>
      </c>
      <c r="R291" s="23">
        <f t="shared" si="77"/>
        <v>944001.90839994722</v>
      </c>
      <c r="S291" s="2"/>
    </row>
    <row r="292" spans="2:19">
      <c r="B292">
        <v>283</v>
      </c>
      <c r="C292" s="3">
        <f t="shared" si="78"/>
        <v>43348476.41571793</v>
      </c>
      <c r="D292">
        <f t="shared" si="79"/>
        <v>0.06</v>
      </c>
      <c r="E292" s="13">
        <f t="shared" si="80"/>
        <v>5.1430128318229462E-3</v>
      </c>
      <c r="F292" s="15">
        <f t="shared" si="81"/>
        <v>99334092.796508163</v>
      </c>
      <c r="G292" s="16">
        <f t="shared" si="82"/>
        <v>4.4849417616734388E-3</v>
      </c>
      <c r="H292" s="17">
        <f t="shared" si="73"/>
        <v>739012.9302057547</v>
      </c>
      <c r="I292" s="17">
        <f t="shared" si="74"/>
        <v>270927.97759823705</v>
      </c>
      <c r="J292" s="2">
        <f t="shared" si="83"/>
        <v>445507.62114100414</v>
      </c>
      <c r="K292" s="2">
        <f t="shared" si="84"/>
        <v>220650.51903380858</v>
      </c>
      <c r="L292" s="15">
        <f>K292/(1-SUM(G$10:G292))</f>
        <v>510876.51388993248</v>
      </c>
      <c r="M292" s="15">
        <f t="shared" si="85"/>
        <v>98823216.282618225</v>
      </c>
      <c r="N292" s="2">
        <f t="shared" si="75"/>
        <v>666158.14017481275</v>
      </c>
      <c r="O292" s="3">
        <f t="shared" si="76"/>
        <v>937086.11777304974</v>
      </c>
      <c r="P292" s="3"/>
      <c r="Q292" s="22">
        <v>283</v>
      </c>
      <c r="R292" s="23">
        <f t="shared" si="77"/>
        <v>937086.11777304974</v>
      </c>
      <c r="S292" s="2"/>
    </row>
    <row r="293" spans="2:19">
      <c r="B293">
        <v>284</v>
      </c>
      <c r="C293" s="3">
        <f t="shared" si="78"/>
        <v>42682318.275543116</v>
      </c>
      <c r="D293">
        <f t="shared" si="79"/>
        <v>0.06</v>
      </c>
      <c r="E293" s="13">
        <f t="shared" si="80"/>
        <v>5.1430128318229462E-3</v>
      </c>
      <c r="F293" s="15">
        <f t="shared" si="81"/>
        <v>98823216.282618225</v>
      </c>
      <c r="G293" s="16">
        <f t="shared" si="82"/>
        <v>4.5153085548514365E-3</v>
      </c>
      <c r="H293" s="17">
        <f t="shared" si="73"/>
        <v>735212.17722282349</v>
      </c>
      <c r="I293" s="17">
        <f t="shared" si="74"/>
        <v>266764.48922214448</v>
      </c>
      <c r="J293" s="2">
        <f t="shared" si="83"/>
        <v>446217.31389883987</v>
      </c>
      <c r="K293" s="2">
        <f t="shared" si="84"/>
        <v>217220.80921190599</v>
      </c>
      <c r="L293" s="15">
        <f>K293/(1-SUM(G$10:G293))</f>
        <v>508249.06942351942</v>
      </c>
      <c r="M293" s="15">
        <f t="shared" si="85"/>
        <v>98314967.213194698</v>
      </c>
      <c r="N293" s="2">
        <f t="shared" si="75"/>
        <v>663438.1231107458</v>
      </c>
      <c r="O293" s="3">
        <f t="shared" si="76"/>
        <v>930202.61233289028</v>
      </c>
      <c r="P293" s="3"/>
      <c r="Q293" s="22">
        <v>284</v>
      </c>
      <c r="R293" s="23">
        <f t="shared" si="77"/>
        <v>930202.61233289028</v>
      </c>
      <c r="S293" s="2"/>
    </row>
    <row r="294" spans="2:19">
      <c r="B294">
        <v>285</v>
      </c>
      <c r="C294" s="3">
        <f t="shared" si="78"/>
        <v>42018880.152432375</v>
      </c>
      <c r="D294">
        <f t="shared" si="79"/>
        <v>0.06</v>
      </c>
      <c r="E294" s="13">
        <f t="shared" si="80"/>
        <v>5.1430128318229462E-3</v>
      </c>
      <c r="F294" s="15">
        <f t="shared" si="81"/>
        <v>98314967.213194698</v>
      </c>
      <c r="G294" s="16">
        <f t="shared" si="82"/>
        <v>4.5458809565249109E-3</v>
      </c>
      <c r="H294" s="17">
        <f t="shared" si="73"/>
        <v>731430.97156125389</v>
      </c>
      <c r="I294" s="17">
        <f t="shared" si="74"/>
        <v>262618.00095270231</v>
      </c>
      <c r="J294" s="2">
        <f t="shared" si="83"/>
        <v>446928.13719583279</v>
      </c>
      <c r="K294" s="2">
        <f t="shared" si="84"/>
        <v>213805.08265828932</v>
      </c>
      <c r="L294" s="15">
        <f>K294/(1-SUM(G$10:G294))</f>
        <v>505635.13793771219</v>
      </c>
      <c r="M294" s="15">
        <f t="shared" si="85"/>
        <v>97809332.075256988</v>
      </c>
      <c r="N294" s="2">
        <f t="shared" si="75"/>
        <v>660733.21985412214</v>
      </c>
      <c r="O294" s="3">
        <f t="shared" si="76"/>
        <v>923351.22080682451</v>
      </c>
      <c r="P294" s="3"/>
      <c r="Q294" s="22">
        <v>285</v>
      </c>
      <c r="R294" s="23">
        <f t="shared" si="77"/>
        <v>923351.22080682451</v>
      </c>
      <c r="S294" s="2"/>
    </row>
    <row r="295" spans="2:19">
      <c r="B295">
        <v>286</v>
      </c>
      <c r="C295" s="3">
        <f t="shared" si="78"/>
        <v>41358146.932578251</v>
      </c>
      <c r="D295">
        <f t="shared" si="79"/>
        <v>0.06</v>
      </c>
      <c r="E295" s="13">
        <f t="shared" si="80"/>
        <v>5.1430128318229462E-3</v>
      </c>
      <c r="F295" s="15">
        <f t="shared" si="81"/>
        <v>97809332.075256988</v>
      </c>
      <c r="G295" s="16">
        <f t="shared" si="82"/>
        <v>4.5766603588347152E-3</v>
      </c>
      <c r="H295" s="17">
        <f t="shared" si="73"/>
        <v>727669.21268892172</v>
      </c>
      <c r="I295" s="17">
        <f t="shared" si="74"/>
        <v>258488.41832861406</v>
      </c>
      <c r="J295" s="2">
        <f t="shared" si="83"/>
        <v>447640.09283292945</v>
      </c>
      <c r="K295" s="2">
        <f t="shared" si="84"/>
        <v>210403.26163319059</v>
      </c>
      <c r="L295" s="15">
        <f>K295/(1-SUM(G$10:G295))</f>
        <v>503034.64993507799</v>
      </c>
      <c r="M295" s="15">
        <f t="shared" si="85"/>
        <v>97306297.425321907</v>
      </c>
      <c r="N295" s="2">
        <f t="shared" si="75"/>
        <v>658043.35446612001</v>
      </c>
      <c r="O295" s="3">
        <f t="shared" si="76"/>
        <v>916531.7727947341</v>
      </c>
      <c r="P295" s="3"/>
      <c r="Q295" s="22">
        <v>286</v>
      </c>
      <c r="R295" s="23">
        <f t="shared" si="77"/>
        <v>916531.7727947341</v>
      </c>
      <c r="S295" s="2"/>
    </row>
    <row r="296" spans="2:19">
      <c r="B296">
        <v>287</v>
      </c>
      <c r="C296" s="3">
        <f t="shared" si="78"/>
        <v>40700103.578112133</v>
      </c>
      <c r="D296">
        <f t="shared" si="79"/>
        <v>0.06</v>
      </c>
      <c r="E296" s="13">
        <f t="shared" si="80"/>
        <v>5.1430128318229462E-3</v>
      </c>
      <c r="F296" s="15">
        <f t="shared" si="81"/>
        <v>97306297.425321907</v>
      </c>
      <c r="G296" s="16">
        <f t="shared" si="82"/>
        <v>4.6076481633476581E-3</v>
      </c>
      <c r="H296" s="17">
        <f t="shared" si="73"/>
        <v>723926.80059074005</v>
      </c>
      <c r="I296" s="17">
        <f t="shared" si="74"/>
        <v>254375.64736320081</v>
      </c>
      <c r="J296" s="2">
        <f t="shared" si="83"/>
        <v>448353.18261394545</v>
      </c>
      <c r="K296" s="2">
        <f t="shared" si="84"/>
        <v>207015.26878738153</v>
      </c>
      <c r="L296" s="15">
        <f>K296/(1-SUM(G$10:G296))</f>
        <v>500447.53627561039</v>
      </c>
      <c r="M296" s="15">
        <f t="shared" si="85"/>
        <v>96805849.889046296</v>
      </c>
      <c r="N296" s="2">
        <f t="shared" si="75"/>
        <v>655368.45140132704</v>
      </c>
      <c r="O296" s="3">
        <f t="shared" si="76"/>
        <v>909744.09876452782</v>
      </c>
      <c r="P296" s="3"/>
      <c r="Q296" s="22">
        <v>287</v>
      </c>
      <c r="R296" s="23">
        <f t="shared" si="77"/>
        <v>909744.09876452782</v>
      </c>
      <c r="S296" s="2"/>
    </row>
    <row r="297" spans="2:19">
      <c r="B297">
        <v>288</v>
      </c>
      <c r="C297" s="3">
        <f t="shared" si="78"/>
        <v>40044735.126710802</v>
      </c>
      <c r="D297">
        <f t="shared" si="79"/>
        <v>0.06</v>
      </c>
      <c r="E297" s="13">
        <f t="shared" si="80"/>
        <v>5.1430128318229462E-3</v>
      </c>
      <c r="F297" s="15">
        <f t="shared" si="81"/>
        <v>96805849.889046296</v>
      </c>
      <c r="G297" s="16">
        <f t="shared" si="82"/>
        <v>4.6388457811203264E-3</v>
      </c>
      <c r="H297" s="17">
        <f t="shared" si="73"/>
        <v>720203.6357660013</v>
      </c>
      <c r="I297" s="17">
        <f t="shared" si="74"/>
        <v>250279.5945419425</v>
      </c>
      <c r="J297" s="2">
        <f t="shared" si="83"/>
        <v>449067.40834557003</v>
      </c>
      <c r="K297" s="2">
        <f t="shared" si="84"/>
        <v>203641.02716014997</v>
      </c>
      <c r="L297" s="15">
        <f>K297/(1-SUM(G$10:G297))</f>
        <v>497873.72817489062</v>
      </c>
      <c r="M297" s="15">
        <f t="shared" si="85"/>
        <v>96307976.160871401</v>
      </c>
      <c r="N297" s="2">
        <f t="shared" si="75"/>
        <v>652708.43550571997</v>
      </c>
      <c r="O297" s="3">
        <f t="shared" si="76"/>
        <v>902988.03004766244</v>
      </c>
      <c r="P297" s="3"/>
      <c r="Q297" s="22">
        <v>288</v>
      </c>
      <c r="R297" s="23">
        <f t="shared" si="77"/>
        <v>902988.03004766244</v>
      </c>
      <c r="S297" s="2"/>
    </row>
    <row r="298" spans="2:19">
      <c r="B298">
        <v>289</v>
      </c>
      <c r="C298" s="3">
        <f t="shared" si="78"/>
        <v>39392026.691205077</v>
      </c>
      <c r="D298">
        <f t="shared" si="79"/>
        <v>0.06</v>
      </c>
      <c r="E298" s="13">
        <f t="shared" si="80"/>
        <v>5.1430128318229462E-3</v>
      </c>
      <c r="F298" s="15">
        <f t="shared" si="81"/>
        <v>96307976.160871401</v>
      </c>
      <c r="G298" s="16">
        <f t="shared" si="82"/>
        <v>4.6702546327633283E-3</v>
      </c>
      <c r="H298" s="17">
        <f t="shared" si="73"/>
        <v>716499.61922573135</v>
      </c>
      <c r="I298" s="17">
        <f t="shared" si="74"/>
        <v>246200.16682003171</v>
      </c>
      <c r="J298" s="2">
        <f t="shared" si="83"/>
        <v>449782.77183736983</v>
      </c>
      <c r="K298" s="2">
        <f t="shared" si="84"/>
        <v>200280.46017728723</v>
      </c>
      <c r="L298" s="15">
        <f>K298/(1-SUM(G$10:G298))</f>
        <v>495313.1572022597</v>
      </c>
      <c r="M298" s="15">
        <f t="shared" si="85"/>
        <v>95812663.003669143</v>
      </c>
      <c r="N298" s="2">
        <f t="shared" si="75"/>
        <v>650063.232014657</v>
      </c>
      <c r="O298" s="3">
        <f t="shared" si="76"/>
        <v>896263.39883468871</v>
      </c>
      <c r="P298" s="3"/>
      <c r="Q298" s="22">
        <v>289</v>
      </c>
      <c r="R298" s="23">
        <f t="shared" si="77"/>
        <v>896263.39883468871</v>
      </c>
      <c r="S298" s="2"/>
    </row>
    <row r="299" spans="2:19">
      <c r="B299">
        <v>290</v>
      </c>
      <c r="C299" s="3">
        <f t="shared" si="78"/>
        <v>38741963.459190421</v>
      </c>
      <c r="D299">
        <f t="shared" si="79"/>
        <v>0.06</v>
      </c>
      <c r="E299" s="13">
        <f t="shared" si="80"/>
        <v>5.1430128318229462E-3</v>
      </c>
      <c r="F299" s="15">
        <f t="shared" si="81"/>
        <v>95812663.003669143</v>
      </c>
      <c r="G299" s="16">
        <f t="shared" si="82"/>
        <v>4.7018761485059972E-3</v>
      </c>
      <c r="H299" s="17">
        <f t="shared" si="73"/>
        <v>712814.65249005705</v>
      </c>
      <c r="I299" s="17">
        <f t="shared" si="74"/>
        <v>242137.27161994015</v>
      </c>
      <c r="J299" s="2">
        <f t="shared" si="83"/>
        <v>450499.27490179491</v>
      </c>
      <c r="K299" s="2">
        <f t="shared" si="84"/>
        <v>196933.49164908519</v>
      </c>
      <c r="L299" s="15">
        <f>K299/(1-SUM(G$10:G299))</f>
        <v>492765.75527899782</v>
      </c>
      <c r="M299" s="15">
        <f t="shared" si="85"/>
        <v>95319897.248390138</v>
      </c>
      <c r="N299" s="2">
        <f t="shared" si="75"/>
        <v>647432.76655088016</v>
      </c>
      <c r="O299" s="3">
        <f t="shared" si="76"/>
        <v>889570.03817082033</v>
      </c>
      <c r="P299" s="3"/>
      <c r="Q299" s="22">
        <v>290</v>
      </c>
      <c r="R299" s="23">
        <f t="shared" si="77"/>
        <v>889570.03817082033</v>
      </c>
      <c r="S299" s="2"/>
    </row>
    <row r="300" spans="2:19">
      <c r="B300">
        <v>291</v>
      </c>
      <c r="C300" s="3">
        <f t="shared" si="78"/>
        <v>38094530.692639545</v>
      </c>
      <c r="D300">
        <f t="shared" si="79"/>
        <v>0.06</v>
      </c>
      <c r="E300" s="13">
        <f t="shared" si="80"/>
        <v>5.1430128318229462E-3</v>
      </c>
      <c r="F300" s="15">
        <f t="shared" si="81"/>
        <v>95319897.248390138</v>
      </c>
      <c r="G300" s="16">
        <f t="shared" si="82"/>
        <v>4.7337117682615072E-3</v>
      </c>
      <c r="H300" s="17">
        <f t="shared" si="73"/>
        <v>709148.63758558931</v>
      </c>
      <c r="I300" s="17">
        <f t="shared" si="74"/>
        <v>238090.81682899714</v>
      </c>
      <c r="J300" s="2">
        <f t="shared" si="83"/>
        <v>451216.91935418203</v>
      </c>
      <c r="K300" s="2">
        <f t="shared" si="84"/>
        <v>193600.04576834405</v>
      </c>
      <c r="L300" s="15">
        <f>K300/(1-SUM(G$10:G300))</f>
        <v>490231.45467651496</v>
      </c>
      <c r="M300" s="15">
        <f t="shared" si="85"/>
        <v>94829665.793713629</v>
      </c>
      <c r="N300" s="2">
        <f t="shared" si="75"/>
        <v>644816.96512252605</v>
      </c>
      <c r="O300" s="3">
        <f t="shared" si="76"/>
        <v>882907.78195152315</v>
      </c>
      <c r="P300" s="3"/>
      <c r="Q300" s="22">
        <v>291</v>
      </c>
      <c r="R300" s="23">
        <f t="shared" si="77"/>
        <v>882907.78195152315</v>
      </c>
      <c r="S300" s="2"/>
    </row>
    <row r="301" spans="2:19">
      <c r="B301">
        <v>292</v>
      </c>
      <c r="C301" s="3">
        <f t="shared" si="78"/>
        <v>37449713.727517016</v>
      </c>
      <c r="D301">
        <f t="shared" si="79"/>
        <v>0.06</v>
      </c>
      <c r="E301" s="13">
        <f t="shared" si="80"/>
        <v>5.1430128318229462E-3</v>
      </c>
      <c r="F301" s="15">
        <f t="shared" si="81"/>
        <v>94829665.793713629</v>
      </c>
      <c r="G301" s="16">
        <f t="shared" si="82"/>
        <v>4.765762941692446E-3</v>
      </c>
      <c r="H301" s="17">
        <f t="shared" si="73"/>
        <v>705501.4770428167</v>
      </c>
      <c r="I301" s="17">
        <f t="shared" si="74"/>
        <v>234060.71079698135</v>
      </c>
      <c r="J301" s="2">
        <f t="shared" si="83"/>
        <v>451935.70701276016</v>
      </c>
      <c r="K301" s="2">
        <f t="shared" si="84"/>
        <v>190280.04710839037</v>
      </c>
      <c r="L301" s="15">
        <f>K301/(1-SUM(G$10:G301))</f>
        <v>487710.18801455043</v>
      </c>
      <c r="M301" s="15">
        <f t="shared" si="85"/>
        <v>94341955.605699077</v>
      </c>
      <c r="N301" s="2">
        <f t="shared" si="75"/>
        <v>642215.75412115059</v>
      </c>
      <c r="O301" s="3">
        <f t="shared" si="76"/>
        <v>876276.46491813194</v>
      </c>
      <c r="P301" s="3"/>
      <c r="Q301" s="22">
        <v>292</v>
      </c>
      <c r="R301" s="23">
        <f t="shared" si="77"/>
        <v>876276.46491813194</v>
      </c>
      <c r="S301" s="2"/>
    </row>
    <row r="302" spans="2:19">
      <c r="B302">
        <v>293</v>
      </c>
      <c r="C302" s="3">
        <f t="shared" si="78"/>
        <v>36807497.973395869</v>
      </c>
      <c r="D302">
        <f t="shared" si="79"/>
        <v>0.06</v>
      </c>
      <c r="E302" s="13">
        <f t="shared" si="80"/>
        <v>5.1430128318229462E-3</v>
      </c>
      <c r="F302" s="15">
        <f t="shared" si="81"/>
        <v>94341955.605699077</v>
      </c>
      <c r="G302" s="16">
        <f t="shared" si="82"/>
        <v>4.7980311282768227E-3</v>
      </c>
      <c r="H302" s="17">
        <f t="shared" si="73"/>
        <v>701873.07389351563</v>
      </c>
      <c r="I302" s="17">
        <f t="shared" si="74"/>
        <v>230046.86233372416</v>
      </c>
      <c r="J302" s="2">
        <f t="shared" si="83"/>
        <v>452655.63969865424</v>
      </c>
      <c r="K302" s="2">
        <f t="shared" si="84"/>
        <v>186973.42062110483</v>
      </c>
      <c r="L302" s="15">
        <f>K302/(1-SUM(G$10:G302))</f>
        <v>485201.88825938076</v>
      </c>
      <c r="M302" s="15">
        <f t="shared" si="85"/>
        <v>93856753.717439696</v>
      </c>
      <c r="N302" s="2">
        <f t="shared" si="75"/>
        <v>639629.06031975907</v>
      </c>
      <c r="O302" s="3">
        <f t="shared" si="76"/>
        <v>869675.92265348323</v>
      </c>
      <c r="P302" s="3"/>
      <c r="Q302" s="22">
        <v>293</v>
      </c>
      <c r="R302" s="23">
        <f t="shared" si="77"/>
        <v>869675.92265348323</v>
      </c>
      <c r="S302" s="2"/>
    </row>
    <row r="303" spans="2:19">
      <c r="B303">
        <v>294</v>
      </c>
      <c r="C303" s="3">
        <f t="shared" si="78"/>
        <v>36167868.91307611</v>
      </c>
      <c r="D303">
        <f t="shared" si="79"/>
        <v>0.06</v>
      </c>
      <c r="E303" s="13">
        <f t="shared" si="80"/>
        <v>5.1430128318229462E-3</v>
      </c>
      <c r="F303" s="15">
        <f t="shared" si="81"/>
        <v>93856753.717439696</v>
      </c>
      <c r="G303" s="16">
        <f t="shared" si="82"/>
        <v>4.8305177973745296E-3</v>
      </c>
      <c r="H303" s="17">
        <f t="shared" si="73"/>
        <v>698263.33166817029</v>
      </c>
      <c r="I303" s="17">
        <f t="shared" si="74"/>
        <v>226049.18070672569</v>
      </c>
      <c r="J303" s="2">
        <f t="shared" si="83"/>
        <v>453376.71923589049</v>
      </c>
      <c r="K303" s="2">
        <f t="shared" si="84"/>
        <v>183680.0916349607</v>
      </c>
      <c r="L303" s="15">
        <f>K303/(1-SUM(G$10:G303))</f>
        <v>482706.48872203811</v>
      </c>
      <c r="M303" s="15">
        <f t="shared" si="85"/>
        <v>93374047.228717655</v>
      </c>
      <c r="N303" s="2">
        <f t="shared" si="75"/>
        <v>637056.81087085116</v>
      </c>
      <c r="O303" s="3">
        <f t="shared" si="76"/>
        <v>863105.99157757685</v>
      </c>
      <c r="P303" s="3"/>
      <c r="Q303" s="22">
        <v>294</v>
      </c>
      <c r="R303" s="23">
        <f t="shared" si="77"/>
        <v>863105.99157757685</v>
      </c>
      <c r="S303" s="2"/>
    </row>
    <row r="304" spans="2:19">
      <c r="B304">
        <v>295</v>
      </c>
      <c r="C304" s="3">
        <f t="shared" si="78"/>
        <v>35530812.102205262</v>
      </c>
      <c r="D304">
        <f t="shared" si="79"/>
        <v>0.06</v>
      </c>
      <c r="E304" s="13">
        <f t="shared" si="80"/>
        <v>5.1430128318229462E-3</v>
      </c>
      <c r="F304" s="15">
        <f t="shared" si="81"/>
        <v>93374047.228717655</v>
      </c>
      <c r="G304" s="16">
        <f t="shared" si="82"/>
        <v>4.8632244282942536E-3</v>
      </c>
      <c r="H304" s="17">
        <f t="shared" si="73"/>
        <v>694672.15439340926</v>
      </c>
      <c r="I304" s="17">
        <f t="shared" si="74"/>
        <v>222067.5756387829</v>
      </c>
      <c r="J304" s="2">
        <f t="shared" si="83"/>
        <v>454098.94745140104</v>
      </c>
      <c r="K304" s="2">
        <f t="shared" si="84"/>
        <v>180399.98585307185</v>
      </c>
      <c r="L304" s="15">
        <f>K304/(1-SUM(G$10:G304))</f>
        <v>480223.92305653647</v>
      </c>
      <c r="M304" s="15">
        <f t="shared" si="85"/>
        <v>92893823.305661112</v>
      </c>
      <c r="N304" s="2">
        <f t="shared" si="75"/>
        <v>634498.93330447283</v>
      </c>
      <c r="O304" s="3">
        <f t="shared" si="76"/>
        <v>856566.50894325576</v>
      </c>
      <c r="P304" s="3"/>
      <c r="Q304" s="22">
        <v>295</v>
      </c>
      <c r="R304" s="23">
        <f t="shared" si="77"/>
        <v>856566.50894325576</v>
      </c>
      <c r="S304" s="2"/>
    </row>
    <row r="305" spans="2:19">
      <c r="B305">
        <v>296</v>
      </c>
      <c r="C305" s="3">
        <f t="shared" si="78"/>
        <v>34896313.168900795</v>
      </c>
      <c r="D305">
        <f t="shared" si="79"/>
        <v>0.06</v>
      </c>
      <c r="E305" s="13">
        <f t="shared" si="80"/>
        <v>5.1430128318229462E-3</v>
      </c>
      <c r="F305" s="15">
        <f t="shared" si="81"/>
        <v>92893823.305661112</v>
      </c>
      <c r="G305" s="16">
        <f t="shared" si="82"/>
        <v>4.8961525103608308E-3</v>
      </c>
      <c r="H305" s="17">
        <f t="shared" si="73"/>
        <v>691099.44658945396</v>
      </c>
      <c r="I305" s="17">
        <f t="shared" si="74"/>
        <v>218101.95730562997</v>
      </c>
      <c r="J305" s="2">
        <f t="shared" si="83"/>
        <v>454822.32617502811</v>
      </c>
      <c r="K305" s="2">
        <f t="shared" si="84"/>
        <v>177133.02935125111</v>
      </c>
      <c r="L305" s="15">
        <f>K305/(1-SUM(G$10:G305))</f>
        <v>477754.12525810837</v>
      </c>
      <c r="M305" s="15">
        <f t="shared" si="85"/>
        <v>92416069.180403009</v>
      </c>
      <c r="N305" s="2">
        <f t="shared" si="75"/>
        <v>631955.35552627919</v>
      </c>
      <c r="O305" s="3">
        <f t="shared" si="76"/>
        <v>850057.31283190916</v>
      </c>
      <c r="P305" s="3"/>
      <c r="Q305" s="22">
        <v>296</v>
      </c>
      <c r="R305" s="23">
        <f t="shared" si="77"/>
        <v>850057.31283190916</v>
      </c>
      <c r="S305" s="2"/>
    </row>
    <row r="306" spans="2:19">
      <c r="B306">
        <v>297</v>
      </c>
      <c r="C306" s="3">
        <f t="shared" si="78"/>
        <v>34264357.813374519</v>
      </c>
      <c r="D306">
        <f t="shared" si="79"/>
        <v>0.06</v>
      </c>
      <c r="E306" s="13">
        <f t="shared" si="80"/>
        <v>5.1430128318229462E-3</v>
      </c>
      <c r="F306" s="15">
        <f t="shared" si="81"/>
        <v>92416069.180403009</v>
      </c>
      <c r="G306" s="16">
        <f t="shared" si="82"/>
        <v>4.9293035429830651E-3</v>
      </c>
      <c r="H306" s="17">
        <f t="shared" si="73"/>
        <v>687545.11326757853</v>
      </c>
      <c r="I306" s="17">
        <f t="shared" si="74"/>
        <v>214152.23633359073</v>
      </c>
      <c r="J306" s="2">
        <f t="shared" si="83"/>
        <v>455546.85723952862</v>
      </c>
      <c r="K306" s="2">
        <f t="shared" si="84"/>
        <v>173879.14857607847</v>
      </c>
      <c r="L306" s="15">
        <f>K306/(1-SUM(G$10:G306))</f>
        <v>475297.0296614496</v>
      </c>
      <c r="M306" s="15">
        <f t="shared" si="85"/>
        <v>91940772.150741562</v>
      </c>
      <c r="N306" s="2">
        <f t="shared" si="75"/>
        <v>629426.00581560703</v>
      </c>
      <c r="O306" s="3">
        <f t="shared" si="76"/>
        <v>843578.24214919773</v>
      </c>
      <c r="P306" s="3"/>
      <c r="Q306" s="22">
        <v>297</v>
      </c>
      <c r="R306" s="23">
        <f t="shared" si="77"/>
        <v>843578.24214919773</v>
      </c>
      <c r="S306" s="2"/>
    </row>
    <row r="307" spans="2:19">
      <c r="B307">
        <v>298</v>
      </c>
      <c r="C307" s="3">
        <f t="shared" si="78"/>
        <v>33634931.807558909</v>
      </c>
      <c r="D307">
        <f t="shared" si="79"/>
        <v>0.06</v>
      </c>
      <c r="E307" s="13">
        <f t="shared" si="80"/>
        <v>5.1430128318229462E-3</v>
      </c>
      <c r="F307" s="15">
        <f t="shared" si="81"/>
        <v>91940772.150741562</v>
      </c>
      <c r="G307" s="16">
        <f t="shared" si="82"/>
        <v>4.9626790357220132E-3</v>
      </c>
      <c r="H307" s="17">
        <f t="shared" si="73"/>
        <v>684009.05992758635</v>
      </c>
      <c r="I307" s="17">
        <f t="shared" si="74"/>
        <v>210218.32379724318</v>
      </c>
      <c r="J307" s="2">
        <f t="shared" si="83"/>
        <v>456272.54248057946</v>
      </c>
      <c r="K307" s="2">
        <f t="shared" si="84"/>
        <v>170638.27034297911</v>
      </c>
      <c r="L307" s="15">
        <f>K307/(1-SUM(G$10:G307))</f>
        <v>472852.57093897334</v>
      </c>
      <c r="M307" s="15">
        <f t="shared" si="85"/>
        <v>91467919.579802588</v>
      </c>
      <c r="N307" s="2">
        <f t="shared" si="75"/>
        <v>626910.81282355858</v>
      </c>
      <c r="O307" s="3">
        <f t="shared" si="76"/>
        <v>837129.13662080176</v>
      </c>
      <c r="P307" s="3"/>
      <c r="Q307" s="22">
        <v>298</v>
      </c>
      <c r="R307" s="23">
        <f t="shared" si="77"/>
        <v>837129.13662080176</v>
      </c>
      <c r="S307" s="2"/>
    </row>
    <row r="308" spans="2:19">
      <c r="B308">
        <v>299</v>
      </c>
      <c r="C308" s="3">
        <f t="shared" si="78"/>
        <v>33008020.994735349</v>
      </c>
      <c r="D308">
        <f t="shared" si="79"/>
        <v>0.06</v>
      </c>
      <c r="E308" s="13">
        <f t="shared" si="80"/>
        <v>5.1430128318229462E-3</v>
      </c>
      <c r="F308" s="15">
        <f t="shared" si="81"/>
        <v>91467919.579802588</v>
      </c>
      <c r="G308" s="16">
        <f t="shared" si="82"/>
        <v>4.9962805083597151E-3</v>
      </c>
      <c r="H308" s="17">
        <f t="shared" si="73"/>
        <v>680491.19255529554</v>
      </c>
      <c r="I308" s="17">
        <f t="shared" si="74"/>
        <v>206300.13121709591</v>
      </c>
      <c r="J308" s="2">
        <f t="shared" si="83"/>
        <v>456999.3837367816</v>
      </c>
      <c r="K308" s="2">
        <f t="shared" si="84"/>
        <v>167410.32183431168</v>
      </c>
      <c r="L308" s="15">
        <f>K308/(1-SUM(G$10:G308))</f>
        <v>470420.68409907381</v>
      </c>
      <c r="M308" s="15">
        <f t="shared" si="85"/>
        <v>90997498.895703509</v>
      </c>
      <c r="N308" s="2">
        <f t="shared" si="75"/>
        <v>624409.70557109325</v>
      </c>
      <c r="O308" s="3">
        <f t="shared" si="76"/>
        <v>830709.83678818913</v>
      </c>
      <c r="P308" s="3"/>
      <c r="Q308" s="22">
        <v>299</v>
      </c>
      <c r="R308" s="23">
        <f t="shared" si="77"/>
        <v>830709.83678818913</v>
      </c>
      <c r="S308" s="2"/>
    </row>
    <row r="309" spans="2:19">
      <c r="B309">
        <v>300</v>
      </c>
      <c r="C309" s="3">
        <f t="shared" si="78"/>
        <v>32383611.289164256</v>
      </c>
      <c r="D309">
        <f t="shared" si="79"/>
        <v>0.06</v>
      </c>
      <c r="E309" s="13">
        <f t="shared" si="80"/>
        <v>5.1430128318229462E-3</v>
      </c>
      <c r="F309" s="15">
        <f t="shared" si="81"/>
        <v>90997498.895703509</v>
      </c>
      <c r="G309" s="16">
        <f t="shared" si="82"/>
        <v>5.0301094909684018E-3</v>
      </c>
      <c r="H309" s="17">
        <f t="shared" si="73"/>
        <v>676991.41762004117</v>
      </c>
      <c r="I309" s="17">
        <f t="shared" si="74"/>
        <v>202397.5705572766</v>
      </c>
      <c r="J309" s="2">
        <f t="shared" si="83"/>
        <v>457727.38284966489</v>
      </c>
      <c r="K309" s="2">
        <f t="shared" si="84"/>
        <v>164195.23059746565</v>
      </c>
      <c r="L309" s="15">
        <f>K309/(1-SUM(G$10:G309))</f>
        <v>468001.30448439735</v>
      </c>
      <c r="M309" s="15">
        <f t="shared" si="85"/>
        <v>90529497.591219112</v>
      </c>
      <c r="N309" s="2">
        <f t="shared" si="75"/>
        <v>621922.61344713054</v>
      </c>
      <c r="O309" s="3">
        <f t="shared" si="76"/>
        <v>824320.18400440714</v>
      </c>
      <c r="P309" s="3"/>
      <c r="Q309" s="22">
        <v>300</v>
      </c>
      <c r="R309" s="23">
        <f t="shared" si="77"/>
        <v>824320.18400440714</v>
      </c>
      <c r="S309" s="2"/>
    </row>
    <row r="310" spans="2:19">
      <c r="B310">
        <v>301</v>
      </c>
      <c r="C310" s="3">
        <f t="shared" si="78"/>
        <v>31761688.675717127</v>
      </c>
      <c r="D310">
        <f t="shared" si="79"/>
        <v>0.06</v>
      </c>
      <c r="E310" s="13">
        <f t="shared" si="80"/>
        <v>5.1430128318229462E-3</v>
      </c>
      <c r="F310" s="15">
        <f t="shared" si="81"/>
        <v>90529497.591219112</v>
      </c>
      <c r="G310" s="16">
        <f t="shared" si="82"/>
        <v>5.064167523980167E-3</v>
      </c>
      <c r="H310" s="17">
        <f t="shared" si="73"/>
        <v>673509.64207218739</v>
      </c>
      <c r="I310" s="17">
        <f t="shared" si="74"/>
        <v>198510.55422323206</v>
      </c>
      <c r="J310" s="2">
        <f t="shared" si="83"/>
        <v>458456.54166369257</v>
      </c>
      <c r="K310" s="2">
        <f t="shared" si="84"/>
        <v>160992.92454296921</v>
      </c>
      <c r="L310" s="15">
        <f>K310/(1-SUM(G$10:G310))</f>
        <v>465594.36777012429</v>
      </c>
      <c r="M310" s="15">
        <f t="shared" si="85"/>
        <v>90063903.223448992</v>
      </c>
      <c r="N310" s="2">
        <f t="shared" si="75"/>
        <v>619449.46620666177</v>
      </c>
      <c r="O310" s="3">
        <f t="shared" si="76"/>
        <v>817960.02042989386</v>
      </c>
      <c r="P310" s="3"/>
      <c r="Q310" s="22">
        <v>301</v>
      </c>
      <c r="R310" s="23">
        <f t="shared" si="77"/>
        <v>817960.02042989386</v>
      </c>
      <c r="S310" s="2"/>
    </row>
    <row r="311" spans="2:19">
      <c r="B311">
        <v>302</v>
      </c>
      <c r="C311" s="3">
        <f t="shared" si="78"/>
        <v>31142239.209510464</v>
      </c>
      <c r="D311">
        <f t="shared" si="79"/>
        <v>0.06</v>
      </c>
      <c r="E311" s="13">
        <f t="shared" si="80"/>
        <v>5.1430128318229462E-3</v>
      </c>
      <c r="F311" s="15">
        <f t="shared" si="81"/>
        <v>90063903.223448992</v>
      </c>
      <c r="G311" s="16">
        <f t="shared" si="82"/>
        <v>5.0984561582571178E-3</v>
      </c>
      <c r="H311" s="17">
        <f t="shared" si="73"/>
        <v>670045.77334065363</v>
      </c>
      <c r="I311" s="17">
        <f t="shared" si="74"/>
        <v>194638.99505944038</v>
      </c>
      <c r="J311" s="2">
        <f t="shared" si="83"/>
        <v>459186.86202626658</v>
      </c>
      <c r="K311" s="2">
        <f t="shared" si="84"/>
        <v>157803.3319426064</v>
      </c>
      <c r="L311" s="15">
        <f>K311/(1-SUM(G$10:G311))</f>
        <v>463199.80996225798</v>
      </c>
      <c r="M311" s="15">
        <f t="shared" si="85"/>
        <v>89600703.413486734</v>
      </c>
      <c r="N311" s="2">
        <f t="shared" si="75"/>
        <v>616990.19396887301</v>
      </c>
      <c r="O311" s="3">
        <f t="shared" si="76"/>
        <v>811629.18902831338</v>
      </c>
      <c r="P311" s="3"/>
      <c r="Q311" s="22">
        <v>302</v>
      </c>
      <c r="R311" s="23">
        <f t="shared" si="77"/>
        <v>811629.18902831338</v>
      </c>
      <c r="S311" s="2"/>
    </row>
    <row r="312" spans="2:19">
      <c r="B312">
        <v>303</v>
      </c>
      <c r="C312" s="3">
        <f t="shared" si="78"/>
        <v>30525249.015541591</v>
      </c>
      <c r="D312">
        <f t="shared" si="79"/>
        <v>0.06</v>
      </c>
      <c r="E312" s="13">
        <f t="shared" si="80"/>
        <v>5.1430128318229462E-3</v>
      </c>
      <c r="F312" s="15">
        <f t="shared" si="81"/>
        <v>89600703.413486734</v>
      </c>
      <c r="G312" s="16">
        <f t="shared" si="82"/>
        <v>5.1329769551619834E-3</v>
      </c>
      <c r="H312" s="17">
        <f t="shared" si="73"/>
        <v>666599.7193304539</v>
      </c>
      <c r="I312" s="17">
        <f t="shared" si="74"/>
        <v>190782.80634713496</v>
      </c>
      <c r="J312" s="2">
        <f t="shared" si="83"/>
        <v>459918.34578773106</v>
      </c>
      <c r="K312" s="2">
        <f t="shared" si="84"/>
        <v>154626.38142754408</v>
      </c>
      <c r="L312" s="15">
        <f>K312/(1-SUM(G$10:G312))</f>
        <v>460817.56739592418</v>
      </c>
      <c r="M312" s="15">
        <f t="shared" si="85"/>
        <v>89139885.846090809</v>
      </c>
      <c r="N312" s="2">
        <f t="shared" si="75"/>
        <v>614544.72721527517</v>
      </c>
      <c r="O312" s="3">
        <f t="shared" si="76"/>
        <v>805327.53356241016</v>
      </c>
      <c r="P312" s="3"/>
      <c r="Q312" s="22">
        <v>303</v>
      </c>
      <c r="R312" s="23">
        <f t="shared" si="77"/>
        <v>805327.53356241016</v>
      </c>
      <c r="S312" s="2"/>
    </row>
    <row r="313" spans="2:19">
      <c r="B313">
        <v>304</v>
      </c>
      <c r="C313" s="3">
        <f t="shared" si="78"/>
        <v>29910704.288326316</v>
      </c>
      <c r="D313">
        <f t="shared" si="79"/>
        <v>0.06</v>
      </c>
      <c r="E313" s="13">
        <f t="shared" si="80"/>
        <v>5.1430128318229462E-3</v>
      </c>
      <c r="F313" s="15">
        <f t="shared" si="81"/>
        <v>89139885.846090809</v>
      </c>
      <c r="G313" s="16">
        <f t="shared" si="82"/>
        <v>5.1677314866292266E-3</v>
      </c>
      <c r="H313" s="17">
        <f t="shared" si="73"/>
        <v>663171.38842024782</v>
      </c>
      <c r="I313" s="17">
        <f t="shared" si="74"/>
        <v>186941.90180203947</v>
      </c>
      <c r="J313" s="2">
        <f t="shared" si="83"/>
        <v>460650.9948013784</v>
      </c>
      <c r="K313" s="2">
        <f t="shared" si="84"/>
        <v>151462.00198646836</v>
      </c>
      <c r="L313" s="15">
        <f>K313/(1-SUM(G$10:G313))</f>
        <v>458447.57673367736</v>
      </c>
      <c r="M313" s="15">
        <f t="shared" si="85"/>
        <v>88681438.26935713</v>
      </c>
      <c r="N313" s="2">
        <f t="shared" si="75"/>
        <v>612112.99678784679</v>
      </c>
      <c r="O313" s="3">
        <f t="shared" si="76"/>
        <v>799054.89858988626</v>
      </c>
      <c r="P313" s="3"/>
      <c r="Q313" s="22">
        <v>304</v>
      </c>
      <c r="R313" s="23">
        <f t="shared" si="77"/>
        <v>799054.89858988626</v>
      </c>
      <c r="S313" s="2"/>
    </row>
    <row r="314" spans="2:19">
      <c r="B314">
        <v>305</v>
      </c>
      <c r="C314" s="3">
        <f t="shared" si="78"/>
        <v>29298591.291538466</v>
      </c>
      <c r="D314">
        <f t="shared" si="79"/>
        <v>0.06</v>
      </c>
      <c r="E314" s="13">
        <f t="shared" si="80"/>
        <v>5.1430128318229462E-3</v>
      </c>
      <c r="F314" s="15">
        <f t="shared" si="81"/>
        <v>88681438.26935713</v>
      </c>
      <c r="G314" s="16">
        <f t="shared" si="82"/>
        <v>5.2027213352366123E-3</v>
      </c>
      <c r="H314" s="17">
        <f t="shared" si="73"/>
        <v>659760.68945990456</v>
      </c>
      <c r="I314" s="17">
        <f t="shared" si="74"/>
        <v>183116.19557211539</v>
      </c>
      <c r="J314" s="2">
        <f t="shared" si="83"/>
        <v>461384.81092345295</v>
      </c>
      <c r="K314" s="2">
        <f t="shared" si="84"/>
        <v>148310.12296373083</v>
      </c>
      <c r="L314" s="15">
        <f>K314/(1-SUM(G$10:G314))</f>
        <v>456089.77496381785</v>
      </c>
      <c r="M314" s="15">
        <f t="shared" si="85"/>
        <v>88225348.494393319</v>
      </c>
      <c r="N314" s="2">
        <f t="shared" si="75"/>
        <v>609694.93388718378</v>
      </c>
      <c r="O314" s="3">
        <f t="shared" si="76"/>
        <v>792811.12945929915</v>
      </c>
      <c r="P314" s="3"/>
      <c r="Q314" s="22">
        <v>305</v>
      </c>
      <c r="R314" s="23">
        <f t="shared" si="77"/>
        <v>792811.12945929915</v>
      </c>
      <c r="S314" s="2"/>
    </row>
    <row r="315" spans="2:19">
      <c r="B315">
        <v>306</v>
      </c>
      <c r="C315" s="3">
        <f t="shared" si="78"/>
        <v>28688896.357651282</v>
      </c>
      <c r="D315">
        <f t="shared" si="79"/>
        <v>0.06</v>
      </c>
      <c r="E315" s="13">
        <f t="shared" si="80"/>
        <v>5.1430128318229462E-3</v>
      </c>
      <c r="F315" s="15">
        <f t="shared" si="81"/>
        <v>88225348.494393319</v>
      </c>
      <c r="G315" s="16">
        <f t="shared" si="82"/>
        <v>5.2379480942772779E-3</v>
      </c>
      <c r="H315" s="17">
        <f t="shared" si="73"/>
        <v>656367.53176808008</v>
      </c>
      <c r="I315" s="17">
        <f t="shared" si="74"/>
        <v>179305.60223532049</v>
      </c>
      <c r="J315" s="2">
        <f t="shared" si="83"/>
        <v>462119.79601315618</v>
      </c>
      <c r="K315" s="2">
        <f t="shared" si="84"/>
        <v>145170.67405750405</v>
      </c>
      <c r="L315" s="15">
        <f>K315/(1-SUM(G$10:G315))</f>
        <v>453744.09939871565</v>
      </c>
      <c r="M315" s="15">
        <f t="shared" si="85"/>
        <v>87771604.394994602</v>
      </c>
      <c r="N315" s="2">
        <f t="shared" si="75"/>
        <v>607290.47007066023</v>
      </c>
      <c r="O315" s="3">
        <f t="shared" si="76"/>
        <v>786596.07230598072</v>
      </c>
      <c r="P315" s="3"/>
      <c r="Q315" s="22">
        <v>306</v>
      </c>
      <c r="R315" s="23">
        <f t="shared" si="77"/>
        <v>786596.07230598072</v>
      </c>
      <c r="S315" s="2"/>
    </row>
    <row r="316" spans="2:19">
      <c r="B316">
        <v>307</v>
      </c>
      <c r="C316" s="3">
        <f t="shared" si="78"/>
        <v>28081605.887580622</v>
      </c>
      <c r="D316">
        <f t="shared" si="79"/>
        <v>0.06</v>
      </c>
      <c r="E316" s="13">
        <f t="shared" si="80"/>
        <v>5.1430128318229462E-3</v>
      </c>
      <c r="F316" s="15">
        <f t="shared" si="81"/>
        <v>87771604.394994602</v>
      </c>
      <c r="G316" s="16">
        <f t="shared" si="82"/>
        <v>5.2734133678322805E-3</v>
      </c>
      <c r="H316" s="17">
        <f t="shared" si="73"/>
        <v>652991.8251298049</v>
      </c>
      <c r="I316" s="17">
        <f t="shared" si="74"/>
        <v>175510.03679737888</v>
      </c>
      <c r="J316" s="2">
        <f t="shared" si="83"/>
        <v>462855.95193265105</v>
      </c>
      <c r="K316" s="2">
        <f t="shared" si="84"/>
        <v>142043.58531794668</v>
      </c>
      <c r="L316" s="15">
        <f>K316/(1-SUM(G$10:G316))</f>
        <v>451410.48767314409</v>
      </c>
      <c r="M316" s="15">
        <f t="shared" si="85"/>
        <v>87320193.907321453</v>
      </c>
      <c r="N316" s="2">
        <f t="shared" si="75"/>
        <v>604899.53725059773</v>
      </c>
      <c r="O316" s="3">
        <f t="shared" si="76"/>
        <v>780409.57404797664</v>
      </c>
      <c r="P316" s="3"/>
      <c r="Q316" s="22">
        <v>307</v>
      </c>
      <c r="R316" s="23">
        <f t="shared" si="77"/>
        <v>780409.57404797664</v>
      </c>
      <c r="S316" s="2"/>
    </row>
    <row r="317" spans="2:19">
      <c r="B317">
        <v>308</v>
      </c>
      <c r="C317" s="3">
        <f t="shared" si="78"/>
        <v>27476706.350330025</v>
      </c>
      <c r="D317">
        <f t="shared" si="79"/>
        <v>0.06</v>
      </c>
      <c r="E317" s="13">
        <f t="shared" si="80"/>
        <v>5.1430128318229462E-3</v>
      </c>
      <c r="F317" s="15">
        <f t="shared" si="81"/>
        <v>87320193.907321453</v>
      </c>
      <c r="G317" s="16">
        <f t="shared" si="82"/>
        <v>5.3091187708436448E-3</v>
      </c>
      <c r="H317" s="17">
        <f t="shared" si="73"/>
        <v>649633.47979408666</v>
      </c>
      <c r="I317" s="17">
        <f t="shared" si="74"/>
        <v>171729.41468956266</v>
      </c>
      <c r="J317" s="2">
        <f t="shared" si="83"/>
        <v>463593.28054706717</v>
      </c>
      <c r="K317" s="2">
        <f t="shared" si="84"/>
        <v>138928.78714537789</v>
      </c>
      <c r="L317" s="15">
        <f>K317/(1-SUM(G$10:G317))</f>
        <v>449088.87774262164</v>
      </c>
      <c r="M317" s="15">
        <f t="shared" si="85"/>
        <v>86871105.029578835</v>
      </c>
      <c r="N317" s="2">
        <f t="shared" si="75"/>
        <v>602522.06769244513</v>
      </c>
      <c r="O317" s="3">
        <f t="shared" si="76"/>
        <v>774251.48238200776</v>
      </c>
      <c r="P317" s="3"/>
      <c r="Q317" s="22">
        <v>308</v>
      </c>
      <c r="R317" s="23">
        <f t="shared" si="77"/>
        <v>774251.48238200776</v>
      </c>
      <c r="S317" s="2"/>
    </row>
    <row r="318" spans="2:19">
      <c r="B318">
        <v>309</v>
      </c>
      <c r="C318" s="3">
        <f t="shared" si="78"/>
        <v>26874184.282637581</v>
      </c>
      <c r="D318">
        <f t="shared" si="79"/>
        <v>0.06</v>
      </c>
      <c r="E318" s="13">
        <f t="shared" si="80"/>
        <v>5.1430128318229462E-3</v>
      </c>
      <c r="F318" s="15">
        <f t="shared" si="81"/>
        <v>86871105.029578835</v>
      </c>
      <c r="G318" s="16">
        <f t="shared" si="82"/>
        <v>5.3450659291879006E-3</v>
      </c>
      <c r="H318" s="17">
        <f t="shared" si="73"/>
        <v>646292.40647152392</v>
      </c>
      <c r="I318" s="17">
        <f t="shared" si="74"/>
        <v>167963.65176648487</v>
      </c>
      <c r="J318" s="2">
        <f t="shared" si="83"/>
        <v>464331.78372450551</v>
      </c>
      <c r="K318" s="2">
        <f t="shared" si="84"/>
        <v>135826.21028846124</v>
      </c>
      <c r="L318" s="15">
        <f>K318/(1-SUM(G$10:G318))</f>
        <v>446779.20788176241</v>
      </c>
      <c r="M318" s="15">
        <f t="shared" si="85"/>
        <v>86424325.821697071</v>
      </c>
      <c r="N318" s="2">
        <f t="shared" si="75"/>
        <v>600157.99401296675</v>
      </c>
      <c r="O318" s="3">
        <f t="shared" si="76"/>
        <v>768121.64577945159</v>
      </c>
      <c r="P318" s="3"/>
      <c r="Q318" s="22">
        <v>309</v>
      </c>
      <c r="R318" s="23">
        <f t="shared" si="77"/>
        <v>768121.64577945159</v>
      </c>
      <c r="S318" s="2"/>
    </row>
    <row r="319" spans="2:19">
      <c r="B319">
        <v>310</v>
      </c>
      <c r="C319" s="3">
        <f t="shared" si="78"/>
        <v>26274026.288624614</v>
      </c>
      <c r="D319">
        <f t="shared" si="79"/>
        <v>0.06</v>
      </c>
      <c r="E319" s="13">
        <f t="shared" si="80"/>
        <v>5.1430128318229462E-3</v>
      </c>
      <c r="F319" s="15">
        <f t="shared" si="81"/>
        <v>86424325.821697071</v>
      </c>
      <c r="G319" s="16">
        <f t="shared" si="82"/>
        <v>5.3812564797501104E-3</v>
      </c>
      <c r="H319" s="17">
        <f t="shared" si="73"/>
        <v>642968.51633193111</v>
      </c>
      <c r="I319" s="17">
        <f t="shared" si="74"/>
        <v>164212.66430390385</v>
      </c>
      <c r="J319" s="2">
        <f t="shared" si="83"/>
        <v>465071.46333604213</v>
      </c>
      <c r="K319" s="2">
        <f t="shared" si="84"/>
        <v>132735.78584239786</v>
      </c>
      <c r="L319" s="15">
        <f>K319/(1-SUM(G$10:G319))</f>
        <v>444481.41668263474</v>
      </c>
      <c r="M319" s="15">
        <f t="shared" si="85"/>
        <v>85979844.40501444</v>
      </c>
      <c r="N319" s="2">
        <f t="shared" si="75"/>
        <v>597807.24917843996</v>
      </c>
      <c r="O319" s="3">
        <f t="shared" si="76"/>
        <v>762019.91348234378</v>
      </c>
      <c r="P319" s="3"/>
      <c r="Q319" s="22">
        <v>310</v>
      </c>
      <c r="R319" s="23">
        <f t="shared" si="77"/>
        <v>762019.91348234378</v>
      </c>
      <c r="S319" s="2"/>
    </row>
    <row r="320" spans="2:19">
      <c r="B320">
        <v>311</v>
      </c>
      <c r="C320" s="3">
        <f t="shared" si="78"/>
        <v>25676219.039446175</v>
      </c>
      <c r="D320">
        <f t="shared" si="79"/>
        <v>0.06</v>
      </c>
      <c r="E320" s="13">
        <f t="shared" si="80"/>
        <v>5.1430128318229462E-3</v>
      </c>
      <c r="F320" s="15">
        <f t="shared" si="81"/>
        <v>85979844.40501444</v>
      </c>
      <c r="G320" s="16">
        <f t="shared" si="82"/>
        <v>5.4176920704984187E-3</v>
      </c>
      <c r="H320" s="17">
        <f t="shared" si="73"/>
        <v>639661.72100197803</v>
      </c>
      <c r="I320" s="17">
        <f t="shared" si="74"/>
        <v>160476.3689965386</v>
      </c>
      <c r="J320" s="2">
        <f t="shared" si="83"/>
        <v>465812.32125573454</v>
      </c>
      <c r="K320" s="2">
        <f t="shared" si="84"/>
        <v>129657.44524712884</v>
      </c>
      <c r="L320" s="15">
        <f>K320/(1-SUM(G$10:G320))</f>
        <v>442195.44305312919</v>
      </c>
      <c r="M320" s="15">
        <f t="shared" si="85"/>
        <v>85537648.961961314</v>
      </c>
      <c r="N320" s="2">
        <f t="shared" si="75"/>
        <v>595469.76650286338</v>
      </c>
      <c r="O320" s="3">
        <f t="shared" si="76"/>
        <v>755946.13549940195</v>
      </c>
      <c r="P320" s="3"/>
      <c r="Q320" s="22">
        <v>311</v>
      </c>
      <c r="R320" s="23">
        <f t="shared" si="77"/>
        <v>755946.13549940195</v>
      </c>
      <c r="S320" s="2"/>
    </row>
    <row r="321" spans="2:19">
      <c r="B321">
        <v>312</v>
      </c>
      <c r="C321" s="3">
        <f t="shared" si="78"/>
        <v>25080749.27294331</v>
      </c>
      <c r="D321">
        <f t="shared" si="79"/>
        <v>0.06</v>
      </c>
      <c r="E321" s="13">
        <f t="shared" si="80"/>
        <v>5.1430128318229462E-3</v>
      </c>
      <c r="F321" s="15">
        <f t="shared" si="81"/>
        <v>85537648.961961314</v>
      </c>
      <c r="G321" s="16">
        <f t="shared" si="82"/>
        <v>5.4543743605590857E-3</v>
      </c>
      <c r="H321" s="17">
        <f t="shared" si="73"/>
        <v>636371.93256283877</v>
      </c>
      <c r="I321" s="17">
        <f t="shared" si="74"/>
        <v>156754.6829558957</v>
      </c>
      <c r="J321" s="2">
        <f t="shared" si="83"/>
        <v>466554.35936062527</v>
      </c>
      <c r="K321" s="2">
        <f t="shared" si="84"/>
        <v>126591.12028554684</v>
      </c>
      <c r="L321" s="15">
        <f>K321/(1-SUM(G$10:G321))</f>
        <v>439921.22621533327</v>
      </c>
      <c r="M321" s="15">
        <f t="shared" si="85"/>
        <v>85097727.735745981</v>
      </c>
      <c r="N321" s="2">
        <f t="shared" si="75"/>
        <v>593145.47964617214</v>
      </c>
      <c r="O321" s="3">
        <f t="shared" si="76"/>
        <v>749900.16260206781</v>
      </c>
      <c r="P321" s="3"/>
      <c r="Q321" s="22">
        <v>312</v>
      </c>
      <c r="R321" s="23">
        <f t="shared" si="77"/>
        <v>749900.16260206781</v>
      </c>
      <c r="S321" s="2"/>
    </row>
    <row r="322" spans="2:19">
      <c r="B322">
        <v>313</v>
      </c>
      <c r="C322" s="3">
        <f t="shared" si="78"/>
        <v>24487603.793297138</v>
      </c>
      <c r="D322">
        <f t="shared" si="79"/>
        <v>0.06</v>
      </c>
      <c r="E322" s="13">
        <f t="shared" si="80"/>
        <v>5.1430128318229462E-3</v>
      </c>
      <c r="F322" s="15">
        <f t="shared" si="81"/>
        <v>85097727.735745981</v>
      </c>
      <c r="G322" s="16">
        <f t="shared" si="82"/>
        <v>5.4913050202920382E-3</v>
      </c>
      <c r="H322" s="17">
        <f t="shared" si="73"/>
        <v>633099.06354785617</v>
      </c>
      <c r="I322" s="17">
        <f t="shared" si="74"/>
        <v>153047.5237081071</v>
      </c>
      <c r="J322" s="2">
        <f t="shared" si="83"/>
        <v>467297.57953074691</v>
      </c>
      <c r="K322" s="2">
        <f t="shared" si="84"/>
        <v>123536.74308171701</v>
      </c>
      <c r="L322" s="15">
        <f>K322/(1-SUM(G$10:G322))</f>
        <v>437658.70570391661</v>
      </c>
      <c r="M322" s="15">
        <f t="shared" si="85"/>
        <v>84660069.030042067</v>
      </c>
      <c r="N322" s="2">
        <f t="shared" si="75"/>
        <v>590834.32261246396</v>
      </c>
      <c r="O322" s="3">
        <f t="shared" si="76"/>
        <v>743881.84632057103</v>
      </c>
      <c r="P322" s="3"/>
      <c r="Q322" s="22">
        <v>313</v>
      </c>
      <c r="R322" s="23">
        <f t="shared" si="77"/>
        <v>743881.84632057103</v>
      </c>
      <c r="S322" s="2"/>
    </row>
    <row r="323" spans="2:19">
      <c r="B323">
        <v>314</v>
      </c>
      <c r="C323" s="3">
        <f t="shared" si="78"/>
        <v>23896769.470684674</v>
      </c>
      <c r="D323">
        <f t="shared" si="79"/>
        <v>0.06</v>
      </c>
      <c r="E323" s="13">
        <f t="shared" si="80"/>
        <v>5.1430128318229462E-3</v>
      </c>
      <c r="F323" s="15">
        <f t="shared" si="81"/>
        <v>84660069.030042067</v>
      </c>
      <c r="G323" s="16">
        <f t="shared" si="82"/>
        <v>5.5284857313669328E-3</v>
      </c>
      <c r="H323" s="17">
        <f t="shared" si="73"/>
        <v>629843.02694021456</v>
      </c>
      <c r="I323" s="17">
        <f t="shared" si="74"/>
        <v>149354.8091917792</v>
      </c>
      <c r="J323" s="2">
        <f t="shared" si="83"/>
        <v>468041.98364912713</v>
      </c>
      <c r="K323" s="2">
        <f t="shared" si="84"/>
        <v>120494.24609910678</v>
      </c>
      <c r="L323" s="15">
        <f>K323/(1-SUM(G$10:G323))</f>
        <v>435407.82136452215</v>
      </c>
      <c r="M323" s="15">
        <f t="shared" si="85"/>
        <v>84224661.208677545</v>
      </c>
      <c r="N323" s="2">
        <f t="shared" si="75"/>
        <v>588536.22974823392</v>
      </c>
      <c r="O323" s="3">
        <f t="shared" si="76"/>
        <v>737891.03894001315</v>
      </c>
      <c r="P323" s="3"/>
      <c r="Q323" s="22">
        <v>314</v>
      </c>
      <c r="R323" s="23">
        <f t="shared" si="77"/>
        <v>737891.03894001315</v>
      </c>
      <c r="S323" s="2"/>
    </row>
    <row r="324" spans="2:19">
      <c r="B324">
        <v>315</v>
      </c>
      <c r="C324" s="3">
        <f t="shared" si="78"/>
        <v>23308233.240936439</v>
      </c>
      <c r="D324">
        <f t="shared" si="79"/>
        <v>0.06</v>
      </c>
      <c r="E324" s="13">
        <f t="shared" si="80"/>
        <v>5.1430128318229462E-3</v>
      </c>
      <c r="F324" s="15">
        <f t="shared" si="81"/>
        <v>84224661.208677545</v>
      </c>
      <c r="G324" s="16">
        <f t="shared" si="82"/>
        <v>5.5659181868397307E-3</v>
      </c>
      <c r="H324" s="17">
        <f t="shared" si="73"/>
        <v>626603.73617062683</v>
      </c>
      <c r="I324" s="17">
        <f t="shared" si="74"/>
        <v>145676.45775585275</v>
      </c>
      <c r="J324" s="2">
        <f t="shared" si="83"/>
        <v>468787.57360179315</v>
      </c>
      <c r="K324" s="2">
        <f t="shared" si="84"/>
        <v>117463.56213882507</v>
      </c>
      <c r="L324" s="15">
        <f>K324/(1-SUM(G$10:G324))</f>
        <v>433168.51335216832</v>
      </c>
      <c r="M324" s="15">
        <f t="shared" si="85"/>
        <v>83791492.695325375</v>
      </c>
      <c r="N324" s="2">
        <f t="shared" si="75"/>
        <v>586251.13574061822</v>
      </c>
      <c r="O324" s="3">
        <f t="shared" si="76"/>
        <v>731927.59349647094</v>
      </c>
      <c r="P324" s="3"/>
      <c r="Q324" s="22">
        <v>315</v>
      </c>
      <c r="R324" s="23">
        <f t="shared" si="77"/>
        <v>731927.59349647094</v>
      </c>
      <c r="S324" s="2"/>
    </row>
    <row r="325" spans="2:19">
      <c r="B325">
        <v>316</v>
      </c>
      <c r="C325" s="3">
        <f t="shared" si="78"/>
        <v>22721982.10519582</v>
      </c>
      <c r="D325">
        <f t="shared" si="79"/>
        <v>0.06</v>
      </c>
      <c r="E325" s="13">
        <f t="shared" si="80"/>
        <v>5.1430128318229462E-3</v>
      </c>
      <c r="F325" s="15">
        <f t="shared" si="81"/>
        <v>83791492.695325375</v>
      </c>
      <c r="G325" s="16">
        <f t="shared" si="82"/>
        <v>5.6036040912297918E-3</v>
      </c>
      <c r="H325" s="17">
        <f t="shared" si="73"/>
        <v>623381.10511503299</v>
      </c>
      <c r="I325" s="17">
        <f t="shared" si="74"/>
        <v>142012.38815747388</v>
      </c>
      <c r="J325" s="2">
        <f t="shared" si="83"/>
        <v>469534.35127777647</v>
      </c>
      <c r="K325" s="2">
        <f t="shared" si="84"/>
        <v>114444.62433787021</v>
      </c>
      <c r="L325" s="15">
        <f>K325/(1-SUM(G$10:G325))</f>
        <v>430940.72212965653</v>
      </c>
      <c r="M325" s="15">
        <f t="shared" si="85"/>
        <v>83360551.973195717</v>
      </c>
      <c r="N325" s="2">
        <f t="shared" si="75"/>
        <v>583978.97561564669</v>
      </c>
      <c r="O325" s="3">
        <f t="shared" si="76"/>
        <v>725991.36377312057</v>
      </c>
      <c r="P325" s="3"/>
      <c r="Q325" s="22">
        <v>316</v>
      </c>
      <c r="R325" s="23">
        <f t="shared" si="77"/>
        <v>725991.36377312057</v>
      </c>
      <c r="S325" s="2"/>
    </row>
    <row r="326" spans="2:19">
      <c r="B326">
        <v>317</v>
      </c>
      <c r="C326" s="3">
        <f t="shared" si="78"/>
        <v>22138003.129580174</v>
      </c>
      <c r="D326">
        <f t="shared" si="79"/>
        <v>0.06</v>
      </c>
      <c r="E326" s="13">
        <f t="shared" si="80"/>
        <v>5.1430128318229462E-3</v>
      </c>
      <c r="F326" s="15">
        <f t="shared" si="81"/>
        <v>83360551.973195717</v>
      </c>
      <c r="G326" s="16">
        <f t="shared" si="82"/>
        <v>5.6415451605974941E-3</v>
      </c>
      <c r="H326" s="17">
        <f t="shared" si="73"/>
        <v>620175.04809231043</v>
      </c>
      <c r="I326" s="17">
        <f t="shared" si="74"/>
        <v>138362.51955987609</v>
      </c>
      <c r="J326" s="2">
        <f t="shared" si="83"/>
        <v>470282.31856911816</v>
      </c>
      <c r="K326" s="2">
        <f t="shared" si="84"/>
        <v>111437.36616738695</v>
      </c>
      <c r="L326" s="15">
        <f>K326/(1-SUM(G$10:G326))</f>
        <v>428724.38846598857</v>
      </c>
      <c r="M326" s="15">
        <f t="shared" si="85"/>
        <v>82931827.584729731</v>
      </c>
      <c r="N326" s="2">
        <f t="shared" si="75"/>
        <v>581719.68473650515</v>
      </c>
      <c r="O326" s="3">
        <f t="shared" si="76"/>
        <v>720082.20429638121</v>
      </c>
      <c r="P326" s="3"/>
      <c r="Q326" s="22">
        <v>317</v>
      </c>
      <c r="R326" s="23">
        <f t="shared" si="77"/>
        <v>720082.20429638121</v>
      </c>
      <c r="S326" s="2"/>
    </row>
    <row r="327" spans="2:19">
      <c r="B327">
        <v>318</v>
      </c>
      <c r="C327" s="3">
        <f t="shared" si="78"/>
        <v>21556283.444843668</v>
      </c>
      <c r="D327">
        <f t="shared" si="79"/>
        <v>0.06</v>
      </c>
      <c r="E327" s="13">
        <f t="shared" si="80"/>
        <v>5.1430128318229462E-3</v>
      </c>
      <c r="F327" s="15">
        <f t="shared" si="81"/>
        <v>82931827.584729731</v>
      </c>
      <c r="G327" s="16">
        <f t="shared" si="82"/>
        <v>5.6797431226223733E-3</v>
      </c>
      <c r="H327" s="17">
        <f t="shared" si="73"/>
        <v>616985.47986199532</v>
      </c>
      <c r="I327" s="17">
        <f t="shared" si="74"/>
        <v>134726.77153027293</v>
      </c>
      <c r="J327" s="2">
        <f t="shared" si="83"/>
        <v>471031.47737087309</v>
      </c>
      <c r="K327" s="2">
        <f t="shared" si="84"/>
        <v>108441.72143093261</v>
      </c>
      <c r="L327" s="15">
        <f>K327/(1-SUM(G$10:G327))</f>
        <v>426519.45343479258</v>
      </c>
      <c r="M327" s="15">
        <f t="shared" si="85"/>
        <v>82505308.131294936</v>
      </c>
      <c r="N327" s="2">
        <f t="shared" si="75"/>
        <v>579473.19880180573</v>
      </c>
      <c r="O327" s="3">
        <f t="shared" si="76"/>
        <v>714199.97033207864</v>
      </c>
      <c r="P327" s="3"/>
      <c r="Q327" s="22">
        <v>318</v>
      </c>
      <c r="R327" s="23">
        <f t="shared" si="77"/>
        <v>714199.97033207864</v>
      </c>
      <c r="S327" s="2"/>
    </row>
    <row r="328" spans="2:19">
      <c r="B328">
        <v>319</v>
      </c>
      <c r="C328" s="3">
        <f t="shared" si="78"/>
        <v>20976810.246041864</v>
      </c>
      <c r="D328">
        <f t="shared" si="79"/>
        <v>0.06</v>
      </c>
      <c r="E328" s="13">
        <f t="shared" si="80"/>
        <v>5.1430128318229462E-3</v>
      </c>
      <c r="F328" s="15">
        <f t="shared" si="81"/>
        <v>82505308.131294936</v>
      </c>
      <c r="G328" s="16">
        <f t="shared" si="82"/>
        <v>5.7181997166817957E-3</v>
      </c>
      <c r="H328" s="17">
        <f t="shared" si="73"/>
        <v>613812.31562201655</v>
      </c>
      <c r="I328" s="17">
        <f t="shared" si="74"/>
        <v>131105.06403776165</v>
      </c>
      <c r="J328" s="2">
        <f t="shared" si="83"/>
        <v>471781.82958111493</v>
      </c>
      <c r="K328" s="2">
        <f t="shared" si="84"/>
        <v>105457.62426275178</v>
      </c>
      <c r="L328" s="15">
        <f>K328/(1-SUM(G$10:G328))</f>
        <v>424325.8584127553</v>
      </c>
      <c r="M328" s="15">
        <f t="shared" si="85"/>
        <v>82080982.272882178</v>
      </c>
      <c r="N328" s="2">
        <f t="shared" si="75"/>
        <v>577239.45384386671</v>
      </c>
      <c r="O328" s="3">
        <f t="shared" si="76"/>
        <v>708344.51788162836</v>
      </c>
      <c r="P328" s="3"/>
      <c r="Q328" s="22">
        <v>319</v>
      </c>
      <c r="R328" s="23">
        <f t="shared" si="77"/>
        <v>708344.51788162836</v>
      </c>
      <c r="S328" s="2"/>
    </row>
    <row r="329" spans="2:19">
      <c r="B329">
        <v>320</v>
      </c>
      <c r="C329" s="3">
        <f t="shared" si="78"/>
        <v>20399570.792197999</v>
      </c>
      <c r="D329">
        <f t="shared" si="79"/>
        <v>0.06</v>
      </c>
      <c r="E329" s="13">
        <f t="shared" si="80"/>
        <v>5.1430128318229462E-3</v>
      </c>
      <c r="F329" s="15">
        <f t="shared" si="81"/>
        <v>82080982.272882178</v>
      </c>
      <c r="G329" s="16">
        <f t="shared" si="82"/>
        <v>5.756916693930165E-3</v>
      </c>
      <c r="H329" s="17">
        <f t="shared" si="73"/>
        <v>610655.47100644163</v>
      </c>
      <c r="I329" s="17">
        <f t="shared" si="74"/>
        <v>127497.31745123748</v>
      </c>
      <c r="J329" s="2">
        <f t="shared" si="83"/>
        <v>472533.37710094138</v>
      </c>
      <c r="K329" s="2">
        <f t="shared" si="84"/>
        <v>102485.00912606012</v>
      </c>
      <c r="L329" s="15">
        <f>K329/(1-SUM(G$10:G329))</f>
        <v>422143.54507806426</v>
      </c>
      <c r="M329" s="15">
        <f t="shared" si="85"/>
        <v>81658838.727804109</v>
      </c>
      <c r="N329" s="2">
        <f t="shared" si="75"/>
        <v>575018.38622700144</v>
      </c>
      <c r="O329" s="3">
        <f t="shared" si="76"/>
        <v>702515.7036782389</v>
      </c>
      <c r="P329" s="3"/>
      <c r="Q329" s="22">
        <v>320</v>
      </c>
      <c r="R329" s="23">
        <f t="shared" si="77"/>
        <v>702515.7036782389</v>
      </c>
      <c r="S329" s="2"/>
    </row>
    <row r="330" spans="2:19">
      <c r="B330">
        <v>321</v>
      </c>
      <c r="C330" s="3">
        <f t="shared" si="78"/>
        <v>19824552.405970998</v>
      </c>
      <c r="D330">
        <f t="shared" si="79"/>
        <v>0.06</v>
      </c>
      <c r="E330" s="13">
        <f t="shared" si="80"/>
        <v>5.1430128318229462E-3</v>
      </c>
      <c r="F330" s="15">
        <f t="shared" si="81"/>
        <v>81658838.727804109</v>
      </c>
      <c r="G330" s="16">
        <f t="shared" si="82"/>
        <v>5.7958958173786514E-3</v>
      </c>
      <c r="H330" s="17">
        <f t="shared" si="73"/>
        <v>607514.8620832325</v>
      </c>
      <c r="I330" s="17">
        <f t="shared" si="74"/>
        <v>123903.45253731874</v>
      </c>
      <c r="J330" s="2">
        <f t="shared" si="83"/>
        <v>473286.1218344777</v>
      </c>
      <c r="K330" s="2">
        <f t="shared" si="84"/>
        <v>99523.810811336865</v>
      </c>
      <c r="L330" s="15">
        <f>K330/(1-SUM(G$10:G330))</f>
        <v>419972.45540885645</v>
      </c>
      <c r="M330" s="15">
        <f t="shared" si="85"/>
        <v>81238866.272395253</v>
      </c>
      <c r="N330" s="2">
        <f t="shared" si="75"/>
        <v>572809.93264581461</v>
      </c>
      <c r="O330" s="3">
        <f t="shared" si="76"/>
        <v>696713.3851831333</v>
      </c>
      <c r="P330" s="3"/>
      <c r="Q330" s="22">
        <v>321</v>
      </c>
      <c r="R330" s="23">
        <f t="shared" si="77"/>
        <v>696713.3851831333</v>
      </c>
      <c r="S330" s="2"/>
    </row>
    <row r="331" spans="2:19">
      <c r="B331">
        <v>322</v>
      </c>
      <c r="C331" s="3">
        <f t="shared" si="78"/>
        <v>19251742.473325182</v>
      </c>
      <c r="D331">
        <f t="shared" si="79"/>
        <v>0.06</v>
      </c>
      <c r="E331" s="13">
        <f t="shared" si="80"/>
        <v>5.1430128318229462E-3</v>
      </c>
      <c r="F331" s="15">
        <f t="shared" si="81"/>
        <v>81238866.272395253</v>
      </c>
      <c r="G331" s="16">
        <f t="shared" si="82"/>
        <v>5.835138861975485E-3</v>
      </c>
      <c r="H331" s="17">
        <f t="shared" ref="H331:H366" si="86">F331*$C$5/12*(1+$C$5/12)^$C$4/((1+$C$5/12)^$C$4-1)</f>
        <v>604390.40535201528</v>
      </c>
      <c r="I331" s="17">
        <f t="shared" ref="I331:I366" si="87">C331*$C$3/12</f>
        <v>120323.39045828237</v>
      </c>
      <c r="J331" s="2">
        <f t="shared" si="83"/>
        <v>474040.06568888307</v>
      </c>
      <c r="K331" s="2">
        <f t="shared" si="84"/>
        <v>96573.964434626119</v>
      </c>
      <c r="L331" s="15">
        <f>K331/(1-SUM(G$10:G331))</f>
        <v>417812.53168167657</v>
      </c>
      <c r="M331" s="15">
        <f t="shared" si="85"/>
        <v>80821053.740713581</v>
      </c>
      <c r="N331" s="2">
        <f t="shared" ref="N331:N366" si="88">J331+K331</f>
        <v>570614.03012350923</v>
      </c>
      <c r="O331" s="3">
        <f t="shared" ref="O331:O366" si="89">N331+I331</f>
        <v>690937.42058179155</v>
      </c>
      <c r="P331" s="3"/>
      <c r="Q331" s="22">
        <v>322</v>
      </c>
      <c r="R331" s="23">
        <f t="shared" ref="R331:R366" si="90">O331</f>
        <v>690937.42058179155</v>
      </c>
      <c r="S331" s="2"/>
    </row>
    <row r="332" spans="2:19">
      <c r="B332">
        <v>323</v>
      </c>
      <c r="C332" s="3">
        <f t="shared" ref="C332:C366" si="91">C331-J331-K331</f>
        <v>18681128.443201672</v>
      </c>
      <c r="D332">
        <f t="shared" ref="D332:D366" si="92">MIN(B332+3,30)*0.002*$C$6/100</f>
        <v>0.06</v>
      </c>
      <c r="E332" s="13">
        <f t="shared" ref="E332:E366" si="93">1-(1-D332)^(1/12)</f>
        <v>5.1430128318229462E-3</v>
      </c>
      <c r="F332" s="15">
        <f t="shared" ref="F332:F366" si="94">M331</f>
        <v>80821053.740713581</v>
      </c>
      <c r="G332" s="16">
        <f t="shared" ref="G332:G366" si="95">$C$5/12*(1+$C$5/12)^(B332-1)/((1+$C$5/12)^$C$4-1)</f>
        <v>5.8746476146867791E-3</v>
      </c>
      <c r="H332" s="17">
        <f t="shared" si="86"/>
        <v>601282.01774185931</v>
      </c>
      <c r="I332" s="17">
        <f t="shared" si="87"/>
        <v>116757.05277001044</v>
      </c>
      <c r="J332" s="2">
        <f t="shared" ref="J332:J366" si="96">F332*G332</f>
        <v>474795.21057435503</v>
      </c>
      <c r="K332" s="2">
        <f t="shared" ref="K332:K366" si="97">(C332-J332)*E332</f>
        <v>93635.405435846827</v>
      </c>
      <c r="L332" s="15">
        <f>K332/(1-SUM(G$10:G332))</f>
        <v>415663.71646994125</v>
      </c>
      <c r="M332" s="15">
        <f t="shared" ref="M332:M365" si="98">F332-L332</f>
        <v>80405390.024243638</v>
      </c>
      <c r="N332" s="2">
        <f t="shared" si="88"/>
        <v>568430.61601020186</v>
      </c>
      <c r="O332" s="3">
        <f t="shared" si="89"/>
        <v>685187.66878021229</v>
      </c>
      <c r="P332" s="3"/>
      <c r="Q332" s="22">
        <v>323</v>
      </c>
      <c r="R332" s="23">
        <f t="shared" si="90"/>
        <v>685187.66878021229</v>
      </c>
      <c r="S332" s="2"/>
    </row>
    <row r="333" spans="2:19">
      <c r="B333">
        <v>324</v>
      </c>
      <c r="C333" s="3">
        <f t="shared" si="91"/>
        <v>18112697.827191472</v>
      </c>
      <c r="D333">
        <f t="shared" si="92"/>
        <v>0.06</v>
      </c>
      <c r="E333" s="13">
        <f t="shared" si="93"/>
        <v>5.1430128318229462E-3</v>
      </c>
      <c r="F333" s="15">
        <f t="shared" si="94"/>
        <v>80405390.024243638</v>
      </c>
      <c r="G333" s="16">
        <f t="shared" si="95"/>
        <v>5.9144238745778878E-3</v>
      </c>
      <c r="H333" s="17">
        <f t="shared" si="86"/>
        <v>598189.61660906859</v>
      </c>
      <c r="I333" s="17">
        <f t="shared" si="87"/>
        <v>113204.3614199467</v>
      </c>
      <c r="J333" s="2">
        <f t="shared" si="96"/>
        <v>475551.55840413331</v>
      </c>
      <c r="K333" s="2">
        <f t="shared" si="97"/>
        <v>90708.069577111484</v>
      </c>
      <c r="L333" s="15">
        <f>K333/(1-SUM(G$10:G333))</f>
        <v>413525.95264241315</v>
      </c>
      <c r="M333" s="15">
        <f t="shared" si="98"/>
        <v>79991864.071601227</v>
      </c>
      <c r="N333" s="2">
        <f t="shared" si="88"/>
        <v>566259.62798124482</v>
      </c>
      <c r="O333" s="3">
        <f t="shared" si="89"/>
        <v>679463.98940119147</v>
      </c>
      <c r="P333" s="3"/>
      <c r="Q333" s="22">
        <v>324</v>
      </c>
      <c r="R333" s="23">
        <f t="shared" si="90"/>
        <v>679463.98940119147</v>
      </c>
      <c r="S333" s="2"/>
    </row>
    <row r="334" spans="2:19">
      <c r="B334">
        <v>325</v>
      </c>
      <c r="C334" s="3">
        <f t="shared" si="91"/>
        <v>17546438.199210227</v>
      </c>
      <c r="D334">
        <f t="shared" si="92"/>
        <v>0.06</v>
      </c>
      <c r="E334" s="13">
        <f t="shared" si="93"/>
        <v>5.1430128318229462E-3</v>
      </c>
      <c r="F334" s="15">
        <f t="shared" si="94"/>
        <v>79991864.071601227</v>
      </c>
      <c r="G334" s="16">
        <f t="shared" si="95"/>
        <v>5.9544694528953423E-3</v>
      </c>
      <c r="H334" s="17">
        <f t="shared" si="86"/>
        <v>595113.11973498494</v>
      </c>
      <c r="I334" s="17">
        <f t="shared" si="87"/>
        <v>109665.23874506391</v>
      </c>
      <c r="J334" s="2">
        <f t="shared" si="96"/>
        <v>476309.11109450593</v>
      </c>
      <c r="K334" s="2">
        <f t="shared" si="97"/>
        <v>87791.892941053287</v>
      </c>
      <c r="L334" s="15">
        <f>K334/(1-SUM(G$10:G334))</f>
        <v>411399.18336168141</v>
      </c>
      <c r="M334" s="15">
        <f t="shared" si="98"/>
        <v>79580464.888239548</v>
      </c>
      <c r="N334" s="2">
        <f t="shared" si="88"/>
        <v>564101.00403555925</v>
      </c>
      <c r="O334" s="3">
        <f t="shared" si="89"/>
        <v>673766.24278062314</v>
      </c>
      <c r="P334" s="3"/>
      <c r="Q334" s="22">
        <v>325</v>
      </c>
      <c r="R334" s="23">
        <f t="shared" si="90"/>
        <v>673766.24278062314</v>
      </c>
      <c r="S334" s="2"/>
    </row>
    <row r="335" spans="2:19">
      <c r="B335">
        <v>326</v>
      </c>
      <c r="C335" s="3">
        <f t="shared" si="91"/>
        <v>16982337.195174668</v>
      </c>
      <c r="D335">
        <f t="shared" si="92"/>
        <v>0.06</v>
      </c>
      <c r="E335" s="13">
        <f t="shared" si="93"/>
        <v>5.1430128318229462E-3</v>
      </c>
      <c r="F335" s="15">
        <f t="shared" si="94"/>
        <v>79580464.888239548</v>
      </c>
      <c r="G335" s="16">
        <f t="shared" si="95"/>
        <v>5.9947861731493215E-3</v>
      </c>
      <c r="H335" s="17">
        <f t="shared" si="86"/>
        <v>592052.4453238016</v>
      </c>
      <c r="I335" s="17">
        <f t="shared" si="87"/>
        <v>106139.60746984166</v>
      </c>
      <c r="J335" s="2">
        <f t="shared" si="96"/>
        <v>477067.87056481349</v>
      </c>
      <c r="K335" s="2">
        <f t="shared" si="97"/>
        <v>84886.811929162141</v>
      </c>
      <c r="L335" s="15">
        <f>K335/(1-SUM(G$10:G335))</f>
        <v>409283.35208265076</v>
      </c>
      <c r="M335" s="15">
        <f t="shared" si="98"/>
        <v>79171181.536156893</v>
      </c>
      <c r="N335" s="2">
        <f t="shared" si="88"/>
        <v>561954.68249397562</v>
      </c>
      <c r="O335" s="3">
        <f t="shared" si="89"/>
        <v>668094.28996381722</v>
      </c>
      <c r="P335" s="3"/>
      <c r="Q335" s="22">
        <v>326</v>
      </c>
      <c r="R335" s="23">
        <f t="shared" si="90"/>
        <v>668094.28996381722</v>
      </c>
      <c r="S335" s="2"/>
    </row>
    <row r="336" spans="2:19">
      <c r="B336">
        <v>327</v>
      </c>
      <c r="C336" s="3">
        <f t="shared" si="91"/>
        <v>16420382.512680693</v>
      </c>
      <c r="D336">
        <f t="shared" si="92"/>
        <v>0.06</v>
      </c>
      <c r="E336" s="13">
        <f t="shared" si="93"/>
        <v>5.1430128318229462E-3</v>
      </c>
      <c r="F336" s="15">
        <f t="shared" si="94"/>
        <v>79171181.536156893</v>
      </c>
      <c r="G336" s="16">
        <f t="shared" si="95"/>
        <v>6.0353758711966876E-3</v>
      </c>
      <c r="H336" s="17">
        <f t="shared" si="86"/>
        <v>589007.51200038905</v>
      </c>
      <c r="I336" s="17">
        <f t="shared" si="87"/>
        <v>102627.39070425433</v>
      </c>
      <c r="J336" s="2">
        <f t="shared" si="96"/>
        <v>477827.83873745403</v>
      </c>
      <c r="K336" s="2">
        <f t="shared" si="97"/>
        <v>81992.763260128966</v>
      </c>
      <c r="L336" s="15">
        <f>K336/(1-SUM(G$10:G336))</f>
        <v>407178.40255103825</v>
      </c>
      <c r="M336" s="15">
        <f t="shared" si="98"/>
        <v>78764003.133605853</v>
      </c>
      <c r="N336" s="2">
        <f t="shared" si="88"/>
        <v>559820.60199758294</v>
      </c>
      <c r="O336" s="3">
        <f t="shared" si="89"/>
        <v>662447.99270183733</v>
      </c>
      <c r="P336" s="3"/>
      <c r="Q336" s="22">
        <v>327</v>
      </c>
      <c r="R336" s="23">
        <f t="shared" si="90"/>
        <v>662447.99270183733</v>
      </c>
      <c r="S336" s="2"/>
    </row>
    <row r="337" spans="2:19">
      <c r="B337">
        <v>328</v>
      </c>
      <c r="C337" s="3">
        <f t="shared" si="91"/>
        <v>15860561.910683108</v>
      </c>
      <c r="D337">
        <f t="shared" si="92"/>
        <v>0.06</v>
      </c>
      <c r="E337" s="13">
        <f t="shared" si="93"/>
        <v>5.1430128318229462E-3</v>
      </c>
      <c r="F337" s="15">
        <f t="shared" si="94"/>
        <v>78764003.133605853</v>
      </c>
      <c r="G337" s="16">
        <f t="shared" si="95"/>
        <v>6.0762403953245848E-3</v>
      </c>
      <c r="H337" s="17">
        <f t="shared" si="86"/>
        <v>585978.23880813108</v>
      </c>
      <c r="I337" s="17">
        <f t="shared" si="87"/>
        <v>99128.511941769437</v>
      </c>
      <c r="J337" s="2">
        <f t="shared" si="96"/>
        <v>478589.01753788808</v>
      </c>
      <c r="K337" s="2">
        <f t="shared" si="97"/>
        <v>79109.683968198602</v>
      </c>
      <c r="L337" s="15">
        <f>K337/(1-SUM(G$10:G337))</f>
        <v>405084.27880187711</v>
      </c>
      <c r="M337" s="15">
        <f t="shared" si="98"/>
        <v>78358918.854803979</v>
      </c>
      <c r="N337" s="2">
        <f t="shared" si="88"/>
        <v>557698.70150608663</v>
      </c>
      <c r="O337" s="3">
        <f t="shared" si="89"/>
        <v>656827.21344785602</v>
      </c>
      <c r="P337" s="3"/>
      <c r="Q337" s="22">
        <v>328</v>
      </c>
      <c r="R337" s="23">
        <f t="shared" si="90"/>
        <v>656827.21344785602</v>
      </c>
      <c r="S337" s="2"/>
    </row>
    <row r="338" spans="2:19">
      <c r="B338">
        <v>329</v>
      </c>
      <c r="C338" s="3">
        <f t="shared" si="91"/>
        <v>15302863.209177021</v>
      </c>
      <c r="D338">
        <f t="shared" si="92"/>
        <v>0.06</v>
      </c>
      <c r="E338" s="13">
        <f t="shared" si="93"/>
        <v>5.1430128318229462E-3</v>
      </c>
      <c r="F338" s="15">
        <f t="shared" si="94"/>
        <v>78358918.854803979</v>
      </c>
      <c r="G338" s="16">
        <f t="shared" si="95"/>
        <v>6.1173816063345952E-3</v>
      </c>
      <c r="H338" s="17">
        <f t="shared" si="86"/>
        <v>582964.54520677193</v>
      </c>
      <c r="I338" s="17">
        <f t="shared" si="87"/>
        <v>95642.895057356378</v>
      </c>
      <c r="J338" s="2">
        <f t="shared" si="96"/>
        <v>479351.40889464295</v>
      </c>
      <c r="K338" s="2">
        <f t="shared" si="97"/>
        <v>76237.511401531126</v>
      </c>
      <c r="L338" s="15">
        <f>K338/(1-SUM(G$10:G338))</f>
        <v>403000.92515802913</v>
      </c>
      <c r="M338" s="15">
        <f t="shared" si="98"/>
        <v>77955917.929645956</v>
      </c>
      <c r="N338" s="2">
        <f t="shared" si="88"/>
        <v>555588.92029617412</v>
      </c>
      <c r="O338" s="3">
        <f t="shared" si="89"/>
        <v>651231.81535353046</v>
      </c>
      <c r="P338" s="3"/>
      <c r="Q338" s="22">
        <v>329</v>
      </c>
      <c r="R338" s="23">
        <f t="shared" si="90"/>
        <v>651231.81535353046</v>
      </c>
      <c r="S338" s="2"/>
    </row>
    <row r="339" spans="2:19">
      <c r="B339">
        <v>330</v>
      </c>
      <c r="C339" s="3">
        <f t="shared" si="91"/>
        <v>14747274.288880847</v>
      </c>
      <c r="D339">
        <f t="shared" si="92"/>
        <v>0.06</v>
      </c>
      <c r="E339" s="13">
        <f t="shared" si="93"/>
        <v>5.1430128318229462E-3</v>
      </c>
      <c r="F339" s="15">
        <f t="shared" si="94"/>
        <v>77955917.929645956</v>
      </c>
      <c r="G339" s="16">
        <f t="shared" si="95"/>
        <v>6.1588013776274859E-3</v>
      </c>
      <c r="H339" s="17">
        <f t="shared" si="86"/>
        <v>579966.35107027565</v>
      </c>
      <c r="I339" s="17">
        <f t="shared" si="87"/>
        <v>92170.464305505287</v>
      </c>
      <c r="J339" s="2">
        <f t="shared" si="96"/>
        <v>480115.01473931875</v>
      </c>
      <c r="K339" s="2">
        <f t="shared" si="97"/>
        <v>73376.183220571635</v>
      </c>
      <c r="L339" s="15">
        <f>K339/(1-SUM(G$10:G339))</f>
        <v>400928.28622870491</v>
      </c>
      <c r="M339" s="15">
        <f t="shared" si="98"/>
        <v>77554989.643417254</v>
      </c>
      <c r="N339" s="2">
        <f t="shared" si="88"/>
        <v>553491.19795989036</v>
      </c>
      <c r="O339" s="3">
        <f t="shared" si="89"/>
        <v>645661.66226539563</v>
      </c>
      <c r="P339" s="3"/>
      <c r="Q339" s="22">
        <v>330</v>
      </c>
      <c r="R339" s="23">
        <f t="shared" si="90"/>
        <v>645661.66226539563</v>
      </c>
      <c r="S339" s="2"/>
    </row>
    <row r="340" spans="2:19">
      <c r="B340">
        <v>331</v>
      </c>
      <c r="C340" s="3">
        <f t="shared" si="91"/>
        <v>14193783.090920957</v>
      </c>
      <c r="D340">
        <f t="shared" si="92"/>
        <v>0.06</v>
      </c>
      <c r="E340" s="13">
        <f t="shared" si="93"/>
        <v>5.1430128318229462E-3</v>
      </c>
      <c r="F340" s="15">
        <f t="shared" si="94"/>
        <v>77554989.643417254</v>
      </c>
      <c r="G340" s="16">
        <f t="shared" si="95"/>
        <v>6.2005015952885057E-3</v>
      </c>
      <c r="H340" s="17">
        <f t="shared" si="86"/>
        <v>576983.57668469578</v>
      </c>
      <c r="I340" s="17">
        <f t="shared" si="87"/>
        <v>88711.144318255989</v>
      </c>
      <c r="J340" s="2">
        <f t="shared" si="96"/>
        <v>480879.83700659225</v>
      </c>
      <c r="K340" s="2">
        <f t="shared" si="97"/>
        <v>70525.63739642821</v>
      </c>
      <c r="L340" s="15">
        <f>K340/(1-SUM(G$10:G340))</f>
        <v>398866.30690798984</v>
      </c>
      <c r="M340" s="15">
        <f t="shared" si="98"/>
        <v>77156123.336509258</v>
      </c>
      <c r="N340" s="2">
        <f t="shared" si="88"/>
        <v>551405.47440302046</v>
      </c>
      <c r="O340" s="3">
        <f t="shared" si="89"/>
        <v>640116.61872127641</v>
      </c>
      <c r="P340" s="3"/>
      <c r="Q340" s="22">
        <v>331</v>
      </c>
      <c r="R340" s="23">
        <f t="shared" si="90"/>
        <v>640116.61872127641</v>
      </c>
      <c r="S340" s="2"/>
    </row>
    <row r="341" spans="2:19">
      <c r="B341">
        <v>332</v>
      </c>
      <c r="C341" s="3">
        <f t="shared" si="91"/>
        <v>13642377.616517935</v>
      </c>
      <c r="D341">
        <f t="shared" si="92"/>
        <v>0.06</v>
      </c>
      <c r="E341" s="13">
        <f t="shared" si="93"/>
        <v>5.1430128318229462E-3</v>
      </c>
      <c r="F341" s="15">
        <f t="shared" si="94"/>
        <v>77156123.336509258</v>
      </c>
      <c r="G341" s="16">
        <f t="shared" si="95"/>
        <v>6.2424841581732726E-3</v>
      </c>
      <c r="H341" s="17">
        <f t="shared" si="86"/>
        <v>574016.14274605527</v>
      </c>
      <c r="I341" s="17">
        <f t="shared" si="87"/>
        <v>85264.860103237093</v>
      </c>
      <c r="J341" s="2">
        <f t="shared" si="96"/>
        <v>481645.87763422221</v>
      </c>
      <c r="K341" s="2">
        <f t="shared" si="97"/>
        <v>67685.812209258453</v>
      </c>
      <c r="L341" s="15">
        <f>K341/(1-SUM(G$10:G341))</f>
        <v>396814.93237338023</v>
      </c>
      <c r="M341" s="15">
        <f t="shared" si="98"/>
        <v>76759308.404135883</v>
      </c>
      <c r="N341" s="2">
        <f t="shared" si="88"/>
        <v>549331.68984348071</v>
      </c>
      <c r="O341" s="3">
        <f t="shared" si="89"/>
        <v>634596.5499467178</v>
      </c>
      <c r="P341" s="3"/>
      <c r="Q341" s="22">
        <v>332</v>
      </c>
      <c r="R341" s="23">
        <f t="shared" si="90"/>
        <v>634596.5499467178</v>
      </c>
      <c r="S341" s="2"/>
    </row>
    <row r="342" spans="2:19">
      <c r="B342">
        <v>333</v>
      </c>
      <c r="C342" s="3">
        <f t="shared" si="91"/>
        <v>13093045.926674455</v>
      </c>
      <c r="D342">
        <f t="shared" si="92"/>
        <v>0.06</v>
      </c>
      <c r="E342" s="13">
        <f t="shared" si="93"/>
        <v>5.1430128318229462E-3</v>
      </c>
      <c r="F342" s="15">
        <f t="shared" si="94"/>
        <v>76759308.404135883</v>
      </c>
      <c r="G342" s="16">
        <f t="shared" si="95"/>
        <v>6.2847509779942381E-3</v>
      </c>
      <c r="H342" s="17">
        <f t="shared" si="86"/>
        <v>571063.97035823879</v>
      </c>
      <c r="I342" s="17">
        <f t="shared" si="87"/>
        <v>81831.537041715346</v>
      </c>
      <c r="J342" s="2">
        <f t="shared" si="96"/>
        <v>482413.13856305432</v>
      </c>
      <c r="K342" s="2">
        <f t="shared" si="97"/>
        <v>64856.646246664117</v>
      </c>
      <c r="L342" s="15">
        <f>K342/(1-SUM(G$10:G342))</f>
        <v>394774.10808432486</v>
      </c>
      <c r="M342" s="15">
        <f t="shared" si="98"/>
        <v>76364534.296051562</v>
      </c>
      <c r="N342" s="2">
        <f t="shared" si="88"/>
        <v>547269.78480971849</v>
      </c>
      <c r="O342" s="3">
        <f t="shared" si="89"/>
        <v>629101.32185143384</v>
      </c>
      <c r="P342" s="3"/>
      <c r="Q342" s="22">
        <v>333</v>
      </c>
      <c r="R342" s="23">
        <f t="shared" si="90"/>
        <v>629101.32185143384</v>
      </c>
      <c r="S342" s="2"/>
    </row>
    <row r="343" spans="2:19">
      <c r="B343">
        <v>334</v>
      </c>
      <c r="C343" s="3">
        <f t="shared" si="91"/>
        <v>12545776.141864737</v>
      </c>
      <c r="D343">
        <f t="shared" si="92"/>
        <v>0.06</v>
      </c>
      <c r="E343" s="13">
        <f t="shared" si="93"/>
        <v>5.1430128318229462E-3</v>
      </c>
      <c r="F343" s="15">
        <f t="shared" si="94"/>
        <v>76364534.296051562</v>
      </c>
      <c r="G343" s="16">
        <f t="shared" si="95"/>
        <v>6.3273039794077418E-3</v>
      </c>
      <c r="H343" s="17">
        <f t="shared" si="86"/>
        <v>568126.98103089468</v>
      </c>
      <c r="I343" s="17">
        <f t="shared" si="87"/>
        <v>78411.100886654604</v>
      </c>
      <c r="J343" s="2">
        <f t="shared" si="96"/>
        <v>483181.62173702603</v>
      </c>
      <c r="K343" s="2">
        <f t="shared" si="97"/>
        <v>62038.078402093975</v>
      </c>
      <c r="L343" s="15">
        <f>K343/(1-SUM(G$10:G343))</f>
        <v>392743.77978077566</v>
      </c>
      <c r="M343" s="15">
        <f t="shared" si="98"/>
        <v>75971790.516270787</v>
      </c>
      <c r="N343" s="2">
        <f t="shared" si="88"/>
        <v>545219.70013911999</v>
      </c>
      <c r="O343" s="3">
        <f t="shared" si="89"/>
        <v>623630.80102577456</v>
      </c>
      <c r="P343" s="3"/>
      <c r="Q343" s="22">
        <v>334</v>
      </c>
      <c r="R343" s="23">
        <f t="shared" si="90"/>
        <v>623630.80102577456</v>
      </c>
      <c r="S343" s="2"/>
    </row>
    <row r="344" spans="2:19">
      <c r="B344">
        <v>335</v>
      </c>
      <c r="C344" s="3">
        <f t="shared" si="91"/>
        <v>12000556.441725617</v>
      </c>
      <c r="D344">
        <f t="shared" si="92"/>
        <v>0.06</v>
      </c>
      <c r="E344" s="13">
        <f t="shared" si="93"/>
        <v>5.1430128318229462E-3</v>
      </c>
      <c r="F344" s="15">
        <f t="shared" si="94"/>
        <v>75971790.516270787</v>
      </c>
      <c r="G344" s="16">
        <f t="shared" si="95"/>
        <v>6.3701451001016473E-3</v>
      </c>
      <c r="H344" s="17">
        <f t="shared" si="86"/>
        <v>565205.0966773479</v>
      </c>
      <c r="I344" s="17">
        <f t="shared" si="87"/>
        <v>75003.477760785099</v>
      </c>
      <c r="J344" s="2">
        <f t="shared" si="96"/>
        <v>483951.32910317113</v>
      </c>
      <c r="K344" s="2">
        <f t="shared" si="97"/>
        <v>59230.047873254982</v>
      </c>
      <c r="L344" s="15">
        <f>K344/(1-SUM(G$10:G344))</f>
        <v>390723.89348174451</v>
      </c>
      <c r="M344" s="15">
        <f t="shared" si="98"/>
        <v>75581066.62278904</v>
      </c>
      <c r="N344" s="2">
        <f t="shared" si="88"/>
        <v>543181.37697642611</v>
      </c>
      <c r="O344" s="3">
        <f t="shared" si="89"/>
        <v>618184.85473721125</v>
      </c>
      <c r="P344" s="3"/>
      <c r="Q344" s="22">
        <v>335</v>
      </c>
      <c r="R344" s="23">
        <f t="shared" si="90"/>
        <v>618184.85473721125</v>
      </c>
      <c r="S344" s="2"/>
    </row>
    <row r="345" spans="2:19">
      <c r="B345">
        <v>336</v>
      </c>
      <c r="C345" s="3">
        <f t="shared" si="91"/>
        <v>11457375.064749191</v>
      </c>
      <c r="D345">
        <f t="shared" si="92"/>
        <v>0.06</v>
      </c>
      <c r="E345" s="13">
        <f t="shared" si="93"/>
        <v>5.1430128318229462E-3</v>
      </c>
      <c r="F345" s="15">
        <f t="shared" si="94"/>
        <v>75581066.62278904</v>
      </c>
      <c r="G345" s="16">
        <f t="shared" si="95"/>
        <v>6.4132762908835871E-3</v>
      </c>
      <c r="H345" s="17">
        <f t="shared" si="86"/>
        <v>562298.23961252463</v>
      </c>
      <c r="I345" s="17">
        <f t="shared" si="87"/>
        <v>71608.594154682432</v>
      </c>
      <c r="J345" s="2">
        <f t="shared" si="96"/>
        <v>484722.26261162577</v>
      </c>
      <c r="K345" s="2">
        <f t="shared" si="97"/>
        <v>56432.494160531503</v>
      </c>
      <c r="L345" s="15">
        <f>K345/(1-SUM(G$10:G345))</f>
        <v>388714.39548386814</v>
      </c>
      <c r="M345" s="15">
        <f t="shared" si="98"/>
        <v>75192352.227305174</v>
      </c>
      <c r="N345" s="2">
        <f t="shared" si="88"/>
        <v>541154.75677215727</v>
      </c>
      <c r="O345" s="3">
        <f t="shared" si="89"/>
        <v>612763.35092683975</v>
      </c>
      <c r="P345" s="3"/>
      <c r="Q345" s="22">
        <v>336</v>
      </c>
      <c r="R345" s="23">
        <f t="shared" si="90"/>
        <v>612763.35092683975</v>
      </c>
      <c r="S345" s="2"/>
    </row>
    <row r="346" spans="2:19">
      <c r="B346">
        <v>337</v>
      </c>
      <c r="C346" s="3">
        <f t="shared" si="91"/>
        <v>10916220.307977034</v>
      </c>
      <c r="D346">
        <f t="shared" si="92"/>
        <v>0.06</v>
      </c>
      <c r="E346" s="13">
        <f t="shared" si="93"/>
        <v>5.1430128318229462E-3</v>
      </c>
      <c r="F346" s="15">
        <f t="shared" si="94"/>
        <v>75192352.227305174</v>
      </c>
      <c r="G346" s="16">
        <f t="shared" si="95"/>
        <v>6.4566995157697782E-3</v>
      </c>
      <c r="H346" s="17">
        <f t="shared" si="86"/>
        <v>559406.33255088585</v>
      </c>
      <c r="I346" s="17">
        <f t="shared" si="87"/>
        <v>68226.376924856464</v>
      </c>
      <c r="J346" s="2">
        <f t="shared" si="96"/>
        <v>485494.42421563191</v>
      </c>
      <c r="K346" s="2">
        <f t="shared" si="97"/>
        <v>53645.357065412631</v>
      </c>
      <c r="L346" s="15">
        <f>K346/(1-SUM(G$10:G346))</f>
        <v>386715.23235998029</v>
      </c>
      <c r="M346" s="15">
        <f t="shared" si="98"/>
        <v>74805636.994945198</v>
      </c>
      <c r="N346" s="2">
        <f t="shared" si="88"/>
        <v>539139.78128104459</v>
      </c>
      <c r="O346" s="3">
        <f t="shared" si="89"/>
        <v>607366.15820590104</v>
      </c>
      <c r="P346" s="3"/>
      <c r="Q346" s="22">
        <v>337</v>
      </c>
      <c r="R346" s="23">
        <f t="shared" si="90"/>
        <v>607366.15820590104</v>
      </c>
      <c r="S346" s="2"/>
    </row>
    <row r="347" spans="2:19">
      <c r="B347">
        <v>338</v>
      </c>
      <c r="C347" s="3">
        <f t="shared" si="91"/>
        <v>10377080.526695989</v>
      </c>
      <c r="D347">
        <f t="shared" si="92"/>
        <v>0.06</v>
      </c>
      <c r="E347" s="13">
        <f t="shared" si="93"/>
        <v>5.1430128318229462E-3</v>
      </c>
      <c r="F347" s="15">
        <f t="shared" si="94"/>
        <v>74805636.994945198</v>
      </c>
      <c r="G347" s="16">
        <f t="shared" si="95"/>
        <v>6.5004167520744715E-3</v>
      </c>
      <c r="H347" s="17">
        <f t="shared" si="86"/>
        <v>556529.2986043737</v>
      </c>
      <c r="I347" s="17">
        <f t="shared" si="87"/>
        <v>64856.753291849927</v>
      </c>
      <c r="J347" s="2">
        <f t="shared" si="96"/>
        <v>486267.8158715436</v>
      </c>
      <c r="K347" s="2">
        <f t="shared" si="97"/>
        <v>50868.57668892762</v>
      </c>
      <c r="L347" s="15">
        <f>K347/(1-SUM(G$10:G347))</f>
        <v>384726.35095769144</v>
      </c>
      <c r="M347" s="15">
        <f t="shared" si="98"/>
        <v>74420910.643987507</v>
      </c>
      <c r="N347" s="2">
        <f t="shared" si="88"/>
        <v>537136.3925604712</v>
      </c>
      <c r="O347" s="3">
        <f t="shared" si="89"/>
        <v>601993.14585232118</v>
      </c>
      <c r="P347" s="3"/>
      <c r="Q347" s="22">
        <v>338</v>
      </c>
      <c r="R347" s="23">
        <f t="shared" si="90"/>
        <v>601993.14585232118</v>
      </c>
      <c r="S347" s="2"/>
    </row>
    <row r="348" spans="2:19">
      <c r="B348">
        <v>339</v>
      </c>
      <c r="C348" s="3">
        <f t="shared" si="91"/>
        <v>9839944.1341355164</v>
      </c>
      <c r="D348">
        <f t="shared" si="92"/>
        <v>0.06</v>
      </c>
      <c r="E348" s="13">
        <f t="shared" si="93"/>
        <v>5.1430128318229462E-3</v>
      </c>
      <c r="F348" s="15">
        <f t="shared" si="94"/>
        <v>74420910.643987507</v>
      </c>
      <c r="G348" s="16">
        <f t="shared" si="95"/>
        <v>6.5444299904999764E-3</v>
      </c>
      <c r="H348" s="17">
        <f t="shared" si="86"/>
        <v>553667.06128036603</v>
      </c>
      <c r="I348" s="17">
        <f t="shared" si="87"/>
        <v>61499.650838346977</v>
      </c>
      <c r="J348" s="2">
        <f t="shared" si="96"/>
        <v>487042.43953883077</v>
      </c>
      <c r="K348" s="2">
        <f t="shared" si="97"/>
        <v>48102.093430089335</v>
      </c>
      <c r="L348" s="15">
        <f>K348/(1-SUM(G$10:G348))</f>
        <v>382747.69839797553</v>
      </c>
      <c r="M348" s="15">
        <f t="shared" si="98"/>
        <v>74038162.945589527</v>
      </c>
      <c r="N348" s="2">
        <f t="shared" si="88"/>
        <v>535144.53296892007</v>
      </c>
      <c r="O348" s="3">
        <f t="shared" si="89"/>
        <v>596644.18380726711</v>
      </c>
      <c r="P348" s="3"/>
      <c r="Q348" s="22">
        <v>339</v>
      </c>
      <c r="R348" s="23">
        <f t="shared" si="90"/>
        <v>596644.18380726711</v>
      </c>
      <c r="S348" s="2"/>
    </row>
    <row r="349" spans="2:19">
      <c r="B349">
        <v>340</v>
      </c>
      <c r="C349" s="3">
        <f t="shared" si="91"/>
        <v>9304799.6011665966</v>
      </c>
      <c r="D349">
        <f t="shared" si="92"/>
        <v>0.06</v>
      </c>
      <c r="E349" s="13">
        <f t="shared" si="93"/>
        <v>5.1430128318229462E-3</v>
      </c>
      <c r="F349" s="15">
        <f t="shared" si="94"/>
        <v>74038162.945589527</v>
      </c>
      <c r="G349" s="16">
        <f t="shared" si="95"/>
        <v>6.5887412352273215E-3</v>
      </c>
      <c r="H349" s="17">
        <f t="shared" si="86"/>
        <v>550819.54447964346</v>
      </c>
      <c r="I349" s="17">
        <f t="shared" si="87"/>
        <v>58154.997507291228</v>
      </c>
      <c r="J349" s="2">
        <f t="shared" si="96"/>
        <v>487818.29718008527</v>
      </c>
      <c r="K349" s="2">
        <f t="shared" si="97"/>
        <v>45345.847984345644</v>
      </c>
      <c r="L349" s="15">
        <f>K349/(1-SUM(G$10:G349))</f>
        <v>380779.22207376407</v>
      </c>
      <c r="M349" s="15">
        <f t="shared" si="98"/>
        <v>73657383.723515764</v>
      </c>
      <c r="N349" s="2">
        <f t="shared" si="88"/>
        <v>533164.14516443096</v>
      </c>
      <c r="O349" s="3">
        <f t="shared" si="89"/>
        <v>591319.14267172222</v>
      </c>
      <c r="P349" s="3"/>
      <c r="Q349" s="22">
        <v>340</v>
      </c>
      <c r="R349" s="23">
        <f t="shared" si="90"/>
        <v>591319.14267172222</v>
      </c>
      <c r="S349" s="2"/>
    </row>
    <row r="350" spans="2:19">
      <c r="B350">
        <v>341</v>
      </c>
      <c r="C350" s="3">
        <f t="shared" si="91"/>
        <v>8771635.4560021665</v>
      </c>
      <c r="D350">
        <f t="shared" si="92"/>
        <v>0.06</v>
      </c>
      <c r="E350" s="13">
        <f t="shared" si="93"/>
        <v>5.1430128318229462E-3</v>
      </c>
      <c r="F350" s="15">
        <f t="shared" si="94"/>
        <v>73657383.723515764</v>
      </c>
      <c r="G350" s="16">
        <f t="shared" si="95"/>
        <v>6.6333525040075071E-3</v>
      </c>
      <c r="H350" s="17">
        <f t="shared" si="86"/>
        <v>547986.67249436572</v>
      </c>
      <c r="I350" s="17">
        <f t="shared" si="87"/>
        <v>54822.721600013545</v>
      </c>
      <c r="J350" s="2">
        <f t="shared" si="96"/>
        <v>488595.39076102508</v>
      </c>
      <c r="K350" s="2">
        <f t="shared" si="97"/>
        <v>42599.781342038761</v>
      </c>
      <c r="L350" s="15">
        <f>K350/(1-SUM(G$10:G350))</f>
        <v>378820.8696485472</v>
      </c>
      <c r="M350" s="15">
        <f t="shared" si="98"/>
        <v>73278562.853867218</v>
      </c>
      <c r="N350" s="2">
        <f t="shared" si="88"/>
        <v>531195.17210306379</v>
      </c>
      <c r="O350" s="3">
        <f t="shared" si="89"/>
        <v>586017.89370307734</v>
      </c>
      <c r="P350" s="3"/>
      <c r="Q350" s="22">
        <v>341</v>
      </c>
      <c r="R350" s="23">
        <f t="shared" si="90"/>
        <v>586017.89370307734</v>
      </c>
      <c r="S350" s="2"/>
    </row>
    <row r="351" spans="2:19">
      <c r="B351">
        <v>342</v>
      </c>
      <c r="C351" s="3">
        <f t="shared" si="91"/>
        <v>8240440.2838991024</v>
      </c>
      <c r="D351">
        <f t="shared" si="92"/>
        <v>0.06</v>
      </c>
      <c r="E351" s="13">
        <f t="shared" si="93"/>
        <v>5.1430128318229462E-3</v>
      </c>
      <c r="F351" s="15">
        <f t="shared" si="94"/>
        <v>73278562.853867218</v>
      </c>
      <c r="G351" s="16">
        <f t="shared" si="95"/>
        <v>6.6782658282533913E-3</v>
      </c>
      <c r="H351" s="17">
        <f t="shared" si="86"/>
        <v>545168.37000605918</v>
      </c>
      <c r="I351" s="17">
        <f t="shared" si="87"/>
        <v>51502.75177436939</v>
      </c>
      <c r="J351" s="2">
        <f t="shared" si="96"/>
        <v>489373.72225049976</v>
      </c>
      <c r="K351" s="2">
        <f t="shared" si="97"/>
        <v>39863.834786872525</v>
      </c>
      <c r="L351" s="15">
        <f>K351/(1-SUM(G$10:G351))</f>
        <v>376872.58905498224</v>
      </c>
      <c r="M351" s="15">
        <f t="shared" si="98"/>
        <v>72901690.264812231</v>
      </c>
      <c r="N351" s="2">
        <f t="shared" si="88"/>
        <v>529237.55703737226</v>
      </c>
      <c r="O351" s="3">
        <f t="shared" si="89"/>
        <v>580740.30881174165</v>
      </c>
      <c r="P351" s="3"/>
      <c r="Q351" s="22">
        <v>342</v>
      </c>
      <c r="R351" s="23">
        <f t="shared" si="90"/>
        <v>580740.30881174165</v>
      </c>
      <c r="S351" s="2"/>
    </row>
    <row r="352" spans="2:19">
      <c r="B352">
        <v>343</v>
      </c>
      <c r="C352" s="3">
        <f t="shared" si="91"/>
        <v>7711202.7268617302</v>
      </c>
      <c r="D352">
        <f t="shared" si="92"/>
        <v>0.06</v>
      </c>
      <c r="E352" s="13">
        <f t="shared" si="93"/>
        <v>5.1430128318229462E-3</v>
      </c>
      <c r="F352" s="15">
        <f t="shared" si="94"/>
        <v>72901690.264812231</v>
      </c>
      <c r="G352" s="16">
        <f t="shared" si="95"/>
        <v>6.7234832531321894E-3</v>
      </c>
      <c r="H352" s="17">
        <f t="shared" si="86"/>
        <v>542364.56208361418</v>
      </c>
      <c r="I352" s="17">
        <f t="shared" si="87"/>
        <v>48195.017042885818</v>
      </c>
      <c r="J352" s="2">
        <f t="shared" si="96"/>
        <v>490153.29362049501</v>
      </c>
      <c r="K352" s="2">
        <f t="shared" si="97"/>
        <v>37137.949894387486</v>
      </c>
      <c r="L352" s="15">
        <f>K352/(1-SUM(G$10:G352))</f>
        <v>374934.3284935102</v>
      </c>
      <c r="M352" s="15">
        <f t="shared" si="98"/>
        <v>72526755.936318725</v>
      </c>
      <c r="N352" s="2">
        <f t="shared" si="88"/>
        <v>527291.24351488252</v>
      </c>
      <c r="O352" s="3">
        <f t="shared" si="89"/>
        <v>575486.26055776828</v>
      </c>
      <c r="P352" s="3"/>
      <c r="Q352" s="22">
        <v>343</v>
      </c>
      <c r="R352" s="23">
        <f t="shared" si="90"/>
        <v>575486.26055776828</v>
      </c>
      <c r="S352" s="2"/>
    </row>
    <row r="353" spans="2:19">
      <c r="B353">
        <v>344</v>
      </c>
      <c r="C353" s="3">
        <f t="shared" si="91"/>
        <v>7183911.4833468478</v>
      </c>
      <c r="D353">
        <f t="shared" si="92"/>
        <v>0.06</v>
      </c>
      <c r="E353" s="13">
        <f t="shared" si="93"/>
        <v>5.1430128318229462E-3</v>
      </c>
      <c r="F353" s="15">
        <f t="shared" si="94"/>
        <v>72526755.936318725</v>
      </c>
      <c r="G353" s="16">
        <f t="shared" si="95"/>
        <v>6.7690068376586067E-3</v>
      </c>
      <c r="H353" s="17">
        <f t="shared" si="86"/>
        <v>539575.17418129207</v>
      </c>
      <c r="I353" s="17">
        <f t="shared" si="87"/>
        <v>44899.446770917799</v>
      </c>
      <c r="J353" s="2">
        <f t="shared" si="96"/>
        <v>490934.10684613837</v>
      </c>
      <c r="K353" s="2">
        <f t="shared" si="97"/>
        <v>34422.068530443823</v>
      </c>
      <c r="L353" s="15">
        <f>K353/(1-SUM(G$10:G353))</f>
        <v>373006.03643097688</v>
      </c>
      <c r="M353" s="15">
        <f t="shared" si="98"/>
        <v>72153749.899887756</v>
      </c>
      <c r="N353" s="2">
        <f t="shared" si="88"/>
        <v>525356.17537658219</v>
      </c>
      <c r="O353" s="3">
        <f t="shared" si="89"/>
        <v>570255.62214750005</v>
      </c>
      <c r="P353" s="3"/>
      <c r="Q353" s="22">
        <v>344</v>
      </c>
      <c r="R353" s="23">
        <f t="shared" si="90"/>
        <v>570255.62214750005</v>
      </c>
      <c r="S353" s="2"/>
    </row>
    <row r="354" spans="2:19">
      <c r="B354">
        <v>345</v>
      </c>
      <c r="C354" s="3">
        <f t="shared" si="91"/>
        <v>6658555.3079702649</v>
      </c>
      <c r="D354">
        <f t="shared" si="92"/>
        <v>0.06</v>
      </c>
      <c r="E354" s="13">
        <f t="shared" si="93"/>
        <v>5.1430128318229462E-3</v>
      </c>
      <c r="F354" s="15">
        <f t="shared" si="94"/>
        <v>72153749.899887756</v>
      </c>
      <c r="G354" s="16">
        <f t="shared" si="95"/>
        <v>6.8148386547885881E-3</v>
      </c>
      <c r="H354" s="17">
        <f t="shared" si="86"/>
        <v>536800.13213674468</v>
      </c>
      <c r="I354" s="17">
        <f t="shared" si="87"/>
        <v>41615.970674814154</v>
      </c>
      <c r="J354" s="2">
        <f t="shared" si="96"/>
        <v>491716.16390570329</v>
      </c>
      <c r="K354" s="2">
        <f t="shared" si="97"/>
        <v>31716.132849712074</v>
      </c>
      <c r="L354" s="15">
        <f>K354/(1-SUM(G$10:G354))</f>
        <v>371087.66159926489</v>
      </c>
      <c r="M354" s="15">
        <f t="shared" si="98"/>
        <v>71782662.238288492</v>
      </c>
      <c r="N354" s="2">
        <f t="shared" si="88"/>
        <v>523432.29675541539</v>
      </c>
      <c r="O354" s="3">
        <f t="shared" si="89"/>
        <v>565048.26743022958</v>
      </c>
      <c r="P354" s="3"/>
      <c r="Q354" s="22">
        <v>345</v>
      </c>
      <c r="R354" s="23">
        <f t="shared" si="90"/>
        <v>565048.26743022958</v>
      </c>
      <c r="S354" s="2"/>
    </row>
    <row r="355" spans="2:19">
      <c r="B355">
        <v>346</v>
      </c>
      <c r="C355" s="3">
        <f t="shared" si="91"/>
        <v>6135123.0112148495</v>
      </c>
      <c r="D355">
        <f t="shared" si="92"/>
        <v>0.06</v>
      </c>
      <c r="E355" s="13">
        <f t="shared" si="93"/>
        <v>5.1430128318229462E-3</v>
      </c>
      <c r="F355" s="15">
        <f t="shared" si="94"/>
        <v>71782662.238288492</v>
      </c>
      <c r="G355" s="16">
        <f t="shared" si="95"/>
        <v>6.86098079151372E-3</v>
      </c>
      <c r="H355" s="17">
        <f t="shared" si="86"/>
        <v>534039.36216904118</v>
      </c>
      <c r="I355" s="17">
        <f t="shared" si="87"/>
        <v>38344.51882009281</v>
      </c>
      <c r="J355" s="2">
        <f t="shared" si="96"/>
        <v>492499.46678061457</v>
      </c>
      <c r="K355" s="2">
        <f t="shared" si="97"/>
        <v>29020.085294171542</v>
      </c>
      <c r="L355" s="15">
        <f>K355/(1-SUM(G$10:G355))</f>
        <v>369179.15299392876</v>
      </c>
      <c r="M355" s="15">
        <f t="shared" si="98"/>
        <v>71413483.08529456</v>
      </c>
      <c r="N355" s="2">
        <f t="shared" si="88"/>
        <v>521519.5520747861</v>
      </c>
      <c r="O355" s="3">
        <f t="shared" si="89"/>
        <v>559864.07089487894</v>
      </c>
      <c r="P355" s="3"/>
      <c r="Q355" s="22">
        <v>346</v>
      </c>
      <c r="R355" s="23">
        <f t="shared" si="90"/>
        <v>559864.07089487894</v>
      </c>
      <c r="S355" s="2"/>
    </row>
    <row r="356" spans="2:19">
      <c r="B356">
        <v>347</v>
      </c>
      <c r="C356" s="3">
        <f t="shared" si="91"/>
        <v>5613603.4591400633</v>
      </c>
      <c r="D356">
        <f t="shared" si="92"/>
        <v>0.06</v>
      </c>
      <c r="E356" s="13">
        <f t="shared" si="93"/>
        <v>5.1430128318229462E-3</v>
      </c>
      <c r="F356" s="15">
        <f t="shared" si="94"/>
        <v>71413483.08529456</v>
      </c>
      <c r="G356" s="16">
        <f t="shared" si="95"/>
        <v>6.9074353489562614E-3</v>
      </c>
      <c r="H356" s="17">
        <f t="shared" si="86"/>
        <v>531292.79087670718</v>
      </c>
      <c r="I356" s="17">
        <f t="shared" si="87"/>
        <v>35085.021619625397</v>
      </c>
      <c r="J356" s="2">
        <f t="shared" si="96"/>
        <v>493284.01745545369</v>
      </c>
      <c r="K356" s="2">
        <f t="shared" si="97"/>
        <v>26333.86859161645</v>
      </c>
      <c r="L356" s="15">
        <f>K356/(1-SUM(G$10:G356))</f>
        <v>367280.4598728391</v>
      </c>
      <c r="M356" s="15">
        <f t="shared" si="98"/>
        <v>71046202.625421718</v>
      </c>
      <c r="N356" s="2">
        <f t="shared" si="88"/>
        <v>519617.88604707015</v>
      </c>
      <c r="O356" s="3">
        <f t="shared" si="89"/>
        <v>554702.90766669554</v>
      </c>
      <c r="P356" s="3"/>
      <c r="Q356" s="22">
        <v>347</v>
      </c>
      <c r="R356" s="23">
        <f t="shared" si="90"/>
        <v>554702.90766669554</v>
      </c>
      <c r="S356" s="2"/>
    </row>
    <row r="357" spans="2:19">
      <c r="B357">
        <v>348</v>
      </c>
      <c r="C357" s="3">
        <f t="shared" si="91"/>
        <v>5093985.5730929924</v>
      </c>
      <c r="D357">
        <f t="shared" si="92"/>
        <v>0.06</v>
      </c>
      <c r="E357" s="13">
        <f t="shared" si="93"/>
        <v>5.1430128318229462E-3</v>
      </c>
      <c r="F357" s="15">
        <f t="shared" si="94"/>
        <v>71046202.625421718</v>
      </c>
      <c r="G357" s="16">
        <f t="shared" si="95"/>
        <v>6.9542044424648185E-3</v>
      </c>
      <c r="H357" s="17">
        <f t="shared" si="86"/>
        <v>528560.34523577325</v>
      </c>
      <c r="I357" s="17">
        <f t="shared" si="87"/>
        <v>31837.409831831203</v>
      </c>
      <c r="J357" s="2">
        <f t="shared" si="96"/>
        <v>494069.81791796337</v>
      </c>
      <c r="K357" s="2">
        <f t="shared" si="97"/>
        <v>23657.425754169712</v>
      </c>
      <c r="L357" s="15">
        <f>K357/(1-SUM(G$10:G357))</f>
        <v>365391.53175483522</v>
      </c>
      <c r="M357" s="15">
        <f t="shared" si="98"/>
        <v>70680811.093666881</v>
      </c>
      <c r="N357" s="2">
        <f t="shared" si="88"/>
        <v>517727.24367213307</v>
      </c>
      <c r="O357" s="3">
        <f t="shared" si="89"/>
        <v>549564.65350396431</v>
      </c>
      <c r="P357" s="3"/>
      <c r="Q357" s="22">
        <v>348</v>
      </c>
      <c r="R357" s="23">
        <f t="shared" si="90"/>
        <v>549564.65350396431</v>
      </c>
      <c r="S357" s="2"/>
    </row>
    <row r="358" spans="2:19">
      <c r="B358">
        <v>349</v>
      </c>
      <c r="C358" s="3">
        <f t="shared" si="91"/>
        <v>4576258.329420859</v>
      </c>
      <c r="D358">
        <f t="shared" si="92"/>
        <v>0.06</v>
      </c>
      <c r="E358" s="13">
        <f t="shared" si="93"/>
        <v>5.1430128318229462E-3</v>
      </c>
      <c r="F358" s="15">
        <f t="shared" si="94"/>
        <v>70680811.093666881</v>
      </c>
      <c r="G358" s="16">
        <f t="shared" si="95"/>
        <v>7.0012902017106762E-3</v>
      </c>
      <c r="H358" s="17">
        <f t="shared" si="86"/>
        <v>525841.95259783289</v>
      </c>
      <c r="I358" s="17">
        <f t="shared" si="87"/>
        <v>28601.614558880367</v>
      </c>
      <c r="J358" s="2">
        <f t="shared" si="96"/>
        <v>494856.87015905319</v>
      </c>
      <c r="K358" s="2">
        <f t="shared" si="97"/>
        <v>20990.700076804365</v>
      </c>
      <c r="L358" s="15">
        <f>K358/(1-SUM(G$10:G358))</f>
        <v>363512.31841838057</v>
      </c>
      <c r="M358" s="15">
        <f t="shared" si="98"/>
        <v>70317298.775248498</v>
      </c>
      <c r="N358" s="2">
        <f t="shared" si="88"/>
        <v>515847.57023585757</v>
      </c>
      <c r="O358" s="3">
        <f t="shared" si="89"/>
        <v>544449.18479473796</v>
      </c>
      <c r="P358" s="3"/>
      <c r="Q358" s="22">
        <v>349</v>
      </c>
      <c r="R358" s="23">
        <f t="shared" si="90"/>
        <v>544449.18479473796</v>
      </c>
      <c r="S358" s="2"/>
    </row>
    <row r="359" spans="2:19">
      <c r="B359">
        <v>350</v>
      </c>
      <c r="C359" s="3">
        <f t="shared" si="91"/>
        <v>4060410.7591850013</v>
      </c>
      <c r="D359">
        <f t="shared" si="92"/>
        <v>0.06</v>
      </c>
      <c r="E359" s="13">
        <f t="shared" si="93"/>
        <v>5.1430128318229462E-3</v>
      </c>
      <c r="F359" s="15">
        <f t="shared" si="94"/>
        <v>70317298.775248498</v>
      </c>
      <c r="G359" s="16">
        <f t="shared" si="95"/>
        <v>7.0486947707847592E-3</v>
      </c>
      <c r="H359" s="17">
        <f t="shared" si="86"/>
        <v>523137.54068811145</v>
      </c>
      <c r="I359" s="17">
        <f t="shared" si="87"/>
        <v>25377.567244906255</v>
      </c>
      <c r="J359" s="2">
        <f t="shared" si="96"/>
        <v>495645.17617280362</v>
      </c>
      <c r="K359" s="2">
        <f t="shared" si="97"/>
        <v>18333.635135872537</v>
      </c>
      <c r="L359" s="15">
        <f>K359/(1-SUM(G$10:G359))</f>
        <v>361642.76990022865</v>
      </c>
      <c r="M359" s="15">
        <f t="shared" si="98"/>
        <v>69955656.005348265</v>
      </c>
      <c r="N359" s="2">
        <f t="shared" si="88"/>
        <v>513978.81130867614</v>
      </c>
      <c r="O359" s="3">
        <f t="shared" si="89"/>
        <v>539356.37855358236</v>
      </c>
      <c r="P359" s="3"/>
      <c r="Q359" s="22">
        <v>350</v>
      </c>
      <c r="R359" s="23">
        <f t="shared" si="90"/>
        <v>539356.37855358236</v>
      </c>
      <c r="S359" s="2"/>
    </row>
    <row r="360" spans="2:19">
      <c r="B360">
        <v>351</v>
      </c>
      <c r="C360" s="3">
        <f t="shared" si="91"/>
        <v>3546431.9478763249</v>
      </c>
      <c r="D360">
        <f t="shared" si="92"/>
        <v>0.06</v>
      </c>
      <c r="E360" s="13">
        <f t="shared" si="93"/>
        <v>5.1430128318229462E-3</v>
      </c>
      <c r="F360" s="15">
        <f t="shared" si="94"/>
        <v>69955656.005348265</v>
      </c>
      <c r="G360" s="16">
        <f t="shared" si="95"/>
        <v>7.0964203082952825E-3</v>
      </c>
      <c r="H360" s="17">
        <f t="shared" si="86"/>
        <v>520447.03760354419</v>
      </c>
      <c r="I360" s="17">
        <f t="shared" si="87"/>
        <v>22165.199674227028</v>
      </c>
      <c r="J360" s="2">
        <f t="shared" si="96"/>
        <v>496434.73795647227</v>
      </c>
      <c r="K360" s="2">
        <f t="shared" si="97"/>
        <v>15686.174787641987</v>
      </c>
      <c r="L360" s="15">
        <f>K360/(1-SUM(G$10:G360))</f>
        <v>359782.83649409533</v>
      </c>
      <c r="M360" s="15">
        <f t="shared" si="98"/>
        <v>69595873.168854177</v>
      </c>
      <c r="N360" s="2">
        <f t="shared" si="88"/>
        <v>512120.91274411423</v>
      </c>
      <c r="O360" s="3">
        <f t="shared" si="89"/>
        <v>534286.11241834122</v>
      </c>
      <c r="P360" s="3"/>
      <c r="Q360" s="22">
        <v>351</v>
      </c>
      <c r="R360" s="23">
        <f t="shared" si="90"/>
        <v>534286.11241834122</v>
      </c>
      <c r="S360" s="2"/>
    </row>
    <row r="361" spans="2:19">
      <c r="B361">
        <v>352</v>
      </c>
      <c r="C361" s="3">
        <f t="shared" si="91"/>
        <v>3034311.0351322107</v>
      </c>
      <c r="D361">
        <f t="shared" si="92"/>
        <v>0.06</v>
      </c>
      <c r="E361" s="13">
        <f t="shared" si="93"/>
        <v>5.1430128318229462E-3</v>
      </c>
      <c r="F361" s="15">
        <f t="shared" si="94"/>
        <v>69595873.168854177</v>
      </c>
      <c r="G361" s="16">
        <f t="shared" si="95"/>
        <v>7.1444689874660345E-3</v>
      </c>
      <c r="H361" s="17">
        <f t="shared" si="86"/>
        <v>517770.37181086489</v>
      </c>
      <c r="I361" s="17">
        <f t="shared" si="87"/>
        <v>18964.443969576318</v>
      </c>
      <c r="J361" s="2">
        <f t="shared" si="96"/>
        <v>497225.55751049815</v>
      </c>
      <c r="K361" s="2">
        <f t="shared" si="97"/>
        <v>13048.263166840117</v>
      </c>
      <c r="L361" s="15">
        <f>K361/(1-SUM(G$10:G361))</f>
        <v>357932.46874933585</v>
      </c>
      <c r="M361" s="15">
        <f t="shared" si="98"/>
        <v>69237940.700104848</v>
      </c>
      <c r="N361" s="2">
        <f t="shared" si="88"/>
        <v>510273.82067733828</v>
      </c>
      <c r="O361" s="3">
        <f t="shared" si="89"/>
        <v>529238.26464691455</v>
      </c>
      <c r="P361" s="3"/>
      <c r="Q361" s="22">
        <v>352</v>
      </c>
      <c r="R361" s="23">
        <f t="shared" si="90"/>
        <v>529238.26464691455</v>
      </c>
      <c r="S361" s="2"/>
    </row>
    <row r="362" spans="2:19">
      <c r="B362">
        <v>353</v>
      </c>
      <c r="C362" s="3">
        <f t="shared" si="91"/>
        <v>2524037.2144548725</v>
      </c>
      <c r="D362">
        <f t="shared" si="92"/>
        <v>0.06</v>
      </c>
      <c r="E362" s="13">
        <f t="shared" si="93"/>
        <v>5.1430128318229462E-3</v>
      </c>
      <c r="F362" s="15">
        <f t="shared" si="94"/>
        <v>69237940.700104848</v>
      </c>
      <c r="G362" s="16">
        <f t="shared" si="95"/>
        <v>7.1928429962353352E-3</v>
      </c>
      <c r="H362" s="17">
        <f t="shared" si="86"/>
        <v>515107.47214470402</v>
      </c>
      <c r="I362" s="17">
        <f t="shared" si="87"/>
        <v>15775.232590342952</v>
      </c>
      <c r="J362" s="2">
        <f t="shared" si="96"/>
        <v>498017.63683850662</v>
      </c>
      <c r="K362" s="2">
        <f t="shared" si="97"/>
        <v>10419.844685205475</v>
      </c>
      <c r="L362" s="15">
        <f>K362/(1-SUM(G$10:G362))</f>
        <v>356091.61746963119</v>
      </c>
      <c r="M362" s="15">
        <f t="shared" si="98"/>
        <v>68881849.082635209</v>
      </c>
      <c r="N362" s="2">
        <f t="shared" si="88"/>
        <v>508437.48152371211</v>
      </c>
      <c r="O362" s="3">
        <f t="shared" si="89"/>
        <v>524212.71411405504</v>
      </c>
      <c r="P362" s="3"/>
      <c r="Q362" s="22">
        <v>353</v>
      </c>
      <c r="R362" s="23">
        <f t="shared" si="90"/>
        <v>524212.71411405504</v>
      </c>
      <c r="S362" s="2"/>
    </row>
    <row r="363" spans="2:19">
      <c r="B363">
        <v>354</v>
      </c>
      <c r="C363" s="3">
        <f t="shared" si="91"/>
        <v>2015599.7329311604</v>
      </c>
      <c r="D363">
        <f t="shared" si="92"/>
        <v>0.06</v>
      </c>
      <c r="E363" s="13">
        <f t="shared" si="93"/>
        <v>5.1430128318229462E-3</v>
      </c>
      <c r="F363" s="15">
        <f t="shared" si="94"/>
        <v>68881849.082635209</v>
      </c>
      <c r="G363" s="16">
        <f t="shared" si="95"/>
        <v>7.241544537355679E-3</v>
      </c>
      <c r="H363" s="17">
        <f t="shared" si="86"/>
        <v>512458.26780569594</v>
      </c>
      <c r="I363" s="17">
        <f t="shared" si="87"/>
        <v>12597.498330819753</v>
      </c>
      <c r="J363" s="2">
        <f t="shared" si="96"/>
        <v>498810.97794731526</v>
      </c>
      <c r="K363" s="2">
        <f t="shared" si="97"/>
        <v>7800.8640300466668</v>
      </c>
      <c r="L363" s="15">
        <f>K363/(1-SUM(G$10:G363))</f>
        <v>354260.23371167935</v>
      </c>
      <c r="M363" s="15">
        <f t="shared" si="98"/>
        <v>68527588.848923534</v>
      </c>
      <c r="N363" s="2">
        <f t="shared" si="88"/>
        <v>506611.84197736194</v>
      </c>
      <c r="O363" s="3">
        <f t="shared" si="89"/>
        <v>519209.34030818171</v>
      </c>
      <c r="P363" s="3"/>
      <c r="Q363" s="22">
        <v>354</v>
      </c>
      <c r="R363" s="23">
        <f t="shared" si="90"/>
        <v>519209.34030818171</v>
      </c>
      <c r="S363" s="2"/>
    </row>
    <row r="364" spans="2:19">
      <c r="B364">
        <v>355</v>
      </c>
      <c r="C364" s="3">
        <f t="shared" si="91"/>
        <v>1508987.8909537985</v>
      </c>
      <c r="D364">
        <f t="shared" si="92"/>
        <v>0.06</v>
      </c>
      <c r="E364" s="13">
        <f t="shared" si="93"/>
        <v>5.1430128318229462E-3</v>
      </c>
      <c r="F364" s="15">
        <f t="shared" si="94"/>
        <v>68527588.848923534</v>
      </c>
      <c r="G364" s="16">
        <f t="shared" si="95"/>
        <v>7.2905758284940248E-3</v>
      </c>
      <c r="H364" s="17">
        <f t="shared" si="86"/>
        <v>509822.68835859746</v>
      </c>
      <c r="I364" s="17">
        <f t="shared" si="87"/>
        <v>9431.1743184612405</v>
      </c>
      <c r="J364" s="2">
        <f t="shared" si="96"/>
        <v>499605.58284693857</v>
      </c>
      <c r="K364" s="2">
        <f t="shared" si="97"/>
        <v>5191.2661628086435</v>
      </c>
      <c r="L364" s="15">
        <f>K364/(1-SUM(G$10:G364))</f>
        <v>352438.26878389285</v>
      </c>
      <c r="M364" s="15">
        <f t="shared" si="98"/>
        <v>68175150.580139637</v>
      </c>
      <c r="N364" s="2">
        <f t="shared" si="88"/>
        <v>504796.84900974721</v>
      </c>
      <c r="O364" s="3">
        <f t="shared" si="89"/>
        <v>514228.02332820842</v>
      </c>
      <c r="P364" s="3"/>
      <c r="Q364" s="22">
        <v>355</v>
      </c>
      <c r="R364" s="23">
        <f t="shared" si="90"/>
        <v>514228.02332820842</v>
      </c>
      <c r="S364" s="2"/>
    </row>
    <row r="365" spans="2:19">
      <c r="B365">
        <v>356</v>
      </c>
      <c r="C365" s="3">
        <f t="shared" si="91"/>
        <v>1004191.0419440513</v>
      </c>
      <c r="D365">
        <f t="shared" si="92"/>
        <v>0.06</v>
      </c>
      <c r="E365" s="13">
        <f t="shared" si="93"/>
        <v>5.1430128318229462E-3</v>
      </c>
      <c r="F365" s="15">
        <f t="shared" si="94"/>
        <v>68175150.580139637</v>
      </c>
      <c r="G365" s="16">
        <f t="shared" si="95"/>
        <v>7.3399391023327891E-3</v>
      </c>
      <c r="H365" s="17">
        <f t="shared" si="86"/>
        <v>507200.66373041476</v>
      </c>
      <c r="I365" s="17">
        <f t="shared" si="87"/>
        <v>6276.1940121503203</v>
      </c>
      <c r="J365" s="2">
        <f t="shared" si="96"/>
        <v>500401.45355059288</v>
      </c>
      <c r="K365" s="2">
        <f t="shared" si="97"/>
        <v>2590.9963176463571</v>
      </c>
      <c r="L365" s="15">
        <f>K365/(1-SUM(G$10:G365))</f>
        <v>350625.67424510309</v>
      </c>
      <c r="M365" s="15">
        <f t="shared" si="98"/>
        <v>67824524.905894533</v>
      </c>
      <c r="N365" s="2">
        <f t="shared" si="88"/>
        <v>502992.44986823923</v>
      </c>
      <c r="O365" s="3">
        <f t="shared" si="89"/>
        <v>509268.64388038957</v>
      </c>
      <c r="P365" s="3"/>
      <c r="Q365" s="22">
        <v>356</v>
      </c>
      <c r="R365" s="23">
        <f t="shared" si="90"/>
        <v>509268.64388038957</v>
      </c>
      <c r="S365" s="2"/>
    </row>
    <row r="366" spans="2:19" ht="15" thickBot="1">
      <c r="B366">
        <v>357</v>
      </c>
      <c r="C366" s="3">
        <f t="shared" si="91"/>
        <v>501198.59207581205</v>
      </c>
      <c r="D366">
        <f t="shared" si="92"/>
        <v>0.06</v>
      </c>
      <c r="E366" s="13">
        <f t="shared" si="93"/>
        <v>5.1430128318229462E-3</v>
      </c>
      <c r="F366" s="15">
        <f t="shared" si="94"/>
        <v>67824524.905894533</v>
      </c>
      <c r="G366" s="16">
        <f t="shared" si="95"/>
        <v>7.389636606671501E-3</v>
      </c>
      <c r="H366" s="17">
        <f t="shared" si="86"/>
        <v>504592.12420854019</v>
      </c>
      <c r="I366" s="17">
        <f t="shared" si="87"/>
        <v>3132.4912004738253</v>
      </c>
      <c r="J366" s="2">
        <f t="shared" si="96"/>
        <v>501198.59207470116</v>
      </c>
      <c r="K366" s="2">
        <f t="shared" si="97"/>
        <v>5.7133380262728856E-9</v>
      </c>
      <c r="L366" s="15"/>
      <c r="M366" s="15"/>
      <c r="N366" s="2">
        <f t="shared" si="88"/>
        <v>501198.59207470686</v>
      </c>
      <c r="O366" s="3">
        <f t="shared" si="89"/>
        <v>504331.08327518066</v>
      </c>
      <c r="P366" s="3"/>
      <c r="Q366" s="24">
        <v>357</v>
      </c>
      <c r="R366" s="25">
        <f t="shared" si="90"/>
        <v>504331.08327518066</v>
      </c>
      <c r="S366" s="2"/>
    </row>
    <row r="367" spans="2:19">
      <c r="R367" s="3"/>
      <c r="S367" s="2"/>
    </row>
    <row r="368" spans="2:19">
      <c r="Q368" t="s">
        <v>83</v>
      </c>
      <c r="R368" s="26">
        <f>IRR(R9:R366)</f>
        <v>5.8932458654856745E-3</v>
      </c>
    </row>
    <row r="369" spans="15:18">
      <c r="R369" s="3"/>
    </row>
    <row r="376" spans="15:18">
      <c r="O376" s="18"/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G387"/>
  <sheetViews>
    <sheetView tabSelected="1" zoomScale="80" zoomScaleNormal="80" workbookViewId="0">
      <selection activeCell="E13" sqref="E13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21875" customWidth="1"/>
    <col min="18" max="18" width="16.5546875" customWidth="1"/>
    <col min="19" max="19" width="14.44140625" customWidth="1"/>
    <col min="20" max="20" width="17.21875" customWidth="1"/>
    <col min="21" max="21" width="16.5546875" customWidth="1"/>
    <col min="22" max="22" width="14.44140625" customWidth="1"/>
    <col min="23" max="23" width="17.21875" customWidth="1"/>
    <col min="24" max="24" width="16.5546875" customWidth="1"/>
    <col min="25" max="25" width="14.44140625" customWidth="1"/>
    <col min="26" max="26" width="17.21875" customWidth="1"/>
    <col min="27" max="27" width="16.5546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</cols>
  <sheetData>
    <row r="2" spans="2:5">
      <c r="B2" s="10" t="s">
        <v>55</v>
      </c>
      <c r="C2" s="2">
        <v>400000000</v>
      </c>
      <c r="D2" s="2"/>
    </row>
    <row r="3" spans="2:5">
      <c r="B3" s="10" t="s">
        <v>56</v>
      </c>
      <c r="C3">
        <v>7.4999999999999997E-2</v>
      </c>
    </row>
    <row r="4" spans="2:5">
      <c r="B4" s="10" t="s">
        <v>70</v>
      </c>
      <c r="C4">
        <v>357</v>
      </c>
      <c r="D4" t="s">
        <v>71</v>
      </c>
    </row>
    <row r="5" spans="2:5">
      <c r="B5" s="10" t="s">
        <v>63</v>
      </c>
      <c r="C5" s="13">
        <v>8.1250000000000003E-2</v>
      </c>
      <c r="D5" t="s">
        <v>65</v>
      </c>
    </row>
    <row r="6" spans="2:5">
      <c r="B6" s="10" t="s">
        <v>64</v>
      </c>
      <c r="C6">
        <v>165</v>
      </c>
      <c r="D6" t="s">
        <v>69</v>
      </c>
    </row>
    <row r="7" spans="2:5">
      <c r="B7" s="10" t="s">
        <v>86</v>
      </c>
      <c r="C7" s="29">
        <f>SUMPRODUCT(B21:B377,N21:N377)/12/C2</f>
        <v>8.7782689020008675</v>
      </c>
    </row>
    <row r="9" spans="2:5" ht="15" thickBot="1">
      <c r="B9" s="10" t="s">
        <v>87</v>
      </c>
      <c r="C9" t="s">
        <v>92</v>
      </c>
      <c r="D9" t="s">
        <v>93</v>
      </c>
      <c r="E9" t="s">
        <v>104</v>
      </c>
    </row>
    <row r="10" spans="2:5">
      <c r="B10" s="30" t="s">
        <v>88</v>
      </c>
      <c r="C10" s="31">
        <v>194500000</v>
      </c>
      <c r="D10" s="32">
        <v>7.4999999999999997E-2</v>
      </c>
      <c r="E10" s="41">
        <f>SUMPRODUCT(B$21:B$377,Q$21:Q$377)/12/C10</f>
        <v>3.4921021667745911</v>
      </c>
    </row>
    <row r="11" spans="2:5">
      <c r="B11" s="33" t="s">
        <v>89</v>
      </c>
      <c r="C11" s="34">
        <v>36000000</v>
      </c>
      <c r="D11" s="35">
        <v>7.4999999999999997E-2</v>
      </c>
      <c r="E11" s="41">
        <f>SUMPRODUCT(B$21:B$377,T$21:T$377)/12/C11</f>
        <v>7.4992220282585045</v>
      </c>
    </row>
    <row r="12" spans="2:5">
      <c r="B12" s="33" t="s">
        <v>90</v>
      </c>
      <c r="C12" s="34">
        <v>96500000</v>
      </c>
      <c r="D12" s="35">
        <v>7.4999999999999997E-2</v>
      </c>
      <c r="E12" s="41">
        <f>SUMPRODUCT(B$21:B$377,W$21:W$377)/12/C12</f>
        <v>11.207111448693372</v>
      </c>
    </row>
    <row r="13" spans="2:5" ht="15" thickBot="1">
      <c r="B13" s="36" t="s">
        <v>91</v>
      </c>
      <c r="C13" s="37">
        <v>73000000</v>
      </c>
      <c r="D13" s="38">
        <v>7.4999999999999997E-2</v>
      </c>
      <c r="E13" s="41">
        <f>SUMPRODUCT(B$21:B$377,Z$21:Z$377)/12/C13</f>
        <v>20.282677281458557</v>
      </c>
    </row>
    <row r="18" spans="2:33" ht="15" thickBot="1"/>
    <row r="19" spans="2:33">
      <c r="P19" s="71" t="s">
        <v>95</v>
      </c>
      <c r="Q19" s="72"/>
      <c r="R19" s="73"/>
      <c r="S19" s="71" t="s">
        <v>96</v>
      </c>
      <c r="T19" s="72"/>
      <c r="U19" s="73"/>
      <c r="V19" s="71" t="s">
        <v>97</v>
      </c>
      <c r="W19" s="72"/>
      <c r="X19" s="73"/>
      <c r="Y19" s="71" t="s">
        <v>98</v>
      </c>
      <c r="Z19" s="72"/>
      <c r="AA19" s="73"/>
    </row>
    <row r="20" spans="2:33">
      <c r="B20" s="11" t="s">
        <v>59</v>
      </c>
      <c r="C20" t="s">
        <v>66</v>
      </c>
      <c r="D20" t="s">
        <v>68</v>
      </c>
      <c r="E20" t="s">
        <v>67</v>
      </c>
      <c r="F20" s="14" t="s">
        <v>72</v>
      </c>
      <c r="G20" s="14" t="s">
        <v>73</v>
      </c>
      <c r="H20" t="s">
        <v>77</v>
      </c>
      <c r="I20" t="s">
        <v>9</v>
      </c>
      <c r="J20" t="s">
        <v>81</v>
      </c>
      <c r="K20" t="s">
        <v>40</v>
      </c>
      <c r="L20" s="14" t="s">
        <v>76</v>
      </c>
      <c r="M20" s="14" t="s">
        <v>74</v>
      </c>
      <c r="N20" t="s">
        <v>79</v>
      </c>
      <c r="O20" t="s">
        <v>80</v>
      </c>
      <c r="P20" s="22" t="s">
        <v>94</v>
      </c>
      <c r="Q20" t="s">
        <v>10</v>
      </c>
      <c r="R20" s="35" t="s">
        <v>9</v>
      </c>
      <c r="S20" s="22" t="s">
        <v>94</v>
      </c>
      <c r="T20" t="s">
        <v>10</v>
      </c>
      <c r="U20" s="35" t="s">
        <v>9</v>
      </c>
      <c r="V20" s="22" t="s">
        <v>94</v>
      </c>
      <c r="W20" t="s">
        <v>10</v>
      </c>
      <c r="X20" s="35" t="s">
        <v>9</v>
      </c>
      <c r="Y20" s="22" t="s">
        <v>94</v>
      </c>
      <c r="Z20" t="s">
        <v>10</v>
      </c>
      <c r="AA20" s="35" t="s">
        <v>9</v>
      </c>
      <c r="AC20" t="s">
        <v>99</v>
      </c>
      <c r="AD20" t="s">
        <v>100</v>
      </c>
      <c r="AE20" t="s">
        <v>101</v>
      </c>
      <c r="AF20" t="s">
        <v>102</v>
      </c>
      <c r="AG20" t="s">
        <v>103</v>
      </c>
    </row>
    <row r="21" spans="2:33">
      <c r="B21">
        <v>1</v>
      </c>
      <c r="C21" s="3">
        <f>$C$2</f>
        <v>400000000</v>
      </c>
      <c r="D21">
        <f>MIN(B21+3,30)*0.002*$C$6/100</f>
        <v>1.32E-2</v>
      </c>
      <c r="E21" s="13">
        <f>1-(1-D21)^(1/12)</f>
        <v>1.1067116696719115E-3</v>
      </c>
      <c r="F21" s="15">
        <f>C21</f>
        <v>400000000</v>
      </c>
      <c r="G21" s="16">
        <f>$C$5/12*(1+$C$5/12)^(B21-1)/((1+$C$5/12)^$C$4-1)</f>
        <v>6.6883727119583861E-4</v>
      </c>
      <c r="H21" s="17">
        <f>F21*$C$5/12*(1+$C$5/12)^$C$4/((1+$C$5/12)^$C$4-1)</f>
        <v>2975868.241811669</v>
      </c>
      <c r="I21" s="17">
        <f>C21*$C$3/12</f>
        <v>2500000</v>
      </c>
      <c r="J21" s="2">
        <f>F21*G21</f>
        <v>267534.90847833542</v>
      </c>
      <c r="K21" s="2">
        <f>(C21-J21)*E21</f>
        <v>442388.58386350702</v>
      </c>
      <c r="L21" s="15">
        <f>K21/(1-SUM(G$21:G21))</f>
        <v>442684.66786876461</v>
      </c>
      <c r="M21" s="15">
        <f>F21-L21</f>
        <v>399557315.33213121</v>
      </c>
      <c r="N21" s="2">
        <f>J21+K21</f>
        <v>709923.4923418425</v>
      </c>
      <c r="O21" s="3">
        <f>N21+I21</f>
        <v>3209923.4923418425</v>
      </c>
      <c r="P21" s="39">
        <f>C10</f>
        <v>194500000</v>
      </c>
      <c r="Q21" s="34">
        <f>IF(P21&gt;N21, N21, P21)</f>
        <v>709923.4923418425</v>
      </c>
      <c r="R21" s="23">
        <f>P21*D$10/12</f>
        <v>1215625</v>
      </c>
      <c r="S21" s="39">
        <f>C11</f>
        <v>36000000</v>
      </c>
      <c r="T21" s="34">
        <f>IF(N21-Q21&gt;0, IF(S21&gt;N21-Q21,N21-Q21,S21),0)</f>
        <v>0</v>
      </c>
      <c r="U21" s="23">
        <f>S21*D$11/12</f>
        <v>225000</v>
      </c>
      <c r="V21" s="39">
        <f>C12</f>
        <v>96500000</v>
      </c>
      <c r="W21" s="34">
        <f>IF(N21-Q21-T21&gt;0, IF(V21&gt;N21-Q21-T21,N21-Q21-T21,V21),0)</f>
        <v>0</v>
      </c>
      <c r="X21" s="23">
        <f>V21*D$12/12</f>
        <v>603125</v>
      </c>
      <c r="Y21" s="39">
        <f>C13</f>
        <v>73000000</v>
      </c>
      <c r="Z21" s="34">
        <f>IF(N21-Q21-T21-W21&gt;0, IF(Y21&gt;N21-Q21-T21-W21,N21-Q21-T21-W21,Y21),0)</f>
        <v>0</v>
      </c>
      <c r="AA21" s="23">
        <f>Y21*D$13/12</f>
        <v>456250</v>
      </c>
      <c r="AC21">
        <v>1</v>
      </c>
      <c r="AD21" s="3">
        <f>Q21+R21</f>
        <v>1925548.4923418425</v>
      </c>
      <c r="AE21" s="3">
        <f>T21+U21</f>
        <v>225000</v>
      </c>
      <c r="AF21" s="3">
        <f>W21+X21</f>
        <v>603125</v>
      </c>
      <c r="AG21" s="3">
        <f>Z21+AA21</f>
        <v>456250</v>
      </c>
    </row>
    <row r="22" spans="2:33">
      <c r="B22">
        <v>2</v>
      </c>
      <c r="C22" s="3">
        <f>C21-J21-K21</f>
        <v>399290076.50765818</v>
      </c>
      <c r="D22">
        <f>MIN(B22+3,30)*0.002*$C$6/100</f>
        <v>1.6500000000000001E-2</v>
      </c>
      <c r="E22" s="13">
        <f t="shared" ref="E22:E85" si="0">1-(1-D22)^(1/12)</f>
        <v>1.3855093904694415E-3</v>
      </c>
      <c r="F22" s="15">
        <f>M21</f>
        <v>399557315.33213121</v>
      </c>
      <c r="G22" s="16">
        <f>$C$5/12*(1+$C$5/12)^(B22-1)/((1+$C$5/12)^$C$4-1)</f>
        <v>6.7336585688622711E-4</v>
      </c>
      <c r="H22" s="17">
        <f t="shared" ref="H22:H85" si="1">F22*$C$5/12*(1+$C$5/12)^$C$4/((1+$C$5/12)^$C$4-1)</f>
        <v>2972574.8137010494</v>
      </c>
      <c r="I22" s="17">
        <f t="shared" ref="I22:I85" si="2">C22*$C$3/12</f>
        <v>2495562.9781728634</v>
      </c>
      <c r="J22" s="2">
        <f>F22*G22</f>
        <v>269048.25401378097</v>
      </c>
      <c r="K22" s="2">
        <f>(C22-J22)*E22</f>
        <v>552847.38164019666</v>
      </c>
      <c r="L22" s="15">
        <f>K22/(1-SUM(G$21:G22))</f>
        <v>553590.41242342768</v>
      </c>
      <c r="M22" s="15">
        <f>F22-L22</f>
        <v>399003724.91970778</v>
      </c>
      <c r="N22" s="2">
        <f t="shared" ref="N22:N85" si="3">J22+K22</f>
        <v>821895.63565397763</v>
      </c>
      <c r="O22" s="3">
        <f t="shared" ref="O22:O85" si="4">N22+I22</f>
        <v>3317458.6138268411</v>
      </c>
      <c r="P22" s="39">
        <f>P21-Q21</f>
        <v>193790076.50765815</v>
      </c>
      <c r="Q22" s="34">
        <f>IF(P22&gt;N22, N22, P22)</f>
        <v>821895.63565397763</v>
      </c>
      <c r="R22" s="23">
        <f>P22*D$10/12</f>
        <v>1211187.9781728634</v>
      </c>
      <c r="S22" s="39">
        <f>S21-T21</f>
        <v>36000000</v>
      </c>
      <c r="T22" s="34">
        <f>IF(N22-Q22&gt;0, IF(S22&gt;N22-Q22,N22-Q22,S22),0)</f>
        <v>0</v>
      </c>
      <c r="U22" s="23">
        <f>S22*D$11/12</f>
        <v>225000</v>
      </c>
      <c r="V22" s="39">
        <f>V21-W21</f>
        <v>96500000</v>
      </c>
      <c r="W22" s="34">
        <f>IF(N22-Q22-T22&gt;0, IF(V22&gt;N22-Q22-T22,N22-Q22-T22,V22),0)</f>
        <v>0</v>
      </c>
      <c r="X22" s="23">
        <f>V22*D$12/12</f>
        <v>603125</v>
      </c>
      <c r="Y22" s="39">
        <f>Y21-Z21</f>
        <v>73000000</v>
      </c>
      <c r="Z22" s="34">
        <f t="shared" ref="Z22:Z85" si="5">IF(N22-Q22-T22-W22&gt;0, IF(Y22&gt;N22-Q22-T22-W22,N22-Q22-T22-W22,Y22),0)</f>
        <v>0</v>
      </c>
      <c r="AA22" s="23">
        <f>Y22*D$13/12</f>
        <v>456250</v>
      </c>
      <c r="AC22">
        <v>2</v>
      </c>
      <c r="AD22" s="3">
        <f t="shared" ref="AD22:AD85" si="6">Q22+R22</f>
        <v>2033083.6138268411</v>
      </c>
      <c r="AE22" s="3">
        <f t="shared" ref="AE22:AE85" si="7">T22+U22</f>
        <v>225000</v>
      </c>
      <c r="AF22" s="3">
        <f t="shared" ref="AF22:AF85" si="8">W22+X22</f>
        <v>603125</v>
      </c>
      <c r="AG22" s="3">
        <f t="shared" ref="AG22:AG85" si="9">Z22+AA22</f>
        <v>456250</v>
      </c>
    </row>
    <row r="23" spans="2:33">
      <c r="B23">
        <v>3</v>
      </c>
      <c r="C23" s="3">
        <f t="shared" ref="C23:C86" si="10">C22-J22-K22</f>
        <v>398468180.87200421</v>
      </c>
      <c r="D23">
        <f t="shared" ref="D23:D86" si="11">MIN(B23+3,30)*0.002*$C$6/100</f>
        <v>1.9799999999999998E-2</v>
      </c>
      <c r="E23" s="13">
        <f t="shared" si="0"/>
        <v>1.6651659457743717E-3</v>
      </c>
      <c r="F23" s="15">
        <f t="shared" ref="F23:F86" si="12">M22</f>
        <v>399003724.91970778</v>
      </c>
      <c r="G23" s="16">
        <f t="shared" ref="G23:G86" si="13">$C$5/12*(1+$C$5/12)^(B23-1)/((1+$C$5/12)^$C$4-1)</f>
        <v>6.7792510487556105E-4</v>
      </c>
      <c r="H23" s="17">
        <f t="shared" si="1"/>
        <v>2968456.2833827939</v>
      </c>
      <c r="I23" s="17">
        <f t="shared" si="2"/>
        <v>2490426.1304500261</v>
      </c>
      <c r="J23" s="2">
        <f t="shared" ref="J23:J86" si="14">F23*G23</f>
        <v>270494.64206193242</v>
      </c>
      <c r="K23" s="2">
        <f t="shared" ref="K23:K86" si="15">(C23-J23)*E23</f>
        <v>663065.22679624835</v>
      </c>
      <c r="L23" s="15">
        <f>K23/(1-SUM(G$21:G23))</f>
        <v>664407.41497342254</v>
      </c>
      <c r="M23" s="15">
        <f t="shared" ref="M23:M86" si="16">F23-L23</f>
        <v>398339317.50473434</v>
      </c>
      <c r="N23" s="2">
        <f t="shared" si="3"/>
        <v>933559.86885818071</v>
      </c>
      <c r="O23" s="3">
        <f t="shared" si="4"/>
        <v>3423985.9993082071</v>
      </c>
      <c r="P23" s="39">
        <f t="shared" ref="P23:P86" si="17">P22-Q22</f>
        <v>192968180.87200418</v>
      </c>
      <c r="Q23" s="34">
        <f t="shared" ref="Q23:Q86" si="18">IF(P23&gt;N23, N23, P23)</f>
        <v>933559.86885818071</v>
      </c>
      <c r="R23" s="23">
        <f t="shared" ref="R23:R86" si="19">P23*D$10/12</f>
        <v>1206051.1304500261</v>
      </c>
      <c r="S23" s="39">
        <f t="shared" ref="S23:S86" si="20">S22-T22</f>
        <v>36000000</v>
      </c>
      <c r="T23" s="34">
        <f t="shared" ref="T23:T86" si="21">IF(N23-Q23&gt;0, IF(S23&gt;N23-Q23,N23-Q23,S23),0)</f>
        <v>0</v>
      </c>
      <c r="U23" s="23">
        <f t="shared" ref="U23:U86" si="22">S23*D$11/12</f>
        <v>225000</v>
      </c>
      <c r="V23" s="39">
        <f t="shared" ref="V23:V86" si="23">V22-W22</f>
        <v>96500000</v>
      </c>
      <c r="W23" s="34">
        <f t="shared" ref="W23:W86" si="24">IF(N23-Q23-T23&gt;0, IF(V23&gt;N23-Q23-T23,N23-Q23-T23,V23),0)</f>
        <v>0</v>
      </c>
      <c r="X23" s="23">
        <f t="shared" ref="X23:X86" si="25">V23*D$12/12</f>
        <v>603125</v>
      </c>
      <c r="Y23" s="39">
        <f t="shared" ref="Y23:Y86" si="26">Y22-Z22</f>
        <v>73000000</v>
      </c>
      <c r="Z23" s="34">
        <f t="shared" si="5"/>
        <v>0</v>
      </c>
      <c r="AA23" s="23">
        <f t="shared" ref="AA23:AA86" si="27">Y23*D$13/12</f>
        <v>456250</v>
      </c>
      <c r="AC23">
        <v>3</v>
      </c>
      <c r="AD23" s="3">
        <f t="shared" si="6"/>
        <v>2139610.9993082071</v>
      </c>
      <c r="AE23" s="3">
        <f t="shared" si="7"/>
        <v>225000</v>
      </c>
      <c r="AF23" s="3">
        <f t="shared" si="8"/>
        <v>603125</v>
      </c>
      <c r="AG23" s="3">
        <f t="shared" si="9"/>
        <v>456250</v>
      </c>
    </row>
    <row r="24" spans="2:33">
      <c r="B24">
        <v>4</v>
      </c>
      <c r="C24" s="3">
        <f>C23-J23-K23</f>
        <v>397534621.00314599</v>
      </c>
      <c r="D24">
        <f t="shared" si="11"/>
        <v>2.3099999999999999E-2</v>
      </c>
      <c r="E24" s="13">
        <f t="shared" si="0"/>
        <v>1.9456868860250331E-3</v>
      </c>
      <c r="F24" s="15">
        <f t="shared" si="12"/>
        <v>398339317.50473434</v>
      </c>
      <c r="G24" s="16">
        <f t="shared" si="13"/>
        <v>6.8251522277315612E-4</v>
      </c>
      <c r="H24" s="17">
        <f t="shared" si="1"/>
        <v>2963513.3110681851</v>
      </c>
      <c r="I24" s="17">
        <f t="shared" si="2"/>
        <v>2484591.3812696622</v>
      </c>
      <c r="J24" s="2">
        <f t="shared" si="14"/>
        <v>271872.64802605071</v>
      </c>
      <c r="K24" s="2">
        <f t="shared" si="15"/>
        <v>772948.91978081968</v>
      </c>
      <c r="L24" s="15">
        <f>K24/(1-SUM(G$21:G24))</f>
        <v>775043.58625712362</v>
      </c>
      <c r="M24" s="15">
        <f t="shared" si="16"/>
        <v>397564273.91847724</v>
      </c>
      <c r="N24" s="2">
        <f t="shared" si="3"/>
        <v>1044821.5678068704</v>
      </c>
      <c r="O24" s="3">
        <f t="shared" si="4"/>
        <v>3529412.9490765324</v>
      </c>
      <c r="P24" s="39">
        <f t="shared" si="17"/>
        <v>192034621.00314599</v>
      </c>
      <c r="Q24" s="34">
        <f t="shared" si="18"/>
        <v>1044821.5678068704</v>
      </c>
      <c r="R24" s="23">
        <f t="shared" si="19"/>
        <v>1200216.3812696624</v>
      </c>
      <c r="S24" s="39">
        <f t="shared" si="20"/>
        <v>36000000</v>
      </c>
      <c r="T24" s="34">
        <f t="shared" si="21"/>
        <v>0</v>
      </c>
      <c r="U24" s="23">
        <f t="shared" si="22"/>
        <v>225000</v>
      </c>
      <c r="V24" s="39">
        <f t="shared" si="23"/>
        <v>96500000</v>
      </c>
      <c r="W24" s="34">
        <f t="shared" si="24"/>
        <v>0</v>
      </c>
      <c r="X24" s="23">
        <f t="shared" si="25"/>
        <v>603125</v>
      </c>
      <c r="Y24" s="39">
        <f t="shared" si="26"/>
        <v>73000000</v>
      </c>
      <c r="Z24" s="34">
        <f t="shared" si="5"/>
        <v>0</v>
      </c>
      <c r="AA24" s="23">
        <f t="shared" si="27"/>
        <v>456250</v>
      </c>
      <c r="AC24">
        <v>4</v>
      </c>
      <c r="AD24" s="3">
        <f t="shared" si="6"/>
        <v>2245037.9490765329</v>
      </c>
      <c r="AE24" s="3">
        <f t="shared" si="7"/>
        <v>225000</v>
      </c>
      <c r="AF24" s="3">
        <f t="shared" si="8"/>
        <v>603125</v>
      </c>
      <c r="AG24" s="3">
        <f t="shared" si="9"/>
        <v>456250</v>
      </c>
    </row>
    <row r="25" spans="2:33">
      <c r="B25">
        <v>5</v>
      </c>
      <c r="C25" s="3">
        <f t="shared" si="10"/>
        <v>396489799.43533915</v>
      </c>
      <c r="D25">
        <f t="shared" si="11"/>
        <v>2.64E-2</v>
      </c>
      <c r="E25" s="13">
        <f t="shared" si="0"/>
        <v>2.2270778164307226E-3</v>
      </c>
      <c r="F25" s="15">
        <f t="shared" si="12"/>
        <v>397564273.91847724</v>
      </c>
      <c r="G25" s="16">
        <f t="shared" si="13"/>
        <v>6.8713641959401597E-4</v>
      </c>
      <c r="H25" s="17">
        <f t="shared" si="1"/>
        <v>2957747.2420822792</v>
      </c>
      <c r="I25" s="17">
        <f t="shared" si="2"/>
        <v>2478061.2464708695</v>
      </c>
      <c r="J25" s="2">
        <f t="shared" si="14"/>
        <v>273180.89173883706</v>
      </c>
      <c r="K25" s="2">
        <f t="shared" si="15"/>
        <v>882405.24165964592</v>
      </c>
      <c r="L25" s="15">
        <f>K25/(1-SUM(G$21:G25))</f>
        <v>885406.57504922815</v>
      </c>
      <c r="M25" s="15">
        <f t="shared" si="16"/>
        <v>396678867.34342802</v>
      </c>
      <c r="N25" s="2">
        <f t="shared" si="3"/>
        <v>1155586.133398483</v>
      </c>
      <c r="O25" s="3">
        <f t="shared" si="4"/>
        <v>3633647.3798693526</v>
      </c>
      <c r="P25" s="39">
        <f t="shared" si="17"/>
        <v>190989799.43533912</v>
      </c>
      <c r="Q25" s="34">
        <f t="shared" si="18"/>
        <v>1155586.133398483</v>
      </c>
      <c r="R25" s="23">
        <f t="shared" si="19"/>
        <v>1193686.2464708695</v>
      </c>
      <c r="S25" s="39">
        <f t="shared" si="20"/>
        <v>36000000</v>
      </c>
      <c r="T25" s="34">
        <f t="shared" si="21"/>
        <v>0</v>
      </c>
      <c r="U25" s="23">
        <f t="shared" si="22"/>
        <v>225000</v>
      </c>
      <c r="V25" s="39">
        <f t="shared" si="23"/>
        <v>96500000</v>
      </c>
      <c r="W25" s="34">
        <f t="shared" si="24"/>
        <v>0</v>
      </c>
      <c r="X25" s="23">
        <f t="shared" si="25"/>
        <v>603125</v>
      </c>
      <c r="Y25" s="39">
        <f t="shared" si="26"/>
        <v>73000000</v>
      </c>
      <c r="Z25" s="34">
        <f t="shared" si="5"/>
        <v>0</v>
      </c>
      <c r="AA25" s="23">
        <f t="shared" si="27"/>
        <v>456250</v>
      </c>
      <c r="AC25">
        <v>5</v>
      </c>
      <c r="AD25" s="3">
        <f t="shared" si="6"/>
        <v>2349272.3798693526</v>
      </c>
      <c r="AE25" s="3">
        <f t="shared" si="7"/>
        <v>225000</v>
      </c>
      <c r="AF25" s="3">
        <f t="shared" si="8"/>
        <v>603125</v>
      </c>
      <c r="AG25" s="3">
        <f t="shared" si="9"/>
        <v>456250</v>
      </c>
    </row>
    <row r="26" spans="2:33">
      <c r="B26">
        <v>6</v>
      </c>
      <c r="C26" s="3">
        <f t="shared" si="10"/>
        <v>395334213.30194068</v>
      </c>
      <c r="D26">
        <f t="shared" si="11"/>
        <v>2.9700000000000001E-2</v>
      </c>
      <c r="E26" s="13">
        <f t="shared" si="0"/>
        <v>2.5093443977003416E-3</v>
      </c>
      <c r="F26" s="15">
        <f t="shared" si="12"/>
        <v>396678867.34342802</v>
      </c>
      <c r="G26" s="16">
        <f t="shared" si="13"/>
        <v>6.9178890576835055E-4</v>
      </c>
      <c r="H26" s="17">
        <f t="shared" si="1"/>
        <v>2951160.1088128285</v>
      </c>
      <c r="I26" s="17">
        <f t="shared" si="2"/>
        <v>2470838.833137129</v>
      </c>
      <c r="J26" s="2">
        <f t="shared" si="14"/>
        <v>274418.03958093876</v>
      </c>
      <c r="K26" s="2">
        <f t="shared" si="15"/>
        <v>991341.08399824635</v>
      </c>
      <c r="L26" s="15">
        <f>K26/(1-SUM(G$21:G26))</f>
        <v>995403.8934543482</v>
      </c>
      <c r="M26" s="15">
        <f t="shared" si="16"/>
        <v>395683463.44997364</v>
      </c>
      <c r="N26" s="2">
        <f t="shared" si="3"/>
        <v>1265759.123579185</v>
      </c>
      <c r="O26" s="3">
        <f t="shared" si="4"/>
        <v>3736597.956716314</v>
      </c>
      <c r="P26" s="39">
        <f t="shared" si="17"/>
        <v>189834213.30194065</v>
      </c>
      <c r="Q26" s="34">
        <f t="shared" si="18"/>
        <v>1265759.123579185</v>
      </c>
      <c r="R26" s="23">
        <f t="shared" si="19"/>
        <v>1186463.833137129</v>
      </c>
      <c r="S26" s="39">
        <f t="shared" si="20"/>
        <v>36000000</v>
      </c>
      <c r="T26" s="34">
        <f t="shared" si="21"/>
        <v>0</v>
      </c>
      <c r="U26" s="23">
        <f t="shared" si="22"/>
        <v>225000</v>
      </c>
      <c r="V26" s="39">
        <f t="shared" si="23"/>
        <v>96500000</v>
      </c>
      <c r="W26" s="34">
        <f t="shared" si="24"/>
        <v>0</v>
      </c>
      <c r="X26" s="23">
        <f t="shared" si="25"/>
        <v>603125</v>
      </c>
      <c r="Y26" s="39">
        <f t="shared" si="26"/>
        <v>73000000</v>
      </c>
      <c r="Z26" s="34">
        <f t="shared" si="5"/>
        <v>0</v>
      </c>
      <c r="AA26" s="23">
        <f t="shared" si="27"/>
        <v>456250</v>
      </c>
      <c r="AC26">
        <v>6</v>
      </c>
      <c r="AD26" s="3">
        <f t="shared" si="6"/>
        <v>2452222.956716314</v>
      </c>
      <c r="AE26" s="3">
        <f t="shared" si="7"/>
        <v>225000</v>
      </c>
      <c r="AF26" s="3">
        <f t="shared" si="8"/>
        <v>603125</v>
      </c>
      <c r="AG26" s="3">
        <f t="shared" si="9"/>
        <v>456250</v>
      </c>
    </row>
    <row r="27" spans="2:33">
      <c r="B27">
        <v>7</v>
      </c>
      <c r="C27" s="3">
        <f t="shared" si="10"/>
        <v>394068454.17836148</v>
      </c>
      <c r="D27">
        <f t="shared" si="11"/>
        <v>3.3000000000000002E-2</v>
      </c>
      <c r="E27" s="13">
        <f t="shared" si="0"/>
        <v>2.7924923467828044E-3</v>
      </c>
      <c r="F27" s="15">
        <f t="shared" si="12"/>
        <v>395683463.44997364</v>
      </c>
      <c r="G27" s="16">
        <f t="shared" si="13"/>
        <v>6.9647289315115715E-4</v>
      </c>
      <c r="H27" s="17">
        <f t="shared" si="1"/>
        <v>2943754.6317270622</v>
      </c>
      <c r="I27" s="17">
        <f t="shared" si="2"/>
        <v>2462927.838614759</v>
      </c>
      <c r="J27" s="2">
        <f t="shared" si="14"/>
        <v>275582.80656107329</v>
      </c>
      <c r="K27" s="2">
        <f t="shared" si="15"/>
        <v>1099663.5795233781</v>
      </c>
      <c r="L27" s="15">
        <f>K27/(1-SUM(G$21:G27))</f>
        <v>1104943.0434325652</v>
      </c>
      <c r="M27" s="15">
        <f t="shared" si="16"/>
        <v>394578520.40654105</v>
      </c>
      <c r="N27" s="2">
        <f t="shared" si="3"/>
        <v>1375246.3860844513</v>
      </c>
      <c r="O27" s="3">
        <f t="shared" si="4"/>
        <v>3838174.2246992104</v>
      </c>
      <c r="P27" s="39">
        <f t="shared" si="17"/>
        <v>188568454.17836148</v>
      </c>
      <c r="Q27" s="34">
        <f t="shared" si="18"/>
        <v>1375246.3860844513</v>
      </c>
      <c r="R27" s="23">
        <f t="shared" si="19"/>
        <v>1178552.8386147593</v>
      </c>
      <c r="S27" s="39">
        <f t="shared" si="20"/>
        <v>36000000</v>
      </c>
      <c r="T27" s="34">
        <f t="shared" si="21"/>
        <v>0</v>
      </c>
      <c r="U27" s="23">
        <f t="shared" si="22"/>
        <v>225000</v>
      </c>
      <c r="V27" s="39">
        <f t="shared" si="23"/>
        <v>96500000</v>
      </c>
      <c r="W27" s="34">
        <f t="shared" si="24"/>
        <v>0</v>
      </c>
      <c r="X27" s="23">
        <f t="shared" si="25"/>
        <v>603125</v>
      </c>
      <c r="Y27" s="39">
        <f t="shared" si="26"/>
        <v>73000000</v>
      </c>
      <c r="Z27" s="34">
        <f t="shared" si="5"/>
        <v>0</v>
      </c>
      <c r="AA27" s="23">
        <f t="shared" si="27"/>
        <v>456250</v>
      </c>
      <c r="AC27">
        <v>7</v>
      </c>
      <c r="AD27" s="3">
        <f t="shared" si="6"/>
        <v>2553799.2246992104</v>
      </c>
      <c r="AE27" s="3">
        <f t="shared" si="7"/>
        <v>225000</v>
      </c>
      <c r="AF27" s="3">
        <f t="shared" si="8"/>
        <v>603125</v>
      </c>
      <c r="AG27" s="3">
        <f t="shared" si="9"/>
        <v>456250</v>
      </c>
    </row>
    <row r="28" spans="2:33">
      <c r="B28">
        <v>8</v>
      </c>
      <c r="C28" s="3">
        <f t="shared" si="10"/>
        <v>392693207.79227704</v>
      </c>
      <c r="D28">
        <f t="shared" si="11"/>
        <v>3.6299999999999999E-2</v>
      </c>
      <c r="E28" s="13">
        <f t="shared" si="0"/>
        <v>3.0765274376197693E-3</v>
      </c>
      <c r="F28" s="15">
        <f t="shared" si="12"/>
        <v>394578520.40654105</v>
      </c>
      <c r="G28" s="16">
        <f t="shared" si="13"/>
        <v>7.0118859503186834E-4</v>
      </c>
      <c r="H28" s="17">
        <f t="shared" si="1"/>
        <v>2935534.2194471573</v>
      </c>
      <c r="I28" s="17">
        <f t="shared" si="2"/>
        <v>2454332.5487017315</v>
      </c>
      <c r="J28" s="2">
        <f t="shared" si="14"/>
        <v>276673.95835361589</v>
      </c>
      <c r="K28" s="2">
        <f t="shared" si="15"/>
        <v>1207280.2333157118</v>
      </c>
      <c r="L28" s="15">
        <f>K28/(1-SUM(G$21:G28))</f>
        <v>1213931.6443261357</v>
      </c>
      <c r="M28" s="15">
        <f t="shared" si="16"/>
        <v>393364588.7622149</v>
      </c>
      <c r="N28" s="2">
        <f t="shared" si="3"/>
        <v>1483954.1916693277</v>
      </c>
      <c r="O28" s="3">
        <f t="shared" si="4"/>
        <v>3938286.7403710592</v>
      </c>
      <c r="P28" s="39">
        <f t="shared" si="17"/>
        <v>187193207.79227704</v>
      </c>
      <c r="Q28" s="34">
        <f t="shared" si="18"/>
        <v>1483954.1916693277</v>
      </c>
      <c r="R28" s="23">
        <f t="shared" si="19"/>
        <v>1169957.5487017315</v>
      </c>
      <c r="S28" s="39">
        <f t="shared" si="20"/>
        <v>36000000</v>
      </c>
      <c r="T28" s="34">
        <f t="shared" si="21"/>
        <v>0</v>
      </c>
      <c r="U28" s="23">
        <f t="shared" si="22"/>
        <v>225000</v>
      </c>
      <c r="V28" s="39">
        <f t="shared" si="23"/>
        <v>96500000</v>
      </c>
      <c r="W28" s="34">
        <f t="shared" si="24"/>
        <v>0</v>
      </c>
      <c r="X28" s="23">
        <f t="shared" si="25"/>
        <v>603125</v>
      </c>
      <c r="Y28" s="39">
        <f t="shared" si="26"/>
        <v>73000000</v>
      </c>
      <c r="Z28" s="34">
        <f t="shared" si="5"/>
        <v>0</v>
      </c>
      <c r="AA28" s="23">
        <f t="shared" si="27"/>
        <v>456250</v>
      </c>
      <c r="AC28">
        <v>8</v>
      </c>
      <c r="AD28" s="3">
        <f t="shared" si="6"/>
        <v>2653911.7403710592</v>
      </c>
      <c r="AE28" s="3">
        <f t="shared" si="7"/>
        <v>225000</v>
      </c>
      <c r="AF28" s="3">
        <f t="shared" si="8"/>
        <v>603125</v>
      </c>
      <c r="AG28" s="3">
        <f t="shared" si="9"/>
        <v>456250</v>
      </c>
    </row>
    <row r="29" spans="2:33">
      <c r="B29">
        <v>9</v>
      </c>
      <c r="C29" s="3">
        <f t="shared" si="10"/>
        <v>391209253.60060769</v>
      </c>
      <c r="D29">
        <f t="shared" si="11"/>
        <v>3.9599999999999996E-2</v>
      </c>
      <c r="E29" s="13">
        <f t="shared" si="0"/>
        <v>3.361455501911359E-3</v>
      </c>
      <c r="F29" s="15">
        <f t="shared" si="12"/>
        <v>393364588.7622149</v>
      </c>
      <c r="G29" s="16">
        <f t="shared" si="13"/>
        <v>7.0593622614406333E-4</v>
      </c>
      <c r="H29" s="17">
        <f t="shared" si="1"/>
        <v>2926502.9678769568</v>
      </c>
      <c r="I29" s="17">
        <f t="shared" si="2"/>
        <v>2445057.8350037979</v>
      </c>
      <c r="J29" s="2">
        <f t="shared" si="14"/>
        <v>277690.31328950939</v>
      </c>
      <c r="K29" s="2">
        <f t="shared" si="15"/>
        <v>1314099.0542829642</v>
      </c>
      <c r="L29" s="15">
        <f>K29/(1-SUM(G$21:G29))</f>
        <v>1322277.5611518465</v>
      </c>
      <c r="M29" s="15">
        <f t="shared" si="16"/>
        <v>392042311.20106304</v>
      </c>
      <c r="N29" s="2">
        <f t="shared" si="3"/>
        <v>1591789.3675724736</v>
      </c>
      <c r="O29" s="3">
        <f t="shared" si="4"/>
        <v>4036847.2025762713</v>
      </c>
      <c r="P29" s="39">
        <f t="shared" si="17"/>
        <v>185709253.60060772</v>
      </c>
      <c r="Q29" s="34">
        <f t="shared" si="18"/>
        <v>1591789.3675724736</v>
      </c>
      <c r="R29" s="23">
        <f t="shared" si="19"/>
        <v>1160682.8350037981</v>
      </c>
      <c r="S29" s="39">
        <f t="shared" si="20"/>
        <v>36000000</v>
      </c>
      <c r="T29" s="34">
        <f t="shared" si="21"/>
        <v>0</v>
      </c>
      <c r="U29" s="23">
        <f t="shared" si="22"/>
        <v>225000</v>
      </c>
      <c r="V29" s="39">
        <f t="shared" si="23"/>
        <v>96500000</v>
      </c>
      <c r="W29" s="34">
        <f t="shared" si="24"/>
        <v>0</v>
      </c>
      <c r="X29" s="23">
        <f t="shared" si="25"/>
        <v>603125</v>
      </c>
      <c r="Y29" s="39">
        <f t="shared" si="26"/>
        <v>73000000</v>
      </c>
      <c r="Z29" s="34">
        <f t="shared" si="5"/>
        <v>0</v>
      </c>
      <c r="AA29" s="23">
        <f t="shared" si="27"/>
        <v>456250</v>
      </c>
      <c r="AC29">
        <v>9</v>
      </c>
      <c r="AD29" s="3">
        <f t="shared" si="6"/>
        <v>2752472.2025762717</v>
      </c>
      <c r="AE29" s="3">
        <f t="shared" si="7"/>
        <v>225000</v>
      </c>
      <c r="AF29" s="3">
        <f t="shared" si="8"/>
        <v>603125</v>
      </c>
      <c r="AG29" s="3">
        <f t="shared" si="9"/>
        <v>456250</v>
      </c>
    </row>
    <row r="30" spans="2:33">
      <c r="B30">
        <v>10</v>
      </c>
      <c r="C30" s="3">
        <f t="shared" si="10"/>
        <v>389617464.23303521</v>
      </c>
      <c r="D30">
        <f t="shared" si="11"/>
        <v>4.2900000000000001E-2</v>
      </c>
      <c r="E30" s="13">
        <f t="shared" si="0"/>
        <v>3.6472824298944273E-3</v>
      </c>
      <c r="F30" s="15">
        <f t="shared" si="12"/>
        <v>392042311.20106304</v>
      </c>
      <c r="G30" s="16">
        <f t="shared" si="13"/>
        <v>7.1071600267524709E-4</v>
      </c>
      <c r="H30" s="17">
        <f t="shared" si="1"/>
        <v>2916665.6583742262</v>
      </c>
      <c r="I30" s="17">
        <f t="shared" si="2"/>
        <v>2435109.1514564701</v>
      </c>
      <c r="J30" s="2">
        <f t="shared" si="14"/>
        <v>278630.74429638474</v>
      </c>
      <c r="K30" s="2">
        <f t="shared" si="15"/>
        <v>1420028.6866590693</v>
      </c>
      <c r="L30" s="15">
        <f>K30/(1-SUM(G$21:G30))</f>
        <v>1429889.033418841</v>
      </c>
      <c r="M30" s="15">
        <f t="shared" si="16"/>
        <v>390612422.1676442</v>
      </c>
      <c r="N30" s="2">
        <f t="shared" si="3"/>
        <v>1698659.430955454</v>
      </c>
      <c r="O30" s="3">
        <f t="shared" si="4"/>
        <v>4133768.5824119244</v>
      </c>
      <c r="P30" s="39">
        <f t="shared" si="17"/>
        <v>184117464.23303524</v>
      </c>
      <c r="Q30" s="34">
        <f t="shared" si="18"/>
        <v>1698659.430955454</v>
      </c>
      <c r="R30" s="23">
        <f t="shared" si="19"/>
        <v>1150734.1514564701</v>
      </c>
      <c r="S30" s="39">
        <f t="shared" si="20"/>
        <v>36000000</v>
      </c>
      <c r="T30" s="34">
        <f t="shared" si="21"/>
        <v>0</v>
      </c>
      <c r="U30" s="23">
        <f t="shared" si="22"/>
        <v>225000</v>
      </c>
      <c r="V30" s="39">
        <f t="shared" si="23"/>
        <v>96500000</v>
      </c>
      <c r="W30" s="34">
        <f t="shared" si="24"/>
        <v>0</v>
      </c>
      <c r="X30" s="23">
        <f t="shared" si="25"/>
        <v>603125</v>
      </c>
      <c r="Y30" s="39">
        <f t="shared" si="26"/>
        <v>73000000</v>
      </c>
      <c r="Z30" s="34">
        <f t="shared" si="5"/>
        <v>0</v>
      </c>
      <c r="AA30" s="23">
        <f t="shared" si="27"/>
        <v>456250</v>
      </c>
      <c r="AC30">
        <v>10</v>
      </c>
      <c r="AD30" s="3">
        <f t="shared" si="6"/>
        <v>2849393.5824119244</v>
      </c>
      <c r="AE30" s="3">
        <f t="shared" si="7"/>
        <v>225000</v>
      </c>
      <c r="AF30" s="3">
        <f t="shared" si="8"/>
        <v>603125</v>
      </c>
      <c r="AG30" s="3">
        <f t="shared" si="9"/>
        <v>456250</v>
      </c>
    </row>
    <row r="31" spans="2:33">
      <c r="B31">
        <v>11</v>
      </c>
      <c r="C31" s="3">
        <f t="shared" si="10"/>
        <v>387918804.80207974</v>
      </c>
      <c r="D31">
        <f t="shared" si="11"/>
        <v>4.6199999999999998E-2</v>
      </c>
      <c r="E31" s="13">
        <f t="shared" si="0"/>
        <v>3.9340141711349252E-3</v>
      </c>
      <c r="F31" s="15">
        <f t="shared" si="12"/>
        <v>390612422.1676442</v>
      </c>
      <c r="G31" s="16">
        <f t="shared" si="13"/>
        <v>7.1552814227669422E-4</v>
      </c>
      <c r="H31" s="17">
        <f t="shared" si="1"/>
        <v>2906027.7549645617</v>
      </c>
      <c r="I31" s="17">
        <f t="shared" si="2"/>
        <v>2424492.5300129983</v>
      </c>
      <c r="J31" s="2">
        <f t="shared" si="14"/>
        <v>279494.18078381428</v>
      </c>
      <c r="K31" s="2">
        <f t="shared" si="15"/>
        <v>1524978.5412731513</v>
      </c>
      <c r="L31" s="15">
        <f>K31/(1-SUM(G$21:G31))</f>
        <v>1536674.8042288506</v>
      </c>
      <c r="M31" s="15">
        <f t="shared" si="16"/>
        <v>389075747.36341536</v>
      </c>
      <c r="N31" s="2">
        <f t="shared" si="3"/>
        <v>1804472.7220569656</v>
      </c>
      <c r="O31" s="3">
        <f t="shared" si="4"/>
        <v>4228965.2520699641</v>
      </c>
      <c r="P31" s="39">
        <f t="shared" si="17"/>
        <v>182418804.8020798</v>
      </c>
      <c r="Q31" s="34">
        <f t="shared" si="18"/>
        <v>1804472.7220569656</v>
      </c>
      <c r="R31" s="23">
        <f t="shared" si="19"/>
        <v>1140117.5300129987</v>
      </c>
      <c r="S31" s="39">
        <f t="shared" si="20"/>
        <v>36000000</v>
      </c>
      <c r="T31" s="34">
        <f t="shared" si="21"/>
        <v>0</v>
      </c>
      <c r="U31" s="23">
        <f t="shared" si="22"/>
        <v>225000</v>
      </c>
      <c r="V31" s="39">
        <f t="shared" si="23"/>
        <v>96500000</v>
      </c>
      <c r="W31" s="34">
        <f t="shared" si="24"/>
        <v>0</v>
      </c>
      <c r="X31" s="23">
        <f t="shared" si="25"/>
        <v>603125</v>
      </c>
      <c r="Y31" s="39">
        <f t="shared" si="26"/>
        <v>73000000</v>
      </c>
      <c r="Z31" s="34">
        <f t="shared" si="5"/>
        <v>0</v>
      </c>
      <c r="AA31" s="23">
        <f t="shared" si="27"/>
        <v>456250</v>
      </c>
      <c r="AC31">
        <v>11</v>
      </c>
      <c r="AD31" s="3">
        <f t="shared" si="6"/>
        <v>2944590.2520699641</v>
      </c>
      <c r="AE31" s="3">
        <f t="shared" si="7"/>
        <v>225000</v>
      </c>
      <c r="AF31" s="3">
        <f t="shared" si="8"/>
        <v>603125</v>
      </c>
      <c r="AG31" s="3">
        <f t="shared" si="9"/>
        <v>456250</v>
      </c>
    </row>
    <row r="32" spans="2:33">
      <c r="B32">
        <v>12</v>
      </c>
      <c r="C32" s="3">
        <f t="shared" si="10"/>
        <v>386114332.08002275</v>
      </c>
      <c r="D32">
        <f t="shared" si="11"/>
        <v>4.9500000000000002E-2</v>
      </c>
      <c r="E32" s="13">
        <f t="shared" si="0"/>
        <v>4.2216567353323686E-3</v>
      </c>
      <c r="F32" s="15">
        <f t="shared" si="12"/>
        <v>389075747.36341536</v>
      </c>
      <c r="G32" s="16">
        <f t="shared" si="13"/>
        <v>7.2037286407335946E-4</v>
      </c>
      <c r="H32" s="17">
        <f t="shared" si="1"/>
        <v>2894595.4005948193</v>
      </c>
      <c r="I32" s="17">
        <f t="shared" si="2"/>
        <v>2413214.5755001423</v>
      </c>
      <c r="J32" s="2">
        <f t="shared" si="14"/>
        <v>280279.61046966637</v>
      </c>
      <c r="K32" s="2">
        <f t="shared" si="15"/>
        <v>1628858.9263286714</v>
      </c>
      <c r="L32" s="15">
        <f>K32/(1-SUM(G$21:G32))</f>
        <v>1642544.2494112379</v>
      </c>
      <c r="M32" s="15">
        <f t="shared" si="16"/>
        <v>387433203.11400414</v>
      </c>
      <c r="N32" s="2">
        <f t="shared" si="3"/>
        <v>1909138.5367983377</v>
      </c>
      <c r="O32" s="3">
        <f t="shared" si="4"/>
        <v>4322353.1122984802</v>
      </c>
      <c r="P32" s="39">
        <f t="shared" si="17"/>
        <v>180614332.08002284</v>
      </c>
      <c r="Q32" s="34">
        <f t="shared" si="18"/>
        <v>1909138.5367983377</v>
      </c>
      <c r="R32" s="23">
        <f t="shared" si="19"/>
        <v>1128839.5755001428</v>
      </c>
      <c r="S32" s="39">
        <f t="shared" si="20"/>
        <v>36000000</v>
      </c>
      <c r="T32" s="34">
        <f t="shared" si="21"/>
        <v>0</v>
      </c>
      <c r="U32" s="23">
        <f t="shared" si="22"/>
        <v>225000</v>
      </c>
      <c r="V32" s="39">
        <f t="shared" si="23"/>
        <v>96500000</v>
      </c>
      <c r="W32" s="34">
        <f t="shared" si="24"/>
        <v>0</v>
      </c>
      <c r="X32" s="23">
        <f t="shared" si="25"/>
        <v>603125</v>
      </c>
      <c r="Y32" s="39">
        <f t="shared" si="26"/>
        <v>73000000</v>
      </c>
      <c r="Z32" s="34">
        <f t="shared" si="5"/>
        <v>0</v>
      </c>
      <c r="AA32" s="23">
        <f t="shared" si="27"/>
        <v>456250</v>
      </c>
      <c r="AC32">
        <v>12</v>
      </c>
      <c r="AD32" s="3">
        <f t="shared" si="6"/>
        <v>3037978.1122984802</v>
      </c>
      <c r="AE32" s="3">
        <f t="shared" si="7"/>
        <v>225000</v>
      </c>
      <c r="AF32" s="3">
        <f t="shared" si="8"/>
        <v>603125</v>
      </c>
      <c r="AG32" s="3">
        <f t="shared" si="9"/>
        <v>456250</v>
      </c>
    </row>
    <row r="33" spans="2:33">
      <c r="B33">
        <v>13</v>
      </c>
      <c r="C33" s="3">
        <f t="shared" si="10"/>
        <v>384205193.54322445</v>
      </c>
      <c r="D33">
        <f t="shared" si="11"/>
        <v>5.28E-2</v>
      </c>
      <c r="E33" s="13">
        <f t="shared" si="0"/>
        <v>4.5102161931395157E-3</v>
      </c>
      <c r="F33" s="15">
        <f t="shared" si="12"/>
        <v>387433203.11400414</v>
      </c>
      <c r="G33" s="16">
        <f t="shared" si="13"/>
        <v>7.2525038867385621E-4</v>
      </c>
      <c r="H33" s="17">
        <f t="shared" si="1"/>
        <v>2882375.4124258365</v>
      </c>
      <c r="I33" s="17">
        <f t="shared" si="2"/>
        <v>2401282.4596451526</v>
      </c>
      <c r="J33" s="2">
        <f t="shared" si="14"/>
        <v>280986.08114358858</v>
      </c>
      <c r="K33" s="2">
        <f t="shared" si="15"/>
        <v>1731581.177433732</v>
      </c>
      <c r="L33" s="15">
        <f>K33/(1-SUM(G$21:G33))</f>
        <v>1747407.5064446928</v>
      </c>
      <c r="M33" s="15">
        <f t="shared" si="16"/>
        <v>385685795.60755944</v>
      </c>
      <c r="N33" s="2">
        <f t="shared" si="3"/>
        <v>2012567.2585773205</v>
      </c>
      <c r="O33" s="3">
        <f t="shared" si="4"/>
        <v>4413849.7182224728</v>
      </c>
      <c r="P33" s="39">
        <f t="shared" si="17"/>
        <v>178705193.54322451</v>
      </c>
      <c r="Q33" s="34">
        <f t="shared" si="18"/>
        <v>2012567.2585773205</v>
      </c>
      <c r="R33" s="23">
        <f t="shared" si="19"/>
        <v>1116907.4596451533</v>
      </c>
      <c r="S33" s="39">
        <f t="shared" si="20"/>
        <v>36000000</v>
      </c>
      <c r="T33" s="34">
        <f t="shared" si="21"/>
        <v>0</v>
      </c>
      <c r="U33" s="23">
        <f t="shared" si="22"/>
        <v>225000</v>
      </c>
      <c r="V33" s="39">
        <f t="shared" si="23"/>
        <v>96500000</v>
      </c>
      <c r="W33" s="34">
        <f t="shared" si="24"/>
        <v>0</v>
      </c>
      <c r="X33" s="23">
        <f t="shared" si="25"/>
        <v>603125</v>
      </c>
      <c r="Y33" s="39">
        <f t="shared" si="26"/>
        <v>73000000</v>
      </c>
      <c r="Z33" s="34">
        <f t="shared" si="5"/>
        <v>0</v>
      </c>
      <c r="AA33" s="23">
        <f t="shared" si="27"/>
        <v>456250</v>
      </c>
      <c r="AC33">
        <v>13</v>
      </c>
      <c r="AD33" s="3">
        <f t="shared" si="6"/>
        <v>3129474.7182224737</v>
      </c>
      <c r="AE33" s="3">
        <f t="shared" si="7"/>
        <v>225000</v>
      </c>
      <c r="AF33" s="3">
        <f t="shared" si="8"/>
        <v>603125</v>
      </c>
      <c r="AG33" s="3">
        <f t="shared" si="9"/>
        <v>456250</v>
      </c>
    </row>
    <row r="34" spans="2:33">
      <c r="B34">
        <v>14</v>
      </c>
      <c r="C34" s="3">
        <f t="shared" si="10"/>
        <v>382192626.28464711</v>
      </c>
      <c r="D34">
        <f t="shared" si="11"/>
        <v>5.6100000000000004E-2</v>
      </c>
      <c r="E34" s="13">
        <f t="shared" si="0"/>
        <v>4.7996986769950345E-3</v>
      </c>
      <c r="F34" s="15">
        <f t="shared" si="12"/>
        <v>385685795.60755944</v>
      </c>
      <c r="G34" s="16">
        <f t="shared" si="13"/>
        <v>7.3016093818050213E-4</v>
      </c>
      <c r="H34" s="17">
        <f t="shared" si="1"/>
        <v>2869375.2761660065</v>
      </c>
      <c r="I34" s="17">
        <f t="shared" si="2"/>
        <v>2388703.9142790441</v>
      </c>
      <c r="J34" s="2">
        <f t="shared" si="14"/>
        <v>281612.70236370899</v>
      </c>
      <c r="K34" s="2">
        <f t="shared" si="15"/>
        <v>1833057.7866207182</v>
      </c>
      <c r="L34" s="15">
        <f>K34/(1-SUM(G$21:G34))</f>
        <v>1851175.6029133804</v>
      </c>
      <c r="M34" s="15">
        <f t="shared" si="16"/>
        <v>383834620.00464606</v>
      </c>
      <c r="N34" s="2">
        <f t="shared" si="3"/>
        <v>2114670.4889844274</v>
      </c>
      <c r="O34" s="3">
        <f t="shared" si="4"/>
        <v>4503374.403263472</v>
      </c>
      <c r="P34" s="39">
        <f t="shared" si="17"/>
        <v>176692626.2846472</v>
      </c>
      <c r="Q34" s="34">
        <f t="shared" si="18"/>
        <v>2114670.4889844274</v>
      </c>
      <c r="R34" s="23">
        <f t="shared" si="19"/>
        <v>1104328.9142790448</v>
      </c>
      <c r="S34" s="39">
        <f t="shared" si="20"/>
        <v>36000000</v>
      </c>
      <c r="T34" s="34">
        <f t="shared" si="21"/>
        <v>0</v>
      </c>
      <c r="U34" s="23">
        <f t="shared" si="22"/>
        <v>225000</v>
      </c>
      <c r="V34" s="39">
        <f t="shared" si="23"/>
        <v>96500000</v>
      </c>
      <c r="W34" s="34">
        <f t="shared" si="24"/>
        <v>0</v>
      </c>
      <c r="X34" s="23">
        <f t="shared" si="25"/>
        <v>603125</v>
      </c>
      <c r="Y34" s="39">
        <f t="shared" si="26"/>
        <v>73000000</v>
      </c>
      <c r="Z34" s="34">
        <f t="shared" si="5"/>
        <v>0</v>
      </c>
      <c r="AA34" s="23">
        <f t="shared" si="27"/>
        <v>456250</v>
      </c>
      <c r="AC34">
        <v>14</v>
      </c>
      <c r="AD34" s="3">
        <f t="shared" si="6"/>
        <v>3218999.403263472</v>
      </c>
      <c r="AE34" s="3">
        <f t="shared" si="7"/>
        <v>225000</v>
      </c>
      <c r="AF34" s="3">
        <f t="shared" si="8"/>
        <v>603125</v>
      </c>
      <c r="AG34" s="3">
        <f t="shared" si="9"/>
        <v>456250</v>
      </c>
    </row>
    <row r="35" spans="2:33">
      <c r="B35">
        <v>15</v>
      </c>
      <c r="C35" s="3">
        <f t="shared" si="10"/>
        <v>380077955.79566264</v>
      </c>
      <c r="D35">
        <f t="shared" si="11"/>
        <v>5.9400000000000001E-2</v>
      </c>
      <c r="E35" s="13">
        <f t="shared" si="0"/>
        <v>5.0901103819710469E-3</v>
      </c>
      <c r="F35" s="15">
        <f t="shared" si="12"/>
        <v>383834620.00464606</v>
      </c>
      <c r="G35" s="16">
        <f t="shared" si="13"/>
        <v>7.3510473619943268E-4</v>
      </c>
      <c r="H35" s="17">
        <f t="shared" si="1"/>
        <v>2855603.1394491903</v>
      </c>
      <c r="I35" s="17">
        <f t="shared" si="2"/>
        <v>2375487.2237228914</v>
      </c>
      <c r="J35" s="2">
        <f t="shared" si="14"/>
        <v>282158.64708272484</v>
      </c>
      <c r="K35" s="2">
        <f t="shared" si="15"/>
        <v>1933202.5300949563</v>
      </c>
      <c r="L35" s="15">
        <f>K35/(1-SUM(G$21:G35))</f>
        <v>1953760.5842455605</v>
      </c>
      <c r="M35" s="15">
        <f t="shared" si="16"/>
        <v>381880859.4204005</v>
      </c>
      <c r="N35" s="2">
        <f t="shared" si="3"/>
        <v>2215361.1771776811</v>
      </c>
      <c r="O35" s="3">
        <f t="shared" si="4"/>
        <v>4590848.4009005725</v>
      </c>
      <c r="P35" s="39">
        <f t="shared" si="17"/>
        <v>174577955.79566276</v>
      </c>
      <c r="Q35" s="34">
        <f t="shared" si="18"/>
        <v>2215361.1771776811</v>
      </c>
      <c r="R35" s="23">
        <f t="shared" si="19"/>
        <v>1091112.2237228921</v>
      </c>
      <c r="S35" s="39">
        <f t="shared" si="20"/>
        <v>36000000</v>
      </c>
      <c r="T35" s="34">
        <f t="shared" si="21"/>
        <v>0</v>
      </c>
      <c r="U35" s="23">
        <f t="shared" si="22"/>
        <v>225000</v>
      </c>
      <c r="V35" s="39">
        <f t="shared" si="23"/>
        <v>96500000</v>
      </c>
      <c r="W35" s="34">
        <f t="shared" si="24"/>
        <v>0</v>
      </c>
      <c r="X35" s="23">
        <f t="shared" si="25"/>
        <v>603125</v>
      </c>
      <c r="Y35" s="39">
        <f t="shared" si="26"/>
        <v>73000000</v>
      </c>
      <c r="Z35" s="34">
        <f t="shared" si="5"/>
        <v>0</v>
      </c>
      <c r="AA35" s="23">
        <f t="shared" si="27"/>
        <v>456250</v>
      </c>
      <c r="AC35">
        <v>15</v>
      </c>
      <c r="AD35" s="3">
        <f t="shared" si="6"/>
        <v>3306473.4009005735</v>
      </c>
      <c r="AE35" s="3">
        <f t="shared" si="7"/>
        <v>225000</v>
      </c>
      <c r="AF35" s="3">
        <f t="shared" si="8"/>
        <v>603125</v>
      </c>
      <c r="AG35" s="3">
        <f t="shared" si="9"/>
        <v>456250</v>
      </c>
    </row>
    <row r="36" spans="2:33">
      <c r="B36">
        <v>16</v>
      </c>
      <c r="C36" s="3">
        <f t="shared" si="10"/>
        <v>377862594.61848491</v>
      </c>
      <c r="D36">
        <f t="shared" si="11"/>
        <v>6.2699999999999992E-2</v>
      </c>
      <c r="E36" s="13">
        <f t="shared" si="0"/>
        <v>5.3814575666351061E-3</v>
      </c>
      <c r="F36" s="15">
        <f t="shared" si="12"/>
        <v>381880859.4204005</v>
      </c>
      <c r="G36" s="16">
        <f t="shared" si="13"/>
        <v>7.4008200785078315E-4</v>
      </c>
      <c r="H36" s="17">
        <f t="shared" si="1"/>
        <v>2841067.8042622907</v>
      </c>
      <c r="I36" s="17">
        <f t="shared" si="2"/>
        <v>2361641.2163655306</v>
      </c>
      <c r="J36" s="2">
        <f t="shared" si="14"/>
        <v>282623.15319963265</v>
      </c>
      <c r="K36" s="2">
        <f t="shared" si="15"/>
        <v>2031930.5944517271</v>
      </c>
      <c r="L36" s="15">
        <f>K36/(1-SUM(G$21:G36))</f>
        <v>2055075.6404810315</v>
      </c>
      <c r="M36" s="15">
        <f t="shared" si="16"/>
        <v>379825783.77991945</v>
      </c>
      <c r="N36" s="2">
        <f t="shared" si="3"/>
        <v>2314553.74765136</v>
      </c>
      <c r="O36" s="3">
        <f t="shared" si="4"/>
        <v>4676194.9640168902</v>
      </c>
      <c r="P36" s="39">
        <f t="shared" si="17"/>
        <v>172362594.61848509</v>
      </c>
      <c r="Q36" s="34">
        <f t="shared" si="18"/>
        <v>2314553.74765136</v>
      </c>
      <c r="R36" s="23">
        <f t="shared" si="19"/>
        <v>1077266.2163655318</v>
      </c>
      <c r="S36" s="39">
        <f t="shared" si="20"/>
        <v>36000000</v>
      </c>
      <c r="T36" s="34">
        <f t="shared" si="21"/>
        <v>0</v>
      </c>
      <c r="U36" s="23">
        <f t="shared" si="22"/>
        <v>225000</v>
      </c>
      <c r="V36" s="39">
        <f t="shared" si="23"/>
        <v>96500000</v>
      </c>
      <c r="W36" s="34">
        <f t="shared" si="24"/>
        <v>0</v>
      </c>
      <c r="X36" s="23">
        <f t="shared" si="25"/>
        <v>603125</v>
      </c>
      <c r="Y36" s="39">
        <f t="shared" si="26"/>
        <v>73000000</v>
      </c>
      <c r="Z36" s="34">
        <f t="shared" si="5"/>
        <v>0</v>
      </c>
      <c r="AA36" s="23">
        <f t="shared" si="27"/>
        <v>456250</v>
      </c>
      <c r="AC36">
        <v>16</v>
      </c>
      <c r="AD36" s="3">
        <f t="shared" si="6"/>
        <v>3391819.964016892</v>
      </c>
      <c r="AE36" s="3">
        <f t="shared" si="7"/>
        <v>225000</v>
      </c>
      <c r="AF36" s="3">
        <f t="shared" si="8"/>
        <v>603125</v>
      </c>
      <c r="AG36" s="3">
        <f t="shared" si="9"/>
        <v>456250</v>
      </c>
    </row>
    <row r="37" spans="2:33">
      <c r="B37">
        <v>17</v>
      </c>
      <c r="C37" s="3">
        <f t="shared" si="10"/>
        <v>375548040.87083358</v>
      </c>
      <c r="D37">
        <f t="shared" si="11"/>
        <v>6.6000000000000003E-2</v>
      </c>
      <c r="E37" s="13">
        <f t="shared" si="0"/>
        <v>5.6737465539274945E-3</v>
      </c>
      <c r="F37" s="15">
        <f t="shared" si="12"/>
        <v>379825783.77991945</v>
      </c>
      <c r="G37" s="16">
        <f t="shared" si="13"/>
        <v>7.4509297977893966E-4</v>
      </c>
      <c r="H37" s="17">
        <f t="shared" si="1"/>
        <v>2825778.7184297196</v>
      </c>
      <c r="I37" s="17">
        <f t="shared" si="2"/>
        <v>2347175.2554427097</v>
      </c>
      <c r="J37" s="2">
        <f t="shared" si="14"/>
        <v>283005.52503345144</v>
      </c>
      <c r="K37" s="2">
        <f t="shared" si="15"/>
        <v>2129158.7011027127</v>
      </c>
      <c r="L37" s="15">
        <f>K37/(1-SUM(G$21:G37))</f>
        <v>2155035.2318141274</v>
      </c>
      <c r="M37" s="15">
        <f t="shared" si="16"/>
        <v>377670748.5481053</v>
      </c>
      <c r="N37" s="2">
        <f t="shared" si="3"/>
        <v>2412164.2261361643</v>
      </c>
      <c r="O37" s="3">
        <f t="shared" si="4"/>
        <v>4759339.4815788735</v>
      </c>
      <c r="P37" s="39">
        <f t="shared" si="17"/>
        <v>170048040.87083372</v>
      </c>
      <c r="Q37" s="34">
        <f t="shared" si="18"/>
        <v>2412164.2261361643</v>
      </c>
      <c r="R37" s="23">
        <f t="shared" si="19"/>
        <v>1062800.2554427108</v>
      </c>
      <c r="S37" s="39">
        <f t="shared" si="20"/>
        <v>36000000</v>
      </c>
      <c r="T37" s="34">
        <f t="shared" si="21"/>
        <v>0</v>
      </c>
      <c r="U37" s="23">
        <f t="shared" si="22"/>
        <v>225000</v>
      </c>
      <c r="V37" s="39">
        <f t="shared" si="23"/>
        <v>96500000</v>
      </c>
      <c r="W37" s="34">
        <f t="shared" si="24"/>
        <v>0</v>
      </c>
      <c r="X37" s="23">
        <f t="shared" si="25"/>
        <v>603125</v>
      </c>
      <c r="Y37" s="39">
        <f t="shared" si="26"/>
        <v>73000000</v>
      </c>
      <c r="Z37" s="34">
        <f t="shared" si="5"/>
        <v>0</v>
      </c>
      <c r="AA37" s="23">
        <f t="shared" si="27"/>
        <v>456250</v>
      </c>
      <c r="AC37">
        <v>17</v>
      </c>
      <c r="AD37" s="3">
        <f t="shared" si="6"/>
        <v>3474964.4815788753</v>
      </c>
      <c r="AE37" s="3">
        <f t="shared" si="7"/>
        <v>225000</v>
      </c>
      <c r="AF37" s="3">
        <f t="shared" si="8"/>
        <v>603125</v>
      </c>
      <c r="AG37" s="3">
        <f t="shared" si="9"/>
        <v>456250</v>
      </c>
    </row>
    <row r="38" spans="2:33">
      <c r="B38">
        <v>18</v>
      </c>
      <c r="C38" s="3">
        <f t="shared" si="10"/>
        <v>373135876.64469737</v>
      </c>
      <c r="D38">
        <f t="shared" si="11"/>
        <v>6.93E-2</v>
      </c>
      <c r="E38" s="13">
        <f t="shared" si="0"/>
        <v>5.9669837320530661E-3</v>
      </c>
      <c r="F38" s="15">
        <f t="shared" si="12"/>
        <v>377670748.5481053</v>
      </c>
      <c r="G38" s="16">
        <f t="shared" si="13"/>
        <v>7.5013788016285948E-4</v>
      </c>
      <c r="H38" s="17">
        <f t="shared" si="1"/>
        <v>2809745.9661638676</v>
      </c>
      <c r="I38" s="17">
        <f t="shared" si="2"/>
        <v>2332099.2290293584</v>
      </c>
      <c r="J38" s="2">
        <f t="shared" si="14"/>
        <v>283305.13471539604</v>
      </c>
      <c r="K38" s="2">
        <f t="shared" si="15"/>
        <v>2224805.2286542151</v>
      </c>
      <c r="L38" s="15">
        <f>K38/(1-SUM(G$21:G38))</f>
        <v>2253555.2126588486</v>
      </c>
      <c r="M38" s="15">
        <f t="shared" si="16"/>
        <v>375417193.33544648</v>
      </c>
      <c r="N38" s="2">
        <f t="shared" si="3"/>
        <v>2508110.3633696111</v>
      </c>
      <c r="O38" s="3">
        <f t="shared" si="4"/>
        <v>4840209.5923989695</v>
      </c>
      <c r="P38" s="39">
        <f t="shared" si="17"/>
        <v>167635876.64469755</v>
      </c>
      <c r="Q38" s="34">
        <f t="shared" si="18"/>
        <v>2508110.3633696111</v>
      </c>
      <c r="R38" s="23">
        <f t="shared" si="19"/>
        <v>1047724.2290293596</v>
      </c>
      <c r="S38" s="39">
        <f t="shared" si="20"/>
        <v>36000000</v>
      </c>
      <c r="T38" s="34">
        <f t="shared" si="21"/>
        <v>0</v>
      </c>
      <c r="U38" s="23">
        <f t="shared" si="22"/>
        <v>225000</v>
      </c>
      <c r="V38" s="39">
        <f t="shared" si="23"/>
        <v>96500000</v>
      </c>
      <c r="W38" s="34">
        <f t="shared" si="24"/>
        <v>0</v>
      </c>
      <c r="X38" s="23">
        <f t="shared" si="25"/>
        <v>603125</v>
      </c>
      <c r="Y38" s="39">
        <f t="shared" si="26"/>
        <v>73000000</v>
      </c>
      <c r="Z38" s="34">
        <f t="shared" si="5"/>
        <v>0</v>
      </c>
      <c r="AA38" s="23">
        <f t="shared" si="27"/>
        <v>456250</v>
      </c>
      <c r="AC38">
        <v>18</v>
      </c>
      <c r="AD38" s="3">
        <f t="shared" si="6"/>
        <v>3555834.5923989709</v>
      </c>
      <c r="AE38" s="3">
        <f t="shared" si="7"/>
        <v>225000</v>
      </c>
      <c r="AF38" s="3">
        <f t="shared" si="8"/>
        <v>603125</v>
      </c>
      <c r="AG38" s="3">
        <f t="shared" si="9"/>
        <v>456250</v>
      </c>
    </row>
    <row r="39" spans="2:33">
      <c r="B39">
        <v>19</v>
      </c>
      <c r="C39" s="3">
        <f t="shared" si="10"/>
        <v>370627766.28132778</v>
      </c>
      <c r="D39">
        <f t="shared" si="11"/>
        <v>7.2599999999999998E-2</v>
      </c>
      <c r="E39" s="13">
        <f t="shared" si="0"/>
        <v>6.2611755553891868E-3</v>
      </c>
      <c r="F39" s="15">
        <f t="shared" si="12"/>
        <v>375417193.33544648</v>
      </c>
      <c r="G39" s="16">
        <f t="shared" si="13"/>
        <v>7.552169387264623E-4</v>
      </c>
      <c r="H39" s="17">
        <f t="shared" si="1"/>
        <v>2792980.2576925661</v>
      </c>
      <c r="I39" s="17">
        <f t="shared" si="2"/>
        <v>2316423.5392582985</v>
      </c>
      <c r="J39" s="2">
        <f t="shared" si="14"/>
        <v>283521.42349607631</v>
      </c>
      <c r="K39" s="2">
        <f t="shared" si="15"/>
        <v>2318790.3329829234</v>
      </c>
      <c r="L39" s="15">
        <f>K39/(1-SUM(G$21:G39))</f>
        <v>2350552.9539847136</v>
      </c>
      <c r="M39" s="15">
        <f t="shared" si="16"/>
        <v>373066640.38146174</v>
      </c>
      <c r="N39" s="2">
        <f t="shared" si="3"/>
        <v>2602311.7564789997</v>
      </c>
      <c r="O39" s="3">
        <f t="shared" si="4"/>
        <v>4918735.2957372982</v>
      </c>
      <c r="P39" s="39">
        <f t="shared" si="17"/>
        <v>165127766.28132793</v>
      </c>
      <c r="Q39" s="34">
        <f t="shared" si="18"/>
        <v>2602311.7564789997</v>
      </c>
      <c r="R39" s="23">
        <f t="shared" si="19"/>
        <v>1032048.5392582995</v>
      </c>
      <c r="S39" s="39">
        <f t="shared" si="20"/>
        <v>36000000</v>
      </c>
      <c r="T39" s="34">
        <f t="shared" si="21"/>
        <v>0</v>
      </c>
      <c r="U39" s="23">
        <f t="shared" si="22"/>
        <v>225000</v>
      </c>
      <c r="V39" s="39">
        <f t="shared" si="23"/>
        <v>96500000</v>
      </c>
      <c r="W39" s="34">
        <f t="shared" si="24"/>
        <v>0</v>
      </c>
      <c r="X39" s="23">
        <f t="shared" si="25"/>
        <v>603125</v>
      </c>
      <c r="Y39" s="39">
        <f t="shared" si="26"/>
        <v>73000000</v>
      </c>
      <c r="Z39" s="34">
        <f t="shared" si="5"/>
        <v>0</v>
      </c>
      <c r="AA39" s="23">
        <f t="shared" si="27"/>
        <v>456250</v>
      </c>
      <c r="AC39">
        <v>19</v>
      </c>
      <c r="AD39" s="3">
        <f t="shared" si="6"/>
        <v>3634360.2957372991</v>
      </c>
      <c r="AE39" s="3">
        <f t="shared" si="7"/>
        <v>225000</v>
      </c>
      <c r="AF39" s="3">
        <f t="shared" si="8"/>
        <v>603125</v>
      </c>
      <c r="AG39" s="3">
        <f t="shared" si="9"/>
        <v>456250</v>
      </c>
    </row>
    <row r="40" spans="2:33">
      <c r="B40">
        <v>20</v>
      </c>
      <c r="C40" s="3">
        <f t="shared" si="10"/>
        <v>368025454.52484882</v>
      </c>
      <c r="D40">
        <f t="shared" si="11"/>
        <v>7.5899999999999995E-2</v>
      </c>
      <c r="E40" s="13">
        <f t="shared" si="0"/>
        <v>6.556328545409662E-3</v>
      </c>
      <c r="F40" s="15">
        <f t="shared" si="12"/>
        <v>373066640.38146174</v>
      </c>
      <c r="G40" s="16">
        <f t="shared" si="13"/>
        <v>7.603303867490896E-4</v>
      </c>
      <c r="H40" s="17">
        <f t="shared" si="1"/>
        <v>2775492.9179764166</v>
      </c>
      <c r="I40" s="17">
        <f t="shared" si="2"/>
        <v>2300159.0907803052</v>
      </c>
      <c r="J40" s="2">
        <f t="shared" si="14"/>
        <v>283653.90296442033</v>
      </c>
      <c r="K40" s="2">
        <f t="shared" si="15"/>
        <v>2411036.0647576093</v>
      </c>
      <c r="L40" s="15">
        <f>K40/(1-SUM(G$21:G40))</f>
        <v>2445947.4636730589</v>
      </c>
      <c r="M40" s="15">
        <f t="shared" si="16"/>
        <v>370620692.91778868</v>
      </c>
      <c r="N40" s="2">
        <f t="shared" si="3"/>
        <v>2694689.9677220294</v>
      </c>
      <c r="O40" s="3">
        <f t="shared" si="4"/>
        <v>4994849.0585023351</v>
      </c>
      <c r="P40" s="39">
        <f t="shared" si="17"/>
        <v>162525454.52484894</v>
      </c>
      <c r="Q40" s="34">
        <f t="shared" si="18"/>
        <v>2694689.9677220294</v>
      </c>
      <c r="R40" s="23">
        <f t="shared" si="19"/>
        <v>1015784.0907803058</v>
      </c>
      <c r="S40" s="39">
        <f t="shared" si="20"/>
        <v>36000000</v>
      </c>
      <c r="T40" s="34">
        <f t="shared" si="21"/>
        <v>0</v>
      </c>
      <c r="U40" s="23">
        <f t="shared" si="22"/>
        <v>225000</v>
      </c>
      <c r="V40" s="39">
        <f t="shared" si="23"/>
        <v>96500000</v>
      </c>
      <c r="W40" s="34">
        <f t="shared" si="24"/>
        <v>0</v>
      </c>
      <c r="X40" s="23">
        <f t="shared" si="25"/>
        <v>603125</v>
      </c>
      <c r="Y40" s="39">
        <f t="shared" si="26"/>
        <v>73000000</v>
      </c>
      <c r="Z40" s="34">
        <f t="shared" si="5"/>
        <v>0</v>
      </c>
      <c r="AA40" s="23">
        <f t="shared" si="27"/>
        <v>456250</v>
      </c>
      <c r="AC40">
        <v>20</v>
      </c>
      <c r="AD40" s="3">
        <f t="shared" si="6"/>
        <v>3710474.0585023351</v>
      </c>
      <c r="AE40" s="3">
        <f t="shared" si="7"/>
        <v>225000</v>
      </c>
      <c r="AF40" s="3">
        <f t="shared" si="8"/>
        <v>603125</v>
      </c>
      <c r="AG40" s="3">
        <f t="shared" si="9"/>
        <v>456250</v>
      </c>
    </row>
    <row r="41" spans="2:33">
      <c r="B41">
        <v>21</v>
      </c>
      <c r="C41" s="3">
        <f t="shared" si="10"/>
        <v>365330764.55712682</v>
      </c>
      <c r="D41">
        <f t="shared" si="11"/>
        <v>7.9199999999999993E-2</v>
      </c>
      <c r="E41" s="13">
        <f t="shared" si="0"/>
        <v>6.8524492916248736E-3</v>
      </c>
      <c r="F41" s="15">
        <f t="shared" si="12"/>
        <v>370620692.91778868</v>
      </c>
      <c r="G41" s="16">
        <f t="shared" si="13"/>
        <v>7.6547845707603663E-4</v>
      </c>
      <c r="H41" s="17">
        <f t="shared" si="1"/>
        <v>2757295.8745307061</v>
      </c>
      <c r="I41" s="17">
        <f t="shared" si="2"/>
        <v>2283317.2784820427</v>
      </c>
      <c r="J41" s="2">
        <f t="shared" si="14"/>
        <v>283702.15617516043</v>
      </c>
      <c r="K41" s="2">
        <f t="shared" si="15"/>
        <v>2501466.4841591422</v>
      </c>
      <c r="L41" s="15">
        <f>K41/(1-SUM(G$21:G41))</f>
        <v>2539659.5046460214</v>
      </c>
      <c r="M41" s="15">
        <f t="shared" si="16"/>
        <v>368081033.41314268</v>
      </c>
      <c r="N41" s="2">
        <f t="shared" si="3"/>
        <v>2785168.6403343026</v>
      </c>
      <c r="O41" s="3">
        <f t="shared" si="4"/>
        <v>5068485.9188163448</v>
      </c>
      <c r="P41" s="39">
        <f t="shared" si="17"/>
        <v>159830764.55712691</v>
      </c>
      <c r="Q41" s="34">
        <f t="shared" si="18"/>
        <v>2785168.6403343026</v>
      </c>
      <c r="R41" s="23">
        <f t="shared" si="19"/>
        <v>998942.27848204318</v>
      </c>
      <c r="S41" s="39">
        <f t="shared" si="20"/>
        <v>36000000</v>
      </c>
      <c r="T41" s="34">
        <f t="shared" si="21"/>
        <v>0</v>
      </c>
      <c r="U41" s="23">
        <f t="shared" si="22"/>
        <v>225000</v>
      </c>
      <c r="V41" s="39">
        <f t="shared" si="23"/>
        <v>96500000</v>
      </c>
      <c r="W41" s="34">
        <f t="shared" si="24"/>
        <v>0</v>
      </c>
      <c r="X41" s="23">
        <f t="shared" si="25"/>
        <v>603125</v>
      </c>
      <c r="Y41" s="39">
        <f t="shared" si="26"/>
        <v>73000000</v>
      </c>
      <c r="Z41" s="34">
        <f t="shared" si="5"/>
        <v>0</v>
      </c>
      <c r="AA41" s="23">
        <f t="shared" si="27"/>
        <v>456250</v>
      </c>
      <c r="AC41">
        <v>21</v>
      </c>
      <c r="AD41" s="3">
        <f t="shared" si="6"/>
        <v>3784110.9188163457</v>
      </c>
      <c r="AE41" s="3">
        <f t="shared" si="7"/>
        <v>225000</v>
      </c>
      <c r="AF41" s="3">
        <f t="shared" si="8"/>
        <v>603125</v>
      </c>
      <c r="AG41" s="3">
        <f t="shared" si="9"/>
        <v>456250</v>
      </c>
    </row>
    <row r="42" spans="2:33">
      <c r="B42">
        <v>22</v>
      </c>
      <c r="C42" s="3">
        <f t="shared" si="10"/>
        <v>362545595.91679251</v>
      </c>
      <c r="D42">
        <f t="shared" si="11"/>
        <v>8.2500000000000004E-2</v>
      </c>
      <c r="E42" s="13">
        <f t="shared" si="0"/>
        <v>7.1495444525375706E-3</v>
      </c>
      <c r="F42" s="15">
        <f t="shared" si="12"/>
        <v>368081033.41314268</v>
      </c>
      <c r="G42" s="16">
        <f t="shared" si="13"/>
        <v>7.7066138412915553E-4</v>
      </c>
      <c r="H42" s="17">
        <f t="shared" si="1"/>
        <v>2738401.6443684776</v>
      </c>
      <c r="I42" s="17">
        <f t="shared" si="2"/>
        <v>2265909.9744799533</v>
      </c>
      <c r="J42" s="2">
        <f t="shared" si="14"/>
        <v>283665.83868186246</v>
      </c>
      <c r="K42" s="2">
        <f t="shared" si="15"/>
        <v>2590007.7725555091</v>
      </c>
      <c r="L42" s="15">
        <f>K42/(1-SUM(G$21:G42))</f>
        <v>2631611.7105232305</v>
      </c>
      <c r="M42" s="15">
        <f t="shared" si="16"/>
        <v>365449421.70261943</v>
      </c>
      <c r="N42" s="2">
        <f t="shared" si="3"/>
        <v>2873673.6112373713</v>
      </c>
      <c r="O42" s="3">
        <f t="shared" si="4"/>
        <v>5139583.5857173242</v>
      </c>
      <c r="P42" s="39">
        <f t="shared" si="17"/>
        <v>157045595.9167926</v>
      </c>
      <c r="Q42" s="34">
        <f t="shared" si="18"/>
        <v>2873673.6112373713</v>
      </c>
      <c r="R42" s="23">
        <f t="shared" si="19"/>
        <v>981534.97447995376</v>
      </c>
      <c r="S42" s="39">
        <f t="shared" si="20"/>
        <v>36000000</v>
      </c>
      <c r="T42" s="34">
        <f t="shared" si="21"/>
        <v>0</v>
      </c>
      <c r="U42" s="23">
        <f t="shared" si="22"/>
        <v>225000</v>
      </c>
      <c r="V42" s="39">
        <f t="shared" si="23"/>
        <v>96500000</v>
      </c>
      <c r="W42" s="34">
        <f t="shared" si="24"/>
        <v>0</v>
      </c>
      <c r="X42" s="23">
        <f t="shared" si="25"/>
        <v>603125</v>
      </c>
      <c r="Y42" s="39">
        <f t="shared" si="26"/>
        <v>73000000</v>
      </c>
      <c r="Z42" s="34">
        <f t="shared" si="5"/>
        <v>0</v>
      </c>
      <c r="AA42" s="23">
        <f t="shared" si="27"/>
        <v>456250</v>
      </c>
      <c r="AC42">
        <v>22</v>
      </c>
      <c r="AD42" s="3">
        <f t="shared" si="6"/>
        <v>3855208.5857173251</v>
      </c>
      <c r="AE42" s="3">
        <f t="shared" si="7"/>
        <v>225000</v>
      </c>
      <c r="AF42" s="3">
        <f t="shared" si="8"/>
        <v>603125</v>
      </c>
      <c r="AG42" s="3">
        <f t="shared" si="9"/>
        <v>456250</v>
      </c>
    </row>
    <row r="43" spans="2:33">
      <c r="B43">
        <v>23</v>
      </c>
      <c r="C43" s="3">
        <f t="shared" si="10"/>
        <v>359671922.30555511</v>
      </c>
      <c r="D43">
        <f t="shared" si="11"/>
        <v>8.5800000000000001E-2</v>
      </c>
      <c r="E43" s="13">
        <f t="shared" si="0"/>
        <v>7.4476207566175345E-3</v>
      </c>
      <c r="F43" s="15">
        <f t="shared" si="12"/>
        <v>365449421.70261943</v>
      </c>
      <c r="G43" s="16">
        <f t="shared" si="13"/>
        <v>7.7587940391753011E-4</v>
      </c>
      <c r="H43" s="17">
        <f t="shared" si="1"/>
        <v>2718823.3200831627</v>
      </c>
      <c r="I43" s="17">
        <f t="shared" si="2"/>
        <v>2247949.5144097195</v>
      </c>
      <c r="J43" s="2">
        <f t="shared" si="14"/>
        <v>283544.67947263445</v>
      </c>
      <c r="K43" s="2">
        <f t="shared" si="15"/>
        <v>2676588.3408951126</v>
      </c>
      <c r="L43" s="15">
        <f>K43/(1-SUM(G$21:G43))</f>
        <v>2721728.6985663031</v>
      </c>
      <c r="M43" s="15">
        <f t="shared" si="16"/>
        <v>362727693.00405312</v>
      </c>
      <c r="N43" s="2">
        <f t="shared" si="3"/>
        <v>2960133.0203677472</v>
      </c>
      <c r="O43" s="3">
        <f t="shared" si="4"/>
        <v>5208082.5347774662</v>
      </c>
      <c r="P43" s="39">
        <f t="shared" si="17"/>
        <v>154171922.30555522</v>
      </c>
      <c r="Q43" s="34">
        <f t="shared" si="18"/>
        <v>2960133.0203677472</v>
      </c>
      <c r="R43" s="23">
        <f t="shared" si="19"/>
        <v>963574.51440972008</v>
      </c>
      <c r="S43" s="39">
        <f t="shared" si="20"/>
        <v>36000000</v>
      </c>
      <c r="T43" s="34">
        <f t="shared" si="21"/>
        <v>0</v>
      </c>
      <c r="U43" s="23">
        <f t="shared" si="22"/>
        <v>225000</v>
      </c>
      <c r="V43" s="39">
        <f t="shared" si="23"/>
        <v>96500000</v>
      </c>
      <c r="W43" s="34">
        <f t="shared" si="24"/>
        <v>0</v>
      </c>
      <c r="X43" s="23">
        <f t="shared" si="25"/>
        <v>603125</v>
      </c>
      <c r="Y43" s="39">
        <f t="shared" si="26"/>
        <v>73000000</v>
      </c>
      <c r="Z43" s="34">
        <f t="shared" si="5"/>
        <v>0</v>
      </c>
      <c r="AA43" s="23">
        <f t="shared" si="27"/>
        <v>456250</v>
      </c>
      <c r="AC43">
        <v>23</v>
      </c>
      <c r="AD43" s="3">
        <f t="shared" si="6"/>
        <v>3923707.5347774671</v>
      </c>
      <c r="AE43" s="3">
        <f t="shared" si="7"/>
        <v>225000</v>
      </c>
      <c r="AF43" s="3">
        <f t="shared" si="8"/>
        <v>603125</v>
      </c>
      <c r="AG43" s="3">
        <f t="shared" si="9"/>
        <v>456250</v>
      </c>
    </row>
    <row r="44" spans="2:33">
      <c r="B44">
        <v>24</v>
      </c>
      <c r="C44" s="3">
        <f t="shared" si="10"/>
        <v>356711789.28518736</v>
      </c>
      <c r="D44">
        <f t="shared" si="11"/>
        <v>8.9099999999999999E-2</v>
      </c>
      <c r="E44" s="13">
        <f t="shared" si="0"/>
        <v>7.7466850032913426E-3</v>
      </c>
      <c r="F44" s="15">
        <f t="shared" si="12"/>
        <v>362727693.00405312</v>
      </c>
      <c r="G44" s="16">
        <f t="shared" si="13"/>
        <v>7.8113275404822179E-4</v>
      </c>
      <c r="H44" s="17">
        <f t="shared" si="1"/>
        <v>2698574.5550909359</v>
      </c>
      <c r="I44" s="17">
        <f t="shared" si="2"/>
        <v>2229448.6830324209</v>
      </c>
      <c r="J44" s="2">
        <f t="shared" si="14"/>
        <v>283338.48180581391</v>
      </c>
      <c r="K44" s="2">
        <f t="shared" si="15"/>
        <v>2761138.9345849222</v>
      </c>
      <c r="L44" s="15">
        <f>K44/(1-SUM(G$21:G44))</f>
        <v>2809937.1796729648</v>
      </c>
      <c r="M44" s="15">
        <f t="shared" si="16"/>
        <v>359917755.82438016</v>
      </c>
      <c r="N44" s="2">
        <f t="shared" si="3"/>
        <v>3044477.4163907361</v>
      </c>
      <c r="O44" s="3">
        <f t="shared" si="4"/>
        <v>5273926.0994231571</v>
      </c>
      <c r="P44" s="39">
        <f t="shared" si="17"/>
        <v>151211789.28518748</v>
      </c>
      <c r="Q44" s="34">
        <f t="shared" si="18"/>
        <v>3044477.4163907361</v>
      </c>
      <c r="R44" s="23">
        <f t="shared" si="19"/>
        <v>945073.68303242174</v>
      </c>
      <c r="S44" s="39">
        <f t="shared" si="20"/>
        <v>36000000</v>
      </c>
      <c r="T44" s="34">
        <f t="shared" si="21"/>
        <v>0</v>
      </c>
      <c r="U44" s="23">
        <f t="shared" si="22"/>
        <v>225000</v>
      </c>
      <c r="V44" s="39">
        <f t="shared" si="23"/>
        <v>96500000</v>
      </c>
      <c r="W44" s="34">
        <f t="shared" si="24"/>
        <v>0</v>
      </c>
      <c r="X44" s="23">
        <f t="shared" si="25"/>
        <v>603125</v>
      </c>
      <c r="Y44" s="39">
        <f t="shared" si="26"/>
        <v>73000000</v>
      </c>
      <c r="Z44" s="34">
        <f t="shared" si="5"/>
        <v>0</v>
      </c>
      <c r="AA44" s="23">
        <f t="shared" si="27"/>
        <v>456250</v>
      </c>
      <c r="AC44">
        <v>24</v>
      </c>
      <c r="AD44" s="3">
        <f t="shared" si="6"/>
        <v>3989551.099423158</v>
      </c>
      <c r="AE44" s="3">
        <f t="shared" si="7"/>
        <v>225000</v>
      </c>
      <c r="AF44" s="3">
        <f t="shared" si="8"/>
        <v>603125</v>
      </c>
      <c r="AG44" s="3">
        <f t="shared" si="9"/>
        <v>456250</v>
      </c>
    </row>
    <row r="45" spans="2:33">
      <c r="B45">
        <v>25</v>
      </c>
      <c r="C45" s="3">
        <f t="shared" si="10"/>
        <v>353667311.86879665</v>
      </c>
      <c r="D45">
        <f t="shared" si="11"/>
        <v>9.2399999999999996E-2</v>
      </c>
      <c r="E45" s="13">
        <f t="shared" si="0"/>
        <v>8.0467440639515608E-3</v>
      </c>
      <c r="F45" s="15">
        <f t="shared" si="12"/>
        <v>359917755.82438016</v>
      </c>
      <c r="G45" s="16">
        <f t="shared" si="13"/>
        <v>7.8642167373709014E-4</v>
      </c>
      <c r="H45" s="17">
        <f t="shared" si="1"/>
        <v>2677669.5480547496</v>
      </c>
      <c r="I45" s="17">
        <f t="shared" si="2"/>
        <v>2210420.699179979</v>
      </c>
      <c r="J45" s="2">
        <f t="shared" si="14"/>
        <v>283047.12394310639</v>
      </c>
      <c r="K45" s="2">
        <f t="shared" si="15"/>
        <v>2843592.734629537</v>
      </c>
      <c r="L45" s="15">
        <f>K45/(1-SUM(G$21:G45))</f>
        <v>2896166.0651905988</v>
      </c>
      <c r="M45" s="15">
        <f t="shared" si="16"/>
        <v>357021589.75918955</v>
      </c>
      <c r="N45" s="2">
        <f t="shared" si="3"/>
        <v>3126639.8585726433</v>
      </c>
      <c r="O45" s="3">
        <f t="shared" si="4"/>
        <v>5337060.5577526223</v>
      </c>
      <c r="P45" s="39">
        <f t="shared" si="17"/>
        <v>148167311.86879674</v>
      </c>
      <c r="Q45" s="34">
        <f t="shared" si="18"/>
        <v>3126639.8585726433</v>
      </c>
      <c r="R45" s="23">
        <f t="shared" si="19"/>
        <v>926045.69917997951</v>
      </c>
      <c r="S45" s="39">
        <f t="shared" si="20"/>
        <v>36000000</v>
      </c>
      <c r="T45" s="34">
        <f t="shared" si="21"/>
        <v>0</v>
      </c>
      <c r="U45" s="23">
        <f t="shared" si="22"/>
        <v>225000</v>
      </c>
      <c r="V45" s="39">
        <f t="shared" si="23"/>
        <v>96500000</v>
      </c>
      <c r="W45" s="34">
        <f t="shared" si="24"/>
        <v>0</v>
      </c>
      <c r="X45" s="23">
        <f t="shared" si="25"/>
        <v>603125</v>
      </c>
      <c r="Y45" s="39">
        <f t="shared" si="26"/>
        <v>73000000</v>
      </c>
      <c r="Z45" s="34">
        <f t="shared" si="5"/>
        <v>0</v>
      </c>
      <c r="AA45" s="23">
        <f t="shared" si="27"/>
        <v>456250</v>
      </c>
      <c r="AC45">
        <v>25</v>
      </c>
      <c r="AD45" s="3">
        <f t="shared" si="6"/>
        <v>4052685.5577526228</v>
      </c>
      <c r="AE45" s="3">
        <f t="shared" si="7"/>
        <v>225000</v>
      </c>
      <c r="AF45" s="3">
        <f t="shared" si="8"/>
        <v>603125</v>
      </c>
      <c r="AG45" s="3">
        <f t="shared" si="9"/>
        <v>456250</v>
      </c>
    </row>
    <row r="46" spans="2:33">
      <c r="B46">
        <v>26</v>
      </c>
      <c r="C46" s="3">
        <f t="shared" si="10"/>
        <v>350540672.01022404</v>
      </c>
      <c r="D46">
        <f t="shared" si="11"/>
        <v>9.5700000000000007E-2</v>
      </c>
      <c r="E46" s="13">
        <f t="shared" si="0"/>
        <v>8.3478048829831453E-3</v>
      </c>
      <c r="F46" s="15">
        <f t="shared" si="12"/>
        <v>357021589.75918955</v>
      </c>
      <c r="G46" s="16">
        <f t="shared" si="13"/>
        <v>7.9174640381968512E-4</v>
      </c>
      <c r="H46" s="17">
        <f t="shared" si="1"/>
        <v>2656123.0265137162</v>
      </c>
      <c r="I46" s="17">
        <f t="shared" si="2"/>
        <v>2190879.2000639001</v>
      </c>
      <c r="J46" s="2">
        <f t="shared" si="14"/>
        <v>282670.55977782526</v>
      </c>
      <c r="K46" s="2">
        <f t="shared" si="15"/>
        <v>2923885.4548119525</v>
      </c>
      <c r="L46" s="15">
        <f>K46/(1-SUM(G$21:G46))</f>
        <v>2980346.5703221685</v>
      </c>
      <c r="M46" s="15">
        <f t="shared" si="16"/>
        <v>354041243.18886739</v>
      </c>
      <c r="N46" s="2">
        <f t="shared" si="3"/>
        <v>3206556.0145897777</v>
      </c>
      <c r="O46" s="3">
        <f t="shared" si="4"/>
        <v>5397435.2146536782</v>
      </c>
      <c r="P46" s="39">
        <f t="shared" si="17"/>
        <v>145040672.0102241</v>
      </c>
      <c r="Q46" s="34">
        <f t="shared" si="18"/>
        <v>3206556.0145897777</v>
      </c>
      <c r="R46" s="23">
        <f t="shared" si="19"/>
        <v>906504.20006390056</v>
      </c>
      <c r="S46" s="39">
        <f t="shared" si="20"/>
        <v>36000000</v>
      </c>
      <c r="T46" s="34">
        <f t="shared" si="21"/>
        <v>0</v>
      </c>
      <c r="U46" s="23">
        <f t="shared" si="22"/>
        <v>225000</v>
      </c>
      <c r="V46" s="39">
        <f t="shared" si="23"/>
        <v>96500000</v>
      </c>
      <c r="W46" s="34">
        <f t="shared" si="24"/>
        <v>0</v>
      </c>
      <c r="X46" s="23">
        <f t="shared" si="25"/>
        <v>603125</v>
      </c>
      <c r="Y46" s="39">
        <f t="shared" si="26"/>
        <v>73000000</v>
      </c>
      <c r="Z46" s="34">
        <f t="shared" si="5"/>
        <v>0</v>
      </c>
      <c r="AA46" s="23">
        <f t="shared" si="27"/>
        <v>456250</v>
      </c>
      <c r="AC46">
        <v>26</v>
      </c>
      <c r="AD46" s="3">
        <f t="shared" si="6"/>
        <v>4113060.2146536782</v>
      </c>
      <c r="AE46" s="3">
        <f t="shared" si="7"/>
        <v>225000</v>
      </c>
      <c r="AF46" s="3">
        <f t="shared" si="8"/>
        <v>603125</v>
      </c>
      <c r="AG46" s="3">
        <f t="shared" si="9"/>
        <v>456250</v>
      </c>
    </row>
    <row r="47" spans="2:33">
      <c r="B47">
        <v>27</v>
      </c>
      <c r="C47" s="3">
        <f t="shared" si="10"/>
        <v>347334115.99563432</v>
      </c>
      <c r="D47">
        <f t="shared" si="11"/>
        <v>9.9000000000000005E-2</v>
      </c>
      <c r="E47" s="13">
        <f t="shared" si="0"/>
        <v>8.6498744788083837E-3</v>
      </c>
      <c r="F47" s="15">
        <f t="shared" si="12"/>
        <v>354041243.18886739</v>
      </c>
      <c r="G47" s="16">
        <f t="shared" si="13"/>
        <v>7.9710718676221433E-4</v>
      </c>
      <c r="H47" s="17">
        <f t="shared" si="1"/>
        <v>2633950.2297431808</v>
      </c>
      <c r="I47" s="17">
        <f t="shared" si="2"/>
        <v>2170838.2249727142</v>
      </c>
      <c r="J47" s="2">
        <f t="shared" si="14"/>
        <v>282208.81935607508</v>
      </c>
      <c r="K47" s="2">
        <f t="shared" si="15"/>
        <v>3001955.4347058651</v>
      </c>
      <c r="L47" s="15">
        <f>K47/(1-SUM(G$21:G47))</f>
        <v>3062412.3139049779</v>
      </c>
      <c r="M47" s="15">
        <f t="shared" si="16"/>
        <v>350978830.87496239</v>
      </c>
      <c r="N47" s="2">
        <f t="shared" si="3"/>
        <v>3284164.2540619401</v>
      </c>
      <c r="O47" s="3">
        <f t="shared" si="4"/>
        <v>5455002.4790346548</v>
      </c>
      <c r="P47" s="39">
        <f t="shared" si="17"/>
        <v>141834115.99563432</v>
      </c>
      <c r="Q47" s="34">
        <f t="shared" si="18"/>
        <v>3284164.2540619401</v>
      </c>
      <c r="R47" s="23">
        <f t="shared" si="19"/>
        <v>886463.22497271455</v>
      </c>
      <c r="S47" s="39">
        <f t="shared" si="20"/>
        <v>36000000</v>
      </c>
      <c r="T47" s="34">
        <f t="shared" si="21"/>
        <v>0</v>
      </c>
      <c r="U47" s="23">
        <f t="shared" si="22"/>
        <v>225000</v>
      </c>
      <c r="V47" s="39">
        <f t="shared" si="23"/>
        <v>96500000</v>
      </c>
      <c r="W47" s="34">
        <f t="shared" si="24"/>
        <v>0</v>
      </c>
      <c r="X47" s="23">
        <f t="shared" si="25"/>
        <v>603125</v>
      </c>
      <c r="Y47" s="39">
        <f t="shared" si="26"/>
        <v>73000000</v>
      </c>
      <c r="Z47" s="34">
        <f t="shared" si="5"/>
        <v>0</v>
      </c>
      <c r="AA47" s="23">
        <f t="shared" si="27"/>
        <v>456250</v>
      </c>
      <c r="AC47">
        <v>27</v>
      </c>
      <c r="AD47" s="3">
        <f t="shared" si="6"/>
        <v>4170627.4790346548</v>
      </c>
      <c r="AE47" s="3">
        <f t="shared" si="7"/>
        <v>225000</v>
      </c>
      <c r="AF47" s="3">
        <f t="shared" si="8"/>
        <v>603125</v>
      </c>
      <c r="AG47" s="3">
        <f t="shared" si="9"/>
        <v>456250</v>
      </c>
    </row>
    <row r="48" spans="2:33">
      <c r="B48">
        <v>28</v>
      </c>
      <c r="C48" s="3">
        <f t="shared" si="10"/>
        <v>344049951.74157238</v>
      </c>
      <c r="D48">
        <f t="shared" si="11"/>
        <v>9.9000000000000005E-2</v>
      </c>
      <c r="E48" s="13">
        <f t="shared" si="0"/>
        <v>8.6498744788083837E-3</v>
      </c>
      <c r="F48" s="15">
        <f t="shared" si="12"/>
        <v>350978830.87496239</v>
      </c>
      <c r="G48" s="16">
        <f t="shared" si="13"/>
        <v>8.0250426667258354E-4</v>
      </c>
      <c r="H48" s="17">
        <f t="shared" si="1"/>
        <v>2611166.8908724734</v>
      </c>
      <c r="I48" s="17">
        <f t="shared" si="2"/>
        <v>2150312.1983848275</v>
      </c>
      <c r="J48" s="2">
        <f t="shared" si="14"/>
        <v>281662.00928891241</v>
      </c>
      <c r="K48" s="2">
        <f t="shared" si="15"/>
        <v>2973552.5559788849</v>
      </c>
      <c r="L48" s="15">
        <f>K48/(1-SUM(G$21:G48))</f>
        <v>3035922.8317873427</v>
      </c>
      <c r="M48" s="15">
        <f t="shared" si="16"/>
        <v>347942908.04317504</v>
      </c>
      <c r="N48" s="2">
        <f t="shared" si="3"/>
        <v>3255214.5652677976</v>
      </c>
      <c r="O48" s="3">
        <f t="shared" si="4"/>
        <v>5405526.7636526246</v>
      </c>
      <c r="P48" s="39">
        <f t="shared" si="17"/>
        <v>138549951.74157238</v>
      </c>
      <c r="Q48" s="34">
        <f t="shared" si="18"/>
        <v>3255214.5652677976</v>
      </c>
      <c r="R48" s="23">
        <f t="shared" si="19"/>
        <v>865937.19838482735</v>
      </c>
      <c r="S48" s="39">
        <f t="shared" si="20"/>
        <v>36000000</v>
      </c>
      <c r="T48" s="34">
        <f t="shared" si="21"/>
        <v>0</v>
      </c>
      <c r="U48" s="23">
        <f t="shared" si="22"/>
        <v>225000</v>
      </c>
      <c r="V48" s="39">
        <f t="shared" si="23"/>
        <v>96500000</v>
      </c>
      <c r="W48" s="34">
        <f t="shared" si="24"/>
        <v>0</v>
      </c>
      <c r="X48" s="23">
        <f t="shared" si="25"/>
        <v>603125</v>
      </c>
      <c r="Y48" s="39">
        <f t="shared" si="26"/>
        <v>73000000</v>
      </c>
      <c r="Z48" s="34">
        <f t="shared" si="5"/>
        <v>0</v>
      </c>
      <c r="AA48" s="23">
        <f t="shared" si="27"/>
        <v>456250</v>
      </c>
      <c r="AC48">
        <v>28</v>
      </c>
      <c r="AD48" s="3">
        <f t="shared" si="6"/>
        <v>4121151.763652625</v>
      </c>
      <c r="AE48" s="3">
        <f t="shared" si="7"/>
        <v>225000</v>
      </c>
      <c r="AF48" s="3">
        <f t="shared" si="8"/>
        <v>603125</v>
      </c>
      <c r="AG48" s="3">
        <f t="shared" si="9"/>
        <v>456250</v>
      </c>
    </row>
    <row r="49" spans="2:33">
      <c r="B49">
        <v>29</v>
      </c>
      <c r="C49" s="3">
        <f t="shared" si="10"/>
        <v>340794737.17630458</v>
      </c>
      <c r="D49">
        <f t="shared" si="11"/>
        <v>9.9000000000000005E-2</v>
      </c>
      <c r="E49" s="13">
        <f t="shared" si="0"/>
        <v>8.6498744788083837E-3</v>
      </c>
      <c r="F49" s="15">
        <f t="shared" si="12"/>
        <v>347942908.04317504</v>
      </c>
      <c r="G49" s="16">
        <f t="shared" si="13"/>
        <v>8.0793788931151256E-4</v>
      </c>
      <c r="H49" s="17">
        <f t="shared" si="1"/>
        <v>2588580.6250232062</v>
      </c>
      <c r="I49" s="17">
        <f t="shared" si="2"/>
        <v>2129967.1073519033</v>
      </c>
      <c r="J49" s="2">
        <f t="shared" si="14"/>
        <v>281116.25872531254</v>
      </c>
      <c r="K49" s="2">
        <f t="shared" si="15"/>
        <v>2945400.0792616019</v>
      </c>
      <c r="L49" s="15">
        <f>K49/(1-SUM(G$21:G49))</f>
        <v>3009662.4803650342</v>
      </c>
      <c r="M49" s="15">
        <f t="shared" si="16"/>
        <v>344933245.56281</v>
      </c>
      <c r="N49" s="2">
        <f t="shared" si="3"/>
        <v>3226516.3379869144</v>
      </c>
      <c r="O49" s="3">
        <f t="shared" si="4"/>
        <v>5356483.4453388173</v>
      </c>
      <c r="P49" s="39">
        <f t="shared" si="17"/>
        <v>135294737.17630458</v>
      </c>
      <c r="Q49" s="34">
        <f t="shared" si="18"/>
        <v>3226516.3379869144</v>
      </c>
      <c r="R49" s="23">
        <f t="shared" si="19"/>
        <v>845592.10735190369</v>
      </c>
      <c r="S49" s="39">
        <f t="shared" si="20"/>
        <v>36000000</v>
      </c>
      <c r="T49" s="34">
        <f t="shared" si="21"/>
        <v>0</v>
      </c>
      <c r="U49" s="23">
        <f t="shared" si="22"/>
        <v>225000</v>
      </c>
      <c r="V49" s="39">
        <f t="shared" si="23"/>
        <v>96500000</v>
      </c>
      <c r="W49" s="34">
        <f t="shared" si="24"/>
        <v>0</v>
      </c>
      <c r="X49" s="23">
        <f t="shared" si="25"/>
        <v>603125</v>
      </c>
      <c r="Y49" s="39">
        <f t="shared" si="26"/>
        <v>73000000</v>
      </c>
      <c r="Z49" s="34">
        <f t="shared" si="5"/>
        <v>0</v>
      </c>
      <c r="AA49" s="23">
        <f t="shared" si="27"/>
        <v>456250</v>
      </c>
      <c r="AC49">
        <v>29</v>
      </c>
      <c r="AD49" s="3">
        <f t="shared" si="6"/>
        <v>4072108.4453388182</v>
      </c>
      <c r="AE49" s="3">
        <f t="shared" si="7"/>
        <v>225000</v>
      </c>
      <c r="AF49" s="3">
        <f t="shared" si="8"/>
        <v>603125</v>
      </c>
      <c r="AG49" s="3">
        <f t="shared" si="9"/>
        <v>456250</v>
      </c>
    </row>
    <row r="50" spans="2:33">
      <c r="B50">
        <v>30</v>
      </c>
      <c r="C50" s="3">
        <f t="shared" si="10"/>
        <v>337568220.83831769</v>
      </c>
      <c r="D50">
        <f t="shared" si="11"/>
        <v>9.9000000000000005E-2</v>
      </c>
      <c r="E50" s="13">
        <f t="shared" si="0"/>
        <v>8.6498744788083837E-3</v>
      </c>
      <c r="F50" s="15">
        <f t="shared" si="12"/>
        <v>344933245.56281</v>
      </c>
      <c r="G50" s="16">
        <f t="shared" si="13"/>
        <v>8.134083021037261E-4</v>
      </c>
      <c r="H50" s="17">
        <f t="shared" si="1"/>
        <v>2566189.72753848</v>
      </c>
      <c r="I50" s="17">
        <f t="shared" si="2"/>
        <v>2109801.3802394853</v>
      </c>
      <c r="J50" s="2">
        <f t="shared" si="14"/>
        <v>280571.56561237288</v>
      </c>
      <c r="K50" s="2">
        <f t="shared" si="15"/>
        <v>2917495.8294612467</v>
      </c>
      <c r="L50" s="15">
        <f>K50/(1-SUM(G$21:G50))</f>
        <v>2983629.2776862974</v>
      </c>
      <c r="M50" s="15">
        <f t="shared" si="16"/>
        <v>341949616.28512371</v>
      </c>
      <c r="N50" s="2">
        <f t="shared" si="3"/>
        <v>3198067.3950736197</v>
      </c>
      <c r="O50" s="3">
        <f t="shared" si="4"/>
        <v>5307868.7753131054</v>
      </c>
      <c r="P50" s="39">
        <f t="shared" si="17"/>
        <v>132068220.83831766</v>
      </c>
      <c r="Q50" s="34">
        <f t="shared" si="18"/>
        <v>3198067.3950736197</v>
      </c>
      <c r="R50" s="23">
        <f t="shared" si="19"/>
        <v>825426.3802394853</v>
      </c>
      <c r="S50" s="39">
        <f t="shared" si="20"/>
        <v>36000000</v>
      </c>
      <c r="T50" s="34">
        <f t="shared" si="21"/>
        <v>0</v>
      </c>
      <c r="U50" s="23">
        <f t="shared" si="22"/>
        <v>225000</v>
      </c>
      <c r="V50" s="39">
        <f t="shared" si="23"/>
        <v>96500000</v>
      </c>
      <c r="W50" s="34">
        <f t="shared" si="24"/>
        <v>0</v>
      </c>
      <c r="X50" s="23">
        <f t="shared" si="25"/>
        <v>603125</v>
      </c>
      <c r="Y50" s="39">
        <f t="shared" si="26"/>
        <v>73000000</v>
      </c>
      <c r="Z50" s="34">
        <f t="shared" si="5"/>
        <v>0</v>
      </c>
      <c r="AA50" s="23">
        <f t="shared" si="27"/>
        <v>456250</v>
      </c>
      <c r="AC50">
        <v>30</v>
      </c>
      <c r="AD50" s="3">
        <f t="shared" si="6"/>
        <v>4023493.775313105</v>
      </c>
      <c r="AE50" s="3">
        <f t="shared" si="7"/>
        <v>225000</v>
      </c>
      <c r="AF50" s="3">
        <f t="shared" si="8"/>
        <v>603125</v>
      </c>
      <c r="AG50" s="3">
        <f t="shared" si="9"/>
        <v>456250</v>
      </c>
    </row>
    <row r="51" spans="2:33">
      <c r="B51">
        <v>31</v>
      </c>
      <c r="C51" s="3">
        <f t="shared" si="10"/>
        <v>334370153.4432441</v>
      </c>
      <c r="D51">
        <f t="shared" si="11"/>
        <v>9.9000000000000005E-2</v>
      </c>
      <c r="E51" s="13">
        <f t="shared" si="0"/>
        <v>8.6498744788083837E-3</v>
      </c>
      <c r="F51" s="15">
        <f t="shared" si="12"/>
        <v>341949616.28512371</v>
      </c>
      <c r="G51" s="16">
        <f t="shared" si="13"/>
        <v>8.189157541492201E-4</v>
      </c>
      <c r="H51" s="17">
        <f t="shared" si="1"/>
        <v>2543992.5085064648</v>
      </c>
      <c r="I51" s="17">
        <f t="shared" si="2"/>
        <v>2089813.4590202756</v>
      </c>
      <c r="J51" s="2">
        <f t="shared" si="14"/>
        <v>280027.92790116853</v>
      </c>
      <c r="K51" s="2">
        <f t="shared" si="15"/>
        <v>2889837.6503170547</v>
      </c>
      <c r="L51" s="15">
        <f>K51/(1-SUM(G$21:G51))</f>
        <v>2957821.2589430134</v>
      </c>
      <c r="M51" s="15">
        <f t="shared" si="16"/>
        <v>338991795.02618068</v>
      </c>
      <c r="N51" s="2">
        <f t="shared" si="3"/>
        <v>3169865.5782182231</v>
      </c>
      <c r="O51" s="3">
        <f t="shared" si="4"/>
        <v>5259679.0372384991</v>
      </c>
      <c r="P51" s="39">
        <f t="shared" si="17"/>
        <v>128870153.44324404</v>
      </c>
      <c r="Q51" s="34">
        <f t="shared" si="18"/>
        <v>3169865.5782182231</v>
      </c>
      <c r="R51" s="23">
        <f t="shared" si="19"/>
        <v>805438.45902027516</v>
      </c>
      <c r="S51" s="39">
        <f t="shared" si="20"/>
        <v>36000000</v>
      </c>
      <c r="T51" s="34">
        <f t="shared" si="21"/>
        <v>0</v>
      </c>
      <c r="U51" s="23">
        <f t="shared" si="22"/>
        <v>225000</v>
      </c>
      <c r="V51" s="39">
        <f t="shared" si="23"/>
        <v>96500000</v>
      </c>
      <c r="W51" s="34">
        <f t="shared" si="24"/>
        <v>0</v>
      </c>
      <c r="X51" s="23">
        <f t="shared" si="25"/>
        <v>603125</v>
      </c>
      <c r="Y51" s="39">
        <f t="shared" si="26"/>
        <v>73000000</v>
      </c>
      <c r="Z51" s="34">
        <f t="shared" si="5"/>
        <v>0</v>
      </c>
      <c r="AA51" s="23">
        <f t="shared" si="27"/>
        <v>456250</v>
      </c>
      <c r="AC51">
        <v>31</v>
      </c>
      <c r="AD51" s="3">
        <f t="shared" si="6"/>
        <v>3975304.0372384982</v>
      </c>
      <c r="AE51" s="3">
        <f t="shared" si="7"/>
        <v>225000</v>
      </c>
      <c r="AF51" s="3">
        <f t="shared" si="8"/>
        <v>603125</v>
      </c>
      <c r="AG51" s="3">
        <f t="shared" si="9"/>
        <v>456250</v>
      </c>
    </row>
    <row r="52" spans="2:33">
      <c r="B52">
        <v>32</v>
      </c>
      <c r="C52" s="3">
        <f t="shared" si="10"/>
        <v>331200287.86502588</v>
      </c>
      <c r="D52">
        <f t="shared" si="11"/>
        <v>9.9000000000000005E-2</v>
      </c>
      <c r="E52" s="13">
        <f t="shared" si="0"/>
        <v>8.6498744788083837E-3</v>
      </c>
      <c r="F52" s="15">
        <f t="shared" si="12"/>
        <v>338991795.02618068</v>
      </c>
      <c r="G52" s="16">
        <f t="shared" si="13"/>
        <v>8.2446049623460566E-4</v>
      </c>
      <c r="H52" s="17">
        <f t="shared" si="1"/>
        <v>2521987.292632855</v>
      </c>
      <c r="I52" s="17">
        <f t="shared" si="2"/>
        <v>2070001.7991564116</v>
      </c>
      <c r="J52" s="2">
        <f t="shared" si="14"/>
        <v>279485.34354674467</v>
      </c>
      <c r="K52" s="2">
        <f t="shared" si="15"/>
        <v>2862423.4042373314</v>
      </c>
      <c r="L52" s="15">
        <f>K52/(1-SUM(G$21:G52))</f>
        <v>2932236.476322405</v>
      </c>
      <c r="M52" s="15">
        <f t="shared" si="16"/>
        <v>336059558.54985827</v>
      </c>
      <c r="N52" s="2">
        <f t="shared" si="3"/>
        <v>3141908.7477840763</v>
      </c>
      <c r="O52" s="3">
        <f t="shared" si="4"/>
        <v>5211910.5469404878</v>
      </c>
      <c r="P52" s="39">
        <f t="shared" si="17"/>
        <v>125700287.86502582</v>
      </c>
      <c r="Q52" s="34">
        <f t="shared" si="18"/>
        <v>3141908.7477840763</v>
      </c>
      <c r="R52" s="23">
        <f t="shared" si="19"/>
        <v>785626.79915641143</v>
      </c>
      <c r="S52" s="39">
        <f t="shared" si="20"/>
        <v>36000000</v>
      </c>
      <c r="T52" s="34">
        <f t="shared" si="21"/>
        <v>0</v>
      </c>
      <c r="U52" s="23">
        <f t="shared" si="22"/>
        <v>225000</v>
      </c>
      <c r="V52" s="39">
        <f t="shared" si="23"/>
        <v>96500000</v>
      </c>
      <c r="W52" s="34">
        <f t="shared" si="24"/>
        <v>0</v>
      </c>
      <c r="X52" s="23">
        <f t="shared" si="25"/>
        <v>603125</v>
      </c>
      <c r="Y52" s="39">
        <f t="shared" si="26"/>
        <v>73000000</v>
      </c>
      <c r="Z52" s="34">
        <f t="shared" si="5"/>
        <v>0</v>
      </c>
      <c r="AA52" s="23">
        <f t="shared" si="27"/>
        <v>456250</v>
      </c>
      <c r="AC52">
        <v>32</v>
      </c>
      <c r="AD52" s="3">
        <f t="shared" si="6"/>
        <v>3927535.5469404878</v>
      </c>
      <c r="AE52" s="3">
        <f t="shared" si="7"/>
        <v>225000</v>
      </c>
      <c r="AF52" s="3">
        <f t="shared" si="8"/>
        <v>603125</v>
      </c>
      <c r="AG52" s="3">
        <f t="shared" si="9"/>
        <v>456250</v>
      </c>
    </row>
    <row r="53" spans="2:33">
      <c r="B53">
        <v>33</v>
      </c>
      <c r="C53" s="3">
        <f t="shared" si="10"/>
        <v>328058379.1172418</v>
      </c>
      <c r="D53">
        <f t="shared" si="11"/>
        <v>9.9000000000000005E-2</v>
      </c>
      <c r="E53" s="13">
        <f t="shared" si="0"/>
        <v>8.6498744788083837E-3</v>
      </c>
      <c r="F53" s="15">
        <f t="shared" si="12"/>
        <v>336059558.54985827</v>
      </c>
      <c r="G53" s="16">
        <f t="shared" si="13"/>
        <v>8.3004278084452751E-4</v>
      </c>
      <c r="H53" s="17">
        <f t="shared" si="1"/>
        <v>2500172.4191144309</v>
      </c>
      <c r="I53" s="17">
        <f t="shared" si="2"/>
        <v>2050364.8694827612</v>
      </c>
      <c r="J53" s="2">
        <f t="shared" si="14"/>
        <v>278943.8105081087</v>
      </c>
      <c r="K53" s="2">
        <f t="shared" si="15"/>
        <v>2835250.9721379392</v>
      </c>
      <c r="L53" s="15">
        <f>K53/(1-SUM(G$21:G53))</f>
        <v>2906872.9988600328</v>
      </c>
      <c r="M53" s="15">
        <f t="shared" si="16"/>
        <v>333152685.55099821</v>
      </c>
      <c r="N53" s="2">
        <f t="shared" si="3"/>
        <v>3114194.7826460479</v>
      </c>
      <c r="O53" s="3">
        <f t="shared" si="4"/>
        <v>5164559.6521288091</v>
      </c>
      <c r="P53" s="39">
        <f t="shared" si="17"/>
        <v>122558379.11724174</v>
      </c>
      <c r="Q53" s="34">
        <f t="shared" si="18"/>
        <v>3114194.7826460479</v>
      </c>
      <c r="R53" s="23">
        <f t="shared" si="19"/>
        <v>765989.86948276078</v>
      </c>
      <c r="S53" s="39">
        <f t="shared" si="20"/>
        <v>36000000</v>
      </c>
      <c r="T53" s="34">
        <f t="shared" si="21"/>
        <v>0</v>
      </c>
      <c r="U53" s="23">
        <f t="shared" si="22"/>
        <v>225000</v>
      </c>
      <c r="V53" s="39">
        <f t="shared" si="23"/>
        <v>96500000</v>
      </c>
      <c r="W53" s="34">
        <f t="shared" si="24"/>
        <v>0</v>
      </c>
      <c r="X53" s="23">
        <f t="shared" si="25"/>
        <v>603125</v>
      </c>
      <c r="Y53" s="39">
        <f t="shared" si="26"/>
        <v>73000000</v>
      </c>
      <c r="Z53" s="34">
        <f t="shared" si="5"/>
        <v>0</v>
      </c>
      <c r="AA53" s="23">
        <f t="shared" si="27"/>
        <v>456250</v>
      </c>
      <c r="AC53">
        <v>33</v>
      </c>
      <c r="AD53" s="3">
        <f t="shared" si="6"/>
        <v>3880184.6521288087</v>
      </c>
      <c r="AE53" s="3">
        <f t="shared" si="7"/>
        <v>225000</v>
      </c>
      <c r="AF53" s="3">
        <f t="shared" si="8"/>
        <v>603125</v>
      </c>
      <c r="AG53" s="3">
        <f t="shared" si="9"/>
        <v>456250</v>
      </c>
    </row>
    <row r="54" spans="2:33">
      <c r="B54">
        <v>34</v>
      </c>
      <c r="C54" s="3">
        <f t="shared" si="10"/>
        <v>324944184.33459574</v>
      </c>
      <c r="D54">
        <f t="shared" si="11"/>
        <v>9.9000000000000005E-2</v>
      </c>
      <c r="E54" s="13">
        <f t="shared" si="0"/>
        <v>8.6498744788083837E-3</v>
      </c>
      <c r="F54" s="15">
        <f t="shared" si="12"/>
        <v>333152685.55099821</v>
      </c>
      <c r="G54" s="16">
        <f t="shared" si="13"/>
        <v>8.3566286217316233E-4</v>
      </c>
      <c r="H54" s="17">
        <f t="shared" si="1"/>
        <v>2478546.2415137119</v>
      </c>
      <c r="I54" s="17">
        <f t="shared" si="2"/>
        <v>2030901.1520912235</v>
      </c>
      <c r="J54" s="2">
        <f t="shared" si="14"/>
        <v>278403.32674822269</v>
      </c>
      <c r="K54" s="2">
        <f t="shared" si="15"/>
        <v>2808318.2532821717</v>
      </c>
      <c r="L54" s="15">
        <f>K54/(1-SUM(G$21:G54))</f>
        <v>2881728.9122940563</v>
      </c>
      <c r="M54" s="15">
        <f t="shared" si="16"/>
        <v>330270956.63870418</v>
      </c>
      <c r="N54" s="2">
        <f t="shared" si="3"/>
        <v>3086721.5800303943</v>
      </c>
      <c r="O54" s="3">
        <f t="shared" si="4"/>
        <v>5117622.7321216175</v>
      </c>
      <c r="P54" s="39">
        <f t="shared" si="17"/>
        <v>119444184.3345957</v>
      </c>
      <c r="Q54" s="34">
        <f t="shared" si="18"/>
        <v>3086721.5800303943</v>
      </c>
      <c r="R54" s="23">
        <f t="shared" si="19"/>
        <v>746526.15209122316</v>
      </c>
      <c r="S54" s="39">
        <f t="shared" si="20"/>
        <v>36000000</v>
      </c>
      <c r="T54" s="34">
        <f t="shared" si="21"/>
        <v>0</v>
      </c>
      <c r="U54" s="23">
        <f t="shared" si="22"/>
        <v>225000</v>
      </c>
      <c r="V54" s="39">
        <f t="shared" si="23"/>
        <v>96500000</v>
      </c>
      <c r="W54" s="34">
        <f t="shared" si="24"/>
        <v>0</v>
      </c>
      <c r="X54" s="23">
        <f t="shared" si="25"/>
        <v>603125</v>
      </c>
      <c r="Y54" s="39">
        <f t="shared" si="26"/>
        <v>73000000</v>
      </c>
      <c r="Z54" s="34">
        <f t="shared" si="5"/>
        <v>0</v>
      </c>
      <c r="AA54" s="23">
        <f t="shared" si="27"/>
        <v>456250</v>
      </c>
      <c r="AC54">
        <v>34</v>
      </c>
      <c r="AD54" s="3">
        <f t="shared" si="6"/>
        <v>3833247.7321216175</v>
      </c>
      <c r="AE54" s="3">
        <f t="shared" si="7"/>
        <v>225000</v>
      </c>
      <c r="AF54" s="3">
        <f t="shared" si="8"/>
        <v>603125</v>
      </c>
      <c r="AG54" s="3">
        <f t="shared" si="9"/>
        <v>456250</v>
      </c>
    </row>
    <row r="55" spans="2:33">
      <c r="B55">
        <v>35</v>
      </c>
      <c r="C55" s="3">
        <f t="shared" si="10"/>
        <v>321857462.7545653</v>
      </c>
      <c r="D55">
        <f t="shared" si="11"/>
        <v>9.9000000000000005E-2</v>
      </c>
      <c r="E55" s="13">
        <f t="shared" si="0"/>
        <v>8.6498744788083837E-3</v>
      </c>
      <c r="F55" s="15">
        <f t="shared" si="12"/>
        <v>330270956.63870418</v>
      </c>
      <c r="G55" s="16">
        <f t="shared" si="13"/>
        <v>8.4132099613579321E-4</v>
      </c>
      <c r="H55" s="17">
        <f t="shared" si="1"/>
        <v>2457107.1276346962</v>
      </c>
      <c r="I55" s="17">
        <f t="shared" si="2"/>
        <v>2011609.1422160331</v>
      </c>
      <c r="J55" s="2">
        <f t="shared" si="14"/>
        <v>277863.89023399597</v>
      </c>
      <c r="K55" s="2">
        <f t="shared" si="15"/>
        <v>2781623.1651220168</v>
      </c>
      <c r="L55" s="15">
        <f>K55/(1-SUM(G$21:G55))</f>
        <v>2856802.3189207595</v>
      </c>
      <c r="M55" s="15">
        <f t="shared" si="16"/>
        <v>327414154.31978345</v>
      </c>
      <c r="N55" s="2">
        <f t="shared" si="3"/>
        <v>3059487.0553560127</v>
      </c>
      <c r="O55" s="3">
        <f t="shared" si="4"/>
        <v>5071096.197572046</v>
      </c>
      <c r="P55" s="39">
        <f t="shared" si="17"/>
        <v>116357462.7545653</v>
      </c>
      <c r="Q55" s="34">
        <f t="shared" si="18"/>
        <v>3059487.0553560127</v>
      </c>
      <c r="R55" s="23">
        <f t="shared" si="19"/>
        <v>727234.14221603319</v>
      </c>
      <c r="S55" s="39">
        <f t="shared" si="20"/>
        <v>36000000</v>
      </c>
      <c r="T55" s="34">
        <f t="shared" si="21"/>
        <v>0</v>
      </c>
      <c r="U55" s="23">
        <f t="shared" si="22"/>
        <v>225000</v>
      </c>
      <c r="V55" s="39">
        <f t="shared" si="23"/>
        <v>96500000</v>
      </c>
      <c r="W55" s="34">
        <f t="shared" si="24"/>
        <v>0</v>
      </c>
      <c r="X55" s="23">
        <f t="shared" si="25"/>
        <v>603125</v>
      </c>
      <c r="Y55" s="39">
        <f t="shared" si="26"/>
        <v>73000000</v>
      </c>
      <c r="Z55" s="34">
        <f t="shared" si="5"/>
        <v>0</v>
      </c>
      <c r="AA55" s="23">
        <f t="shared" si="27"/>
        <v>456250</v>
      </c>
      <c r="AC55">
        <v>35</v>
      </c>
      <c r="AD55" s="3">
        <f t="shared" si="6"/>
        <v>3786721.197572046</v>
      </c>
      <c r="AE55" s="3">
        <f t="shared" si="7"/>
        <v>225000</v>
      </c>
      <c r="AF55" s="3">
        <f t="shared" si="8"/>
        <v>603125</v>
      </c>
      <c r="AG55" s="3">
        <f t="shared" si="9"/>
        <v>456250</v>
      </c>
    </row>
    <row r="56" spans="2:33">
      <c r="B56">
        <v>36</v>
      </c>
      <c r="C56" s="3">
        <f t="shared" si="10"/>
        <v>318797975.69920927</v>
      </c>
      <c r="D56">
        <f t="shared" si="11"/>
        <v>9.9000000000000005E-2</v>
      </c>
      <c r="E56" s="13">
        <f t="shared" si="0"/>
        <v>8.6498744788083837E-3</v>
      </c>
      <c r="F56" s="15">
        <f t="shared" si="12"/>
        <v>327414154.31978345</v>
      </c>
      <c r="G56" s="16">
        <f t="shared" si="13"/>
        <v>8.4701744038046304E-4</v>
      </c>
      <c r="H56" s="17">
        <f t="shared" si="1"/>
        <v>2435853.4593996708</v>
      </c>
      <c r="I56" s="17">
        <f t="shared" si="2"/>
        <v>1992487.348120058</v>
      </c>
      <c r="J56" s="2">
        <f t="shared" si="14"/>
        <v>277325.49893627688</v>
      </c>
      <c r="K56" s="2">
        <f t="shared" si="15"/>
        <v>2755163.6431407938</v>
      </c>
      <c r="L56" s="15">
        <f>K56/(1-SUM(G$21:G56))</f>
        <v>2832091.3374513257</v>
      </c>
      <c r="M56" s="15">
        <f t="shared" si="16"/>
        <v>324582062.98233211</v>
      </c>
      <c r="N56" s="2">
        <f t="shared" si="3"/>
        <v>3032489.1420770707</v>
      </c>
      <c r="O56" s="3">
        <f t="shared" si="4"/>
        <v>5024976.4901971286</v>
      </c>
      <c r="P56" s="39">
        <f t="shared" si="17"/>
        <v>113297975.69920929</v>
      </c>
      <c r="Q56" s="34">
        <f t="shared" si="18"/>
        <v>3032489.1420770707</v>
      </c>
      <c r="R56" s="23">
        <f t="shared" si="19"/>
        <v>708112.34812005796</v>
      </c>
      <c r="S56" s="39">
        <f t="shared" si="20"/>
        <v>36000000</v>
      </c>
      <c r="T56" s="34">
        <f t="shared" si="21"/>
        <v>0</v>
      </c>
      <c r="U56" s="23">
        <f t="shared" si="22"/>
        <v>225000</v>
      </c>
      <c r="V56" s="39">
        <f t="shared" si="23"/>
        <v>96500000</v>
      </c>
      <c r="W56" s="34">
        <f t="shared" si="24"/>
        <v>0</v>
      </c>
      <c r="X56" s="23">
        <f t="shared" si="25"/>
        <v>603125</v>
      </c>
      <c r="Y56" s="39">
        <f t="shared" si="26"/>
        <v>73000000</v>
      </c>
      <c r="Z56" s="34">
        <f t="shared" si="5"/>
        <v>0</v>
      </c>
      <c r="AA56" s="23">
        <f t="shared" si="27"/>
        <v>456250</v>
      </c>
      <c r="AC56">
        <v>36</v>
      </c>
      <c r="AD56" s="3">
        <f t="shared" si="6"/>
        <v>3740601.4901971286</v>
      </c>
      <c r="AE56" s="3">
        <f t="shared" si="7"/>
        <v>225000</v>
      </c>
      <c r="AF56" s="3">
        <f t="shared" si="8"/>
        <v>603125</v>
      </c>
      <c r="AG56" s="3">
        <f t="shared" si="9"/>
        <v>456250</v>
      </c>
    </row>
    <row r="57" spans="2:33">
      <c r="B57">
        <v>37</v>
      </c>
      <c r="C57" s="3">
        <f t="shared" si="10"/>
        <v>315765486.55713218</v>
      </c>
      <c r="D57">
        <f t="shared" si="11"/>
        <v>9.9000000000000005E-2</v>
      </c>
      <c r="E57" s="13">
        <f t="shared" si="0"/>
        <v>8.6498744788083837E-3</v>
      </c>
      <c r="F57" s="15">
        <f t="shared" si="12"/>
        <v>324582062.98233211</v>
      </c>
      <c r="G57" s="16">
        <f t="shared" si="13"/>
        <v>8.5275245429970563E-4</v>
      </c>
      <c r="H57" s="17">
        <f t="shared" si="1"/>
        <v>2414783.6327270921</v>
      </c>
      <c r="I57" s="17">
        <f t="shared" si="2"/>
        <v>1973534.290982076</v>
      </c>
      <c r="J57" s="2">
        <f t="shared" si="14"/>
        <v>276788.15082984534</v>
      </c>
      <c r="K57" s="2">
        <f t="shared" si="15"/>
        <v>2728937.6406971496</v>
      </c>
      <c r="L57" s="15">
        <f>K57/(1-SUM(G$21:G57))</f>
        <v>2807594.102869851</v>
      </c>
      <c r="M57" s="15">
        <f t="shared" si="16"/>
        <v>321774468.87946224</v>
      </c>
      <c r="N57" s="2">
        <f t="shared" si="3"/>
        <v>3005725.7915269947</v>
      </c>
      <c r="O57" s="3">
        <f t="shared" si="4"/>
        <v>4979260.0825090706</v>
      </c>
      <c r="P57" s="39">
        <f t="shared" si="17"/>
        <v>110265486.55713221</v>
      </c>
      <c r="Q57" s="34">
        <f t="shared" si="18"/>
        <v>3005725.7915269947</v>
      </c>
      <c r="R57" s="23">
        <f t="shared" si="19"/>
        <v>689159.29098207632</v>
      </c>
      <c r="S57" s="39">
        <f t="shared" si="20"/>
        <v>36000000</v>
      </c>
      <c r="T57" s="34">
        <f t="shared" si="21"/>
        <v>0</v>
      </c>
      <c r="U57" s="23">
        <f t="shared" si="22"/>
        <v>225000</v>
      </c>
      <c r="V57" s="39">
        <f t="shared" si="23"/>
        <v>96500000</v>
      </c>
      <c r="W57" s="34">
        <f t="shared" si="24"/>
        <v>0</v>
      </c>
      <c r="X57" s="23">
        <f t="shared" si="25"/>
        <v>603125</v>
      </c>
      <c r="Y57" s="39">
        <f t="shared" si="26"/>
        <v>73000000</v>
      </c>
      <c r="Z57" s="34">
        <f t="shared" si="5"/>
        <v>0</v>
      </c>
      <c r="AA57" s="23">
        <f t="shared" si="27"/>
        <v>456250</v>
      </c>
      <c r="AC57">
        <v>37</v>
      </c>
      <c r="AD57" s="3">
        <f t="shared" si="6"/>
        <v>3694885.0825090711</v>
      </c>
      <c r="AE57" s="3">
        <f t="shared" si="7"/>
        <v>225000</v>
      </c>
      <c r="AF57" s="3">
        <f t="shared" si="8"/>
        <v>603125</v>
      </c>
      <c r="AG57" s="3">
        <f t="shared" si="9"/>
        <v>456250</v>
      </c>
    </row>
    <row r="58" spans="2:33">
      <c r="B58">
        <v>38</v>
      </c>
      <c r="C58" s="3">
        <f t="shared" si="10"/>
        <v>312759760.76560521</v>
      </c>
      <c r="D58">
        <f t="shared" si="11"/>
        <v>9.9000000000000005E-2</v>
      </c>
      <c r="E58" s="13">
        <f t="shared" si="0"/>
        <v>8.6498744788083837E-3</v>
      </c>
      <c r="F58" s="15">
        <f t="shared" si="12"/>
        <v>321774468.87946224</v>
      </c>
      <c r="G58" s="16">
        <f t="shared" si="13"/>
        <v>8.5852629904235997E-4</v>
      </c>
      <c r="H58" s="17">
        <f t="shared" si="1"/>
        <v>2393896.0574105219</v>
      </c>
      <c r="I58" s="17">
        <f t="shared" si="2"/>
        <v>1954748.5047850327</v>
      </c>
      <c r="J58" s="2">
        <f t="shared" si="14"/>
        <v>276251.84389340575</v>
      </c>
      <c r="K58" s="2">
        <f t="shared" si="15"/>
        <v>2702943.1288704067</v>
      </c>
      <c r="L58" s="15">
        <f>K58/(1-SUM(G$21:G58))</f>
        <v>2783308.7662925846</v>
      </c>
      <c r="M58" s="15">
        <f t="shared" si="16"/>
        <v>318991160.11316967</v>
      </c>
      <c r="N58" s="2">
        <f t="shared" si="3"/>
        <v>2979194.9727638122</v>
      </c>
      <c r="O58" s="3">
        <f t="shared" si="4"/>
        <v>4933943.4775488451</v>
      </c>
      <c r="P58" s="39">
        <f t="shared" si="17"/>
        <v>107259760.76560523</v>
      </c>
      <c r="Q58" s="34">
        <f t="shared" si="18"/>
        <v>2979194.9727638122</v>
      </c>
      <c r="R58" s="23">
        <f t="shared" si="19"/>
        <v>670373.50478503259</v>
      </c>
      <c r="S58" s="39">
        <f t="shared" si="20"/>
        <v>36000000</v>
      </c>
      <c r="T58" s="34">
        <f t="shared" si="21"/>
        <v>0</v>
      </c>
      <c r="U58" s="23">
        <f t="shared" si="22"/>
        <v>225000</v>
      </c>
      <c r="V58" s="39">
        <f t="shared" si="23"/>
        <v>96500000</v>
      </c>
      <c r="W58" s="34">
        <f t="shared" si="24"/>
        <v>0</v>
      </c>
      <c r="X58" s="23">
        <f t="shared" si="25"/>
        <v>603125</v>
      </c>
      <c r="Y58" s="39">
        <f t="shared" si="26"/>
        <v>73000000</v>
      </c>
      <c r="Z58" s="34">
        <f t="shared" si="5"/>
        <v>0</v>
      </c>
      <c r="AA58" s="23">
        <f t="shared" si="27"/>
        <v>456250</v>
      </c>
      <c r="AC58">
        <v>38</v>
      </c>
      <c r="AD58" s="3">
        <f t="shared" si="6"/>
        <v>3649568.4775488446</v>
      </c>
      <c r="AE58" s="3">
        <f t="shared" si="7"/>
        <v>225000</v>
      </c>
      <c r="AF58" s="3">
        <f t="shared" si="8"/>
        <v>603125</v>
      </c>
      <c r="AG58" s="3">
        <f t="shared" si="9"/>
        <v>456250</v>
      </c>
    </row>
    <row r="59" spans="2:33">
      <c r="B59">
        <v>39</v>
      </c>
      <c r="C59" s="3">
        <f t="shared" si="10"/>
        <v>309780565.79284137</v>
      </c>
      <c r="D59">
        <f t="shared" si="11"/>
        <v>9.9000000000000005E-2</v>
      </c>
      <c r="E59" s="13">
        <f t="shared" si="0"/>
        <v>8.6498744788083837E-3</v>
      </c>
      <c r="F59" s="15">
        <f t="shared" si="12"/>
        <v>318991160.11316967</v>
      </c>
      <c r="G59" s="16">
        <f t="shared" si="13"/>
        <v>8.6433923752545936E-4</v>
      </c>
      <c r="H59" s="17">
        <f t="shared" si="1"/>
        <v>2373189.1569986069</v>
      </c>
      <c r="I59" s="17">
        <f t="shared" si="2"/>
        <v>1936128.5362052585</v>
      </c>
      <c r="J59" s="2">
        <f t="shared" si="14"/>
        <v>275716.57610957877</v>
      </c>
      <c r="K59" s="2">
        <f t="shared" si="15"/>
        <v>2677178.0963072451</v>
      </c>
      <c r="L59" s="15">
        <f>K59/(1-SUM(G$21:G59))</f>
        <v>2759233.4948283862</v>
      </c>
      <c r="M59" s="15">
        <f t="shared" si="16"/>
        <v>316231926.61834127</v>
      </c>
      <c r="N59" s="2">
        <f t="shared" si="3"/>
        <v>2952894.6724168239</v>
      </c>
      <c r="O59" s="3">
        <f t="shared" si="4"/>
        <v>4889023.2086220821</v>
      </c>
      <c r="P59" s="39">
        <f t="shared" si="17"/>
        <v>104280565.79284142</v>
      </c>
      <c r="Q59" s="34">
        <f t="shared" si="18"/>
        <v>2952894.6724168239</v>
      </c>
      <c r="R59" s="23">
        <f t="shared" si="19"/>
        <v>651753.5362052588</v>
      </c>
      <c r="S59" s="39">
        <f t="shared" si="20"/>
        <v>36000000</v>
      </c>
      <c r="T59" s="34">
        <f t="shared" si="21"/>
        <v>0</v>
      </c>
      <c r="U59" s="23">
        <f t="shared" si="22"/>
        <v>225000</v>
      </c>
      <c r="V59" s="39">
        <f t="shared" si="23"/>
        <v>96500000</v>
      </c>
      <c r="W59" s="34">
        <f t="shared" si="24"/>
        <v>0</v>
      </c>
      <c r="X59" s="23">
        <f t="shared" si="25"/>
        <v>603125</v>
      </c>
      <c r="Y59" s="39">
        <f t="shared" si="26"/>
        <v>73000000</v>
      </c>
      <c r="Z59" s="34">
        <f t="shared" si="5"/>
        <v>0</v>
      </c>
      <c r="AA59" s="23">
        <f t="shared" si="27"/>
        <v>456250</v>
      </c>
      <c r="AC59">
        <v>39</v>
      </c>
      <c r="AD59" s="3">
        <f t="shared" si="6"/>
        <v>3604648.2086220826</v>
      </c>
      <c r="AE59" s="3">
        <f t="shared" si="7"/>
        <v>225000</v>
      </c>
      <c r="AF59" s="3">
        <f t="shared" si="8"/>
        <v>603125</v>
      </c>
      <c r="AG59" s="3">
        <f t="shared" si="9"/>
        <v>456250</v>
      </c>
    </row>
    <row r="60" spans="2:33">
      <c r="B60">
        <v>40</v>
      </c>
      <c r="C60" s="3">
        <f t="shared" si="10"/>
        <v>306827671.12042457</v>
      </c>
      <c r="D60">
        <f t="shared" si="11"/>
        <v>9.9000000000000005E-2</v>
      </c>
      <c r="E60" s="13">
        <f t="shared" si="0"/>
        <v>8.6498744788083837E-3</v>
      </c>
      <c r="F60" s="15">
        <f t="shared" si="12"/>
        <v>316231926.61834127</v>
      </c>
      <c r="G60" s="16">
        <f t="shared" si="13"/>
        <v>8.7019153444620493E-4</v>
      </c>
      <c r="H60" s="17">
        <f t="shared" si="1"/>
        <v>2352661.3686761004</v>
      </c>
      <c r="I60" s="17">
        <f t="shared" si="2"/>
        <v>1917672.9445026536</v>
      </c>
      <c r="J60" s="2">
        <f t="shared" si="14"/>
        <v>275182.34546489408</v>
      </c>
      <c r="K60" s="2">
        <f t="shared" si="15"/>
        <v>2651640.5490697171</v>
      </c>
      <c r="L60" s="15">
        <f>K60/(1-SUM(G$21:G60))</f>
        <v>2735366.4714403972</v>
      </c>
      <c r="M60" s="15">
        <f t="shared" si="16"/>
        <v>313496560.14690089</v>
      </c>
      <c r="N60" s="2">
        <f t="shared" si="3"/>
        <v>2926822.8945346111</v>
      </c>
      <c r="O60" s="3">
        <f t="shared" si="4"/>
        <v>4844495.8390372647</v>
      </c>
      <c r="P60" s="39">
        <f t="shared" si="17"/>
        <v>101327671.1204246</v>
      </c>
      <c r="Q60" s="34">
        <f t="shared" si="18"/>
        <v>2926822.8945346111</v>
      </c>
      <c r="R60" s="23">
        <f t="shared" si="19"/>
        <v>633297.94450265367</v>
      </c>
      <c r="S60" s="39">
        <f t="shared" si="20"/>
        <v>36000000</v>
      </c>
      <c r="T60" s="34">
        <f t="shared" si="21"/>
        <v>0</v>
      </c>
      <c r="U60" s="23">
        <f t="shared" si="22"/>
        <v>225000</v>
      </c>
      <c r="V60" s="39">
        <f t="shared" si="23"/>
        <v>96500000</v>
      </c>
      <c r="W60" s="34">
        <f t="shared" si="24"/>
        <v>0</v>
      </c>
      <c r="X60" s="23">
        <f t="shared" si="25"/>
        <v>603125</v>
      </c>
      <c r="Y60" s="39">
        <f t="shared" si="26"/>
        <v>73000000</v>
      </c>
      <c r="Z60" s="34">
        <f t="shared" si="5"/>
        <v>0</v>
      </c>
      <c r="AA60" s="23">
        <f t="shared" si="27"/>
        <v>456250</v>
      </c>
      <c r="AC60">
        <v>40</v>
      </c>
      <c r="AD60" s="3">
        <f t="shared" si="6"/>
        <v>3560120.8390372647</v>
      </c>
      <c r="AE60" s="3">
        <f t="shared" si="7"/>
        <v>225000</v>
      </c>
      <c r="AF60" s="3">
        <f t="shared" si="8"/>
        <v>603125</v>
      </c>
      <c r="AG60" s="3">
        <f t="shared" si="9"/>
        <v>456250</v>
      </c>
    </row>
    <row r="61" spans="2:33">
      <c r="B61">
        <v>41</v>
      </c>
      <c r="C61" s="3">
        <f t="shared" si="10"/>
        <v>303900848.22588998</v>
      </c>
      <c r="D61">
        <f t="shared" si="11"/>
        <v>9.9000000000000005E-2</v>
      </c>
      <c r="E61" s="13">
        <f t="shared" si="0"/>
        <v>8.6498744788083837E-3</v>
      </c>
      <c r="F61" s="15">
        <f t="shared" si="12"/>
        <v>313496560.14690089</v>
      </c>
      <c r="G61" s="16">
        <f t="shared" si="13"/>
        <v>8.7608345629401781E-4</v>
      </c>
      <c r="H61" s="17">
        <f t="shared" si="1"/>
        <v>2332311.14314591</v>
      </c>
      <c r="I61" s="17">
        <f t="shared" si="2"/>
        <v>1899380.3014118122</v>
      </c>
      <c r="J61" s="2">
        <f t="shared" si="14"/>
        <v>274649.14994978235</v>
      </c>
      <c r="K61" s="2">
        <f t="shared" si="15"/>
        <v>2626328.5104845688</v>
      </c>
      <c r="L61" s="15">
        <f>K61/(1-SUM(G$21:G61))</f>
        <v>2711705.8948088968</v>
      </c>
      <c r="M61" s="15">
        <f t="shared" si="16"/>
        <v>310784854.252092</v>
      </c>
      <c r="N61" s="2">
        <f t="shared" si="3"/>
        <v>2900977.6604343513</v>
      </c>
      <c r="O61" s="3">
        <f t="shared" si="4"/>
        <v>4800357.9618461635</v>
      </c>
      <c r="P61" s="39">
        <f t="shared" si="17"/>
        <v>98400848.225889981</v>
      </c>
      <c r="Q61" s="34">
        <f t="shared" si="18"/>
        <v>2900977.6604343513</v>
      </c>
      <c r="R61" s="23">
        <f t="shared" si="19"/>
        <v>615005.30141181231</v>
      </c>
      <c r="S61" s="39">
        <f t="shared" si="20"/>
        <v>36000000</v>
      </c>
      <c r="T61" s="34">
        <f t="shared" si="21"/>
        <v>0</v>
      </c>
      <c r="U61" s="23">
        <f t="shared" si="22"/>
        <v>225000</v>
      </c>
      <c r="V61" s="39">
        <f t="shared" si="23"/>
        <v>96500000</v>
      </c>
      <c r="W61" s="34">
        <f t="shared" si="24"/>
        <v>0</v>
      </c>
      <c r="X61" s="23">
        <f t="shared" si="25"/>
        <v>603125</v>
      </c>
      <c r="Y61" s="39">
        <f t="shared" si="26"/>
        <v>73000000</v>
      </c>
      <c r="Z61" s="34">
        <f t="shared" si="5"/>
        <v>0</v>
      </c>
      <c r="AA61" s="23">
        <f t="shared" si="27"/>
        <v>456250</v>
      </c>
      <c r="AC61">
        <v>41</v>
      </c>
      <c r="AD61" s="3">
        <f t="shared" si="6"/>
        <v>3515982.9618461635</v>
      </c>
      <c r="AE61" s="3">
        <f t="shared" si="7"/>
        <v>225000</v>
      </c>
      <c r="AF61" s="3">
        <f t="shared" si="8"/>
        <v>603125</v>
      </c>
      <c r="AG61" s="3">
        <f t="shared" si="9"/>
        <v>456250</v>
      </c>
    </row>
    <row r="62" spans="2:33">
      <c r="B62">
        <v>42</v>
      </c>
      <c r="C62" s="3">
        <f t="shared" si="10"/>
        <v>300999870.56545562</v>
      </c>
      <c r="D62">
        <f t="shared" si="11"/>
        <v>9.9000000000000005E-2</v>
      </c>
      <c r="E62" s="13">
        <f t="shared" si="0"/>
        <v>8.6498744788083837E-3</v>
      </c>
      <c r="F62" s="15">
        <f t="shared" si="12"/>
        <v>310784854.252092</v>
      </c>
      <c r="G62" s="16">
        <f t="shared" si="13"/>
        <v>8.8201527136267516E-4</v>
      </c>
      <c r="H62" s="17">
        <f t="shared" si="1"/>
        <v>2312136.9445121717</v>
      </c>
      <c r="I62" s="17">
        <f t="shared" si="2"/>
        <v>1881249.1910340975</v>
      </c>
      <c r="J62" s="2">
        <f t="shared" si="14"/>
        <v>274116.98755856836</v>
      </c>
      <c r="K62" s="2">
        <f t="shared" si="15"/>
        <v>2601240.0209938707</v>
      </c>
      <c r="L62" s="15">
        <f>K62/(1-SUM(G$21:G62))</f>
        <v>2688249.9791953554</v>
      </c>
      <c r="M62" s="15">
        <f t="shared" si="16"/>
        <v>308096604.27289665</v>
      </c>
      <c r="N62" s="2">
        <f t="shared" si="3"/>
        <v>2875357.008552439</v>
      </c>
      <c r="O62" s="3">
        <f t="shared" si="4"/>
        <v>4756606.1995865367</v>
      </c>
      <c r="P62" s="39">
        <f t="shared" si="17"/>
        <v>95499870.56545563</v>
      </c>
      <c r="Q62" s="34">
        <f t="shared" si="18"/>
        <v>2875357.008552439</v>
      </c>
      <c r="R62" s="23">
        <f t="shared" si="19"/>
        <v>596874.19103409769</v>
      </c>
      <c r="S62" s="39">
        <f t="shared" si="20"/>
        <v>36000000</v>
      </c>
      <c r="T62" s="34">
        <f t="shared" si="21"/>
        <v>0</v>
      </c>
      <c r="U62" s="23">
        <f t="shared" si="22"/>
        <v>225000</v>
      </c>
      <c r="V62" s="39">
        <f t="shared" si="23"/>
        <v>96500000</v>
      </c>
      <c r="W62" s="34">
        <f t="shared" si="24"/>
        <v>0</v>
      </c>
      <c r="X62" s="23">
        <f t="shared" si="25"/>
        <v>603125</v>
      </c>
      <c r="Y62" s="39">
        <f t="shared" si="26"/>
        <v>73000000</v>
      </c>
      <c r="Z62" s="34">
        <f t="shared" si="5"/>
        <v>0</v>
      </c>
      <c r="AA62" s="23">
        <f t="shared" si="27"/>
        <v>456250</v>
      </c>
      <c r="AC62">
        <v>42</v>
      </c>
      <c r="AD62" s="3">
        <f t="shared" si="6"/>
        <v>3472231.1995865367</v>
      </c>
      <c r="AE62" s="3">
        <f t="shared" si="7"/>
        <v>225000</v>
      </c>
      <c r="AF62" s="3">
        <f t="shared" si="8"/>
        <v>603125</v>
      </c>
      <c r="AG62" s="3">
        <f t="shared" si="9"/>
        <v>456250</v>
      </c>
    </row>
    <row r="63" spans="2:33">
      <c r="B63">
        <v>43</v>
      </c>
      <c r="C63" s="3">
        <f t="shared" si="10"/>
        <v>298124513.55690318</v>
      </c>
      <c r="D63">
        <f t="shared" si="11"/>
        <v>9.9000000000000005E-2</v>
      </c>
      <c r="E63" s="13">
        <f t="shared" si="0"/>
        <v>8.6498744788083837E-3</v>
      </c>
      <c r="F63" s="15">
        <f t="shared" si="12"/>
        <v>308096604.27289665</v>
      </c>
      <c r="G63" s="16">
        <f t="shared" si="13"/>
        <v>8.8798724976252676E-4</v>
      </c>
      <c r="H63" s="17">
        <f t="shared" si="1"/>
        <v>2292137.2501643258</v>
      </c>
      <c r="I63" s="17">
        <f t="shared" si="2"/>
        <v>1863278.2097306447</v>
      </c>
      <c r="J63" s="2">
        <f t="shared" si="14"/>
        <v>273585.85628946306</v>
      </c>
      <c r="K63" s="2">
        <f t="shared" si="15"/>
        <v>2576373.13800694</v>
      </c>
      <c r="L63" s="15">
        <f>K63/(1-SUM(G$21:G63))</f>
        <v>2664996.9543076567</v>
      </c>
      <c r="M63" s="15">
        <f t="shared" si="16"/>
        <v>305431607.31858897</v>
      </c>
      <c r="N63" s="2">
        <f t="shared" si="3"/>
        <v>2849958.9942964031</v>
      </c>
      <c r="O63" s="3">
        <f t="shared" si="4"/>
        <v>4713237.2040270474</v>
      </c>
      <c r="P63" s="39">
        <f t="shared" si="17"/>
        <v>92624513.556903198</v>
      </c>
      <c r="Q63" s="34">
        <f t="shared" si="18"/>
        <v>2849958.9942964031</v>
      </c>
      <c r="R63" s="23">
        <f t="shared" si="19"/>
        <v>578903.20973064494</v>
      </c>
      <c r="S63" s="39">
        <f t="shared" si="20"/>
        <v>36000000</v>
      </c>
      <c r="T63" s="34">
        <f t="shared" si="21"/>
        <v>0</v>
      </c>
      <c r="U63" s="23">
        <f t="shared" si="22"/>
        <v>225000</v>
      </c>
      <c r="V63" s="39">
        <f t="shared" si="23"/>
        <v>96500000</v>
      </c>
      <c r="W63" s="34">
        <f t="shared" si="24"/>
        <v>0</v>
      </c>
      <c r="X63" s="23">
        <f t="shared" si="25"/>
        <v>603125</v>
      </c>
      <c r="Y63" s="39">
        <f t="shared" si="26"/>
        <v>73000000</v>
      </c>
      <c r="Z63" s="34">
        <f t="shared" si="5"/>
        <v>0</v>
      </c>
      <c r="AA63" s="23">
        <f t="shared" si="27"/>
        <v>456250</v>
      </c>
      <c r="AC63">
        <v>43</v>
      </c>
      <c r="AD63" s="3">
        <f t="shared" si="6"/>
        <v>3428862.2040270483</v>
      </c>
      <c r="AE63" s="3">
        <f t="shared" si="7"/>
        <v>225000</v>
      </c>
      <c r="AF63" s="3">
        <f t="shared" si="8"/>
        <v>603125</v>
      </c>
      <c r="AG63" s="3">
        <f t="shared" si="9"/>
        <v>456250</v>
      </c>
    </row>
    <row r="64" spans="2:33">
      <c r="B64">
        <v>44</v>
      </c>
      <c r="C64" s="3">
        <f t="shared" si="10"/>
        <v>295274554.56260681</v>
      </c>
      <c r="D64">
        <f t="shared" si="11"/>
        <v>9.9000000000000005E-2</v>
      </c>
      <c r="E64" s="13">
        <f t="shared" si="0"/>
        <v>8.6498744788083837E-3</v>
      </c>
      <c r="F64" s="15">
        <f t="shared" si="12"/>
        <v>305431607.31858897</v>
      </c>
      <c r="G64" s="16">
        <f t="shared" si="13"/>
        <v>8.9399966343279398E-4</v>
      </c>
      <c r="H64" s="17">
        <f t="shared" si="1"/>
        <v>2272310.5506622037</v>
      </c>
      <c r="I64" s="17">
        <f t="shared" si="2"/>
        <v>1845465.9660162926</v>
      </c>
      <c r="J64" s="2">
        <f t="shared" si="14"/>
        <v>273055.75414455583</v>
      </c>
      <c r="K64" s="2">
        <f t="shared" si="15"/>
        <v>2551725.9357535397</v>
      </c>
      <c r="L64" s="15">
        <f>K64/(1-SUM(G$21:G64))</f>
        <v>2641945.0651664892</v>
      </c>
      <c r="M64" s="15">
        <f t="shared" si="16"/>
        <v>302789662.2534225</v>
      </c>
      <c r="N64" s="2">
        <f t="shared" si="3"/>
        <v>2824781.6898980956</v>
      </c>
      <c r="O64" s="3">
        <f t="shared" si="4"/>
        <v>4670247.6559143886</v>
      </c>
      <c r="P64" s="39">
        <f t="shared" si="17"/>
        <v>89774554.562606797</v>
      </c>
      <c r="Q64" s="34">
        <f t="shared" si="18"/>
        <v>2824781.6898980956</v>
      </c>
      <c r="R64" s="23">
        <f t="shared" si="19"/>
        <v>561090.96601629246</v>
      </c>
      <c r="S64" s="39">
        <f t="shared" si="20"/>
        <v>36000000</v>
      </c>
      <c r="T64" s="34">
        <f t="shared" si="21"/>
        <v>0</v>
      </c>
      <c r="U64" s="23">
        <f t="shared" si="22"/>
        <v>225000</v>
      </c>
      <c r="V64" s="39">
        <f t="shared" si="23"/>
        <v>96500000</v>
      </c>
      <c r="W64" s="34">
        <f t="shared" si="24"/>
        <v>0</v>
      </c>
      <c r="X64" s="23">
        <f t="shared" si="25"/>
        <v>603125</v>
      </c>
      <c r="Y64" s="39">
        <f t="shared" si="26"/>
        <v>73000000</v>
      </c>
      <c r="Z64" s="34">
        <f t="shared" si="5"/>
        <v>0</v>
      </c>
      <c r="AA64" s="23">
        <f t="shared" si="27"/>
        <v>456250</v>
      </c>
      <c r="AC64">
        <v>44</v>
      </c>
      <c r="AD64" s="3">
        <f t="shared" si="6"/>
        <v>3385872.6559143881</v>
      </c>
      <c r="AE64" s="3">
        <f t="shared" si="7"/>
        <v>225000</v>
      </c>
      <c r="AF64" s="3">
        <f t="shared" si="8"/>
        <v>603125</v>
      </c>
      <c r="AG64" s="3">
        <f t="shared" si="9"/>
        <v>456250</v>
      </c>
    </row>
    <row r="65" spans="2:33">
      <c r="B65">
        <v>45</v>
      </c>
      <c r="C65" s="3">
        <f t="shared" si="10"/>
        <v>292449772.87270874</v>
      </c>
      <c r="D65">
        <f t="shared" si="11"/>
        <v>9.9000000000000005E-2</v>
      </c>
      <c r="E65" s="13">
        <f t="shared" si="0"/>
        <v>8.6498744788083837E-3</v>
      </c>
      <c r="F65" s="15">
        <f t="shared" si="12"/>
        <v>302789662.2534225</v>
      </c>
      <c r="G65" s="16">
        <f t="shared" si="13"/>
        <v>9.000527861539536E-4</v>
      </c>
      <c r="H65" s="17">
        <f t="shared" si="1"/>
        <v>2252655.3496221034</v>
      </c>
      <c r="I65" s="17">
        <f t="shared" si="2"/>
        <v>1827811.0804544296</v>
      </c>
      <c r="J65" s="2">
        <f t="shared" si="14"/>
        <v>272526.67912980751</v>
      </c>
      <c r="K65" s="2">
        <f t="shared" si="15"/>
        <v>2527296.5051383525</v>
      </c>
      <c r="L65" s="15">
        <f>K65/(1-SUM(G$21:G65))</f>
        <v>2619092.5719728917</v>
      </c>
      <c r="M65" s="15">
        <f t="shared" si="16"/>
        <v>300170569.68144959</v>
      </c>
      <c r="N65" s="2">
        <f t="shared" si="3"/>
        <v>2799823.1842681598</v>
      </c>
      <c r="O65" s="3">
        <f t="shared" si="4"/>
        <v>4627634.2647225894</v>
      </c>
      <c r="P65" s="39">
        <f t="shared" si="17"/>
        <v>86949772.872708708</v>
      </c>
      <c r="Q65" s="34">
        <f t="shared" si="18"/>
        <v>2799823.1842681598</v>
      </c>
      <c r="R65" s="23">
        <f t="shared" si="19"/>
        <v>543436.08045442938</v>
      </c>
      <c r="S65" s="39">
        <f t="shared" si="20"/>
        <v>36000000</v>
      </c>
      <c r="T65" s="34">
        <f t="shared" si="21"/>
        <v>0</v>
      </c>
      <c r="U65" s="23">
        <f t="shared" si="22"/>
        <v>225000</v>
      </c>
      <c r="V65" s="39">
        <f t="shared" si="23"/>
        <v>96500000</v>
      </c>
      <c r="W65" s="34">
        <f t="shared" si="24"/>
        <v>0</v>
      </c>
      <c r="X65" s="23">
        <f t="shared" si="25"/>
        <v>603125</v>
      </c>
      <c r="Y65" s="39">
        <f t="shared" si="26"/>
        <v>73000000</v>
      </c>
      <c r="Z65" s="34">
        <f t="shared" si="5"/>
        <v>0</v>
      </c>
      <c r="AA65" s="23">
        <f t="shared" si="27"/>
        <v>456250</v>
      </c>
      <c r="AC65">
        <v>45</v>
      </c>
      <c r="AD65" s="3">
        <f t="shared" si="6"/>
        <v>3343259.2647225894</v>
      </c>
      <c r="AE65" s="3">
        <f t="shared" si="7"/>
        <v>225000</v>
      </c>
      <c r="AF65" s="3">
        <f t="shared" si="8"/>
        <v>603125</v>
      </c>
      <c r="AG65" s="3">
        <f t="shared" si="9"/>
        <v>456250</v>
      </c>
    </row>
    <row r="66" spans="2:33">
      <c r="B66">
        <v>46</v>
      </c>
      <c r="C66" s="3">
        <f t="shared" si="10"/>
        <v>289649949.68844062</v>
      </c>
      <c r="D66">
        <f t="shared" si="11"/>
        <v>9.9000000000000005E-2</v>
      </c>
      <c r="E66" s="13">
        <f t="shared" si="0"/>
        <v>8.6498744788083837E-3</v>
      </c>
      <c r="F66" s="15">
        <f t="shared" si="12"/>
        <v>300170569.68144959</v>
      </c>
      <c r="G66" s="16">
        <f t="shared" si="13"/>
        <v>9.061468935602046E-4</v>
      </c>
      <c r="H66" s="17">
        <f t="shared" si="1"/>
        <v>2233170.1636038562</v>
      </c>
      <c r="I66" s="17">
        <f t="shared" si="2"/>
        <v>1810312.1855527537</v>
      </c>
      <c r="J66" s="2">
        <f t="shared" si="14"/>
        <v>271998.62925504247</v>
      </c>
      <c r="K66" s="2">
        <f t="shared" si="15"/>
        <v>2503082.9535967107</v>
      </c>
      <c r="L66" s="15">
        <f>K66/(1-SUM(G$21:G66))</f>
        <v>2596437.749976947</v>
      </c>
      <c r="M66" s="15">
        <f t="shared" si="16"/>
        <v>297574131.93147266</v>
      </c>
      <c r="N66" s="2">
        <f t="shared" si="3"/>
        <v>2775081.5828517531</v>
      </c>
      <c r="O66" s="3">
        <f t="shared" si="4"/>
        <v>4585393.7684045071</v>
      </c>
      <c r="P66" s="39">
        <f t="shared" si="17"/>
        <v>84149949.688440546</v>
      </c>
      <c r="Q66" s="34">
        <f t="shared" si="18"/>
        <v>2775081.5828517531</v>
      </c>
      <c r="R66" s="23">
        <f t="shared" si="19"/>
        <v>525937.18555275339</v>
      </c>
      <c r="S66" s="39">
        <f t="shared" si="20"/>
        <v>36000000</v>
      </c>
      <c r="T66" s="34">
        <f t="shared" si="21"/>
        <v>0</v>
      </c>
      <c r="U66" s="23">
        <f t="shared" si="22"/>
        <v>225000</v>
      </c>
      <c r="V66" s="39">
        <f t="shared" si="23"/>
        <v>96500000</v>
      </c>
      <c r="W66" s="34">
        <f t="shared" si="24"/>
        <v>0</v>
      </c>
      <c r="X66" s="23">
        <f t="shared" si="25"/>
        <v>603125</v>
      </c>
      <c r="Y66" s="39">
        <f t="shared" si="26"/>
        <v>73000000</v>
      </c>
      <c r="Z66" s="34">
        <f t="shared" si="5"/>
        <v>0</v>
      </c>
      <c r="AA66" s="23">
        <f t="shared" si="27"/>
        <v>456250</v>
      </c>
      <c r="AC66">
        <v>46</v>
      </c>
      <c r="AD66" s="3">
        <f t="shared" si="6"/>
        <v>3301018.7684045066</v>
      </c>
      <c r="AE66" s="3">
        <f t="shared" si="7"/>
        <v>225000</v>
      </c>
      <c r="AF66" s="3">
        <f t="shared" si="8"/>
        <v>603125</v>
      </c>
      <c r="AG66" s="3">
        <f t="shared" si="9"/>
        <v>456250</v>
      </c>
    </row>
    <row r="67" spans="2:33">
      <c r="B67">
        <v>47</v>
      </c>
      <c r="C67" s="3">
        <f t="shared" si="10"/>
        <v>286874868.10558885</v>
      </c>
      <c r="D67">
        <f t="shared" si="11"/>
        <v>9.9000000000000005E-2</v>
      </c>
      <c r="E67" s="13">
        <f t="shared" si="0"/>
        <v>8.6498744788083837E-3</v>
      </c>
      <c r="F67" s="15">
        <f t="shared" si="12"/>
        <v>297574131.93147266</v>
      </c>
      <c r="G67" s="16">
        <f t="shared" si="13"/>
        <v>9.1228226315201834E-4</v>
      </c>
      <c r="H67" s="17">
        <f t="shared" si="1"/>
        <v>2213853.5219988627</v>
      </c>
      <c r="I67" s="17">
        <f t="shared" si="2"/>
        <v>1792967.9256599303</v>
      </c>
      <c r="J67" s="2">
        <f t="shared" si="14"/>
        <v>271471.60253394116</v>
      </c>
      <c r="K67" s="2">
        <f t="shared" si="15"/>
        <v>2479083.4049515747</v>
      </c>
      <c r="L67" s="15">
        <f>K67/(1-SUM(G$21:G67))</f>
        <v>2573978.8893476068</v>
      </c>
      <c r="M67" s="15">
        <f t="shared" si="16"/>
        <v>295000153.04212505</v>
      </c>
      <c r="N67" s="2">
        <f t="shared" si="3"/>
        <v>2750555.0074855159</v>
      </c>
      <c r="O67" s="3">
        <f t="shared" si="4"/>
        <v>4543522.9331454467</v>
      </c>
      <c r="P67" s="39">
        <f t="shared" si="17"/>
        <v>81374868.105588794</v>
      </c>
      <c r="Q67" s="34">
        <f t="shared" si="18"/>
        <v>2750555.0074855159</v>
      </c>
      <c r="R67" s="23">
        <f t="shared" si="19"/>
        <v>508592.92565992993</v>
      </c>
      <c r="S67" s="39">
        <f t="shared" si="20"/>
        <v>36000000</v>
      </c>
      <c r="T67" s="34">
        <f t="shared" si="21"/>
        <v>0</v>
      </c>
      <c r="U67" s="23">
        <f t="shared" si="22"/>
        <v>225000</v>
      </c>
      <c r="V67" s="39">
        <f t="shared" si="23"/>
        <v>96500000</v>
      </c>
      <c r="W67" s="34">
        <f t="shared" si="24"/>
        <v>0</v>
      </c>
      <c r="X67" s="23">
        <f t="shared" si="25"/>
        <v>603125</v>
      </c>
      <c r="Y67" s="39">
        <f t="shared" si="26"/>
        <v>73000000</v>
      </c>
      <c r="Z67" s="34">
        <f t="shared" si="5"/>
        <v>0</v>
      </c>
      <c r="AA67" s="23">
        <f t="shared" si="27"/>
        <v>456250</v>
      </c>
      <c r="AC67">
        <v>47</v>
      </c>
      <c r="AD67" s="3">
        <f t="shared" si="6"/>
        <v>3259147.9331454458</v>
      </c>
      <c r="AE67" s="3">
        <f t="shared" si="7"/>
        <v>225000</v>
      </c>
      <c r="AF67" s="3">
        <f t="shared" si="8"/>
        <v>603125</v>
      </c>
      <c r="AG67" s="3">
        <f t="shared" si="9"/>
        <v>456250</v>
      </c>
    </row>
    <row r="68" spans="2:33">
      <c r="B68">
        <v>48</v>
      </c>
      <c r="C68" s="3">
        <f t="shared" si="10"/>
        <v>284124313.09810334</v>
      </c>
      <c r="D68">
        <f t="shared" si="11"/>
        <v>9.9000000000000005E-2</v>
      </c>
      <c r="E68" s="13">
        <f t="shared" si="0"/>
        <v>8.6498744788083837E-3</v>
      </c>
      <c r="F68" s="15">
        <f t="shared" si="12"/>
        <v>295000153.04212505</v>
      </c>
      <c r="G68" s="16">
        <f t="shared" si="13"/>
        <v>9.1845917430877699E-4</v>
      </c>
      <c r="H68" s="17">
        <f t="shared" si="1"/>
        <v>2194703.966919105</v>
      </c>
      <c r="I68" s="17">
        <f t="shared" si="2"/>
        <v>1775776.956863146</v>
      </c>
      <c r="J68" s="2">
        <f t="shared" si="14"/>
        <v>270945.59698403301</v>
      </c>
      <c r="K68" s="2">
        <f t="shared" si="15"/>
        <v>2455295.9992717491</v>
      </c>
      <c r="L68" s="15">
        <f>K68/(1-SUM(G$21:G68))</f>
        <v>2551714.2950436473</v>
      </c>
      <c r="M68" s="15">
        <f t="shared" si="16"/>
        <v>292448438.7470814</v>
      </c>
      <c r="N68" s="2">
        <f t="shared" si="3"/>
        <v>2726241.5962557821</v>
      </c>
      <c r="O68" s="3">
        <f t="shared" si="4"/>
        <v>4502018.5531189283</v>
      </c>
      <c r="P68" s="39">
        <f t="shared" si="17"/>
        <v>78624313.098103285</v>
      </c>
      <c r="Q68" s="34">
        <f t="shared" si="18"/>
        <v>2726241.5962557821</v>
      </c>
      <c r="R68" s="23">
        <f t="shared" si="19"/>
        <v>491401.95686314552</v>
      </c>
      <c r="S68" s="39">
        <f t="shared" si="20"/>
        <v>36000000</v>
      </c>
      <c r="T68" s="34">
        <f t="shared" si="21"/>
        <v>0</v>
      </c>
      <c r="U68" s="23">
        <f t="shared" si="22"/>
        <v>225000</v>
      </c>
      <c r="V68" s="39">
        <f t="shared" si="23"/>
        <v>96500000</v>
      </c>
      <c r="W68" s="34">
        <f t="shared" si="24"/>
        <v>0</v>
      </c>
      <c r="X68" s="23">
        <f t="shared" si="25"/>
        <v>603125</v>
      </c>
      <c r="Y68" s="39">
        <f t="shared" si="26"/>
        <v>73000000</v>
      </c>
      <c r="Z68" s="34">
        <f t="shared" si="5"/>
        <v>0</v>
      </c>
      <c r="AA68" s="23">
        <f t="shared" si="27"/>
        <v>456250</v>
      </c>
      <c r="AC68">
        <v>48</v>
      </c>
      <c r="AD68" s="3">
        <f t="shared" si="6"/>
        <v>3217643.5531189274</v>
      </c>
      <c r="AE68" s="3">
        <f t="shared" si="7"/>
        <v>225000</v>
      </c>
      <c r="AF68" s="3">
        <f t="shared" si="8"/>
        <v>603125</v>
      </c>
      <c r="AG68" s="3">
        <f t="shared" si="9"/>
        <v>456250</v>
      </c>
    </row>
    <row r="69" spans="2:33">
      <c r="B69">
        <v>49</v>
      </c>
      <c r="C69" s="3">
        <f t="shared" si="10"/>
        <v>281398071.50184757</v>
      </c>
      <c r="D69">
        <f t="shared" si="11"/>
        <v>9.9000000000000005E-2</v>
      </c>
      <c r="E69" s="13">
        <f t="shared" si="0"/>
        <v>8.6498744788083837E-3</v>
      </c>
      <c r="F69" s="15">
        <f t="shared" si="12"/>
        <v>292448438.7470814</v>
      </c>
      <c r="G69" s="16">
        <f t="shared" si="13"/>
        <v>9.2467790830149299E-4</v>
      </c>
      <c r="H69" s="17">
        <f t="shared" si="1"/>
        <v>2175720.0530871116</v>
      </c>
      <c r="I69" s="17">
        <f t="shared" si="2"/>
        <v>1758737.9468865471</v>
      </c>
      <c r="J69" s="2">
        <f t="shared" si="14"/>
        <v>270420.61062668852</v>
      </c>
      <c r="K69" s="2">
        <f t="shared" si="15"/>
        <v>2431718.8927313243</v>
      </c>
      <c r="L69" s="15">
        <f>K69/(1-SUM(G$21:G69))</f>
        <v>2529642.2866857387</v>
      </c>
      <c r="M69" s="15">
        <f t="shared" si="16"/>
        <v>289918796.46039563</v>
      </c>
      <c r="N69" s="2">
        <f t="shared" si="3"/>
        <v>2702139.503358013</v>
      </c>
      <c r="O69" s="3">
        <f t="shared" si="4"/>
        <v>4460877.4502445599</v>
      </c>
      <c r="P69" s="39">
        <f t="shared" si="17"/>
        <v>75898071.501847506</v>
      </c>
      <c r="Q69" s="34">
        <f t="shared" si="18"/>
        <v>2702139.503358013</v>
      </c>
      <c r="R69" s="23">
        <f t="shared" si="19"/>
        <v>474362.94688654691</v>
      </c>
      <c r="S69" s="39">
        <f t="shared" si="20"/>
        <v>36000000</v>
      </c>
      <c r="T69" s="34">
        <f t="shared" si="21"/>
        <v>0</v>
      </c>
      <c r="U69" s="23">
        <f t="shared" si="22"/>
        <v>225000</v>
      </c>
      <c r="V69" s="39">
        <f t="shared" si="23"/>
        <v>96500000</v>
      </c>
      <c r="W69" s="34">
        <f t="shared" si="24"/>
        <v>0</v>
      </c>
      <c r="X69" s="23">
        <f t="shared" si="25"/>
        <v>603125</v>
      </c>
      <c r="Y69" s="39">
        <f t="shared" si="26"/>
        <v>73000000</v>
      </c>
      <c r="Z69" s="34">
        <f t="shared" si="5"/>
        <v>0</v>
      </c>
      <c r="AA69" s="23">
        <f t="shared" si="27"/>
        <v>456250</v>
      </c>
      <c r="AC69">
        <v>49</v>
      </c>
      <c r="AD69" s="3">
        <f t="shared" si="6"/>
        <v>3176502.4502445599</v>
      </c>
      <c r="AE69" s="3">
        <f t="shared" si="7"/>
        <v>225000</v>
      </c>
      <c r="AF69" s="3">
        <f t="shared" si="8"/>
        <v>603125</v>
      </c>
      <c r="AG69" s="3">
        <f t="shared" si="9"/>
        <v>456250</v>
      </c>
    </row>
    <row r="70" spans="2:33">
      <c r="B70">
        <v>50</v>
      </c>
      <c r="C70" s="3">
        <f t="shared" si="10"/>
        <v>278695931.99848956</v>
      </c>
      <c r="D70">
        <f t="shared" si="11"/>
        <v>9.9000000000000005E-2</v>
      </c>
      <c r="E70" s="13">
        <f t="shared" si="0"/>
        <v>8.6498744788083837E-3</v>
      </c>
      <c r="F70" s="15">
        <f t="shared" si="12"/>
        <v>289918796.46039563</v>
      </c>
      <c r="G70" s="16">
        <f t="shared" si="13"/>
        <v>9.3093874830561764E-4</v>
      </c>
      <c r="H70" s="17">
        <f t="shared" si="1"/>
        <v>2156900.3477268815</v>
      </c>
      <c r="I70" s="17">
        <f t="shared" si="2"/>
        <v>1741849.5749905596</v>
      </c>
      <c r="J70" s="2">
        <f t="shared" si="14"/>
        <v>269896.64148711186</v>
      </c>
      <c r="K70" s="2">
        <f t="shared" si="15"/>
        <v>2408350.2574703363</v>
      </c>
      <c r="L70" s="15">
        <f>K70/(1-SUM(G$21:G70))</f>
        <v>2507761.1984296213</v>
      </c>
      <c r="M70" s="15">
        <f t="shared" si="16"/>
        <v>287411035.26196599</v>
      </c>
      <c r="N70" s="2">
        <f t="shared" si="3"/>
        <v>2678246.8989574481</v>
      </c>
      <c r="O70" s="3">
        <f t="shared" si="4"/>
        <v>4420096.4739480074</v>
      </c>
      <c r="P70" s="39">
        <f t="shared" si="17"/>
        <v>73195931.998489499</v>
      </c>
      <c r="Q70" s="34">
        <f t="shared" si="18"/>
        <v>2678246.8989574481</v>
      </c>
      <c r="R70" s="23">
        <f t="shared" si="19"/>
        <v>457474.57499055937</v>
      </c>
      <c r="S70" s="39">
        <f t="shared" si="20"/>
        <v>36000000</v>
      </c>
      <c r="T70" s="34">
        <f t="shared" si="21"/>
        <v>0</v>
      </c>
      <c r="U70" s="23">
        <f t="shared" si="22"/>
        <v>225000</v>
      </c>
      <c r="V70" s="39">
        <f t="shared" si="23"/>
        <v>96500000</v>
      </c>
      <c r="W70" s="34">
        <f t="shared" si="24"/>
        <v>0</v>
      </c>
      <c r="X70" s="23">
        <f t="shared" si="25"/>
        <v>603125</v>
      </c>
      <c r="Y70" s="39">
        <f t="shared" si="26"/>
        <v>73000000</v>
      </c>
      <c r="Z70" s="34">
        <f t="shared" si="5"/>
        <v>0</v>
      </c>
      <c r="AA70" s="23">
        <f t="shared" si="27"/>
        <v>456250</v>
      </c>
      <c r="AC70">
        <v>50</v>
      </c>
      <c r="AD70" s="3">
        <f t="shared" si="6"/>
        <v>3135721.4739480074</v>
      </c>
      <c r="AE70" s="3">
        <f t="shared" si="7"/>
        <v>225000</v>
      </c>
      <c r="AF70" s="3">
        <f t="shared" si="8"/>
        <v>603125</v>
      </c>
      <c r="AG70" s="3">
        <f t="shared" si="9"/>
        <v>456250</v>
      </c>
    </row>
    <row r="71" spans="2:33">
      <c r="B71">
        <v>51</v>
      </c>
      <c r="C71" s="3">
        <f t="shared" si="10"/>
        <v>276017685.09953213</v>
      </c>
      <c r="D71">
        <f t="shared" si="11"/>
        <v>9.9000000000000005E-2</v>
      </c>
      <c r="E71" s="13">
        <f t="shared" si="0"/>
        <v>8.6498744788083837E-3</v>
      </c>
      <c r="F71" s="15">
        <f t="shared" si="12"/>
        <v>287411035.26196599</v>
      </c>
      <c r="G71" s="16">
        <f t="shared" si="13"/>
        <v>9.372419794139369E-4</v>
      </c>
      <c r="H71" s="17">
        <f t="shared" si="1"/>
        <v>2138243.4304557452</v>
      </c>
      <c r="I71" s="17">
        <f t="shared" si="2"/>
        <v>1725110.5318720757</v>
      </c>
      <c r="J71" s="2">
        <f t="shared" si="14"/>
        <v>269373.68759433384</v>
      </c>
      <c r="K71" s="2">
        <f t="shared" si="15"/>
        <v>2385188.281456627</v>
      </c>
      <c r="L71" s="15">
        <f>K71/(1-SUM(G$21:G71))</f>
        <v>2486069.3788403785</v>
      </c>
      <c r="M71" s="15">
        <f t="shared" si="16"/>
        <v>284924965.8831256</v>
      </c>
      <c r="N71" s="2">
        <f t="shared" si="3"/>
        <v>2654561.9690509606</v>
      </c>
      <c r="O71" s="3">
        <f t="shared" si="4"/>
        <v>4379672.5009230366</v>
      </c>
      <c r="P71" s="39">
        <f t="shared" si="17"/>
        <v>70517685.099532053</v>
      </c>
      <c r="Q71" s="34">
        <f t="shared" si="18"/>
        <v>2654561.9690509606</v>
      </c>
      <c r="R71" s="23">
        <f t="shared" si="19"/>
        <v>440735.53187207528</v>
      </c>
      <c r="S71" s="39">
        <f t="shared" si="20"/>
        <v>36000000</v>
      </c>
      <c r="T71" s="34">
        <f t="shared" si="21"/>
        <v>0</v>
      </c>
      <c r="U71" s="23">
        <f t="shared" si="22"/>
        <v>225000</v>
      </c>
      <c r="V71" s="39">
        <f t="shared" si="23"/>
        <v>96500000</v>
      </c>
      <c r="W71" s="34">
        <f t="shared" si="24"/>
        <v>0</v>
      </c>
      <c r="X71" s="23">
        <f t="shared" si="25"/>
        <v>603125</v>
      </c>
      <c r="Y71" s="39">
        <f t="shared" si="26"/>
        <v>73000000</v>
      </c>
      <c r="Z71" s="34">
        <f t="shared" si="5"/>
        <v>0</v>
      </c>
      <c r="AA71" s="23">
        <f t="shared" si="27"/>
        <v>456250</v>
      </c>
      <c r="AC71">
        <v>51</v>
      </c>
      <c r="AD71" s="3">
        <f t="shared" si="6"/>
        <v>3095297.5009230357</v>
      </c>
      <c r="AE71" s="3">
        <f t="shared" si="7"/>
        <v>225000</v>
      </c>
      <c r="AF71" s="3">
        <f t="shared" si="8"/>
        <v>603125</v>
      </c>
      <c r="AG71" s="3">
        <f t="shared" si="9"/>
        <v>456250</v>
      </c>
    </row>
    <row r="72" spans="2:33">
      <c r="B72">
        <v>52</v>
      </c>
      <c r="C72" s="3">
        <f t="shared" si="10"/>
        <v>273363123.13048112</v>
      </c>
      <c r="D72">
        <f t="shared" si="11"/>
        <v>9.9000000000000005E-2</v>
      </c>
      <c r="E72" s="13">
        <f t="shared" si="0"/>
        <v>8.6498744788083837E-3</v>
      </c>
      <c r="F72" s="15">
        <f t="shared" si="12"/>
        <v>284924965.8831256</v>
      </c>
      <c r="G72" s="16">
        <f t="shared" si="13"/>
        <v>9.4358788864955224E-4</v>
      </c>
      <c r="H72" s="17">
        <f t="shared" si="1"/>
        <v>2119747.8931771666</v>
      </c>
      <c r="I72" s="17">
        <f t="shared" si="2"/>
        <v>1708519.5195655068</v>
      </c>
      <c r="J72" s="2">
        <f t="shared" si="14"/>
        <v>268851.7469812042</v>
      </c>
      <c r="K72" s="2">
        <f t="shared" si="15"/>
        <v>2362231.1683489066</v>
      </c>
      <c r="L72" s="15">
        <f>K72/(1-SUM(G$21:G72))</f>
        <v>2464565.1907678004</v>
      </c>
      <c r="M72" s="15">
        <f t="shared" si="16"/>
        <v>282460400.69235778</v>
      </c>
      <c r="N72" s="2">
        <f t="shared" si="3"/>
        <v>2631082.9153301106</v>
      </c>
      <c r="O72" s="3">
        <f t="shared" si="4"/>
        <v>4339602.4348956179</v>
      </c>
      <c r="P72" s="39">
        <f t="shared" si="17"/>
        <v>67863123.130481094</v>
      </c>
      <c r="Q72" s="34">
        <f t="shared" si="18"/>
        <v>2631082.9153301106</v>
      </c>
      <c r="R72" s="23">
        <f t="shared" si="19"/>
        <v>424144.51956550684</v>
      </c>
      <c r="S72" s="39">
        <f t="shared" si="20"/>
        <v>36000000</v>
      </c>
      <c r="T72" s="34">
        <f t="shared" si="21"/>
        <v>0</v>
      </c>
      <c r="U72" s="23">
        <f t="shared" si="22"/>
        <v>225000</v>
      </c>
      <c r="V72" s="39">
        <f t="shared" si="23"/>
        <v>96500000</v>
      </c>
      <c r="W72" s="34">
        <f t="shared" si="24"/>
        <v>0</v>
      </c>
      <c r="X72" s="23">
        <f t="shared" si="25"/>
        <v>603125</v>
      </c>
      <c r="Y72" s="39">
        <f t="shared" si="26"/>
        <v>73000000</v>
      </c>
      <c r="Z72" s="34">
        <f t="shared" si="5"/>
        <v>0</v>
      </c>
      <c r="AA72" s="23">
        <f t="shared" si="27"/>
        <v>456250</v>
      </c>
      <c r="AC72">
        <v>52</v>
      </c>
      <c r="AD72" s="3">
        <f t="shared" si="6"/>
        <v>3055227.4348956174</v>
      </c>
      <c r="AE72" s="3">
        <f t="shared" si="7"/>
        <v>225000</v>
      </c>
      <c r="AF72" s="3">
        <f t="shared" si="8"/>
        <v>603125</v>
      </c>
      <c r="AG72" s="3">
        <f t="shared" si="9"/>
        <v>456250</v>
      </c>
    </row>
    <row r="73" spans="2:33">
      <c r="B73">
        <v>53</v>
      </c>
      <c r="C73" s="3">
        <f t="shared" si="10"/>
        <v>270732040.21515101</v>
      </c>
      <c r="D73">
        <f t="shared" si="11"/>
        <v>9.9000000000000005E-2</v>
      </c>
      <c r="E73" s="13">
        <f t="shared" si="0"/>
        <v>8.6498744788083837E-3</v>
      </c>
      <c r="F73" s="15">
        <f t="shared" si="12"/>
        <v>282460400.69235778</v>
      </c>
      <c r="G73" s="16">
        <f t="shared" si="13"/>
        <v>9.4997676497895046E-4</v>
      </c>
      <c r="H73" s="17">
        <f t="shared" si="1"/>
        <v>2101412.3399744658</v>
      </c>
      <c r="I73" s="17">
        <f t="shared" si="2"/>
        <v>1692075.2513446938</v>
      </c>
      <c r="J73" s="2">
        <f t="shared" si="14"/>
        <v>268330.81768438412</v>
      </c>
      <c r="K73" s="2">
        <f t="shared" si="15"/>
        <v>2339477.1373609938</v>
      </c>
      <c r="L73" s="15">
        <f>K73/(1-SUM(G$21:G73))</f>
        <v>2443247.0112228184</v>
      </c>
      <c r="M73" s="15">
        <f t="shared" si="16"/>
        <v>280017153.68113494</v>
      </c>
      <c r="N73" s="2">
        <f t="shared" si="3"/>
        <v>2607807.9550453778</v>
      </c>
      <c r="O73" s="3">
        <f t="shared" si="4"/>
        <v>4299883.2063900717</v>
      </c>
      <c r="P73" s="39">
        <f t="shared" si="17"/>
        <v>65232040.215150982</v>
      </c>
      <c r="Q73" s="34">
        <f t="shared" si="18"/>
        <v>2607807.9550453778</v>
      </c>
      <c r="R73" s="23">
        <f t="shared" si="19"/>
        <v>407700.25134469359</v>
      </c>
      <c r="S73" s="39">
        <f t="shared" si="20"/>
        <v>36000000</v>
      </c>
      <c r="T73" s="34">
        <f t="shared" si="21"/>
        <v>0</v>
      </c>
      <c r="U73" s="23">
        <f t="shared" si="22"/>
        <v>225000</v>
      </c>
      <c r="V73" s="39">
        <f t="shared" si="23"/>
        <v>96500000</v>
      </c>
      <c r="W73" s="34">
        <f t="shared" si="24"/>
        <v>0</v>
      </c>
      <c r="X73" s="23">
        <f t="shared" si="25"/>
        <v>603125</v>
      </c>
      <c r="Y73" s="39">
        <f t="shared" si="26"/>
        <v>73000000</v>
      </c>
      <c r="Z73" s="34">
        <f t="shared" si="5"/>
        <v>0</v>
      </c>
      <c r="AA73" s="23">
        <f t="shared" si="27"/>
        <v>456250</v>
      </c>
      <c r="AC73">
        <v>53</v>
      </c>
      <c r="AD73" s="3">
        <f t="shared" si="6"/>
        <v>3015508.2063900717</v>
      </c>
      <c r="AE73" s="3">
        <f t="shared" si="7"/>
        <v>225000</v>
      </c>
      <c r="AF73" s="3">
        <f t="shared" si="8"/>
        <v>603125</v>
      </c>
      <c r="AG73" s="3">
        <f t="shared" si="9"/>
        <v>456250</v>
      </c>
    </row>
    <row r="74" spans="2:33">
      <c r="B74">
        <v>54</v>
      </c>
      <c r="C74" s="3">
        <f t="shared" si="10"/>
        <v>268124232.26010561</v>
      </c>
      <c r="D74">
        <f t="shared" si="11"/>
        <v>9.9000000000000005E-2</v>
      </c>
      <c r="E74" s="13">
        <f t="shared" si="0"/>
        <v>8.6498744788083837E-3</v>
      </c>
      <c r="F74" s="15">
        <f t="shared" si="12"/>
        <v>280017153.68113494</v>
      </c>
      <c r="G74" s="16">
        <f t="shared" si="13"/>
        <v>9.5640889932516204E-4</v>
      </c>
      <c r="H74" s="17">
        <f t="shared" si="1"/>
        <v>2083235.3870054672</v>
      </c>
      <c r="I74" s="17">
        <f t="shared" si="2"/>
        <v>1675776.4516256601</v>
      </c>
      <c r="J74" s="2">
        <f t="shared" si="14"/>
        <v>267810.89774433902</v>
      </c>
      <c r="K74" s="2">
        <f t="shared" si="15"/>
        <v>2316924.4231272335</v>
      </c>
      <c r="L74" s="15">
        <f>K74/(1-SUM(G$21:G74))</f>
        <v>2422113.2312550172</v>
      </c>
      <c r="M74" s="15">
        <f t="shared" si="16"/>
        <v>277595040.44987994</v>
      </c>
      <c r="N74" s="2">
        <f t="shared" si="3"/>
        <v>2584735.3208715725</v>
      </c>
      <c r="O74" s="3">
        <f t="shared" si="4"/>
        <v>4260511.772497233</v>
      </c>
      <c r="P74" s="39">
        <f t="shared" si="17"/>
        <v>62624232.260105602</v>
      </c>
      <c r="Q74" s="34">
        <f t="shared" si="18"/>
        <v>2584735.3208715725</v>
      </c>
      <c r="R74" s="23">
        <f t="shared" si="19"/>
        <v>391401.45162566</v>
      </c>
      <c r="S74" s="39">
        <f t="shared" si="20"/>
        <v>36000000</v>
      </c>
      <c r="T74" s="34">
        <f t="shared" si="21"/>
        <v>0</v>
      </c>
      <c r="U74" s="23">
        <f t="shared" si="22"/>
        <v>225000</v>
      </c>
      <c r="V74" s="39">
        <f t="shared" si="23"/>
        <v>96500000</v>
      </c>
      <c r="W74" s="34">
        <f t="shared" si="24"/>
        <v>0</v>
      </c>
      <c r="X74" s="23">
        <f t="shared" si="25"/>
        <v>603125</v>
      </c>
      <c r="Y74" s="39">
        <f t="shared" si="26"/>
        <v>73000000</v>
      </c>
      <c r="Z74" s="34">
        <f t="shared" si="5"/>
        <v>0</v>
      </c>
      <c r="AA74" s="23">
        <f t="shared" si="27"/>
        <v>456250</v>
      </c>
      <c r="AC74">
        <v>54</v>
      </c>
      <c r="AD74" s="3">
        <f t="shared" si="6"/>
        <v>2976136.7724972325</v>
      </c>
      <c r="AE74" s="3">
        <f t="shared" si="7"/>
        <v>225000</v>
      </c>
      <c r="AF74" s="3">
        <f t="shared" si="8"/>
        <v>603125</v>
      </c>
      <c r="AG74" s="3">
        <f t="shared" si="9"/>
        <v>456250</v>
      </c>
    </row>
    <row r="75" spans="2:33">
      <c r="B75">
        <v>55</v>
      </c>
      <c r="C75" s="3">
        <f t="shared" si="10"/>
        <v>265539496.93923405</v>
      </c>
      <c r="D75">
        <f t="shared" si="11"/>
        <v>9.9000000000000005E-2</v>
      </c>
      <c r="E75" s="13">
        <f t="shared" si="0"/>
        <v>8.6498744788083837E-3</v>
      </c>
      <c r="F75" s="15">
        <f t="shared" si="12"/>
        <v>277595040.44987994</v>
      </c>
      <c r="G75" s="16">
        <f t="shared" si="13"/>
        <v>9.6288458458100958E-4</v>
      </c>
      <c r="H75" s="17">
        <f t="shared" si="1"/>
        <v>2065215.6623980582</v>
      </c>
      <c r="I75" s="17">
        <f t="shared" si="2"/>
        <v>1659621.8558702127</v>
      </c>
      <c r="J75" s="2">
        <f t="shared" si="14"/>
        <v>267291.98520533118</v>
      </c>
      <c r="K75" s="2">
        <f t="shared" si="15"/>
        <v>2294571.2755690799</v>
      </c>
      <c r="L75" s="15">
        <f>K75/(1-SUM(G$21:G75))</f>
        <v>2401162.2558312006</v>
      </c>
      <c r="M75" s="15">
        <f t="shared" si="16"/>
        <v>275193878.19404876</v>
      </c>
      <c r="N75" s="2">
        <f t="shared" si="3"/>
        <v>2561863.2607744113</v>
      </c>
      <c r="O75" s="3">
        <f t="shared" si="4"/>
        <v>4221485.1166446237</v>
      </c>
      <c r="P75" s="39">
        <f t="shared" si="17"/>
        <v>60039496.939234033</v>
      </c>
      <c r="Q75" s="34">
        <f t="shared" si="18"/>
        <v>2561863.2607744113</v>
      </c>
      <c r="R75" s="23">
        <f t="shared" si="19"/>
        <v>375246.85587021266</v>
      </c>
      <c r="S75" s="39">
        <f t="shared" si="20"/>
        <v>36000000</v>
      </c>
      <c r="T75" s="34">
        <f t="shared" si="21"/>
        <v>0</v>
      </c>
      <c r="U75" s="23">
        <f t="shared" si="22"/>
        <v>225000</v>
      </c>
      <c r="V75" s="39">
        <f t="shared" si="23"/>
        <v>96500000</v>
      </c>
      <c r="W75" s="34">
        <f t="shared" si="24"/>
        <v>0</v>
      </c>
      <c r="X75" s="23">
        <f t="shared" si="25"/>
        <v>603125</v>
      </c>
      <c r="Y75" s="39">
        <f t="shared" si="26"/>
        <v>73000000</v>
      </c>
      <c r="Z75" s="34">
        <f t="shared" si="5"/>
        <v>0</v>
      </c>
      <c r="AA75" s="23">
        <f t="shared" si="27"/>
        <v>456250</v>
      </c>
      <c r="AC75">
        <v>55</v>
      </c>
      <c r="AD75" s="3">
        <f t="shared" si="6"/>
        <v>2937110.1166446237</v>
      </c>
      <c r="AE75" s="3">
        <f t="shared" si="7"/>
        <v>225000</v>
      </c>
      <c r="AF75" s="3">
        <f t="shared" si="8"/>
        <v>603125</v>
      </c>
      <c r="AG75" s="3">
        <f t="shared" si="9"/>
        <v>456250</v>
      </c>
    </row>
    <row r="76" spans="2:33">
      <c r="B76">
        <v>56</v>
      </c>
      <c r="C76" s="3">
        <f t="shared" si="10"/>
        <v>262977633.67845964</v>
      </c>
      <c r="D76">
        <f t="shared" si="11"/>
        <v>9.9000000000000005E-2</v>
      </c>
      <c r="E76" s="13">
        <f t="shared" si="0"/>
        <v>8.6498744788083837E-3</v>
      </c>
      <c r="F76" s="15">
        <f t="shared" si="12"/>
        <v>275193878.19404876</v>
      </c>
      <c r="G76" s="16">
        <f t="shared" si="13"/>
        <v>9.6940411562244368E-4</v>
      </c>
      <c r="H76" s="17">
        <f t="shared" si="1"/>
        <v>2047351.8061466462</v>
      </c>
      <c r="I76" s="17">
        <f t="shared" si="2"/>
        <v>1643610.2104903727</v>
      </c>
      <c r="J76" s="2">
        <f t="shared" si="14"/>
        <v>266774.07811541233</v>
      </c>
      <c r="K76" s="2">
        <f t="shared" si="15"/>
        <v>2272415.9597628303</v>
      </c>
      <c r="L76" s="15">
        <f>K76/(1-SUM(G$21:G76))</f>
        <v>2380392.5037150085</v>
      </c>
      <c r="M76" s="15">
        <f t="shared" si="16"/>
        <v>272813485.69033372</v>
      </c>
      <c r="N76" s="2">
        <f t="shared" si="3"/>
        <v>2539190.0378782428</v>
      </c>
      <c r="O76" s="3">
        <f t="shared" si="4"/>
        <v>4182800.2483686153</v>
      </c>
      <c r="P76" s="39">
        <f t="shared" si="17"/>
        <v>57477633.678459622</v>
      </c>
      <c r="Q76" s="34">
        <f t="shared" si="18"/>
        <v>2539190.0378782428</v>
      </c>
      <c r="R76" s="23">
        <f t="shared" si="19"/>
        <v>359235.21049037267</v>
      </c>
      <c r="S76" s="39">
        <f t="shared" si="20"/>
        <v>36000000</v>
      </c>
      <c r="T76" s="34">
        <f t="shared" si="21"/>
        <v>0</v>
      </c>
      <c r="U76" s="23">
        <f t="shared" si="22"/>
        <v>225000</v>
      </c>
      <c r="V76" s="39">
        <f t="shared" si="23"/>
        <v>96500000</v>
      </c>
      <c r="W76" s="34">
        <f t="shared" si="24"/>
        <v>0</v>
      </c>
      <c r="X76" s="23">
        <f t="shared" si="25"/>
        <v>603125</v>
      </c>
      <c r="Y76" s="39">
        <f t="shared" si="26"/>
        <v>73000000</v>
      </c>
      <c r="Z76" s="34">
        <f t="shared" si="5"/>
        <v>0</v>
      </c>
      <c r="AA76" s="23">
        <f t="shared" si="27"/>
        <v>456250</v>
      </c>
      <c r="AC76">
        <v>56</v>
      </c>
      <c r="AD76" s="3">
        <f t="shared" si="6"/>
        <v>2898425.2483686153</v>
      </c>
      <c r="AE76" s="3">
        <f t="shared" si="7"/>
        <v>225000</v>
      </c>
      <c r="AF76" s="3">
        <f t="shared" si="8"/>
        <v>603125</v>
      </c>
      <c r="AG76" s="3">
        <f t="shared" si="9"/>
        <v>456250</v>
      </c>
    </row>
    <row r="77" spans="2:33">
      <c r="B77">
        <v>57</v>
      </c>
      <c r="C77" s="3">
        <f t="shared" si="10"/>
        <v>260438443.6405814</v>
      </c>
      <c r="D77">
        <f t="shared" si="11"/>
        <v>9.9000000000000005E-2</v>
      </c>
      <c r="E77" s="13">
        <f t="shared" si="0"/>
        <v>8.6498744788083837E-3</v>
      </c>
      <c r="F77" s="15">
        <f t="shared" si="12"/>
        <v>272813485.69033372</v>
      </c>
      <c r="G77" s="16">
        <f t="shared" si="13"/>
        <v>9.7596778932197063E-4</v>
      </c>
      <c r="H77" s="17">
        <f t="shared" si="1"/>
        <v>2029642.4700095158</v>
      </c>
      <c r="I77" s="17">
        <f t="shared" si="2"/>
        <v>1627740.2727536336</v>
      </c>
      <c r="J77" s="2">
        <f t="shared" si="14"/>
        <v>266257.17452641606</v>
      </c>
      <c r="K77" s="2">
        <f t="shared" si="15"/>
        <v>2250456.7558085048</v>
      </c>
      <c r="L77" s="15">
        <f>K77/(1-SUM(G$21:G77))</f>
        <v>2359802.4073475767</v>
      </c>
      <c r="M77" s="15">
        <f t="shared" si="16"/>
        <v>270453683.28298616</v>
      </c>
      <c r="N77" s="2">
        <f t="shared" si="3"/>
        <v>2516713.930334921</v>
      </c>
      <c r="O77" s="3">
        <f t="shared" si="4"/>
        <v>4144454.2030885546</v>
      </c>
      <c r="P77" s="39">
        <f t="shared" si="17"/>
        <v>54938443.640581377</v>
      </c>
      <c r="Q77" s="34">
        <f t="shared" si="18"/>
        <v>2516713.930334921</v>
      </c>
      <c r="R77" s="23">
        <f t="shared" si="19"/>
        <v>343365.27275363362</v>
      </c>
      <c r="S77" s="39">
        <f t="shared" si="20"/>
        <v>36000000</v>
      </c>
      <c r="T77" s="34">
        <f t="shared" si="21"/>
        <v>0</v>
      </c>
      <c r="U77" s="23">
        <f t="shared" si="22"/>
        <v>225000</v>
      </c>
      <c r="V77" s="39">
        <f t="shared" si="23"/>
        <v>96500000</v>
      </c>
      <c r="W77" s="34">
        <f t="shared" si="24"/>
        <v>0</v>
      </c>
      <c r="X77" s="23">
        <f t="shared" si="25"/>
        <v>603125</v>
      </c>
      <c r="Y77" s="39">
        <f t="shared" si="26"/>
        <v>73000000</v>
      </c>
      <c r="Z77" s="34">
        <f t="shared" si="5"/>
        <v>0</v>
      </c>
      <c r="AA77" s="23">
        <f t="shared" si="27"/>
        <v>456250</v>
      </c>
      <c r="AC77">
        <v>57</v>
      </c>
      <c r="AD77" s="3">
        <f t="shared" si="6"/>
        <v>2860079.2030885546</v>
      </c>
      <c r="AE77" s="3">
        <f t="shared" si="7"/>
        <v>225000</v>
      </c>
      <c r="AF77" s="3">
        <f t="shared" si="8"/>
        <v>603125</v>
      </c>
      <c r="AG77" s="3">
        <f t="shared" si="9"/>
        <v>456250</v>
      </c>
    </row>
    <row r="78" spans="2:33">
      <c r="B78">
        <v>58</v>
      </c>
      <c r="C78" s="3">
        <f t="shared" si="10"/>
        <v>257921729.71024647</v>
      </c>
      <c r="D78">
        <f t="shared" si="11"/>
        <v>9.9000000000000005E-2</v>
      </c>
      <c r="E78" s="13">
        <f t="shared" si="0"/>
        <v>8.6498744788083837E-3</v>
      </c>
      <c r="F78" s="15">
        <f t="shared" si="12"/>
        <v>270453683.28298616</v>
      </c>
      <c r="G78" s="16">
        <f t="shared" si="13"/>
        <v>9.8257590456217155E-4</v>
      </c>
      <c r="H78" s="17">
        <f t="shared" si="1"/>
        <v>2012086.3174070751</v>
      </c>
      <c r="I78" s="17">
        <f t="shared" si="2"/>
        <v>1612010.8106890405</v>
      </c>
      <c r="J78" s="2">
        <f t="shared" si="14"/>
        <v>265741.2724939512</v>
      </c>
      <c r="K78" s="2">
        <f t="shared" si="15"/>
        <v>2228691.9586998634</v>
      </c>
      <c r="L78" s="15">
        <f>K78/(1-SUM(G$21:G78))</f>
        <v>2339390.4127292302</v>
      </c>
      <c r="M78" s="15">
        <f t="shared" si="16"/>
        <v>268114292.87025693</v>
      </c>
      <c r="N78" s="2">
        <f t="shared" si="3"/>
        <v>2494433.2311938144</v>
      </c>
      <c r="O78" s="3">
        <f t="shared" si="4"/>
        <v>4106444.0418828549</v>
      </c>
      <c r="P78" s="39">
        <f t="shared" si="17"/>
        <v>52421729.710246459</v>
      </c>
      <c r="Q78" s="34">
        <f t="shared" si="18"/>
        <v>2494433.2311938144</v>
      </c>
      <c r="R78" s="23">
        <f t="shared" si="19"/>
        <v>327635.81068904034</v>
      </c>
      <c r="S78" s="39">
        <f t="shared" si="20"/>
        <v>36000000</v>
      </c>
      <c r="T78" s="34">
        <f t="shared" si="21"/>
        <v>0</v>
      </c>
      <c r="U78" s="23">
        <f t="shared" si="22"/>
        <v>225000</v>
      </c>
      <c r="V78" s="39">
        <f t="shared" si="23"/>
        <v>96500000</v>
      </c>
      <c r="W78" s="34">
        <f t="shared" si="24"/>
        <v>0</v>
      </c>
      <c r="X78" s="23">
        <f t="shared" si="25"/>
        <v>603125</v>
      </c>
      <c r="Y78" s="39">
        <f t="shared" si="26"/>
        <v>73000000</v>
      </c>
      <c r="Z78" s="34">
        <f t="shared" si="5"/>
        <v>0</v>
      </c>
      <c r="AA78" s="23">
        <f t="shared" si="27"/>
        <v>456250</v>
      </c>
      <c r="AC78">
        <v>58</v>
      </c>
      <c r="AD78" s="3">
        <f t="shared" si="6"/>
        <v>2822069.0418828549</v>
      </c>
      <c r="AE78" s="3">
        <f t="shared" si="7"/>
        <v>225000</v>
      </c>
      <c r="AF78" s="3">
        <f t="shared" si="8"/>
        <v>603125</v>
      </c>
      <c r="AG78" s="3">
        <f t="shared" si="9"/>
        <v>456250</v>
      </c>
    </row>
    <row r="79" spans="2:33">
      <c r="B79">
        <v>59</v>
      </c>
      <c r="C79" s="3">
        <f t="shared" si="10"/>
        <v>255427296.47905266</v>
      </c>
      <c r="D79">
        <f t="shared" si="11"/>
        <v>9.9000000000000005E-2</v>
      </c>
      <c r="E79" s="13">
        <f t="shared" si="0"/>
        <v>8.6498744788083837E-3</v>
      </c>
      <c r="F79" s="15">
        <f t="shared" si="12"/>
        <v>268114292.87025693</v>
      </c>
      <c r="G79" s="16">
        <f t="shared" si="13"/>
        <v>9.8922876224931161E-4</v>
      </c>
      <c r="H79" s="17">
        <f t="shared" si="1"/>
        <v>1994682.0233209757</v>
      </c>
      <c r="I79" s="17">
        <f t="shared" si="2"/>
        <v>1596420.602994079</v>
      </c>
      <c r="J79" s="2">
        <f t="shared" si="14"/>
        <v>265226.37007739372</v>
      </c>
      <c r="K79" s="2">
        <f t="shared" si="15"/>
        <v>2207119.8781955405</v>
      </c>
      <c r="L79" s="15">
        <f>K79/(1-SUM(G$21:G79))</f>
        <v>2319154.9793021949</v>
      </c>
      <c r="M79" s="15">
        <f t="shared" si="16"/>
        <v>265795137.89095473</v>
      </c>
      <c r="N79" s="2">
        <f t="shared" si="3"/>
        <v>2472346.248272934</v>
      </c>
      <c r="O79" s="3">
        <f t="shared" si="4"/>
        <v>4068766.8512670128</v>
      </c>
      <c r="P79" s="39">
        <f t="shared" si="17"/>
        <v>49927296.479052648</v>
      </c>
      <c r="Q79" s="34">
        <f t="shared" si="18"/>
        <v>2472346.248272934</v>
      </c>
      <c r="R79" s="23">
        <f t="shared" si="19"/>
        <v>312045.60299407906</v>
      </c>
      <c r="S79" s="39">
        <f t="shared" si="20"/>
        <v>36000000</v>
      </c>
      <c r="T79" s="34">
        <f t="shared" si="21"/>
        <v>0</v>
      </c>
      <c r="U79" s="23">
        <f t="shared" si="22"/>
        <v>225000</v>
      </c>
      <c r="V79" s="39">
        <f t="shared" si="23"/>
        <v>96500000</v>
      </c>
      <c r="W79" s="34">
        <f t="shared" si="24"/>
        <v>0</v>
      </c>
      <c r="X79" s="23">
        <f t="shared" si="25"/>
        <v>603125</v>
      </c>
      <c r="Y79" s="39">
        <f t="shared" si="26"/>
        <v>73000000</v>
      </c>
      <c r="Z79" s="34">
        <f t="shared" si="5"/>
        <v>0</v>
      </c>
      <c r="AA79" s="23">
        <f t="shared" si="27"/>
        <v>456250</v>
      </c>
      <c r="AC79">
        <v>59</v>
      </c>
      <c r="AD79" s="3">
        <f t="shared" si="6"/>
        <v>2784391.8512670132</v>
      </c>
      <c r="AE79" s="3">
        <f t="shared" si="7"/>
        <v>225000</v>
      </c>
      <c r="AF79" s="3">
        <f t="shared" si="8"/>
        <v>603125</v>
      </c>
      <c r="AG79" s="3">
        <f t="shared" si="9"/>
        <v>456250</v>
      </c>
    </row>
    <row r="80" spans="2:33">
      <c r="B80">
        <v>60</v>
      </c>
      <c r="C80" s="3">
        <f t="shared" si="10"/>
        <v>252954950.23077971</v>
      </c>
      <c r="D80">
        <f t="shared" si="11"/>
        <v>9.9000000000000005E-2</v>
      </c>
      <c r="E80" s="13">
        <f t="shared" si="0"/>
        <v>8.6498744788083837E-3</v>
      </c>
      <c r="F80" s="15">
        <f t="shared" si="12"/>
        <v>265795137.89095473</v>
      </c>
      <c r="G80" s="16">
        <f t="shared" si="13"/>
        <v>9.9592666532704135E-4</v>
      </c>
      <c r="H80" s="17">
        <f t="shared" si="1"/>
        <v>1977428.2741941141</v>
      </c>
      <c r="I80" s="17">
        <f t="shared" si="2"/>
        <v>1580968.438942373</v>
      </c>
      <c r="J80" s="2">
        <f t="shared" si="14"/>
        <v>264712.46533987968</v>
      </c>
      <c r="K80" s="2">
        <f t="shared" si="15"/>
        <v>2185738.8386913002</v>
      </c>
      <c r="L80" s="15">
        <f>K80/(1-SUM(G$21:G80))</f>
        <v>2299094.5798343271</v>
      </c>
      <c r="M80" s="15">
        <f t="shared" si="16"/>
        <v>263496043.31112039</v>
      </c>
      <c r="N80" s="2">
        <f t="shared" si="3"/>
        <v>2450451.3040311798</v>
      </c>
      <c r="O80" s="3">
        <f t="shared" si="4"/>
        <v>4031419.742973553</v>
      </c>
      <c r="P80" s="39">
        <f t="shared" si="17"/>
        <v>47454950.230779715</v>
      </c>
      <c r="Q80" s="34">
        <f t="shared" si="18"/>
        <v>2450451.3040311798</v>
      </c>
      <c r="R80" s="23">
        <f t="shared" si="19"/>
        <v>296593.43894237321</v>
      </c>
      <c r="S80" s="39">
        <f t="shared" si="20"/>
        <v>36000000</v>
      </c>
      <c r="T80" s="34">
        <f t="shared" si="21"/>
        <v>0</v>
      </c>
      <c r="U80" s="23">
        <f t="shared" si="22"/>
        <v>225000</v>
      </c>
      <c r="V80" s="39">
        <f t="shared" si="23"/>
        <v>96500000</v>
      </c>
      <c r="W80" s="34">
        <f t="shared" si="24"/>
        <v>0</v>
      </c>
      <c r="X80" s="23">
        <f t="shared" si="25"/>
        <v>603125</v>
      </c>
      <c r="Y80" s="39">
        <f t="shared" si="26"/>
        <v>73000000</v>
      </c>
      <c r="Z80" s="34">
        <f t="shared" si="5"/>
        <v>0</v>
      </c>
      <c r="AA80" s="23">
        <f t="shared" si="27"/>
        <v>456250</v>
      </c>
      <c r="AC80">
        <v>60</v>
      </c>
      <c r="AD80" s="3">
        <f t="shared" si="6"/>
        <v>2747044.742973553</v>
      </c>
      <c r="AE80" s="3">
        <f t="shared" si="7"/>
        <v>225000</v>
      </c>
      <c r="AF80" s="3">
        <f t="shared" si="8"/>
        <v>603125</v>
      </c>
      <c r="AG80" s="3">
        <f t="shared" si="9"/>
        <v>456250</v>
      </c>
    </row>
    <row r="81" spans="2:33">
      <c r="B81">
        <v>61</v>
      </c>
      <c r="C81" s="3">
        <f t="shared" si="10"/>
        <v>250504498.92674854</v>
      </c>
      <c r="D81">
        <f t="shared" si="11"/>
        <v>9.9000000000000005E-2</v>
      </c>
      <c r="E81" s="13">
        <f t="shared" si="0"/>
        <v>8.6498744788083837E-3</v>
      </c>
      <c r="F81" s="15">
        <f t="shared" si="12"/>
        <v>263496043.31112039</v>
      </c>
      <c r="G81" s="16">
        <f t="shared" si="13"/>
        <v>1.0026699187901933E-3</v>
      </c>
      <c r="H81" s="17">
        <f t="shared" si="1"/>
        <v>1960323.767831488</v>
      </c>
      <c r="I81" s="17">
        <f t="shared" si="2"/>
        <v>1565653.1182921783</v>
      </c>
      <c r="J81" s="2">
        <f t="shared" si="14"/>
        <v>264199.55634829833</v>
      </c>
      <c r="K81" s="2">
        <f t="shared" si="15"/>
        <v>2164547.1790933949</v>
      </c>
      <c r="L81" s="15">
        <f>K81/(1-SUM(G$21:G81))</f>
        <v>2279207.7003038521</v>
      </c>
      <c r="M81" s="15">
        <f t="shared" si="16"/>
        <v>261216835.61081654</v>
      </c>
      <c r="N81" s="2">
        <f t="shared" si="3"/>
        <v>2428746.7354416931</v>
      </c>
      <c r="O81" s="3">
        <f t="shared" si="4"/>
        <v>3994399.8537338711</v>
      </c>
      <c r="P81" s="39">
        <f t="shared" si="17"/>
        <v>45004498.926748537</v>
      </c>
      <c r="Q81" s="34">
        <f t="shared" si="18"/>
        <v>2428746.7354416931</v>
      </c>
      <c r="R81" s="23">
        <f t="shared" si="19"/>
        <v>281278.11829217832</v>
      </c>
      <c r="S81" s="39">
        <f t="shared" si="20"/>
        <v>36000000</v>
      </c>
      <c r="T81" s="34">
        <f t="shared" si="21"/>
        <v>0</v>
      </c>
      <c r="U81" s="23">
        <f t="shared" si="22"/>
        <v>225000</v>
      </c>
      <c r="V81" s="39">
        <f t="shared" si="23"/>
        <v>96500000</v>
      </c>
      <c r="W81" s="34">
        <f t="shared" si="24"/>
        <v>0</v>
      </c>
      <c r="X81" s="23">
        <f t="shared" si="25"/>
        <v>603125</v>
      </c>
      <c r="Y81" s="39">
        <f t="shared" si="26"/>
        <v>73000000</v>
      </c>
      <c r="Z81" s="34">
        <f t="shared" si="5"/>
        <v>0</v>
      </c>
      <c r="AA81" s="23">
        <f t="shared" si="27"/>
        <v>456250</v>
      </c>
      <c r="AC81">
        <v>61</v>
      </c>
      <c r="AD81" s="3">
        <f t="shared" si="6"/>
        <v>2710024.8537338716</v>
      </c>
      <c r="AE81" s="3">
        <f t="shared" si="7"/>
        <v>225000</v>
      </c>
      <c r="AF81" s="3">
        <f t="shared" si="8"/>
        <v>603125</v>
      </c>
      <c r="AG81" s="3">
        <f t="shared" si="9"/>
        <v>456250</v>
      </c>
    </row>
    <row r="82" spans="2:33">
      <c r="B82">
        <v>62</v>
      </c>
      <c r="C82" s="3">
        <f t="shared" si="10"/>
        <v>248075752.19130686</v>
      </c>
      <c r="D82">
        <f t="shared" si="11"/>
        <v>9.9000000000000005E-2</v>
      </c>
      <c r="E82" s="13">
        <f t="shared" si="0"/>
        <v>8.6498744788083837E-3</v>
      </c>
      <c r="F82" s="15">
        <f t="shared" si="12"/>
        <v>261216835.61081654</v>
      </c>
      <c r="G82" s="16">
        <f t="shared" si="13"/>
        <v>1.0094588296986687E-3</v>
      </c>
      <c r="H82" s="17">
        <f t="shared" si="1"/>
        <v>1943367.2133019208</v>
      </c>
      <c r="I82" s="17">
        <f t="shared" si="2"/>
        <v>1550473.4511956677</v>
      </c>
      <c r="J82" s="2">
        <f t="shared" si="14"/>
        <v>263687.64117328438</v>
      </c>
      <c r="K82" s="2">
        <f t="shared" si="15"/>
        <v>2143543.2526930161</v>
      </c>
      <c r="L82" s="15">
        <f>K82/(1-SUM(G$21:G82))</f>
        <v>2259492.8397850902</v>
      </c>
      <c r="M82" s="15">
        <f t="shared" si="16"/>
        <v>258957342.77103144</v>
      </c>
      <c r="N82" s="2">
        <f t="shared" si="3"/>
        <v>2407230.8938663006</v>
      </c>
      <c r="O82" s="3">
        <f t="shared" si="4"/>
        <v>3957704.3450619681</v>
      </c>
      <c r="P82" s="39">
        <f t="shared" si="17"/>
        <v>42575752.191306844</v>
      </c>
      <c r="Q82" s="34">
        <f t="shared" si="18"/>
        <v>2407230.8938663006</v>
      </c>
      <c r="R82" s="23">
        <f t="shared" si="19"/>
        <v>266098.45119566779</v>
      </c>
      <c r="S82" s="39">
        <f t="shared" si="20"/>
        <v>36000000</v>
      </c>
      <c r="T82" s="34">
        <f t="shared" si="21"/>
        <v>0</v>
      </c>
      <c r="U82" s="23">
        <f t="shared" si="22"/>
        <v>225000</v>
      </c>
      <c r="V82" s="39">
        <f t="shared" si="23"/>
        <v>96500000</v>
      </c>
      <c r="W82" s="34">
        <f t="shared" si="24"/>
        <v>0</v>
      </c>
      <c r="X82" s="23">
        <f t="shared" si="25"/>
        <v>603125</v>
      </c>
      <c r="Y82" s="39">
        <f t="shared" si="26"/>
        <v>73000000</v>
      </c>
      <c r="Z82" s="34">
        <f t="shared" si="5"/>
        <v>0</v>
      </c>
      <c r="AA82" s="23">
        <f t="shared" si="27"/>
        <v>456250</v>
      </c>
      <c r="AC82">
        <v>62</v>
      </c>
      <c r="AD82" s="3">
        <f t="shared" si="6"/>
        <v>2673329.3450619685</v>
      </c>
      <c r="AE82" s="3">
        <f t="shared" si="7"/>
        <v>225000</v>
      </c>
      <c r="AF82" s="3">
        <f t="shared" si="8"/>
        <v>603125</v>
      </c>
      <c r="AG82" s="3">
        <f t="shared" si="9"/>
        <v>456250</v>
      </c>
    </row>
    <row r="83" spans="2:33">
      <c r="B83">
        <v>63</v>
      </c>
      <c r="C83" s="3">
        <f t="shared" si="10"/>
        <v>245668521.29744056</v>
      </c>
      <c r="D83">
        <f t="shared" si="11"/>
        <v>9.9000000000000005E-2</v>
      </c>
      <c r="E83" s="13">
        <f t="shared" si="0"/>
        <v>8.6498744788083837E-3</v>
      </c>
      <c r="F83" s="15">
        <f t="shared" si="12"/>
        <v>258957342.77103144</v>
      </c>
      <c r="G83" s="16">
        <f t="shared" si="13"/>
        <v>1.0162937071914202E-3</v>
      </c>
      <c r="H83" s="17">
        <f t="shared" si="1"/>
        <v>1926557.3308406277</v>
      </c>
      <c r="I83" s="17">
        <f t="shared" si="2"/>
        <v>1535428.2581090033</v>
      </c>
      <c r="J83" s="2">
        <f t="shared" si="14"/>
        <v>263176.71788921085</v>
      </c>
      <c r="K83" s="2">
        <f t="shared" si="15"/>
        <v>2122725.4270418384</v>
      </c>
      <c r="L83" s="15">
        <f>K83/(1-SUM(G$21:G83))</f>
        <v>2239948.5103351828</v>
      </c>
      <c r="M83" s="15">
        <f t="shared" si="16"/>
        <v>256717394.26069626</v>
      </c>
      <c r="N83" s="2">
        <f t="shared" si="3"/>
        <v>2385902.1449310491</v>
      </c>
      <c r="O83" s="3">
        <f t="shared" si="4"/>
        <v>3921330.4030400524</v>
      </c>
      <c r="P83" s="39">
        <f t="shared" si="17"/>
        <v>40168521.297440544</v>
      </c>
      <c r="Q83" s="34">
        <f t="shared" si="18"/>
        <v>2385902.1449310491</v>
      </c>
      <c r="R83" s="23">
        <f t="shared" si="19"/>
        <v>251053.25810900339</v>
      </c>
      <c r="S83" s="39">
        <f t="shared" si="20"/>
        <v>36000000</v>
      </c>
      <c r="T83" s="34">
        <f t="shared" si="21"/>
        <v>0</v>
      </c>
      <c r="U83" s="23">
        <f t="shared" si="22"/>
        <v>225000</v>
      </c>
      <c r="V83" s="39">
        <f t="shared" si="23"/>
        <v>96500000</v>
      </c>
      <c r="W83" s="34">
        <f t="shared" si="24"/>
        <v>0</v>
      </c>
      <c r="X83" s="23">
        <f t="shared" si="25"/>
        <v>603125</v>
      </c>
      <c r="Y83" s="39">
        <f t="shared" si="26"/>
        <v>73000000</v>
      </c>
      <c r="Z83" s="34">
        <f t="shared" si="5"/>
        <v>0</v>
      </c>
      <c r="AA83" s="23">
        <f t="shared" si="27"/>
        <v>456250</v>
      </c>
      <c r="AC83">
        <v>63</v>
      </c>
      <c r="AD83" s="3">
        <f t="shared" si="6"/>
        <v>2636955.4030400524</v>
      </c>
      <c r="AE83" s="3">
        <f t="shared" si="7"/>
        <v>225000</v>
      </c>
      <c r="AF83" s="3">
        <f t="shared" si="8"/>
        <v>603125</v>
      </c>
      <c r="AG83" s="3">
        <f t="shared" si="9"/>
        <v>456250</v>
      </c>
    </row>
    <row r="84" spans="2:33">
      <c r="B84">
        <v>64</v>
      </c>
      <c r="C84" s="3">
        <f t="shared" si="10"/>
        <v>243282619.15250951</v>
      </c>
      <c r="D84">
        <f t="shared" si="11"/>
        <v>9.9000000000000005E-2</v>
      </c>
      <c r="E84" s="13">
        <f t="shared" si="0"/>
        <v>8.6498744788083837E-3</v>
      </c>
      <c r="F84" s="15">
        <f t="shared" si="12"/>
        <v>256717394.26069626</v>
      </c>
      <c r="G84" s="16">
        <f t="shared" si="13"/>
        <v>1.0231748625005291E-3</v>
      </c>
      <c r="H84" s="17">
        <f t="shared" si="1"/>
        <v>1909892.8517526281</v>
      </c>
      <c r="I84" s="17">
        <f t="shared" si="2"/>
        <v>1520516.3697031846</v>
      </c>
      <c r="J84" s="2">
        <f t="shared" si="14"/>
        <v>262666.78457418201</v>
      </c>
      <c r="K84" s="2">
        <f t="shared" si="15"/>
        <v>2102092.0838286327</v>
      </c>
      <c r="L84" s="15">
        <f>K84/(1-SUM(G$21:G84))</f>
        <v>2220573.2368817898</v>
      </c>
      <c r="M84" s="15">
        <f t="shared" si="16"/>
        <v>254496821.02381447</v>
      </c>
      <c r="N84" s="2">
        <f t="shared" si="3"/>
        <v>2364758.8684028145</v>
      </c>
      <c r="O84" s="3">
        <f t="shared" si="4"/>
        <v>3885275.2381059993</v>
      </c>
      <c r="P84" s="39">
        <f t="shared" si="17"/>
        <v>37782619.152509496</v>
      </c>
      <c r="Q84" s="34">
        <f t="shared" si="18"/>
        <v>2364758.8684028145</v>
      </c>
      <c r="R84" s="23">
        <f t="shared" si="19"/>
        <v>236141.36970318435</v>
      </c>
      <c r="S84" s="39">
        <f t="shared" si="20"/>
        <v>36000000</v>
      </c>
      <c r="T84" s="34">
        <f t="shared" si="21"/>
        <v>0</v>
      </c>
      <c r="U84" s="23">
        <f t="shared" si="22"/>
        <v>225000</v>
      </c>
      <c r="V84" s="39">
        <f t="shared" si="23"/>
        <v>96500000</v>
      </c>
      <c r="W84" s="34">
        <f t="shared" si="24"/>
        <v>0</v>
      </c>
      <c r="X84" s="23">
        <f t="shared" si="25"/>
        <v>603125</v>
      </c>
      <c r="Y84" s="39">
        <f t="shared" si="26"/>
        <v>73000000</v>
      </c>
      <c r="Z84" s="34">
        <f t="shared" si="5"/>
        <v>0</v>
      </c>
      <c r="AA84" s="23">
        <f t="shared" si="27"/>
        <v>456250</v>
      </c>
      <c r="AC84">
        <v>64</v>
      </c>
      <c r="AD84" s="3">
        <f t="shared" si="6"/>
        <v>2600900.2381059988</v>
      </c>
      <c r="AE84" s="3">
        <f t="shared" si="7"/>
        <v>225000</v>
      </c>
      <c r="AF84" s="3">
        <f t="shared" si="8"/>
        <v>603125</v>
      </c>
      <c r="AG84" s="3">
        <f t="shared" si="9"/>
        <v>456250</v>
      </c>
    </row>
    <row r="85" spans="2:33">
      <c r="B85">
        <v>65</v>
      </c>
      <c r="C85" s="3">
        <f t="shared" si="10"/>
        <v>240917860.2841067</v>
      </c>
      <c r="D85">
        <f t="shared" si="11"/>
        <v>9.9000000000000005E-2</v>
      </c>
      <c r="E85" s="13">
        <f t="shared" si="0"/>
        <v>8.6498744788083837E-3</v>
      </c>
      <c r="F85" s="15">
        <f t="shared" si="12"/>
        <v>254496821.02381447</v>
      </c>
      <c r="G85" s="16">
        <f t="shared" si="13"/>
        <v>1.0301026089653766E-3</v>
      </c>
      <c r="H85" s="17">
        <f t="shared" si="1"/>
        <v>1893372.5183169947</v>
      </c>
      <c r="I85" s="17">
        <f t="shared" si="2"/>
        <v>1505736.6267756668</v>
      </c>
      <c r="J85" s="2">
        <f t="shared" si="14"/>
        <v>262157.8393100258</v>
      </c>
      <c r="K85" s="2">
        <f t="shared" si="15"/>
        <v>2081641.6187569511</v>
      </c>
      <c r="L85" s="15">
        <f>K85/(1-SUM(G$21:G85))</f>
        <v>2201365.5571117611</v>
      </c>
      <c r="M85" s="15">
        <f t="shared" si="16"/>
        <v>252295455.4667027</v>
      </c>
      <c r="N85" s="2">
        <f t="shared" si="3"/>
        <v>2343799.4580669766</v>
      </c>
      <c r="O85" s="3">
        <f t="shared" si="4"/>
        <v>3849536.0848426437</v>
      </c>
      <c r="P85" s="39">
        <f t="shared" si="17"/>
        <v>35417860.284106679</v>
      </c>
      <c r="Q85" s="34">
        <f t="shared" si="18"/>
        <v>2343799.4580669766</v>
      </c>
      <c r="R85" s="23">
        <f t="shared" si="19"/>
        <v>221361.62677566672</v>
      </c>
      <c r="S85" s="39">
        <f t="shared" si="20"/>
        <v>36000000</v>
      </c>
      <c r="T85" s="34">
        <f t="shared" si="21"/>
        <v>0</v>
      </c>
      <c r="U85" s="23">
        <f t="shared" si="22"/>
        <v>225000</v>
      </c>
      <c r="V85" s="39">
        <f t="shared" si="23"/>
        <v>96500000</v>
      </c>
      <c r="W85" s="34">
        <f t="shared" si="24"/>
        <v>0</v>
      </c>
      <c r="X85" s="23">
        <f t="shared" si="25"/>
        <v>603125</v>
      </c>
      <c r="Y85" s="39">
        <f t="shared" si="26"/>
        <v>73000000</v>
      </c>
      <c r="Z85" s="34">
        <f t="shared" si="5"/>
        <v>0</v>
      </c>
      <c r="AA85" s="23">
        <f t="shared" si="27"/>
        <v>456250</v>
      </c>
      <c r="AC85">
        <v>65</v>
      </c>
      <c r="AD85" s="3">
        <f t="shared" si="6"/>
        <v>2565161.0848426432</v>
      </c>
      <c r="AE85" s="3">
        <f t="shared" si="7"/>
        <v>225000</v>
      </c>
      <c r="AF85" s="3">
        <f t="shared" si="8"/>
        <v>603125</v>
      </c>
      <c r="AG85" s="3">
        <f t="shared" si="9"/>
        <v>456250</v>
      </c>
    </row>
    <row r="86" spans="2:33">
      <c r="B86">
        <v>66</v>
      </c>
      <c r="C86" s="3">
        <f t="shared" si="10"/>
        <v>238574060.82603973</v>
      </c>
      <c r="D86">
        <f t="shared" si="11"/>
        <v>9.9000000000000005E-2</v>
      </c>
      <c r="E86" s="13">
        <f t="shared" ref="E86:E149" si="28">1-(1-D86)^(1/12)</f>
        <v>8.6498744788083837E-3</v>
      </c>
      <c r="F86" s="15">
        <f t="shared" si="12"/>
        <v>252295455.4667027</v>
      </c>
      <c r="G86" s="16">
        <f t="shared" si="13"/>
        <v>1.037077262046913E-3</v>
      </c>
      <c r="H86" s="17">
        <f t="shared" ref="H86:H149" si="29">F86*$C$5/12*(1+$C$5/12)^$C$4/((1+$C$5/12)^$C$4-1)</f>
        <v>1876995.0836919271</v>
      </c>
      <c r="I86" s="17">
        <f t="shared" ref="I86:I149" si="30">C86*$C$3/12</f>
        <v>1491087.8801627483</v>
      </c>
      <c r="J86" s="2">
        <f t="shared" si="14"/>
        <v>261649.8801822869</v>
      </c>
      <c r="K86" s="2">
        <f t="shared" si="15"/>
        <v>2061372.4414238678</v>
      </c>
      <c r="L86" s="15">
        <f>K86/(1-SUM(G$21:G86))</f>
        <v>2182324.0213607722</v>
      </c>
      <c r="M86" s="15">
        <f t="shared" si="16"/>
        <v>250113131.44534191</v>
      </c>
      <c r="N86" s="2">
        <f t="shared" ref="N86:N149" si="31">J86+K86</f>
        <v>2323022.3216061546</v>
      </c>
      <c r="O86" s="3">
        <f t="shared" ref="O86:O149" si="32">N86+I86</f>
        <v>3814110.2017689031</v>
      </c>
      <c r="P86" s="39">
        <f t="shared" si="17"/>
        <v>33074060.826039702</v>
      </c>
      <c r="Q86" s="34">
        <f t="shared" si="18"/>
        <v>2323022.3216061546</v>
      </c>
      <c r="R86" s="23">
        <f t="shared" si="19"/>
        <v>206712.88016274813</v>
      </c>
      <c r="S86" s="39">
        <f t="shared" si="20"/>
        <v>36000000</v>
      </c>
      <c r="T86" s="34">
        <f t="shared" si="21"/>
        <v>0</v>
      </c>
      <c r="U86" s="23">
        <f t="shared" si="22"/>
        <v>225000</v>
      </c>
      <c r="V86" s="39">
        <f t="shared" si="23"/>
        <v>96500000</v>
      </c>
      <c r="W86" s="34">
        <f t="shared" si="24"/>
        <v>0</v>
      </c>
      <c r="X86" s="23">
        <f t="shared" si="25"/>
        <v>603125</v>
      </c>
      <c r="Y86" s="39">
        <f t="shared" si="26"/>
        <v>73000000</v>
      </c>
      <c r="Z86" s="34">
        <f t="shared" ref="Z86:Z149" si="33">IF(N86-Q86-T86-W86&gt;0, IF(Y86&gt;N86-Q86-T86-W86,N86-Q86-T86-W86,Y86),0)</f>
        <v>0</v>
      </c>
      <c r="AA86" s="23">
        <f t="shared" si="27"/>
        <v>456250</v>
      </c>
      <c r="AC86">
        <v>66</v>
      </c>
      <c r="AD86" s="3">
        <f t="shared" ref="AD86:AD149" si="34">Q86+R86</f>
        <v>2529735.2017689026</v>
      </c>
      <c r="AE86" s="3">
        <f t="shared" ref="AE86:AE149" si="35">T86+U86</f>
        <v>225000</v>
      </c>
      <c r="AF86" s="3">
        <f t="shared" ref="AF86:AF149" si="36">W86+X86</f>
        <v>603125</v>
      </c>
      <c r="AG86" s="3">
        <f t="shared" ref="AG86:AG149" si="37">Z86+AA86</f>
        <v>456250</v>
      </c>
    </row>
    <row r="87" spans="2:33">
      <c r="B87">
        <v>67</v>
      </c>
      <c r="C87" s="3">
        <f t="shared" ref="C87:C150" si="38">C86-J86-K86</f>
        <v>236251038.50443357</v>
      </c>
      <c r="D87">
        <f t="shared" ref="D87:D150" si="39">MIN(B87+3,30)*0.002*$C$6/100</f>
        <v>9.9000000000000005E-2</v>
      </c>
      <c r="E87" s="13">
        <f t="shared" si="28"/>
        <v>8.6498744788083837E-3</v>
      </c>
      <c r="F87" s="15">
        <f t="shared" ref="F87:F150" si="40">M86</f>
        <v>250113131.44534191</v>
      </c>
      <c r="G87" s="16">
        <f t="shared" ref="G87:G150" si="41">$C$5/12*(1+$C$5/12)^(B87-1)/((1+$C$5/12)^$C$4-1)</f>
        <v>1.0440991393420225E-3</v>
      </c>
      <c r="H87" s="17">
        <f t="shared" si="29"/>
        <v>1860759.3118206514</v>
      </c>
      <c r="I87" s="17">
        <f t="shared" si="30"/>
        <v>1476568.99065271</v>
      </c>
      <c r="J87" s="2">
        <f t="shared" ref="J87:J150" si="42">F87*G87</f>
        <v>261142.90528021962</v>
      </c>
      <c r="K87" s="2">
        <f t="shared" ref="K87:K150" si="43">(C87-J87)*E87</f>
        <v>2041282.9751997713</v>
      </c>
      <c r="L87" s="15">
        <f>K87/(1-SUM(G$21:G87))</f>
        <v>2163447.1925039133</v>
      </c>
      <c r="M87" s="15">
        <f t="shared" ref="M87:M150" si="44">F87-L87</f>
        <v>247949684.25283802</v>
      </c>
      <c r="N87" s="2">
        <f t="shared" si="31"/>
        <v>2302425.880479991</v>
      </c>
      <c r="O87" s="3">
        <f t="shared" si="32"/>
        <v>3778994.8711327007</v>
      </c>
      <c r="P87" s="39">
        <f t="shared" ref="P87:P150" si="45">P86-Q86</f>
        <v>30751038.504433546</v>
      </c>
      <c r="Q87" s="34">
        <f t="shared" ref="Q87:Q150" si="46">IF(P87&gt;N87, N87, P87)</f>
        <v>2302425.880479991</v>
      </c>
      <c r="R87" s="23">
        <f t="shared" ref="R87:R150" si="47">P87*D$10/12</f>
        <v>192193.99065270965</v>
      </c>
      <c r="S87" s="39">
        <f t="shared" ref="S87:S150" si="48">S86-T86</f>
        <v>36000000</v>
      </c>
      <c r="T87" s="34">
        <f t="shared" ref="T87:T150" si="49">IF(N87-Q87&gt;0, IF(S87&gt;N87-Q87,N87-Q87,S87),0)</f>
        <v>0</v>
      </c>
      <c r="U87" s="23">
        <f t="shared" ref="U87:U150" si="50">S87*D$11/12</f>
        <v>225000</v>
      </c>
      <c r="V87" s="39">
        <f t="shared" ref="V87:V150" si="51">V86-W86</f>
        <v>96500000</v>
      </c>
      <c r="W87" s="34">
        <f t="shared" ref="W87:W150" si="52">IF(N87-Q87-T87&gt;0, IF(V87&gt;N87-Q87-T87,N87-Q87-T87,V87),0)</f>
        <v>0</v>
      </c>
      <c r="X87" s="23">
        <f t="shared" ref="X87:X150" si="53">V87*D$12/12</f>
        <v>603125</v>
      </c>
      <c r="Y87" s="39">
        <f t="shared" ref="Y87:Y150" si="54">Y86-Z86</f>
        <v>73000000</v>
      </c>
      <c r="Z87" s="34">
        <f t="shared" si="33"/>
        <v>0</v>
      </c>
      <c r="AA87" s="23">
        <f t="shared" ref="AA87:AA150" si="55">Y87*D$13/12</f>
        <v>456250</v>
      </c>
      <c r="AC87">
        <v>67</v>
      </c>
      <c r="AD87" s="3">
        <f t="shared" si="34"/>
        <v>2494619.8711327007</v>
      </c>
      <c r="AE87" s="3">
        <f t="shared" si="35"/>
        <v>225000</v>
      </c>
      <c r="AF87" s="3">
        <f t="shared" si="36"/>
        <v>603125</v>
      </c>
      <c r="AG87" s="3">
        <f t="shared" si="37"/>
        <v>456250</v>
      </c>
    </row>
    <row r="88" spans="2:33">
      <c r="B88">
        <v>68</v>
      </c>
      <c r="C88" s="3">
        <f t="shared" si="38"/>
        <v>233948612.62395358</v>
      </c>
      <c r="D88">
        <f t="shared" si="39"/>
        <v>9.9000000000000005E-2</v>
      </c>
      <c r="E88" s="13">
        <f t="shared" si="28"/>
        <v>8.6498744788083837E-3</v>
      </c>
      <c r="F88" s="15">
        <f t="shared" si="40"/>
        <v>247949684.25283802</v>
      </c>
      <c r="G88" s="16">
        <f t="shared" si="41"/>
        <v>1.0511685605979839E-3</v>
      </c>
      <c r="H88" s="17">
        <f t="shared" si="29"/>
        <v>1844663.9773381287</v>
      </c>
      <c r="I88" s="17">
        <f t="shared" si="30"/>
        <v>1462178.8288997097</v>
      </c>
      <c r="J88" s="2">
        <f t="shared" si="42"/>
        <v>260636.91269678035</v>
      </c>
      <c r="K88" s="2">
        <f t="shared" si="43"/>
        <v>2021371.6571091937</v>
      </c>
      <c r="L88" s="15">
        <f>K88/(1-SUM(G$21:G88))</f>
        <v>2144733.6458472242</v>
      </c>
      <c r="M88" s="15">
        <f t="shared" si="44"/>
        <v>245804950.60699078</v>
      </c>
      <c r="N88" s="2">
        <f t="shared" si="31"/>
        <v>2282008.5698059741</v>
      </c>
      <c r="O88" s="3">
        <f t="shared" si="32"/>
        <v>3744187.3987056836</v>
      </c>
      <c r="P88" s="39">
        <f t="shared" si="45"/>
        <v>28448612.623953555</v>
      </c>
      <c r="Q88" s="34">
        <f t="shared" si="46"/>
        <v>2282008.5698059741</v>
      </c>
      <c r="R88" s="23">
        <f t="shared" si="47"/>
        <v>177803.82889970971</v>
      </c>
      <c r="S88" s="39">
        <f t="shared" si="48"/>
        <v>36000000</v>
      </c>
      <c r="T88" s="34">
        <f t="shared" si="49"/>
        <v>0</v>
      </c>
      <c r="U88" s="23">
        <f t="shared" si="50"/>
        <v>225000</v>
      </c>
      <c r="V88" s="39">
        <f t="shared" si="51"/>
        <v>96500000</v>
      </c>
      <c r="W88" s="34">
        <f t="shared" si="52"/>
        <v>0</v>
      </c>
      <c r="X88" s="23">
        <f t="shared" si="53"/>
        <v>603125</v>
      </c>
      <c r="Y88" s="39">
        <f t="shared" si="54"/>
        <v>73000000</v>
      </c>
      <c r="Z88" s="34">
        <f t="shared" si="33"/>
        <v>0</v>
      </c>
      <c r="AA88" s="23">
        <f t="shared" si="55"/>
        <v>456250</v>
      </c>
      <c r="AC88">
        <v>68</v>
      </c>
      <c r="AD88" s="3">
        <f t="shared" si="34"/>
        <v>2459812.3987056836</v>
      </c>
      <c r="AE88" s="3">
        <f t="shared" si="35"/>
        <v>225000</v>
      </c>
      <c r="AF88" s="3">
        <f t="shared" si="36"/>
        <v>603125</v>
      </c>
      <c r="AG88" s="3">
        <f t="shared" si="37"/>
        <v>456250</v>
      </c>
    </row>
    <row r="89" spans="2:33">
      <c r="B89">
        <v>69</v>
      </c>
      <c r="C89" s="3">
        <f t="shared" si="38"/>
        <v>231666604.0541476</v>
      </c>
      <c r="D89">
        <f t="shared" si="39"/>
        <v>9.9000000000000005E-2</v>
      </c>
      <c r="E89" s="13">
        <f t="shared" si="28"/>
        <v>8.6498744788083837E-3</v>
      </c>
      <c r="F89" s="15">
        <f t="shared" si="40"/>
        <v>245804950.60699078</v>
      </c>
      <c r="G89" s="16">
        <f t="shared" si="41"/>
        <v>1.0582858477270331E-3</v>
      </c>
      <c r="H89" s="17">
        <f t="shared" si="29"/>
        <v>1828707.8654785741</v>
      </c>
      <c r="I89" s="17">
        <f t="shared" si="30"/>
        <v>1447916.2753384225</v>
      </c>
      <c r="J89" s="2">
        <f t="shared" si="42"/>
        <v>260131.90052862072</v>
      </c>
      <c r="K89" s="2">
        <f t="shared" si="43"/>
        <v>2001636.9377126719</v>
      </c>
      <c r="L89" s="15">
        <f>K89/(1-SUM(G$21:G89))</f>
        <v>2126181.9690201688</v>
      </c>
      <c r="M89" s="15">
        <f t="shared" si="44"/>
        <v>243678768.63797063</v>
      </c>
      <c r="N89" s="2">
        <f t="shared" si="31"/>
        <v>2261768.8382412926</v>
      </c>
      <c r="O89" s="3">
        <f t="shared" si="32"/>
        <v>3709685.1135797151</v>
      </c>
      <c r="P89" s="39">
        <f t="shared" si="45"/>
        <v>26166604.054147579</v>
      </c>
      <c r="Q89" s="34">
        <f t="shared" si="46"/>
        <v>2261768.8382412926</v>
      </c>
      <c r="R89" s="23">
        <f t="shared" si="47"/>
        <v>163541.27533842236</v>
      </c>
      <c r="S89" s="39">
        <f t="shared" si="48"/>
        <v>36000000</v>
      </c>
      <c r="T89" s="34">
        <f t="shared" si="49"/>
        <v>0</v>
      </c>
      <c r="U89" s="23">
        <f t="shared" si="50"/>
        <v>225000</v>
      </c>
      <c r="V89" s="39">
        <f t="shared" si="51"/>
        <v>96500000</v>
      </c>
      <c r="W89" s="34">
        <f t="shared" si="52"/>
        <v>0</v>
      </c>
      <c r="X89" s="23">
        <f t="shared" si="53"/>
        <v>603125</v>
      </c>
      <c r="Y89" s="39">
        <f t="shared" si="54"/>
        <v>73000000</v>
      </c>
      <c r="Z89" s="34">
        <f t="shared" si="33"/>
        <v>0</v>
      </c>
      <c r="AA89" s="23">
        <f t="shared" si="55"/>
        <v>456250</v>
      </c>
      <c r="AC89">
        <v>69</v>
      </c>
      <c r="AD89" s="3">
        <f t="shared" si="34"/>
        <v>2425310.1135797151</v>
      </c>
      <c r="AE89" s="3">
        <f t="shared" si="35"/>
        <v>225000</v>
      </c>
      <c r="AF89" s="3">
        <f t="shared" si="36"/>
        <v>603125</v>
      </c>
      <c r="AG89" s="3">
        <f t="shared" si="37"/>
        <v>456250</v>
      </c>
    </row>
    <row r="90" spans="2:33">
      <c r="B90">
        <v>70</v>
      </c>
      <c r="C90" s="3">
        <f t="shared" si="38"/>
        <v>229404835.21590632</v>
      </c>
      <c r="D90">
        <f t="shared" si="39"/>
        <v>9.9000000000000005E-2</v>
      </c>
      <c r="E90" s="13">
        <f t="shared" si="28"/>
        <v>8.6498744788083837E-3</v>
      </c>
      <c r="F90" s="15">
        <f t="shared" si="40"/>
        <v>243678768.63797063</v>
      </c>
      <c r="G90" s="16">
        <f t="shared" si="41"/>
        <v>1.0654513248210182E-3</v>
      </c>
      <c r="H90" s="17">
        <f t="shared" si="29"/>
        <v>1812889.7719837753</v>
      </c>
      <c r="I90" s="17">
        <f t="shared" si="30"/>
        <v>1433780.2200994145</v>
      </c>
      <c r="J90" s="2">
        <f t="shared" si="42"/>
        <v>259627.8668760802</v>
      </c>
      <c r="K90" s="2">
        <f t="shared" si="43"/>
        <v>1982077.280989632</v>
      </c>
      <c r="L90" s="15">
        <f>K90/(1-SUM(G$21:G90))</f>
        <v>2107790.7618690385</v>
      </c>
      <c r="M90" s="15">
        <f t="shared" si="44"/>
        <v>241570977.87610158</v>
      </c>
      <c r="N90" s="2">
        <f t="shared" si="31"/>
        <v>2241705.1478657122</v>
      </c>
      <c r="O90" s="3">
        <f t="shared" si="32"/>
        <v>3675485.3679651264</v>
      </c>
      <c r="P90" s="39">
        <f t="shared" si="45"/>
        <v>23904835.215906285</v>
      </c>
      <c r="Q90" s="34">
        <f t="shared" si="46"/>
        <v>2241705.1478657122</v>
      </c>
      <c r="R90" s="23">
        <f t="shared" si="47"/>
        <v>149405.22009941426</v>
      </c>
      <c r="S90" s="39">
        <f t="shared" si="48"/>
        <v>36000000</v>
      </c>
      <c r="T90" s="34">
        <f t="shared" si="49"/>
        <v>0</v>
      </c>
      <c r="U90" s="23">
        <f t="shared" si="50"/>
        <v>225000</v>
      </c>
      <c r="V90" s="39">
        <f t="shared" si="51"/>
        <v>96500000</v>
      </c>
      <c r="W90" s="34">
        <f t="shared" si="52"/>
        <v>0</v>
      </c>
      <c r="X90" s="23">
        <f t="shared" si="53"/>
        <v>603125</v>
      </c>
      <c r="Y90" s="39">
        <f t="shared" si="54"/>
        <v>73000000</v>
      </c>
      <c r="Z90" s="34">
        <f t="shared" si="33"/>
        <v>0</v>
      </c>
      <c r="AA90" s="23">
        <f t="shared" si="55"/>
        <v>456250</v>
      </c>
      <c r="AC90">
        <v>70</v>
      </c>
      <c r="AD90" s="3">
        <f t="shared" si="34"/>
        <v>2391110.3679651264</v>
      </c>
      <c r="AE90" s="3">
        <f t="shared" si="35"/>
        <v>225000</v>
      </c>
      <c r="AF90" s="3">
        <f t="shared" si="36"/>
        <v>603125</v>
      </c>
      <c r="AG90" s="3">
        <f t="shared" si="37"/>
        <v>456250</v>
      </c>
    </row>
    <row r="91" spans="2:33">
      <c r="B91">
        <v>71</v>
      </c>
      <c r="C91" s="3">
        <f t="shared" si="38"/>
        <v>227163130.06804061</v>
      </c>
      <c r="D91">
        <f t="shared" si="39"/>
        <v>9.9000000000000005E-2</v>
      </c>
      <c r="E91" s="13">
        <f t="shared" si="28"/>
        <v>8.6498744788083837E-3</v>
      </c>
      <c r="F91" s="15">
        <f t="shared" si="40"/>
        <v>241570977.87610158</v>
      </c>
      <c r="G91" s="16">
        <f t="shared" si="41"/>
        <v>1.0726653181661605E-3</v>
      </c>
      <c r="H91" s="17">
        <f t="shared" si="29"/>
        <v>1797208.5030122001</v>
      </c>
      <c r="I91" s="17">
        <f t="shared" si="30"/>
        <v>1419769.5629252538</v>
      </c>
      <c r="J91" s="2">
        <f t="shared" si="42"/>
        <v>259124.80984317901</v>
      </c>
      <c r="K91" s="2">
        <f t="shared" si="43"/>
        <v>1962691.1642222852</v>
      </c>
      <c r="L91" s="15">
        <f>K91/(1-SUM(G$21:G91))</f>
        <v>2089558.6363512792</v>
      </c>
      <c r="M91" s="15">
        <f t="shared" si="44"/>
        <v>239481419.2397503</v>
      </c>
      <c r="N91" s="2">
        <f t="shared" si="31"/>
        <v>2221815.974065464</v>
      </c>
      <c r="O91" s="3">
        <f t="shared" si="32"/>
        <v>3641585.536990718</v>
      </c>
      <c r="P91" s="39">
        <f t="shared" si="45"/>
        <v>21663130.068040572</v>
      </c>
      <c r="Q91" s="34">
        <f t="shared" si="46"/>
        <v>2221815.974065464</v>
      </c>
      <c r="R91" s="23">
        <f t="shared" si="47"/>
        <v>135394.56292525356</v>
      </c>
      <c r="S91" s="39">
        <f t="shared" si="48"/>
        <v>36000000</v>
      </c>
      <c r="T91" s="34">
        <f t="shared" si="49"/>
        <v>0</v>
      </c>
      <c r="U91" s="23">
        <f t="shared" si="50"/>
        <v>225000</v>
      </c>
      <c r="V91" s="39">
        <f t="shared" si="51"/>
        <v>96500000</v>
      </c>
      <c r="W91" s="34">
        <f t="shared" si="52"/>
        <v>0</v>
      </c>
      <c r="X91" s="23">
        <f t="shared" si="53"/>
        <v>603125</v>
      </c>
      <c r="Y91" s="39">
        <f t="shared" si="54"/>
        <v>73000000</v>
      </c>
      <c r="Z91" s="34">
        <f t="shared" si="33"/>
        <v>0</v>
      </c>
      <c r="AA91" s="23">
        <f t="shared" si="55"/>
        <v>456250</v>
      </c>
      <c r="AC91">
        <v>71</v>
      </c>
      <c r="AD91" s="3">
        <f t="shared" si="34"/>
        <v>2357210.5369907175</v>
      </c>
      <c r="AE91" s="3">
        <f t="shared" si="35"/>
        <v>225000</v>
      </c>
      <c r="AF91" s="3">
        <f t="shared" si="36"/>
        <v>603125</v>
      </c>
      <c r="AG91" s="3">
        <f t="shared" si="37"/>
        <v>456250</v>
      </c>
    </row>
    <row r="92" spans="2:33">
      <c r="B92">
        <v>72</v>
      </c>
      <c r="C92" s="3">
        <f t="shared" si="38"/>
        <v>224941314.09397513</v>
      </c>
      <c r="D92">
        <f t="shared" si="39"/>
        <v>9.9000000000000005E-2</v>
      </c>
      <c r="E92" s="13">
        <f t="shared" si="28"/>
        <v>8.6498744788083837E-3</v>
      </c>
      <c r="F92" s="15">
        <f t="shared" si="40"/>
        <v>239481419.2397503</v>
      </c>
      <c r="G92" s="16">
        <f t="shared" si="41"/>
        <v>1.0799281562579111E-3</v>
      </c>
      <c r="H92" s="17">
        <f t="shared" si="29"/>
        <v>1781662.8750488972</v>
      </c>
      <c r="I92" s="17">
        <f t="shared" si="30"/>
        <v>1405883.2130873445</v>
      </c>
      <c r="J92" s="2">
        <f t="shared" si="42"/>
        <v>258622.72753761138</v>
      </c>
      <c r="K92" s="2">
        <f t="shared" si="43"/>
        <v>1943477.0778805288</v>
      </c>
      <c r="L92" s="15">
        <f>K92/(1-SUM(G$21:G92))</f>
        <v>2071484.2164307307</v>
      </c>
      <c r="M92" s="15">
        <f t="shared" si="44"/>
        <v>237409935.02331957</v>
      </c>
      <c r="N92" s="2">
        <f t="shared" si="31"/>
        <v>2202099.8054181403</v>
      </c>
      <c r="O92" s="3">
        <f t="shared" si="32"/>
        <v>3607983.0185054848</v>
      </c>
      <c r="P92" s="39">
        <f t="shared" si="45"/>
        <v>19441314.093975108</v>
      </c>
      <c r="Q92" s="34">
        <f t="shared" si="46"/>
        <v>2202099.8054181403</v>
      </c>
      <c r="R92" s="23">
        <f t="shared" si="47"/>
        <v>121508.21308734443</v>
      </c>
      <c r="S92" s="39">
        <f t="shared" si="48"/>
        <v>36000000</v>
      </c>
      <c r="T92" s="34">
        <f t="shared" si="49"/>
        <v>0</v>
      </c>
      <c r="U92" s="23">
        <f t="shared" si="50"/>
        <v>225000</v>
      </c>
      <c r="V92" s="39">
        <f t="shared" si="51"/>
        <v>96500000</v>
      </c>
      <c r="W92" s="34">
        <f t="shared" si="52"/>
        <v>0</v>
      </c>
      <c r="X92" s="23">
        <f t="shared" si="53"/>
        <v>603125</v>
      </c>
      <c r="Y92" s="39">
        <f t="shared" si="54"/>
        <v>73000000</v>
      </c>
      <c r="Z92" s="34">
        <f t="shared" si="33"/>
        <v>0</v>
      </c>
      <c r="AA92" s="23">
        <f t="shared" si="55"/>
        <v>456250</v>
      </c>
      <c r="AC92">
        <v>72</v>
      </c>
      <c r="AD92" s="3">
        <f t="shared" si="34"/>
        <v>2323608.0185054848</v>
      </c>
      <c r="AE92" s="3">
        <f t="shared" si="35"/>
        <v>225000</v>
      </c>
      <c r="AF92" s="3">
        <f t="shared" si="36"/>
        <v>603125</v>
      </c>
      <c r="AG92" s="3">
        <f t="shared" si="37"/>
        <v>456250</v>
      </c>
    </row>
    <row r="93" spans="2:33">
      <c r="B93">
        <v>73</v>
      </c>
      <c r="C93" s="3">
        <f t="shared" si="38"/>
        <v>222739214.28855699</v>
      </c>
      <c r="D93">
        <f t="shared" si="39"/>
        <v>9.9000000000000005E-2</v>
      </c>
      <c r="E93" s="13">
        <f t="shared" si="28"/>
        <v>8.6498744788083837E-3</v>
      </c>
      <c r="F93" s="15">
        <f t="shared" si="40"/>
        <v>237409935.02331957</v>
      </c>
      <c r="G93" s="16">
        <f t="shared" si="41"/>
        <v>1.0872401698159074E-3</v>
      </c>
      <c r="H93" s="17">
        <f t="shared" si="29"/>
        <v>1766251.7148161712</v>
      </c>
      <c r="I93" s="17">
        <f t="shared" si="30"/>
        <v>1392120.0893034812</v>
      </c>
      <c r="J93" s="2">
        <f t="shared" si="42"/>
        <v>258121.61807073752</v>
      </c>
      <c r="K93" s="2">
        <f t="shared" si="43"/>
        <v>1924433.525507842</v>
      </c>
      <c r="L93" s="15">
        <f>K93/(1-SUM(G$21:G93))</f>
        <v>2053566.1379737721</v>
      </c>
      <c r="M93" s="15">
        <f t="shared" si="44"/>
        <v>235356368.88534579</v>
      </c>
      <c r="N93" s="2">
        <f t="shared" si="31"/>
        <v>2182555.1435785796</v>
      </c>
      <c r="O93" s="3">
        <f t="shared" si="32"/>
        <v>3574675.232882061</v>
      </c>
      <c r="P93" s="39">
        <f t="shared" si="45"/>
        <v>17239214.288556967</v>
      </c>
      <c r="Q93" s="34">
        <f t="shared" si="46"/>
        <v>2182555.1435785796</v>
      </c>
      <c r="R93" s="23">
        <f t="shared" si="47"/>
        <v>107745.08930348104</v>
      </c>
      <c r="S93" s="39">
        <f t="shared" si="48"/>
        <v>36000000</v>
      </c>
      <c r="T93" s="34">
        <f t="shared" si="49"/>
        <v>0</v>
      </c>
      <c r="U93" s="23">
        <f t="shared" si="50"/>
        <v>225000</v>
      </c>
      <c r="V93" s="39">
        <f t="shared" si="51"/>
        <v>96500000</v>
      </c>
      <c r="W93" s="34">
        <f t="shared" si="52"/>
        <v>0</v>
      </c>
      <c r="X93" s="23">
        <f t="shared" si="53"/>
        <v>603125</v>
      </c>
      <c r="Y93" s="39">
        <f t="shared" si="54"/>
        <v>73000000</v>
      </c>
      <c r="Z93" s="34">
        <f t="shared" si="33"/>
        <v>0</v>
      </c>
      <c r="AA93" s="23">
        <f t="shared" si="55"/>
        <v>456250</v>
      </c>
      <c r="AC93">
        <v>73</v>
      </c>
      <c r="AD93" s="3">
        <f t="shared" si="34"/>
        <v>2290300.2328820606</v>
      </c>
      <c r="AE93" s="3">
        <f t="shared" si="35"/>
        <v>225000</v>
      </c>
      <c r="AF93" s="3">
        <f t="shared" si="36"/>
        <v>603125</v>
      </c>
      <c r="AG93" s="3">
        <f t="shared" si="37"/>
        <v>456250</v>
      </c>
    </row>
    <row r="94" spans="2:33">
      <c r="B94">
        <v>74</v>
      </c>
      <c r="C94" s="3">
        <f t="shared" si="38"/>
        <v>220556659.1449784</v>
      </c>
      <c r="D94">
        <f t="shared" si="39"/>
        <v>9.9000000000000005E-2</v>
      </c>
      <c r="E94" s="13">
        <f t="shared" si="28"/>
        <v>8.6498744788083837E-3</v>
      </c>
      <c r="F94" s="15">
        <f t="shared" si="40"/>
        <v>235356368.88534579</v>
      </c>
      <c r="G94" s="16">
        <f t="shared" si="41"/>
        <v>1.094601691799036E-3</v>
      </c>
      <c r="H94" s="17">
        <f t="shared" si="29"/>
        <v>1750973.8591850314</v>
      </c>
      <c r="I94" s="17">
        <f t="shared" si="30"/>
        <v>1378479.1196561151</v>
      </c>
      <c r="J94" s="2">
        <f t="shared" si="42"/>
        <v>257621.47955757749</v>
      </c>
      <c r="K94" s="2">
        <f t="shared" si="43"/>
        <v>1905559.0236081704</v>
      </c>
      <c r="L94" s="15">
        <f>K94/(1-SUM(G$21:G94))</f>
        <v>2035803.0486463676</v>
      </c>
      <c r="M94" s="15">
        <f t="shared" si="44"/>
        <v>233320565.83669943</v>
      </c>
      <c r="N94" s="2">
        <f t="shared" si="31"/>
        <v>2163180.503165748</v>
      </c>
      <c r="O94" s="3">
        <f t="shared" si="32"/>
        <v>3541659.6228218628</v>
      </c>
      <c r="P94" s="39">
        <f t="shared" si="45"/>
        <v>15056659.144978387</v>
      </c>
      <c r="Q94" s="34">
        <f t="shared" si="46"/>
        <v>2163180.503165748</v>
      </c>
      <c r="R94" s="23">
        <f t="shared" si="47"/>
        <v>94104.119656114912</v>
      </c>
      <c r="S94" s="39">
        <f t="shared" si="48"/>
        <v>36000000</v>
      </c>
      <c r="T94" s="34">
        <f t="shared" si="49"/>
        <v>0</v>
      </c>
      <c r="U94" s="23">
        <f t="shared" si="50"/>
        <v>225000</v>
      </c>
      <c r="V94" s="39">
        <f t="shared" si="51"/>
        <v>96500000</v>
      </c>
      <c r="W94" s="34">
        <f t="shared" si="52"/>
        <v>0</v>
      </c>
      <c r="X94" s="23">
        <f t="shared" si="53"/>
        <v>603125</v>
      </c>
      <c r="Y94" s="39">
        <f t="shared" si="54"/>
        <v>73000000</v>
      </c>
      <c r="Z94" s="34">
        <f t="shared" si="33"/>
        <v>0</v>
      </c>
      <c r="AA94" s="23">
        <f t="shared" si="55"/>
        <v>456250</v>
      </c>
      <c r="AC94">
        <v>74</v>
      </c>
      <c r="AD94" s="3">
        <f t="shared" si="34"/>
        <v>2257284.6228218628</v>
      </c>
      <c r="AE94" s="3">
        <f t="shared" si="35"/>
        <v>225000</v>
      </c>
      <c r="AF94" s="3">
        <f t="shared" si="36"/>
        <v>603125</v>
      </c>
      <c r="AG94" s="3">
        <f t="shared" si="37"/>
        <v>456250</v>
      </c>
    </row>
    <row r="95" spans="2:33">
      <c r="B95">
        <v>75</v>
      </c>
      <c r="C95" s="3">
        <f t="shared" si="38"/>
        <v>218393478.64181265</v>
      </c>
      <c r="D95">
        <f t="shared" si="39"/>
        <v>9.9000000000000005E-2</v>
      </c>
      <c r="E95" s="13">
        <f t="shared" si="28"/>
        <v>8.6498744788083837E-3</v>
      </c>
      <c r="F95" s="15">
        <f t="shared" si="40"/>
        <v>233320565.83669943</v>
      </c>
      <c r="G95" s="16">
        <f t="shared" si="41"/>
        <v>1.1020130574205921E-3</v>
      </c>
      <c r="H95" s="17">
        <f t="shared" si="29"/>
        <v>1735828.155087406</v>
      </c>
      <c r="I95" s="17">
        <f t="shared" si="30"/>
        <v>1364959.2415113291</v>
      </c>
      <c r="J95" s="2">
        <f t="shared" si="42"/>
        <v>257122.31011680368</v>
      </c>
      <c r="K95" s="2">
        <f t="shared" si="43"/>
        <v>1886852.1015337876</v>
      </c>
      <c r="L95" s="15">
        <f>K95/(1-SUM(G$21:G95))</f>
        <v>2018193.6078120011</v>
      </c>
      <c r="M95" s="15">
        <f t="shared" si="44"/>
        <v>231302372.22888744</v>
      </c>
      <c r="N95" s="2">
        <f t="shared" si="31"/>
        <v>2143974.4116505911</v>
      </c>
      <c r="O95" s="3">
        <f t="shared" si="32"/>
        <v>3508933.6531619201</v>
      </c>
      <c r="P95" s="39">
        <f t="shared" si="45"/>
        <v>12893478.641812639</v>
      </c>
      <c r="Q95" s="34">
        <f t="shared" si="46"/>
        <v>2143974.4116505911</v>
      </c>
      <c r="R95" s="23">
        <f t="shared" si="47"/>
        <v>80584.24151132899</v>
      </c>
      <c r="S95" s="39">
        <f t="shared" si="48"/>
        <v>36000000</v>
      </c>
      <c r="T95" s="34">
        <f t="shared" si="49"/>
        <v>0</v>
      </c>
      <c r="U95" s="23">
        <f t="shared" si="50"/>
        <v>225000</v>
      </c>
      <c r="V95" s="39">
        <f t="shared" si="51"/>
        <v>96500000</v>
      </c>
      <c r="W95" s="34">
        <f t="shared" si="52"/>
        <v>0</v>
      </c>
      <c r="X95" s="23">
        <f t="shared" si="53"/>
        <v>603125</v>
      </c>
      <c r="Y95" s="39">
        <f t="shared" si="54"/>
        <v>73000000</v>
      </c>
      <c r="Z95" s="34">
        <f t="shared" si="33"/>
        <v>0</v>
      </c>
      <c r="AA95" s="23">
        <f t="shared" si="55"/>
        <v>456250</v>
      </c>
      <c r="AC95">
        <v>75</v>
      </c>
      <c r="AD95" s="3">
        <f t="shared" si="34"/>
        <v>2224558.6531619201</v>
      </c>
      <c r="AE95" s="3">
        <f t="shared" si="35"/>
        <v>225000</v>
      </c>
      <c r="AF95" s="3">
        <f t="shared" si="36"/>
        <v>603125</v>
      </c>
      <c r="AG95" s="3">
        <f t="shared" si="37"/>
        <v>456250</v>
      </c>
    </row>
    <row r="96" spans="2:33">
      <c r="B96">
        <v>76</v>
      </c>
      <c r="C96" s="3">
        <f t="shared" si="38"/>
        <v>216249504.23016205</v>
      </c>
      <c r="D96">
        <f t="shared" si="39"/>
        <v>9.9000000000000005E-2</v>
      </c>
      <c r="E96" s="13">
        <f t="shared" si="28"/>
        <v>8.6498744788083837E-3</v>
      </c>
      <c r="F96" s="15">
        <f t="shared" si="40"/>
        <v>231302372.22888744</v>
      </c>
      <c r="G96" s="16">
        <f t="shared" si="41"/>
        <v>1.1094746041635443E-3</v>
      </c>
      <c r="H96" s="17">
        <f t="shared" si="29"/>
        <v>1720813.4594291185</v>
      </c>
      <c r="I96" s="17">
        <f t="shared" si="30"/>
        <v>1351559.4014385128</v>
      </c>
      <c r="J96" s="2">
        <f t="shared" si="42"/>
        <v>256624.10787073369</v>
      </c>
      <c r="K96" s="2">
        <f t="shared" si="43"/>
        <v>1868311.3013741265</v>
      </c>
      <c r="L96" s="15">
        <f>K96/(1-SUM(G$21:G96))</f>
        <v>2000736.4864304939</v>
      </c>
      <c r="M96" s="15">
        <f t="shared" si="44"/>
        <v>229301635.74245694</v>
      </c>
      <c r="N96" s="2">
        <f t="shared" si="31"/>
        <v>2124935.4092448601</v>
      </c>
      <c r="O96" s="3">
        <f t="shared" si="32"/>
        <v>3476494.8106833729</v>
      </c>
      <c r="P96" s="39">
        <f t="shared" si="45"/>
        <v>10749504.230162049</v>
      </c>
      <c r="Q96" s="34">
        <f t="shared" si="46"/>
        <v>2124935.4092448601</v>
      </c>
      <c r="R96" s="23">
        <f t="shared" si="47"/>
        <v>67184.401438512796</v>
      </c>
      <c r="S96" s="39">
        <f t="shared" si="48"/>
        <v>36000000</v>
      </c>
      <c r="T96" s="34">
        <f t="shared" si="49"/>
        <v>0</v>
      </c>
      <c r="U96" s="23">
        <f t="shared" si="50"/>
        <v>225000</v>
      </c>
      <c r="V96" s="39">
        <f t="shared" si="51"/>
        <v>96500000</v>
      </c>
      <c r="W96" s="34">
        <f t="shared" si="52"/>
        <v>0</v>
      </c>
      <c r="X96" s="23">
        <f t="shared" si="53"/>
        <v>603125</v>
      </c>
      <c r="Y96" s="39">
        <f t="shared" si="54"/>
        <v>73000000</v>
      </c>
      <c r="Z96" s="34">
        <f t="shared" si="33"/>
        <v>0</v>
      </c>
      <c r="AA96" s="23">
        <f t="shared" si="55"/>
        <v>456250</v>
      </c>
      <c r="AC96">
        <v>76</v>
      </c>
      <c r="AD96" s="3">
        <f t="shared" si="34"/>
        <v>2192119.8106833729</v>
      </c>
      <c r="AE96" s="3">
        <f t="shared" si="35"/>
        <v>225000</v>
      </c>
      <c r="AF96" s="3">
        <f t="shared" si="36"/>
        <v>603125</v>
      </c>
      <c r="AG96" s="3">
        <f t="shared" si="37"/>
        <v>456250</v>
      </c>
    </row>
    <row r="97" spans="2:33">
      <c r="B97">
        <v>77</v>
      </c>
      <c r="C97" s="3">
        <f t="shared" si="38"/>
        <v>214124568.82091719</v>
      </c>
      <c r="D97">
        <f t="shared" si="39"/>
        <v>9.9000000000000005E-2</v>
      </c>
      <c r="E97" s="13">
        <f t="shared" si="28"/>
        <v>8.6498744788083837E-3</v>
      </c>
      <c r="F97" s="15">
        <f t="shared" si="40"/>
        <v>229301635.74245694</v>
      </c>
      <c r="G97" s="16">
        <f t="shared" si="41"/>
        <v>1.1169866717959016E-3</v>
      </c>
      <c r="H97" s="17">
        <f t="shared" si="29"/>
        <v>1705928.639003613</v>
      </c>
      <c r="I97" s="17">
        <f t="shared" si="30"/>
        <v>1338278.5551307325</v>
      </c>
      <c r="J97" s="2">
        <f t="shared" si="42"/>
        <v>256126.87094532314</v>
      </c>
      <c r="K97" s="2">
        <f t="shared" si="43"/>
        <v>1849935.1778455738</v>
      </c>
      <c r="L97" s="15">
        <f>K97/(1-SUM(G$21:G97))</f>
        <v>1983430.3669576976</v>
      </c>
      <c r="M97" s="15">
        <f t="shared" si="44"/>
        <v>227318205.37549925</v>
      </c>
      <c r="N97" s="2">
        <f t="shared" si="31"/>
        <v>2106062.0487908968</v>
      </c>
      <c r="O97" s="3">
        <f t="shared" si="32"/>
        <v>3444340.6039216295</v>
      </c>
      <c r="P97" s="39">
        <f t="shared" si="45"/>
        <v>8624568.8209171891</v>
      </c>
      <c r="Q97" s="34">
        <f t="shared" si="46"/>
        <v>2106062.0487908968</v>
      </c>
      <c r="R97" s="23">
        <f t="shared" si="47"/>
        <v>53903.555130732428</v>
      </c>
      <c r="S97" s="39">
        <f t="shared" si="48"/>
        <v>36000000</v>
      </c>
      <c r="T97" s="34">
        <f t="shared" si="49"/>
        <v>0</v>
      </c>
      <c r="U97" s="23">
        <f t="shared" si="50"/>
        <v>225000</v>
      </c>
      <c r="V97" s="39">
        <f t="shared" si="51"/>
        <v>96500000</v>
      </c>
      <c r="W97" s="34">
        <f t="shared" si="52"/>
        <v>0</v>
      </c>
      <c r="X97" s="23">
        <f t="shared" si="53"/>
        <v>603125</v>
      </c>
      <c r="Y97" s="39">
        <f t="shared" si="54"/>
        <v>73000000</v>
      </c>
      <c r="Z97" s="34">
        <f t="shared" si="33"/>
        <v>0</v>
      </c>
      <c r="AA97" s="23">
        <f t="shared" si="55"/>
        <v>456250</v>
      </c>
      <c r="AC97">
        <v>77</v>
      </c>
      <c r="AD97" s="3">
        <f t="shared" si="34"/>
        <v>2159965.603921629</v>
      </c>
      <c r="AE97" s="3">
        <f t="shared" si="35"/>
        <v>225000</v>
      </c>
      <c r="AF97" s="3">
        <f t="shared" si="36"/>
        <v>603125</v>
      </c>
      <c r="AG97" s="3">
        <f t="shared" si="37"/>
        <v>456250</v>
      </c>
    </row>
    <row r="98" spans="2:33">
      <c r="B98">
        <v>78</v>
      </c>
      <c r="C98" s="3">
        <f t="shared" si="38"/>
        <v>212018506.77212629</v>
      </c>
      <c r="D98">
        <f t="shared" si="39"/>
        <v>9.9000000000000005E-2</v>
      </c>
      <c r="E98" s="13">
        <f t="shared" si="28"/>
        <v>8.6498744788083837E-3</v>
      </c>
      <c r="F98" s="15">
        <f t="shared" si="40"/>
        <v>227318205.37549925</v>
      </c>
      <c r="G98" s="16">
        <f t="shared" si="41"/>
        <v>1.1245496023861864E-3</v>
      </c>
      <c r="H98" s="17">
        <f t="shared" si="29"/>
        <v>1691172.5704064269</v>
      </c>
      <c r="I98" s="17">
        <f t="shared" si="30"/>
        <v>1325115.6673257893</v>
      </c>
      <c r="J98" s="2">
        <f t="shared" si="42"/>
        <v>255630.59747015912</v>
      </c>
      <c r="K98" s="2">
        <f t="shared" si="43"/>
        <v>1831722.2981822179</v>
      </c>
      <c r="L98" s="15">
        <f>K98/(1-SUM(G$21:G98))</f>
        <v>1966273.9432460566</v>
      </c>
      <c r="M98" s="15">
        <f t="shared" si="44"/>
        <v>225351931.43225318</v>
      </c>
      <c r="N98" s="2">
        <f t="shared" si="31"/>
        <v>2087352.895652377</v>
      </c>
      <c r="O98" s="3">
        <f t="shared" si="32"/>
        <v>3412468.5629781662</v>
      </c>
      <c r="P98" s="39">
        <f t="shared" si="45"/>
        <v>6518506.7721262928</v>
      </c>
      <c r="Q98" s="34">
        <f t="shared" si="46"/>
        <v>2087352.895652377</v>
      </c>
      <c r="R98" s="23">
        <f t="shared" si="47"/>
        <v>40740.667325789327</v>
      </c>
      <c r="S98" s="39">
        <f t="shared" si="48"/>
        <v>36000000</v>
      </c>
      <c r="T98" s="34">
        <f t="shared" si="49"/>
        <v>0</v>
      </c>
      <c r="U98" s="23">
        <f t="shared" si="50"/>
        <v>225000</v>
      </c>
      <c r="V98" s="39">
        <f t="shared" si="51"/>
        <v>96500000</v>
      </c>
      <c r="W98" s="34">
        <f t="shared" si="52"/>
        <v>0</v>
      </c>
      <c r="X98" s="23">
        <f t="shared" si="53"/>
        <v>603125</v>
      </c>
      <c r="Y98" s="39">
        <f t="shared" si="54"/>
        <v>73000000</v>
      </c>
      <c r="Z98" s="34">
        <f t="shared" si="33"/>
        <v>0</v>
      </c>
      <c r="AA98" s="23">
        <f t="shared" si="55"/>
        <v>456250</v>
      </c>
      <c r="AC98">
        <v>78</v>
      </c>
      <c r="AD98" s="3">
        <f t="shared" si="34"/>
        <v>2128093.5629781662</v>
      </c>
      <c r="AE98" s="3">
        <f t="shared" si="35"/>
        <v>225000</v>
      </c>
      <c r="AF98" s="3">
        <f t="shared" si="36"/>
        <v>603125</v>
      </c>
      <c r="AG98" s="3">
        <f t="shared" si="37"/>
        <v>456250</v>
      </c>
    </row>
    <row r="99" spans="2:33">
      <c r="B99">
        <v>79</v>
      </c>
      <c r="C99" s="3">
        <f t="shared" si="38"/>
        <v>209931153.8764739</v>
      </c>
      <c r="D99">
        <f t="shared" si="39"/>
        <v>9.9000000000000005E-2</v>
      </c>
      <c r="E99" s="13">
        <f t="shared" si="28"/>
        <v>8.6498744788083837E-3</v>
      </c>
      <c r="F99" s="15">
        <f t="shared" si="40"/>
        <v>225351931.43225318</v>
      </c>
      <c r="G99" s="16">
        <f t="shared" si="41"/>
        <v>1.1321637403190097E-3</v>
      </c>
      <c r="H99" s="17">
        <f t="shared" si="29"/>
        <v>1676544.1399504074</v>
      </c>
      <c r="I99" s="17">
        <f t="shared" si="30"/>
        <v>1312069.7117279619</v>
      </c>
      <c r="J99" s="2">
        <f t="shared" si="42"/>
        <v>255135.28557845278</v>
      </c>
      <c r="K99" s="2">
        <f t="shared" si="43"/>
        <v>1813671.2420275386</v>
      </c>
      <c r="L99" s="15">
        <f>K99/(1-SUM(G$21:G99))</f>
        <v>1949265.9204460264</v>
      </c>
      <c r="M99" s="15">
        <f t="shared" si="44"/>
        <v>223402665.51180714</v>
      </c>
      <c r="N99" s="2">
        <f t="shared" si="31"/>
        <v>2068806.5276059913</v>
      </c>
      <c r="O99" s="3">
        <f t="shared" si="32"/>
        <v>3380876.2393339532</v>
      </c>
      <c r="P99" s="39">
        <f t="shared" si="45"/>
        <v>4431153.8764739158</v>
      </c>
      <c r="Q99" s="34">
        <f t="shared" si="46"/>
        <v>2068806.5276059913</v>
      </c>
      <c r="R99" s="23">
        <f t="shared" si="47"/>
        <v>27694.711727961971</v>
      </c>
      <c r="S99" s="39">
        <f t="shared" si="48"/>
        <v>36000000</v>
      </c>
      <c r="T99" s="34">
        <f t="shared" si="49"/>
        <v>0</v>
      </c>
      <c r="U99" s="23">
        <f t="shared" si="50"/>
        <v>225000</v>
      </c>
      <c r="V99" s="39">
        <f t="shared" si="51"/>
        <v>96500000</v>
      </c>
      <c r="W99" s="34">
        <f t="shared" si="52"/>
        <v>0</v>
      </c>
      <c r="X99" s="23">
        <f t="shared" si="53"/>
        <v>603125</v>
      </c>
      <c r="Y99" s="39">
        <f t="shared" si="54"/>
        <v>73000000</v>
      </c>
      <c r="Z99" s="34">
        <f t="shared" si="33"/>
        <v>0</v>
      </c>
      <c r="AA99" s="23">
        <f t="shared" si="55"/>
        <v>456250</v>
      </c>
      <c r="AC99">
        <v>79</v>
      </c>
      <c r="AD99" s="3">
        <f t="shared" si="34"/>
        <v>2096501.2393339532</v>
      </c>
      <c r="AE99" s="3">
        <f t="shared" si="35"/>
        <v>225000</v>
      </c>
      <c r="AF99" s="3">
        <f t="shared" si="36"/>
        <v>603125</v>
      </c>
      <c r="AG99" s="3">
        <f t="shared" si="37"/>
        <v>456250</v>
      </c>
    </row>
    <row r="100" spans="2:33">
      <c r="B100">
        <v>80</v>
      </c>
      <c r="C100" s="3">
        <f t="shared" si="38"/>
        <v>207862347.34886789</v>
      </c>
      <c r="D100">
        <f t="shared" si="39"/>
        <v>9.9000000000000005E-2</v>
      </c>
      <c r="E100" s="13">
        <f t="shared" si="28"/>
        <v>8.6498744788083837E-3</v>
      </c>
      <c r="F100" s="15">
        <f t="shared" si="40"/>
        <v>223402665.51180714</v>
      </c>
      <c r="G100" s="16">
        <f t="shared" si="41"/>
        <v>1.1398294323107531E-3</v>
      </c>
      <c r="H100" s="17">
        <f t="shared" si="29"/>
        <v>1662042.243581655</v>
      </c>
      <c r="I100" s="17">
        <f t="shared" si="30"/>
        <v>1299139.6709304242</v>
      </c>
      <c r="J100" s="2">
        <f t="shared" si="42"/>
        <v>254640.93340703219</v>
      </c>
      <c r="K100" s="2">
        <f t="shared" si="43"/>
        <v>1795780.6013270384</v>
      </c>
      <c r="L100" s="15">
        <f>K100/(1-SUM(G$21:G100))</f>
        <v>1932405.0149083496</v>
      </c>
      <c r="M100" s="15">
        <f t="shared" si="44"/>
        <v>221470260.4968988</v>
      </c>
      <c r="N100" s="2">
        <f t="shared" si="31"/>
        <v>2050421.5347340705</v>
      </c>
      <c r="O100" s="3">
        <f t="shared" si="32"/>
        <v>3349561.205664495</v>
      </c>
      <c r="P100" s="39">
        <f t="shared" si="45"/>
        <v>2362347.3488679244</v>
      </c>
      <c r="Q100" s="34">
        <f t="shared" si="46"/>
        <v>2050421.5347340705</v>
      </c>
      <c r="R100" s="23">
        <f t="shared" si="47"/>
        <v>14764.670930424529</v>
      </c>
      <c r="S100" s="39">
        <f t="shared" si="48"/>
        <v>36000000</v>
      </c>
      <c r="T100" s="34">
        <f t="shared" si="49"/>
        <v>0</v>
      </c>
      <c r="U100" s="23">
        <f t="shared" si="50"/>
        <v>225000</v>
      </c>
      <c r="V100" s="39">
        <f t="shared" si="51"/>
        <v>96500000</v>
      </c>
      <c r="W100" s="34">
        <f t="shared" si="52"/>
        <v>0</v>
      </c>
      <c r="X100" s="23">
        <f t="shared" si="53"/>
        <v>603125</v>
      </c>
      <c r="Y100" s="39">
        <f t="shared" si="54"/>
        <v>73000000</v>
      </c>
      <c r="Z100" s="34">
        <f t="shared" si="33"/>
        <v>0</v>
      </c>
      <c r="AA100" s="23">
        <f t="shared" si="55"/>
        <v>456250</v>
      </c>
      <c r="AC100">
        <v>80</v>
      </c>
      <c r="AD100" s="3">
        <f t="shared" si="34"/>
        <v>2065186.205664495</v>
      </c>
      <c r="AE100" s="3">
        <f t="shared" si="35"/>
        <v>225000</v>
      </c>
      <c r="AF100" s="3">
        <f t="shared" si="36"/>
        <v>603125</v>
      </c>
      <c r="AG100" s="3">
        <f t="shared" si="37"/>
        <v>456250</v>
      </c>
    </row>
    <row r="101" spans="2:33">
      <c r="B101">
        <v>81</v>
      </c>
      <c r="C101" s="3">
        <f t="shared" si="38"/>
        <v>205811925.81413382</v>
      </c>
      <c r="D101">
        <f t="shared" si="39"/>
        <v>9.9000000000000005E-2</v>
      </c>
      <c r="E101" s="13">
        <f t="shared" si="28"/>
        <v>8.6498744788083837E-3</v>
      </c>
      <c r="F101" s="15">
        <f t="shared" si="40"/>
        <v>221470260.4968988</v>
      </c>
      <c r="G101" s="16">
        <f t="shared" si="41"/>
        <v>1.1475470274253574E-3</v>
      </c>
      <c r="H101" s="17">
        <f t="shared" si="29"/>
        <v>1647665.7867961961</v>
      </c>
      <c r="I101" s="17">
        <f t="shared" si="30"/>
        <v>1286324.5363383363</v>
      </c>
      <c r="J101" s="2">
        <f t="shared" si="42"/>
        <v>254147.53909633576</v>
      </c>
      <c r="K101" s="2">
        <f t="shared" si="43"/>
        <v>1778048.9802217993</v>
      </c>
      <c r="L101" s="15">
        <f>K101/(1-SUM(G$21:G101))</f>
        <v>1915689.9540871724</v>
      </c>
      <c r="M101" s="15">
        <f t="shared" si="44"/>
        <v>219554570.54281163</v>
      </c>
      <c r="N101" s="2">
        <f t="shared" si="31"/>
        <v>2032196.519318135</v>
      </c>
      <c r="O101" s="3">
        <f t="shared" si="32"/>
        <v>3318521.0556564713</v>
      </c>
      <c r="P101" s="39">
        <f t="shared" si="45"/>
        <v>311925.81413385388</v>
      </c>
      <c r="Q101" s="34">
        <f t="shared" si="46"/>
        <v>311925.81413385388</v>
      </c>
      <c r="R101" s="23">
        <f t="shared" si="47"/>
        <v>1949.5363383365866</v>
      </c>
      <c r="S101" s="39">
        <f t="shared" si="48"/>
        <v>36000000</v>
      </c>
      <c r="T101" s="34">
        <f t="shared" si="49"/>
        <v>1720270.7051842811</v>
      </c>
      <c r="U101" s="23">
        <f t="shared" si="50"/>
        <v>225000</v>
      </c>
      <c r="V101" s="39">
        <f t="shared" si="51"/>
        <v>96500000</v>
      </c>
      <c r="W101" s="34">
        <f t="shared" si="52"/>
        <v>0</v>
      </c>
      <c r="X101" s="23">
        <f t="shared" si="53"/>
        <v>603125</v>
      </c>
      <c r="Y101" s="39">
        <f t="shared" si="54"/>
        <v>73000000</v>
      </c>
      <c r="Z101" s="34">
        <f t="shared" si="33"/>
        <v>0</v>
      </c>
      <c r="AA101" s="23">
        <f t="shared" si="55"/>
        <v>456250</v>
      </c>
      <c r="AC101">
        <v>81</v>
      </c>
      <c r="AD101" s="3">
        <f t="shared" si="34"/>
        <v>313875.35047219048</v>
      </c>
      <c r="AE101" s="3">
        <f t="shared" si="35"/>
        <v>1945270.7051842811</v>
      </c>
      <c r="AF101" s="3">
        <f t="shared" si="36"/>
        <v>603125</v>
      </c>
      <c r="AG101" s="3">
        <f t="shared" si="37"/>
        <v>456250</v>
      </c>
    </row>
    <row r="102" spans="2:33">
      <c r="B102">
        <v>82</v>
      </c>
      <c r="C102" s="3">
        <f t="shared" si="38"/>
        <v>203779729.29481569</v>
      </c>
      <c r="D102">
        <f t="shared" si="39"/>
        <v>9.9000000000000005E-2</v>
      </c>
      <c r="E102" s="13">
        <f t="shared" si="28"/>
        <v>8.6498744788083837E-3</v>
      </c>
      <c r="F102" s="15">
        <f t="shared" si="40"/>
        <v>219554570.54281163</v>
      </c>
      <c r="G102" s="16">
        <f t="shared" si="41"/>
        <v>1.1553168770902166E-3</v>
      </c>
      <c r="H102" s="17">
        <f t="shared" si="29"/>
        <v>1633413.6845573823</v>
      </c>
      <c r="I102" s="17">
        <f t="shared" si="30"/>
        <v>1273623.3080925981</v>
      </c>
      <c r="J102" s="2">
        <f t="shared" si="42"/>
        <v>253655.1007904048</v>
      </c>
      <c r="K102" s="2">
        <f t="shared" si="43"/>
        <v>1760474.9949429608</v>
      </c>
      <c r="L102" s="15">
        <f>K102/(1-SUM(G$21:G102))</f>
        <v>1899119.4764440041</v>
      </c>
      <c r="M102" s="15">
        <f t="shared" si="44"/>
        <v>217655451.06636763</v>
      </c>
      <c r="N102" s="2">
        <f t="shared" si="31"/>
        <v>2014130.0957333655</v>
      </c>
      <c r="O102" s="3">
        <f t="shared" si="32"/>
        <v>3287753.4038259638</v>
      </c>
      <c r="P102" s="39">
        <f t="shared" si="45"/>
        <v>0</v>
      </c>
      <c r="Q102" s="34">
        <f t="shared" si="46"/>
        <v>0</v>
      </c>
      <c r="R102" s="23">
        <f t="shared" si="47"/>
        <v>0</v>
      </c>
      <c r="S102" s="39">
        <f t="shared" si="48"/>
        <v>34279729.294815719</v>
      </c>
      <c r="T102" s="34">
        <f t="shared" si="49"/>
        <v>2014130.0957333655</v>
      </c>
      <c r="U102" s="23">
        <f t="shared" si="50"/>
        <v>214248.30809259822</v>
      </c>
      <c r="V102" s="39">
        <f t="shared" si="51"/>
        <v>96500000</v>
      </c>
      <c r="W102" s="34">
        <f t="shared" si="52"/>
        <v>0</v>
      </c>
      <c r="X102" s="23">
        <f t="shared" si="53"/>
        <v>603125</v>
      </c>
      <c r="Y102" s="39">
        <f t="shared" si="54"/>
        <v>73000000</v>
      </c>
      <c r="Z102" s="34">
        <f t="shared" si="33"/>
        <v>0</v>
      </c>
      <c r="AA102" s="23">
        <f t="shared" si="55"/>
        <v>456250</v>
      </c>
      <c r="AC102">
        <v>82</v>
      </c>
      <c r="AD102" s="3">
        <f t="shared" si="34"/>
        <v>0</v>
      </c>
      <c r="AE102" s="3">
        <f t="shared" si="35"/>
        <v>2228378.4038259638</v>
      </c>
      <c r="AF102" s="3">
        <f t="shared" si="36"/>
        <v>603125</v>
      </c>
      <c r="AG102" s="3">
        <f t="shared" si="37"/>
        <v>456250</v>
      </c>
    </row>
    <row r="103" spans="2:33">
      <c r="B103">
        <v>83</v>
      </c>
      <c r="C103" s="3">
        <f t="shared" si="38"/>
        <v>201765599.19908231</v>
      </c>
      <c r="D103">
        <f t="shared" si="39"/>
        <v>9.9000000000000005E-2</v>
      </c>
      <c r="E103" s="13">
        <f t="shared" si="28"/>
        <v>8.6498744788083837E-3</v>
      </c>
      <c r="F103" s="15">
        <f t="shared" si="40"/>
        <v>217655451.06636763</v>
      </c>
      <c r="G103" s="16">
        <f t="shared" si="41"/>
        <v>1.1631393351121818E-3</v>
      </c>
      <c r="H103" s="17">
        <f t="shared" si="29"/>
        <v>1619284.861213993</v>
      </c>
      <c r="I103" s="17">
        <f t="shared" si="30"/>
        <v>1261034.9949942643</v>
      </c>
      <c r="J103" s="2">
        <f t="shared" si="42"/>
        <v>253163.61663687686</v>
      </c>
      <c r="K103" s="2">
        <f t="shared" si="43"/>
        <v>1743057.2737071132</v>
      </c>
      <c r="L103" s="15">
        <f>K103/(1-SUM(G$21:G103))</f>
        <v>1882692.3313525033</v>
      </c>
      <c r="M103" s="15">
        <f t="shared" si="44"/>
        <v>215772758.73501512</v>
      </c>
      <c r="N103" s="2">
        <f t="shared" si="31"/>
        <v>1996220.8903439902</v>
      </c>
      <c r="O103" s="3">
        <f t="shared" si="32"/>
        <v>3257255.8853382543</v>
      </c>
      <c r="P103" s="39">
        <f t="shared" si="45"/>
        <v>0</v>
      </c>
      <c r="Q103" s="34">
        <f t="shared" si="46"/>
        <v>0</v>
      </c>
      <c r="R103" s="23">
        <f t="shared" si="47"/>
        <v>0</v>
      </c>
      <c r="S103" s="39">
        <f t="shared" si="48"/>
        <v>32265599.199082352</v>
      </c>
      <c r="T103" s="34">
        <f t="shared" si="49"/>
        <v>1996220.8903439902</v>
      </c>
      <c r="U103" s="23">
        <f t="shared" si="50"/>
        <v>201659.99499426468</v>
      </c>
      <c r="V103" s="39">
        <f t="shared" si="51"/>
        <v>96500000</v>
      </c>
      <c r="W103" s="34">
        <f t="shared" si="52"/>
        <v>0</v>
      </c>
      <c r="X103" s="23">
        <f t="shared" si="53"/>
        <v>603125</v>
      </c>
      <c r="Y103" s="39">
        <f t="shared" si="54"/>
        <v>73000000</v>
      </c>
      <c r="Z103" s="34">
        <f t="shared" si="33"/>
        <v>0</v>
      </c>
      <c r="AA103" s="23">
        <f t="shared" si="55"/>
        <v>456250</v>
      </c>
      <c r="AC103">
        <v>83</v>
      </c>
      <c r="AD103" s="3">
        <f t="shared" si="34"/>
        <v>0</v>
      </c>
      <c r="AE103" s="3">
        <f t="shared" si="35"/>
        <v>2197880.8853382547</v>
      </c>
      <c r="AF103" s="3">
        <f t="shared" si="36"/>
        <v>603125</v>
      </c>
      <c r="AG103" s="3">
        <f t="shared" si="37"/>
        <v>456250</v>
      </c>
    </row>
    <row r="104" spans="2:33">
      <c r="B104">
        <v>84</v>
      </c>
      <c r="C104" s="3">
        <f t="shared" si="38"/>
        <v>199769378.30873832</v>
      </c>
      <c r="D104">
        <f t="shared" si="39"/>
        <v>9.9000000000000005E-2</v>
      </c>
      <c r="E104" s="13">
        <f t="shared" si="28"/>
        <v>8.6498744788083837E-3</v>
      </c>
      <c r="F104" s="15">
        <f t="shared" si="40"/>
        <v>215772758.73501512</v>
      </c>
      <c r="G104" s="16">
        <f t="shared" si="41"/>
        <v>1.1710147576936708E-3</v>
      </c>
      <c r="H104" s="17">
        <f t="shared" si="29"/>
        <v>1605278.2504190572</v>
      </c>
      <c r="I104" s="17">
        <f t="shared" si="30"/>
        <v>1248558.6144296145</v>
      </c>
      <c r="J104" s="2">
        <f t="shared" si="42"/>
        <v>252673.08478697861</v>
      </c>
      <c r="K104" s="2">
        <f t="shared" si="43"/>
        <v>1725794.4566125921</v>
      </c>
      <c r="L104" s="15">
        <f>K104/(1-SUM(G$21:G104))</f>
        <v>1866407.2790040891</v>
      </c>
      <c r="M104" s="15">
        <f t="shared" si="44"/>
        <v>213906351.45601103</v>
      </c>
      <c r="N104" s="2">
        <f t="shared" si="31"/>
        <v>1978467.5413995706</v>
      </c>
      <c r="O104" s="3">
        <f t="shared" si="32"/>
        <v>3227026.1558291852</v>
      </c>
      <c r="P104" s="39">
        <f t="shared" si="45"/>
        <v>0</v>
      </c>
      <c r="Q104" s="34">
        <f t="shared" si="46"/>
        <v>0</v>
      </c>
      <c r="R104" s="23">
        <f t="shared" si="47"/>
        <v>0</v>
      </c>
      <c r="S104" s="39">
        <f t="shared" si="48"/>
        <v>30269378.308738362</v>
      </c>
      <c r="T104" s="34">
        <f t="shared" si="49"/>
        <v>1978467.5413995706</v>
      </c>
      <c r="U104" s="23">
        <f t="shared" si="50"/>
        <v>189183.61442961474</v>
      </c>
      <c r="V104" s="39">
        <f t="shared" si="51"/>
        <v>96500000</v>
      </c>
      <c r="W104" s="34">
        <f t="shared" si="52"/>
        <v>0</v>
      </c>
      <c r="X104" s="23">
        <f t="shared" si="53"/>
        <v>603125</v>
      </c>
      <c r="Y104" s="39">
        <f t="shared" si="54"/>
        <v>73000000</v>
      </c>
      <c r="Z104" s="34">
        <f t="shared" si="33"/>
        <v>0</v>
      </c>
      <c r="AA104" s="23">
        <f t="shared" si="55"/>
        <v>456250</v>
      </c>
      <c r="AC104">
        <v>84</v>
      </c>
      <c r="AD104" s="3">
        <f t="shared" si="34"/>
        <v>0</v>
      </c>
      <c r="AE104" s="3">
        <f t="shared" si="35"/>
        <v>2167651.1558291856</v>
      </c>
      <c r="AF104" s="3">
        <f t="shared" si="36"/>
        <v>603125</v>
      </c>
      <c r="AG104" s="3">
        <f t="shared" si="37"/>
        <v>456250</v>
      </c>
    </row>
    <row r="105" spans="2:33">
      <c r="B105">
        <v>85</v>
      </c>
      <c r="C105" s="3">
        <f t="shared" si="38"/>
        <v>197790910.76733875</v>
      </c>
      <c r="D105">
        <f t="shared" si="39"/>
        <v>9.9000000000000005E-2</v>
      </c>
      <c r="E105" s="13">
        <f t="shared" si="28"/>
        <v>8.6498744788083837E-3</v>
      </c>
      <c r="F105" s="15">
        <f t="shared" si="40"/>
        <v>213906351.45601103</v>
      </c>
      <c r="G105" s="16">
        <f t="shared" si="41"/>
        <v>1.1789435034488883E-3</v>
      </c>
      <c r="H105" s="17">
        <f t="shared" si="29"/>
        <v>1591392.7950493712</v>
      </c>
      <c r="I105" s="17">
        <f t="shared" si="30"/>
        <v>1236193.1922958673</v>
      </c>
      <c r="J105" s="2">
        <f t="shared" si="42"/>
        <v>252183.50339551884</v>
      </c>
      <c r="K105" s="2">
        <f t="shared" si="43"/>
        <v>1708685.1955366724</v>
      </c>
      <c r="L105" s="15">
        <f>K105/(1-SUM(G$21:G105))</f>
        <v>1850263.0903143692</v>
      </c>
      <c r="M105" s="15">
        <f t="shared" si="44"/>
        <v>212056088.36569667</v>
      </c>
      <c r="N105" s="2">
        <f t="shared" si="31"/>
        <v>1960868.6989321911</v>
      </c>
      <c r="O105" s="3">
        <f t="shared" si="32"/>
        <v>3197061.8912280584</v>
      </c>
      <c r="P105" s="39">
        <f t="shared" si="45"/>
        <v>0</v>
      </c>
      <c r="Q105" s="34">
        <f t="shared" si="46"/>
        <v>0</v>
      </c>
      <c r="R105" s="23">
        <f t="shared" si="47"/>
        <v>0</v>
      </c>
      <c r="S105" s="39">
        <f t="shared" si="48"/>
        <v>28290910.76733879</v>
      </c>
      <c r="T105" s="34">
        <f t="shared" si="49"/>
        <v>1960868.6989321911</v>
      </c>
      <c r="U105" s="23">
        <f t="shared" si="50"/>
        <v>176818.19229586745</v>
      </c>
      <c r="V105" s="39">
        <f t="shared" si="51"/>
        <v>96500000</v>
      </c>
      <c r="W105" s="34">
        <f t="shared" si="52"/>
        <v>0</v>
      </c>
      <c r="X105" s="23">
        <f t="shared" si="53"/>
        <v>603125</v>
      </c>
      <c r="Y105" s="39">
        <f t="shared" si="54"/>
        <v>73000000</v>
      </c>
      <c r="Z105" s="34">
        <f t="shared" si="33"/>
        <v>0</v>
      </c>
      <c r="AA105" s="23">
        <f t="shared" si="55"/>
        <v>456250</v>
      </c>
      <c r="AC105">
        <v>85</v>
      </c>
      <c r="AD105" s="3">
        <f t="shared" si="34"/>
        <v>0</v>
      </c>
      <c r="AE105" s="3">
        <f t="shared" si="35"/>
        <v>2137686.8912280584</v>
      </c>
      <c r="AF105" s="3">
        <f t="shared" si="36"/>
        <v>603125</v>
      </c>
      <c r="AG105" s="3">
        <f t="shared" si="37"/>
        <v>456250</v>
      </c>
    </row>
    <row r="106" spans="2:33">
      <c r="B106">
        <v>86</v>
      </c>
      <c r="C106" s="3">
        <f t="shared" si="38"/>
        <v>195830042.06840655</v>
      </c>
      <c r="D106">
        <f t="shared" si="39"/>
        <v>9.9000000000000005E-2</v>
      </c>
      <c r="E106" s="13">
        <f t="shared" si="28"/>
        <v>8.6498744788083837E-3</v>
      </c>
      <c r="F106" s="15">
        <f t="shared" si="40"/>
        <v>212056088.36569667</v>
      </c>
      <c r="G106" s="16">
        <f t="shared" si="41"/>
        <v>1.1869259334201568E-3</v>
      </c>
      <c r="H106" s="17">
        <f t="shared" si="29"/>
        <v>1577627.447125714</v>
      </c>
      <c r="I106" s="17">
        <f t="shared" si="30"/>
        <v>1223937.7629275408</v>
      </c>
      <c r="J106" s="2">
        <f t="shared" si="42"/>
        <v>251694.87062088179</v>
      </c>
      <c r="K106" s="2">
        <f t="shared" si="43"/>
        <v>1691728.1540336516</v>
      </c>
      <c r="L106" s="15">
        <f>K106/(1-SUM(G$21:G106))</f>
        <v>1834258.546830378</v>
      </c>
      <c r="M106" s="15">
        <f t="shared" si="44"/>
        <v>210221829.81886628</v>
      </c>
      <c r="N106" s="2">
        <f t="shared" si="31"/>
        <v>1943423.0246545332</v>
      </c>
      <c r="O106" s="3">
        <f t="shared" si="32"/>
        <v>3167360.7875820743</v>
      </c>
      <c r="P106" s="39">
        <f t="shared" si="45"/>
        <v>0</v>
      </c>
      <c r="Q106" s="34">
        <f t="shared" si="46"/>
        <v>0</v>
      </c>
      <c r="R106" s="23">
        <f t="shared" si="47"/>
        <v>0</v>
      </c>
      <c r="S106" s="39">
        <f t="shared" si="48"/>
        <v>26330042.068406601</v>
      </c>
      <c r="T106" s="34">
        <f t="shared" si="49"/>
        <v>1943423.0246545332</v>
      </c>
      <c r="U106" s="23">
        <f t="shared" si="50"/>
        <v>164562.76292754125</v>
      </c>
      <c r="V106" s="39">
        <f t="shared" si="51"/>
        <v>96500000</v>
      </c>
      <c r="W106" s="34">
        <f t="shared" si="52"/>
        <v>0</v>
      </c>
      <c r="X106" s="23">
        <f t="shared" si="53"/>
        <v>603125</v>
      </c>
      <c r="Y106" s="39">
        <f t="shared" si="54"/>
        <v>73000000</v>
      </c>
      <c r="Z106" s="34">
        <f t="shared" si="33"/>
        <v>0</v>
      </c>
      <c r="AA106" s="23">
        <f t="shared" si="55"/>
        <v>456250</v>
      </c>
      <c r="AC106">
        <v>86</v>
      </c>
      <c r="AD106" s="3">
        <f t="shared" si="34"/>
        <v>0</v>
      </c>
      <c r="AE106" s="3">
        <f t="shared" si="35"/>
        <v>2107985.7875820743</v>
      </c>
      <c r="AF106" s="3">
        <f t="shared" si="36"/>
        <v>603125</v>
      </c>
      <c r="AG106" s="3">
        <f t="shared" si="37"/>
        <v>456250</v>
      </c>
    </row>
    <row r="107" spans="2:33">
      <c r="B107">
        <v>87</v>
      </c>
      <c r="C107" s="3">
        <f t="shared" si="38"/>
        <v>193886619.04375201</v>
      </c>
      <c r="D107">
        <f t="shared" si="39"/>
        <v>9.9000000000000005E-2</v>
      </c>
      <c r="E107" s="13">
        <f t="shared" si="28"/>
        <v>8.6498744788083837E-3</v>
      </c>
      <c r="F107" s="15">
        <f t="shared" si="40"/>
        <v>210221829.81886628</v>
      </c>
      <c r="G107" s="16">
        <f t="shared" si="41"/>
        <v>1.194962411094356E-3</v>
      </c>
      <c r="H107" s="17">
        <f t="shared" si="29"/>
        <v>1563981.1677337538</v>
      </c>
      <c r="I107" s="17">
        <f t="shared" si="30"/>
        <v>1211791.36902345</v>
      </c>
      <c r="J107" s="2">
        <f t="shared" si="42"/>
        <v>251207.18462501984</v>
      </c>
      <c r="K107" s="2">
        <f t="shared" si="43"/>
        <v>1674922.0072338127</v>
      </c>
      <c r="L107" s="15">
        <f>K107/(1-SUM(G$21:G107))</f>
        <v>1818392.4406386134</v>
      </c>
      <c r="M107" s="15">
        <f t="shared" si="44"/>
        <v>208403437.37822768</v>
      </c>
      <c r="N107" s="2">
        <f t="shared" si="31"/>
        <v>1926129.1918588325</v>
      </c>
      <c r="O107" s="3">
        <f t="shared" si="32"/>
        <v>3137920.5608822824</v>
      </c>
      <c r="P107" s="39">
        <f t="shared" si="45"/>
        <v>0</v>
      </c>
      <c r="Q107" s="34">
        <f t="shared" si="46"/>
        <v>0</v>
      </c>
      <c r="R107" s="23">
        <f t="shared" si="47"/>
        <v>0</v>
      </c>
      <c r="S107" s="39">
        <f t="shared" si="48"/>
        <v>24386619.043752067</v>
      </c>
      <c r="T107" s="34">
        <f t="shared" si="49"/>
        <v>1926129.1918588325</v>
      </c>
      <c r="U107" s="23">
        <f t="shared" si="50"/>
        <v>152416.36902345042</v>
      </c>
      <c r="V107" s="39">
        <f t="shared" si="51"/>
        <v>96500000</v>
      </c>
      <c r="W107" s="34">
        <f t="shared" si="52"/>
        <v>0</v>
      </c>
      <c r="X107" s="23">
        <f t="shared" si="53"/>
        <v>603125</v>
      </c>
      <c r="Y107" s="39">
        <f t="shared" si="54"/>
        <v>73000000</v>
      </c>
      <c r="Z107" s="34">
        <f t="shared" si="33"/>
        <v>0</v>
      </c>
      <c r="AA107" s="23">
        <f t="shared" si="55"/>
        <v>456250</v>
      </c>
      <c r="AC107">
        <v>87</v>
      </c>
      <c r="AD107" s="3">
        <f t="shared" si="34"/>
        <v>0</v>
      </c>
      <c r="AE107" s="3">
        <f t="shared" si="35"/>
        <v>2078545.5608822829</v>
      </c>
      <c r="AF107" s="3">
        <f t="shared" si="36"/>
        <v>603125</v>
      </c>
      <c r="AG107" s="3">
        <f t="shared" si="37"/>
        <v>456250</v>
      </c>
    </row>
    <row r="108" spans="2:33">
      <c r="B108">
        <v>88</v>
      </c>
      <c r="C108" s="3">
        <f t="shared" si="38"/>
        <v>191960489.85189319</v>
      </c>
      <c r="D108">
        <f t="shared" si="39"/>
        <v>9.9000000000000005E-2</v>
      </c>
      <c r="E108" s="13">
        <f t="shared" si="28"/>
        <v>8.6498744788083837E-3</v>
      </c>
      <c r="F108" s="15">
        <f t="shared" si="40"/>
        <v>208403437.37822768</v>
      </c>
      <c r="G108" s="16">
        <f t="shared" si="41"/>
        <v>1.2030533024194742E-3</v>
      </c>
      <c r="H108" s="17">
        <f t="shared" si="29"/>
        <v>1550452.9269456367</v>
      </c>
      <c r="I108" s="17">
        <f t="shared" si="30"/>
        <v>1199753.0615743324</v>
      </c>
      <c r="J108" s="2">
        <f t="shared" si="42"/>
        <v>250720.44357344689</v>
      </c>
      <c r="K108" s="2">
        <f t="shared" si="43"/>
        <v>1658265.4417432651</v>
      </c>
      <c r="L108" s="15">
        <f>K108/(1-SUM(G$21:G108))</f>
        <v>1802663.5742738754</v>
      </c>
      <c r="M108" s="15">
        <f t="shared" si="44"/>
        <v>206600773.8039538</v>
      </c>
      <c r="N108" s="2">
        <f t="shared" si="31"/>
        <v>1908985.8853167121</v>
      </c>
      <c r="O108" s="3">
        <f t="shared" si="32"/>
        <v>3108738.9468910443</v>
      </c>
      <c r="P108" s="39">
        <f t="shared" si="45"/>
        <v>0</v>
      </c>
      <c r="Q108" s="34">
        <f t="shared" si="46"/>
        <v>0</v>
      </c>
      <c r="R108" s="23">
        <f t="shared" si="47"/>
        <v>0</v>
      </c>
      <c r="S108" s="39">
        <f t="shared" si="48"/>
        <v>22460489.851893235</v>
      </c>
      <c r="T108" s="34">
        <f t="shared" si="49"/>
        <v>1908985.8853167121</v>
      </c>
      <c r="U108" s="23">
        <f t="shared" si="50"/>
        <v>140378.06157433271</v>
      </c>
      <c r="V108" s="39">
        <f t="shared" si="51"/>
        <v>96500000</v>
      </c>
      <c r="W108" s="34">
        <f t="shared" si="52"/>
        <v>0</v>
      </c>
      <c r="X108" s="23">
        <f t="shared" si="53"/>
        <v>603125</v>
      </c>
      <c r="Y108" s="39">
        <f t="shared" si="54"/>
        <v>73000000</v>
      </c>
      <c r="Z108" s="34">
        <f t="shared" si="33"/>
        <v>0</v>
      </c>
      <c r="AA108" s="23">
        <f t="shared" si="55"/>
        <v>456250</v>
      </c>
      <c r="AC108">
        <v>88</v>
      </c>
      <c r="AD108" s="3">
        <f t="shared" si="34"/>
        <v>0</v>
      </c>
      <c r="AE108" s="3">
        <f t="shared" si="35"/>
        <v>2049363.9468910447</v>
      </c>
      <c r="AF108" s="3">
        <f t="shared" si="36"/>
        <v>603125</v>
      </c>
      <c r="AG108" s="3">
        <f t="shared" si="37"/>
        <v>456250</v>
      </c>
    </row>
    <row r="109" spans="2:33">
      <c r="B109">
        <v>89</v>
      </c>
      <c r="C109" s="3">
        <f t="shared" si="38"/>
        <v>190051503.96657649</v>
      </c>
      <c r="D109">
        <f t="shared" si="39"/>
        <v>9.9000000000000005E-2</v>
      </c>
      <c r="E109" s="13">
        <f t="shared" si="28"/>
        <v>8.6498744788083837E-3</v>
      </c>
      <c r="F109" s="15">
        <f t="shared" si="40"/>
        <v>206600773.8039538</v>
      </c>
      <c r="G109" s="16">
        <f t="shared" si="41"/>
        <v>1.2111989758212729E-3</v>
      </c>
      <c r="H109" s="17">
        <f t="shared" si="29"/>
        <v>1537041.7037422557</v>
      </c>
      <c r="I109" s="17">
        <f t="shared" si="30"/>
        <v>1187821.8997911031</v>
      </c>
      <c r="J109" s="2">
        <f t="shared" si="42"/>
        <v>250234.64563523131</v>
      </c>
      <c r="K109" s="2">
        <f t="shared" si="43"/>
        <v>1641757.1555446465</v>
      </c>
      <c r="L109" s="15">
        <f>K109/(1-SUM(G$21:G109))</f>
        <v>1787070.7606288865</v>
      </c>
      <c r="M109" s="15">
        <f t="shared" si="44"/>
        <v>204813703.04332492</v>
      </c>
      <c r="N109" s="2">
        <f t="shared" si="31"/>
        <v>1891991.8011798779</v>
      </c>
      <c r="O109" s="3">
        <f t="shared" si="32"/>
        <v>3079813.7009709813</v>
      </c>
      <c r="P109" s="39">
        <f t="shared" si="45"/>
        <v>0</v>
      </c>
      <c r="Q109" s="34">
        <f t="shared" si="46"/>
        <v>0</v>
      </c>
      <c r="R109" s="23">
        <f t="shared" si="47"/>
        <v>0</v>
      </c>
      <c r="S109" s="39">
        <f t="shared" si="48"/>
        <v>20551503.966576524</v>
      </c>
      <c r="T109" s="34">
        <f t="shared" si="49"/>
        <v>1891991.8011798779</v>
      </c>
      <c r="U109" s="23">
        <f t="shared" si="50"/>
        <v>128446.89979110326</v>
      </c>
      <c r="V109" s="39">
        <f t="shared" si="51"/>
        <v>96500000</v>
      </c>
      <c r="W109" s="34">
        <f t="shared" si="52"/>
        <v>0</v>
      </c>
      <c r="X109" s="23">
        <f t="shared" si="53"/>
        <v>603125</v>
      </c>
      <c r="Y109" s="39">
        <f t="shared" si="54"/>
        <v>73000000</v>
      </c>
      <c r="Z109" s="34">
        <f t="shared" si="33"/>
        <v>0</v>
      </c>
      <c r="AA109" s="23">
        <f t="shared" si="55"/>
        <v>456250</v>
      </c>
      <c r="AC109">
        <v>89</v>
      </c>
      <c r="AD109" s="3">
        <f t="shared" si="34"/>
        <v>0</v>
      </c>
      <c r="AE109" s="3">
        <f t="shared" si="35"/>
        <v>2020438.7009709813</v>
      </c>
      <c r="AF109" s="3">
        <f t="shared" si="36"/>
        <v>603125</v>
      </c>
      <c r="AG109" s="3">
        <f t="shared" si="37"/>
        <v>456250</v>
      </c>
    </row>
    <row r="110" spans="2:33">
      <c r="B110">
        <v>90</v>
      </c>
      <c r="C110" s="3">
        <f t="shared" si="38"/>
        <v>188159512.16539663</v>
      </c>
      <c r="D110">
        <f t="shared" si="39"/>
        <v>9.9000000000000005E-2</v>
      </c>
      <c r="E110" s="13">
        <f t="shared" si="28"/>
        <v>8.6498744788083837E-3</v>
      </c>
      <c r="F110" s="15">
        <f t="shared" si="40"/>
        <v>204813703.04332492</v>
      </c>
      <c r="G110" s="16">
        <f t="shared" si="41"/>
        <v>1.2193998022200629E-3</v>
      </c>
      <c r="H110" s="17">
        <f t="shared" si="29"/>
        <v>1523746.4859361914</v>
      </c>
      <c r="I110" s="17">
        <f t="shared" si="30"/>
        <v>1175996.9510337289</v>
      </c>
      <c r="J110" s="2">
        <f t="shared" si="42"/>
        <v>249749.78898298909</v>
      </c>
      <c r="K110" s="2">
        <f t="shared" si="43"/>
        <v>1625395.8578986882</v>
      </c>
      <c r="L110" s="15">
        <f>K110/(1-SUM(G$21:G110))</f>
        <v>1771612.8228646982</v>
      </c>
      <c r="M110" s="15">
        <f t="shared" si="44"/>
        <v>203042090.22046021</v>
      </c>
      <c r="N110" s="2">
        <f t="shared" si="31"/>
        <v>1875145.6468816772</v>
      </c>
      <c r="O110" s="3">
        <f t="shared" si="32"/>
        <v>3051142.5979154063</v>
      </c>
      <c r="P110" s="39">
        <f t="shared" si="45"/>
        <v>0</v>
      </c>
      <c r="Q110" s="34">
        <f t="shared" si="46"/>
        <v>0</v>
      </c>
      <c r="R110" s="23">
        <f t="shared" si="47"/>
        <v>0</v>
      </c>
      <c r="S110" s="39">
        <f t="shared" si="48"/>
        <v>18659512.165396646</v>
      </c>
      <c r="T110" s="34">
        <f t="shared" si="49"/>
        <v>1875145.6468816772</v>
      </c>
      <c r="U110" s="23">
        <f t="shared" si="50"/>
        <v>116621.95103372903</v>
      </c>
      <c r="V110" s="39">
        <f t="shared" si="51"/>
        <v>96500000</v>
      </c>
      <c r="W110" s="34">
        <f t="shared" si="52"/>
        <v>0</v>
      </c>
      <c r="X110" s="23">
        <f t="shared" si="53"/>
        <v>603125</v>
      </c>
      <c r="Y110" s="39">
        <f t="shared" si="54"/>
        <v>73000000</v>
      </c>
      <c r="Z110" s="34">
        <f t="shared" si="33"/>
        <v>0</v>
      </c>
      <c r="AA110" s="23">
        <f t="shared" si="55"/>
        <v>456250</v>
      </c>
      <c r="AC110">
        <v>90</v>
      </c>
      <c r="AD110" s="3">
        <f t="shared" si="34"/>
        <v>0</v>
      </c>
      <c r="AE110" s="3">
        <f t="shared" si="35"/>
        <v>1991767.5979154063</v>
      </c>
      <c r="AF110" s="3">
        <f t="shared" si="36"/>
        <v>603125</v>
      </c>
      <c r="AG110" s="3">
        <f t="shared" si="37"/>
        <v>456250</v>
      </c>
    </row>
    <row r="111" spans="2:33">
      <c r="B111">
        <v>91</v>
      </c>
      <c r="C111" s="3">
        <f t="shared" si="38"/>
        <v>186284366.51851496</v>
      </c>
      <c r="D111">
        <f t="shared" si="39"/>
        <v>9.9000000000000005E-2</v>
      </c>
      <c r="E111" s="13">
        <f t="shared" si="28"/>
        <v>8.6498744788083837E-3</v>
      </c>
      <c r="F111" s="15">
        <f t="shared" si="40"/>
        <v>203042090.22046021</v>
      </c>
      <c r="G111" s="16">
        <f t="shared" si="41"/>
        <v>1.2276561550475949E-3</v>
      </c>
      <c r="H111" s="17">
        <f t="shared" si="29"/>
        <v>1510566.2700953179</v>
      </c>
      <c r="I111" s="17">
        <f t="shared" si="30"/>
        <v>1164277.2907407184</v>
      </c>
      <c r="J111" s="2">
        <f t="shared" si="42"/>
        <v>249265.87179287706</v>
      </c>
      <c r="K111" s="2">
        <f t="shared" si="43"/>
        <v>1609180.2692466304</v>
      </c>
      <c r="L111" s="15">
        <f>K111/(1-SUM(G$21:G111))</f>
        <v>1756288.5943218712</v>
      </c>
      <c r="M111" s="15">
        <f t="shared" si="44"/>
        <v>201285801.62613833</v>
      </c>
      <c r="N111" s="2">
        <f t="shared" si="31"/>
        <v>1858446.1410395075</v>
      </c>
      <c r="O111" s="3">
        <f t="shared" si="32"/>
        <v>3022723.4317802256</v>
      </c>
      <c r="P111" s="39">
        <f t="shared" si="45"/>
        <v>0</v>
      </c>
      <c r="Q111" s="34">
        <f t="shared" si="46"/>
        <v>0</v>
      </c>
      <c r="R111" s="23">
        <f t="shared" si="47"/>
        <v>0</v>
      </c>
      <c r="S111" s="39">
        <f t="shared" si="48"/>
        <v>16784366.518514968</v>
      </c>
      <c r="T111" s="34">
        <f t="shared" si="49"/>
        <v>1858446.1410395075</v>
      </c>
      <c r="U111" s="23">
        <f t="shared" si="50"/>
        <v>104902.29074071854</v>
      </c>
      <c r="V111" s="39">
        <f t="shared" si="51"/>
        <v>96500000</v>
      </c>
      <c r="W111" s="34">
        <f t="shared" si="52"/>
        <v>0</v>
      </c>
      <c r="X111" s="23">
        <f t="shared" si="53"/>
        <v>603125</v>
      </c>
      <c r="Y111" s="39">
        <f t="shared" si="54"/>
        <v>73000000</v>
      </c>
      <c r="Z111" s="34">
        <f t="shared" si="33"/>
        <v>0</v>
      </c>
      <c r="AA111" s="23">
        <f t="shared" si="55"/>
        <v>456250</v>
      </c>
      <c r="AC111">
        <v>91</v>
      </c>
      <c r="AD111" s="3">
        <f t="shared" si="34"/>
        <v>0</v>
      </c>
      <c r="AE111" s="3">
        <f t="shared" si="35"/>
        <v>1963348.4317802261</v>
      </c>
      <c r="AF111" s="3">
        <f t="shared" si="36"/>
        <v>603125</v>
      </c>
      <c r="AG111" s="3">
        <f t="shared" si="37"/>
        <v>456250</v>
      </c>
    </row>
    <row r="112" spans="2:33">
      <c r="B112">
        <v>92</v>
      </c>
      <c r="C112" s="3">
        <f t="shared" si="38"/>
        <v>184425920.37747544</v>
      </c>
      <c r="D112">
        <f t="shared" si="39"/>
        <v>9.9000000000000005E-2</v>
      </c>
      <c r="E112" s="13">
        <f t="shared" si="28"/>
        <v>8.6498744788083837E-3</v>
      </c>
      <c r="F112" s="15">
        <f t="shared" si="40"/>
        <v>201285801.62613833</v>
      </c>
      <c r="G112" s="16">
        <f t="shared" si="41"/>
        <v>1.2359684102640628E-3</v>
      </c>
      <c r="H112" s="17">
        <f t="shared" si="29"/>
        <v>1497500.0614670715</v>
      </c>
      <c r="I112" s="17">
        <f t="shared" si="30"/>
        <v>1152662.0023592215</v>
      </c>
      <c r="J112" s="2">
        <f t="shared" si="42"/>
        <v>248782.8922445857</v>
      </c>
      <c r="K112" s="2">
        <f t="shared" si="43"/>
        <v>1593109.1211134812</v>
      </c>
      <c r="L112" s="15">
        <f>K112/(1-SUM(G$21:G112))</f>
        <v>1741096.9184324241</v>
      </c>
      <c r="M112" s="15">
        <f t="shared" si="44"/>
        <v>199544704.70770591</v>
      </c>
      <c r="N112" s="2">
        <f t="shared" si="31"/>
        <v>1841892.013358067</v>
      </c>
      <c r="O112" s="3">
        <f t="shared" si="32"/>
        <v>2994554.0157172885</v>
      </c>
      <c r="P112" s="39">
        <f t="shared" si="45"/>
        <v>0</v>
      </c>
      <c r="Q112" s="34">
        <f t="shared" si="46"/>
        <v>0</v>
      </c>
      <c r="R112" s="23">
        <f t="shared" si="47"/>
        <v>0</v>
      </c>
      <c r="S112" s="39">
        <f t="shared" si="48"/>
        <v>14925920.377475461</v>
      </c>
      <c r="T112" s="34">
        <f t="shared" si="49"/>
        <v>1841892.013358067</v>
      </c>
      <c r="U112" s="23">
        <f t="shared" si="50"/>
        <v>93287.002359221631</v>
      </c>
      <c r="V112" s="39">
        <f t="shared" si="51"/>
        <v>96500000</v>
      </c>
      <c r="W112" s="34">
        <f t="shared" si="52"/>
        <v>0</v>
      </c>
      <c r="X112" s="23">
        <f t="shared" si="53"/>
        <v>603125</v>
      </c>
      <c r="Y112" s="39">
        <f t="shared" si="54"/>
        <v>73000000</v>
      </c>
      <c r="Z112" s="34">
        <f t="shared" si="33"/>
        <v>0</v>
      </c>
      <c r="AA112" s="23">
        <f t="shared" si="55"/>
        <v>456250</v>
      </c>
      <c r="AC112">
        <v>92</v>
      </c>
      <c r="AD112" s="3">
        <f t="shared" si="34"/>
        <v>0</v>
      </c>
      <c r="AE112" s="3">
        <f t="shared" si="35"/>
        <v>1935179.0157172887</v>
      </c>
      <c r="AF112" s="3">
        <f t="shared" si="36"/>
        <v>603125</v>
      </c>
      <c r="AG112" s="3">
        <f t="shared" si="37"/>
        <v>456250</v>
      </c>
    </row>
    <row r="113" spans="2:33">
      <c r="B113">
        <v>93</v>
      </c>
      <c r="C113" s="3">
        <f t="shared" si="38"/>
        <v>182584028.36411738</v>
      </c>
      <c r="D113">
        <f t="shared" si="39"/>
        <v>9.9000000000000005E-2</v>
      </c>
      <c r="E113" s="13">
        <f t="shared" si="28"/>
        <v>8.6498744788083837E-3</v>
      </c>
      <c r="F113" s="15">
        <f t="shared" si="40"/>
        <v>199544704.70770591</v>
      </c>
      <c r="G113" s="16">
        <f t="shared" si="41"/>
        <v>1.244336946375226E-3</v>
      </c>
      <c r="H113" s="17">
        <f t="shared" si="29"/>
        <v>1484546.8739033737</v>
      </c>
      <c r="I113" s="17">
        <f t="shared" si="30"/>
        <v>1141150.1772757336</v>
      </c>
      <c r="J113" s="2">
        <f t="shared" si="42"/>
        <v>248300.84852133295</v>
      </c>
      <c r="K113" s="2">
        <f t="shared" si="43"/>
        <v>1577181.1560121139</v>
      </c>
      <c r="L113" s="15">
        <f>K113/(1-SUM(G$21:G113))</f>
        <v>1726036.6486325439</v>
      </c>
      <c r="M113" s="15">
        <f t="shared" si="44"/>
        <v>197818668.05907336</v>
      </c>
      <c r="N113" s="2">
        <f t="shared" si="31"/>
        <v>1825482.0045334469</v>
      </c>
      <c r="O113" s="3">
        <f t="shared" si="32"/>
        <v>2966632.1818091804</v>
      </c>
      <c r="P113" s="39">
        <f t="shared" si="45"/>
        <v>0</v>
      </c>
      <c r="Q113" s="34">
        <f t="shared" si="46"/>
        <v>0</v>
      </c>
      <c r="R113" s="23">
        <f t="shared" si="47"/>
        <v>0</v>
      </c>
      <c r="S113" s="39">
        <f t="shared" si="48"/>
        <v>13084028.364117393</v>
      </c>
      <c r="T113" s="34">
        <f t="shared" si="49"/>
        <v>1825482.0045334469</v>
      </c>
      <c r="U113" s="23">
        <f t="shared" si="50"/>
        <v>81775.177275733702</v>
      </c>
      <c r="V113" s="39">
        <f t="shared" si="51"/>
        <v>96500000</v>
      </c>
      <c r="W113" s="34">
        <f t="shared" si="52"/>
        <v>0</v>
      </c>
      <c r="X113" s="23">
        <f t="shared" si="53"/>
        <v>603125</v>
      </c>
      <c r="Y113" s="39">
        <f t="shared" si="54"/>
        <v>73000000</v>
      </c>
      <c r="Z113" s="34">
        <f t="shared" si="33"/>
        <v>0</v>
      </c>
      <c r="AA113" s="23">
        <f t="shared" si="55"/>
        <v>456250</v>
      </c>
      <c r="AC113">
        <v>93</v>
      </c>
      <c r="AD113" s="3">
        <f t="shared" si="34"/>
        <v>0</v>
      </c>
      <c r="AE113" s="3">
        <f t="shared" si="35"/>
        <v>1907257.1818091806</v>
      </c>
      <c r="AF113" s="3">
        <f t="shared" si="36"/>
        <v>603125</v>
      </c>
      <c r="AG113" s="3">
        <f t="shared" si="37"/>
        <v>456250</v>
      </c>
    </row>
    <row r="114" spans="2:33">
      <c r="B114">
        <v>94</v>
      </c>
      <c r="C114" s="3">
        <f t="shared" si="38"/>
        <v>180758546.35958394</v>
      </c>
      <c r="D114">
        <f t="shared" si="39"/>
        <v>9.9000000000000005E-2</v>
      </c>
      <c r="E114" s="13">
        <f t="shared" si="28"/>
        <v>8.6498744788083837E-3</v>
      </c>
      <c r="F114" s="15">
        <f t="shared" si="40"/>
        <v>197818668.05907336</v>
      </c>
      <c r="G114" s="16">
        <f t="shared" si="41"/>
        <v>1.2527621444496416E-3</v>
      </c>
      <c r="H114" s="17">
        <f t="shared" si="29"/>
        <v>1471705.7297862021</v>
      </c>
      <c r="I114" s="17">
        <f t="shared" si="30"/>
        <v>1129740.9147473995</v>
      </c>
      <c r="J114" s="2">
        <f t="shared" si="42"/>
        <v>247819.73880985656</v>
      </c>
      <c r="K114" s="2">
        <f t="shared" si="43"/>
        <v>1561395.1273481909</v>
      </c>
      <c r="L114" s="15">
        <f>K114/(1-SUM(G$21:G114))</f>
        <v>1711106.6482760492</v>
      </c>
      <c r="M114" s="15">
        <f t="shared" si="44"/>
        <v>196107561.4107973</v>
      </c>
      <c r="N114" s="2">
        <f t="shared" si="31"/>
        <v>1809214.8661580475</v>
      </c>
      <c r="O114" s="3">
        <f t="shared" si="32"/>
        <v>2938955.780905447</v>
      </c>
      <c r="P114" s="39">
        <f t="shared" si="45"/>
        <v>0</v>
      </c>
      <c r="Q114" s="34">
        <f t="shared" si="46"/>
        <v>0</v>
      </c>
      <c r="R114" s="23">
        <f t="shared" si="47"/>
        <v>0</v>
      </c>
      <c r="S114" s="39">
        <f t="shared" si="48"/>
        <v>11258546.359583946</v>
      </c>
      <c r="T114" s="34">
        <f t="shared" si="49"/>
        <v>1809214.8661580475</v>
      </c>
      <c r="U114" s="23">
        <f t="shared" si="50"/>
        <v>70365.914747399656</v>
      </c>
      <c r="V114" s="39">
        <f t="shared" si="51"/>
        <v>96500000</v>
      </c>
      <c r="W114" s="34">
        <f t="shared" si="52"/>
        <v>0</v>
      </c>
      <c r="X114" s="23">
        <f t="shared" si="53"/>
        <v>603125</v>
      </c>
      <c r="Y114" s="39">
        <f t="shared" si="54"/>
        <v>73000000</v>
      </c>
      <c r="Z114" s="34">
        <f t="shared" si="33"/>
        <v>0</v>
      </c>
      <c r="AA114" s="23">
        <f t="shared" si="55"/>
        <v>456250</v>
      </c>
      <c r="AC114">
        <v>94</v>
      </c>
      <c r="AD114" s="3">
        <f t="shared" si="34"/>
        <v>0</v>
      </c>
      <c r="AE114" s="3">
        <f t="shared" si="35"/>
        <v>1879580.7809054472</v>
      </c>
      <c r="AF114" s="3">
        <f t="shared" si="36"/>
        <v>603125</v>
      </c>
      <c r="AG114" s="3">
        <f t="shared" si="37"/>
        <v>456250</v>
      </c>
    </row>
    <row r="115" spans="2:33">
      <c r="B115">
        <v>95</v>
      </c>
      <c r="C115" s="3">
        <f t="shared" si="38"/>
        <v>178949331.49342591</v>
      </c>
      <c r="D115">
        <f t="shared" si="39"/>
        <v>9.9000000000000005E-2</v>
      </c>
      <c r="E115" s="13">
        <f t="shared" si="28"/>
        <v>8.6498744788083837E-3</v>
      </c>
      <c r="F115" s="15">
        <f t="shared" si="40"/>
        <v>196107561.4107973</v>
      </c>
      <c r="G115" s="16">
        <f t="shared" si="41"/>
        <v>1.2612443881360195E-3</v>
      </c>
      <c r="H115" s="17">
        <f t="shared" si="29"/>
        <v>1458975.6599538082</v>
      </c>
      <c r="I115" s="17">
        <f t="shared" si="30"/>
        <v>1118433.3218339118</v>
      </c>
      <c r="J115" s="2">
        <f t="shared" si="42"/>
        <v>247339.56130040792</v>
      </c>
      <c r="K115" s="2">
        <f t="shared" si="43"/>
        <v>1545749.7993259141</v>
      </c>
      <c r="L115" s="15">
        <f>K115/(1-SUM(G$21:G115))</f>
        <v>1696305.790548607</v>
      </c>
      <c r="M115" s="15">
        <f t="shared" si="44"/>
        <v>194411255.62024871</v>
      </c>
      <c r="N115" s="2">
        <f t="shared" si="31"/>
        <v>1793089.360626322</v>
      </c>
      <c r="O115" s="3">
        <f t="shared" si="32"/>
        <v>2911522.6824602336</v>
      </c>
      <c r="P115" s="39">
        <f t="shared" si="45"/>
        <v>0</v>
      </c>
      <c r="Q115" s="34">
        <f t="shared" si="46"/>
        <v>0</v>
      </c>
      <c r="R115" s="23">
        <f t="shared" si="47"/>
        <v>0</v>
      </c>
      <c r="S115" s="39">
        <f t="shared" si="48"/>
        <v>9449331.4934258983</v>
      </c>
      <c r="T115" s="34">
        <f t="shared" si="49"/>
        <v>1793089.360626322</v>
      </c>
      <c r="U115" s="23">
        <f t="shared" si="50"/>
        <v>59058.321833911868</v>
      </c>
      <c r="V115" s="39">
        <f t="shared" si="51"/>
        <v>96500000</v>
      </c>
      <c r="W115" s="34">
        <f t="shared" si="52"/>
        <v>0</v>
      </c>
      <c r="X115" s="23">
        <f t="shared" si="53"/>
        <v>603125</v>
      </c>
      <c r="Y115" s="39">
        <f t="shared" si="54"/>
        <v>73000000</v>
      </c>
      <c r="Z115" s="34">
        <f t="shared" si="33"/>
        <v>0</v>
      </c>
      <c r="AA115" s="23">
        <f t="shared" si="55"/>
        <v>456250</v>
      </c>
      <c r="AC115">
        <v>95</v>
      </c>
      <c r="AD115" s="3">
        <f t="shared" si="34"/>
        <v>0</v>
      </c>
      <c r="AE115" s="3">
        <f t="shared" si="35"/>
        <v>1852147.6824602338</v>
      </c>
      <c r="AF115" s="3">
        <f t="shared" si="36"/>
        <v>603125</v>
      </c>
      <c r="AG115" s="3">
        <f t="shared" si="37"/>
        <v>456250</v>
      </c>
    </row>
    <row r="116" spans="2:33">
      <c r="B116">
        <v>96</v>
      </c>
      <c r="C116" s="3">
        <f t="shared" si="38"/>
        <v>177156242.1327996</v>
      </c>
      <c r="D116">
        <f t="shared" si="39"/>
        <v>9.9000000000000005E-2</v>
      </c>
      <c r="E116" s="13">
        <f t="shared" si="28"/>
        <v>8.6498744788083837E-3</v>
      </c>
      <c r="F116" s="15">
        <f t="shared" si="40"/>
        <v>194411255.62024871</v>
      </c>
      <c r="G116" s="16">
        <f t="shared" si="41"/>
        <v>1.2697840636806909E-3</v>
      </c>
      <c r="H116" s="17">
        <f t="shared" si="29"/>
        <v>1446355.7036275712</v>
      </c>
      <c r="I116" s="17">
        <f t="shared" si="30"/>
        <v>1107226.5133299974</v>
      </c>
      <c r="J116" s="2">
        <f t="shared" si="42"/>
        <v>246860.31418674494</v>
      </c>
      <c r="K116" s="2">
        <f t="shared" si="43"/>
        <v>1530243.9468545872</v>
      </c>
      <c r="L116" s="15">
        <f>K116/(1-SUM(G$21:G116))</f>
        <v>1681632.9583826859</v>
      </c>
      <c r="M116" s="15">
        <f t="shared" si="44"/>
        <v>192729622.66186601</v>
      </c>
      <c r="N116" s="2">
        <f t="shared" si="31"/>
        <v>1777104.261041332</v>
      </c>
      <c r="O116" s="3">
        <f t="shared" si="32"/>
        <v>2884330.7743713297</v>
      </c>
      <c r="P116" s="39">
        <f t="shared" si="45"/>
        <v>0</v>
      </c>
      <c r="Q116" s="34">
        <f t="shared" si="46"/>
        <v>0</v>
      </c>
      <c r="R116" s="23">
        <f t="shared" si="47"/>
        <v>0</v>
      </c>
      <c r="S116" s="39">
        <f t="shared" si="48"/>
        <v>7656242.132799576</v>
      </c>
      <c r="T116" s="34">
        <f t="shared" si="49"/>
        <v>1777104.261041332</v>
      </c>
      <c r="U116" s="23">
        <f t="shared" si="50"/>
        <v>47851.513329997346</v>
      </c>
      <c r="V116" s="39">
        <f t="shared" si="51"/>
        <v>96500000</v>
      </c>
      <c r="W116" s="34">
        <f t="shared" si="52"/>
        <v>0</v>
      </c>
      <c r="X116" s="23">
        <f t="shared" si="53"/>
        <v>603125</v>
      </c>
      <c r="Y116" s="39">
        <f t="shared" si="54"/>
        <v>73000000</v>
      </c>
      <c r="Z116" s="34">
        <f t="shared" si="33"/>
        <v>0</v>
      </c>
      <c r="AA116" s="23">
        <f t="shared" si="55"/>
        <v>456250</v>
      </c>
      <c r="AC116">
        <v>96</v>
      </c>
      <c r="AD116" s="3">
        <f t="shared" si="34"/>
        <v>0</v>
      </c>
      <c r="AE116" s="3">
        <f t="shared" si="35"/>
        <v>1824955.7743713295</v>
      </c>
      <c r="AF116" s="3">
        <f t="shared" si="36"/>
        <v>603125</v>
      </c>
      <c r="AG116" s="3">
        <f t="shared" si="37"/>
        <v>456250</v>
      </c>
    </row>
    <row r="117" spans="2:33">
      <c r="B117">
        <v>97</v>
      </c>
      <c r="C117" s="3">
        <f t="shared" si="38"/>
        <v>175379137.87175825</v>
      </c>
      <c r="D117">
        <f t="shared" si="39"/>
        <v>9.9000000000000005E-2</v>
      </c>
      <c r="E117" s="13">
        <f t="shared" si="28"/>
        <v>8.6498744788083837E-3</v>
      </c>
      <c r="F117" s="15">
        <f t="shared" si="40"/>
        <v>192729622.66186601</v>
      </c>
      <c r="G117" s="16">
        <f t="shared" si="41"/>
        <v>1.2783815599451956E-3</v>
      </c>
      <c r="H117" s="17">
        <f t="shared" si="29"/>
        <v>1433844.9083394839</v>
      </c>
      <c r="I117" s="17">
        <f t="shared" si="30"/>
        <v>1096119.6116984889</v>
      </c>
      <c r="J117" s="2">
        <f t="shared" si="42"/>
        <v>246381.99566612518</v>
      </c>
      <c r="K117" s="2">
        <f t="shared" si="43"/>
        <v>1514876.3554559883</v>
      </c>
      <c r="L117" s="15">
        <f>K117/(1-SUM(G$21:G117))</f>
        <v>1667087.0443732482</v>
      </c>
      <c r="M117" s="15">
        <f t="shared" si="44"/>
        <v>191062535.61749277</v>
      </c>
      <c r="N117" s="2">
        <f t="shared" si="31"/>
        <v>1761258.3511221134</v>
      </c>
      <c r="O117" s="3">
        <f t="shared" si="32"/>
        <v>2857377.9628206026</v>
      </c>
      <c r="P117" s="39">
        <f t="shared" si="45"/>
        <v>0</v>
      </c>
      <c r="Q117" s="34">
        <f t="shared" si="46"/>
        <v>0</v>
      </c>
      <c r="R117" s="23">
        <f t="shared" si="47"/>
        <v>0</v>
      </c>
      <c r="S117" s="39">
        <f t="shared" si="48"/>
        <v>5879137.871758244</v>
      </c>
      <c r="T117" s="34">
        <f t="shared" si="49"/>
        <v>1761258.3511221134</v>
      </c>
      <c r="U117" s="23">
        <f t="shared" si="50"/>
        <v>36744.611698489025</v>
      </c>
      <c r="V117" s="39">
        <f t="shared" si="51"/>
        <v>96500000</v>
      </c>
      <c r="W117" s="34">
        <f t="shared" si="52"/>
        <v>0</v>
      </c>
      <c r="X117" s="23">
        <f t="shared" si="53"/>
        <v>603125</v>
      </c>
      <c r="Y117" s="39">
        <f t="shared" si="54"/>
        <v>73000000</v>
      </c>
      <c r="Z117" s="34">
        <f t="shared" si="33"/>
        <v>0</v>
      </c>
      <c r="AA117" s="23">
        <f t="shared" si="55"/>
        <v>456250</v>
      </c>
      <c r="AC117">
        <v>97</v>
      </c>
      <c r="AD117" s="3">
        <f t="shared" si="34"/>
        <v>0</v>
      </c>
      <c r="AE117" s="3">
        <f t="shared" si="35"/>
        <v>1798002.9628206023</v>
      </c>
      <c r="AF117" s="3">
        <f t="shared" si="36"/>
        <v>603125</v>
      </c>
      <c r="AG117" s="3">
        <f t="shared" si="37"/>
        <v>456250</v>
      </c>
    </row>
    <row r="118" spans="2:33">
      <c r="B118">
        <v>98</v>
      </c>
      <c r="C118" s="3">
        <f t="shared" si="38"/>
        <v>173617879.52063614</v>
      </c>
      <c r="D118">
        <f t="shared" si="39"/>
        <v>9.9000000000000005E-2</v>
      </c>
      <c r="E118" s="13">
        <f t="shared" si="28"/>
        <v>8.6498744788083837E-3</v>
      </c>
      <c r="F118" s="15">
        <f t="shared" si="40"/>
        <v>191062535.61749277</v>
      </c>
      <c r="G118" s="16">
        <f t="shared" si="41"/>
        <v>1.2870372684239914E-3</v>
      </c>
      <c r="H118" s="17">
        <f t="shared" si="29"/>
        <v>1421442.3298602689</v>
      </c>
      <c r="I118" s="17">
        <f t="shared" si="30"/>
        <v>1085111.7470039758</v>
      </c>
      <c r="J118" s="2">
        <f t="shared" si="42"/>
        <v>245904.60393929944</v>
      </c>
      <c r="K118" s="2">
        <f t="shared" si="43"/>
        <v>1499645.8211725433</v>
      </c>
      <c r="L118" s="15">
        <f>K118/(1-SUM(G$21:G118))</f>
        <v>1652666.9506941719</v>
      </c>
      <c r="M118" s="15">
        <f t="shared" si="44"/>
        <v>189409868.66679859</v>
      </c>
      <c r="N118" s="2">
        <f t="shared" si="31"/>
        <v>1745550.4251118428</v>
      </c>
      <c r="O118" s="3">
        <f t="shared" si="32"/>
        <v>2830662.1721158186</v>
      </c>
      <c r="P118" s="39">
        <f t="shared" si="45"/>
        <v>0</v>
      </c>
      <c r="Q118" s="34">
        <f t="shared" si="46"/>
        <v>0</v>
      </c>
      <c r="R118" s="23">
        <f t="shared" si="47"/>
        <v>0</v>
      </c>
      <c r="S118" s="39">
        <f t="shared" si="48"/>
        <v>4117879.5206361306</v>
      </c>
      <c r="T118" s="34">
        <f t="shared" si="49"/>
        <v>1745550.4251118428</v>
      </c>
      <c r="U118" s="23">
        <f t="shared" si="50"/>
        <v>25736.747003975815</v>
      </c>
      <c r="V118" s="39">
        <f t="shared" si="51"/>
        <v>96500000</v>
      </c>
      <c r="W118" s="34">
        <f t="shared" si="52"/>
        <v>0</v>
      </c>
      <c r="X118" s="23">
        <f t="shared" si="53"/>
        <v>603125</v>
      </c>
      <c r="Y118" s="39">
        <f t="shared" si="54"/>
        <v>73000000</v>
      </c>
      <c r="Z118" s="34">
        <f t="shared" si="33"/>
        <v>0</v>
      </c>
      <c r="AA118" s="23">
        <f t="shared" si="55"/>
        <v>456250</v>
      </c>
      <c r="AC118">
        <v>98</v>
      </c>
      <c r="AD118" s="3">
        <f t="shared" si="34"/>
        <v>0</v>
      </c>
      <c r="AE118" s="3">
        <f t="shared" si="35"/>
        <v>1771287.1721158186</v>
      </c>
      <c r="AF118" s="3">
        <f t="shared" si="36"/>
        <v>603125</v>
      </c>
      <c r="AG118" s="3">
        <f t="shared" si="37"/>
        <v>456250</v>
      </c>
    </row>
    <row r="119" spans="2:33">
      <c r="B119">
        <v>99</v>
      </c>
      <c r="C119" s="3">
        <f t="shared" si="38"/>
        <v>171872329.09552431</v>
      </c>
      <c r="D119">
        <f t="shared" si="39"/>
        <v>9.9000000000000005E-2</v>
      </c>
      <c r="E119" s="13">
        <f t="shared" si="28"/>
        <v>8.6498744788083837E-3</v>
      </c>
      <c r="F119" s="15">
        <f t="shared" si="40"/>
        <v>189409868.66679859</v>
      </c>
      <c r="G119" s="16">
        <f t="shared" si="41"/>
        <v>1.2957515832622789E-3</v>
      </c>
      <c r="H119" s="17">
        <f t="shared" si="29"/>
        <v>1409147.0321281124</v>
      </c>
      <c r="I119" s="17">
        <f t="shared" si="30"/>
        <v>1074202.0568470268</v>
      </c>
      <c r="J119" s="2">
        <f t="shared" si="42"/>
        <v>245428.13721050459</v>
      </c>
      <c r="K119" s="2">
        <f t="shared" si="43"/>
        <v>1484551.1504762927</v>
      </c>
      <c r="L119" s="15">
        <f>K119/(1-SUM(G$21:G119))</f>
        <v>1638371.5890153926</v>
      </c>
      <c r="M119" s="15">
        <f t="shared" si="44"/>
        <v>187771497.0777832</v>
      </c>
      <c r="N119" s="2">
        <f t="shared" si="31"/>
        <v>1729979.2876867973</v>
      </c>
      <c r="O119" s="3">
        <f t="shared" si="32"/>
        <v>2804181.3445338244</v>
      </c>
      <c r="P119" s="39">
        <f t="shared" si="45"/>
        <v>0</v>
      </c>
      <c r="Q119" s="34">
        <f t="shared" si="46"/>
        <v>0</v>
      </c>
      <c r="R119" s="23">
        <f t="shared" si="47"/>
        <v>0</v>
      </c>
      <c r="S119" s="39">
        <f t="shared" si="48"/>
        <v>2372329.0955242878</v>
      </c>
      <c r="T119" s="34">
        <f t="shared" si="49"/>
        <v>1729979.2876867973</v>
      </c>
      <c r="U119" s="23">
        <f t="shared" si="50"/>
        <v>14827.056847026797</v>
      </c>
      <c r="V119" s="39">
        <f t="shared" si="51"/>
        <v>96500000</v>
      </c>
      <c r="W119" s="34">
        <f t="shared" si="52"/>
        <v>0</v>
      </c>
      <c r="X119" s="23">
        <f t="shared" si="53"/>
        <v>603125</v>
      </c>
      <c r="Y119" s="39">
        <f t="shared" si="54"/>
        <v>73000000</v>
      </c>
      <c r="Z119" s="34">
        <f t="shared" si="33"/>
        <v>0</v>
      </c>
      <c r="AA119" s="23">
        <f t="shared" si="55"/>
        <v>456250</v>
      </c>
      <c r="AC119">
        <v>99</v>
      </c>
      <c r="AD119" s="3">
        <f t="shared" si="34"/>
        <v>0</v>
      </c>
      <c r="AE119" s="3">
        <f t="shared" si="35"/>
        <v>1744806.3445338241</v>
      </c>
      <c r="AF119" s="3">
        <f t="shared" si="36"/>
        <v>603125</v>
      </c>
      <c r="AG119" s="3">
        <f t="shared" si="37"/>
        <v>456250</v>
      </c>
    </row>
    <row r="120" spans="2:33">
      <c r="B120">
        <v>100</v>
      </c>
      <c r="C120" s="3">
        <f t="shared" si="38"/>
        <v>170142349.80783749</v>
      </c>
      <c r="D120">
        <f t="shared" si="39"/>
        <v>9.9000000000000005E-2</v>
      </c>
      <c r="E120" s="13">
        <f t="shared" si="28"/>
        <v>8.6498744788083837E-3</v>
      </c>
      <c r="F120" s="15">
        <f t="shared" si="40"/>
        <v>187771497.0777832</v>
      </c>
      <c r="G120" s="16">
        <f t="shared" si="41"/>
        <v>1.3045249012739509E-3</v>
      </c>
      <c r="H120" s="17">
        <f t="shared" si="29"/>
        <v>1396958.0871780191</v>
      </c>
      <c r="I120" s="17">
        <f t="shared" si="30"/>
        <v>1063389.6862989843</v>
      </c>
      <c r="J120" s="2">
        <f t="shared" si="42"/>
        <v>244952.59368745709</v>
      </c>
      <c r="K120" s="2">
        <f t="shared" si="43"/>
        <v>1469591.1601786469</v>
      </c>
      <c r="L120" s="15">
        <f>K120/(1-SUM(G$21:G120))</f>
        <v>1624199.8804207633</v>
      </c>
      <c r="M120" s="15">
        <f t="shared" si="44"/>
        <v>186147297.19736242</v>
      </c>
      <c r="N120" s="2">
        <f t="shared" si="31"/>
        <v>1714543.7538661039</v>
      </c>
      <c r="O120" s="3">
        <f t="shared" si="32"/>
        <v>2777933.4401650885</v>
      </c>
      <c r="P120" s="39">
        <f t="shared" si="45"/>
        <v>0</v>
      </c>
      <c r="Q120" s="34">
        <f t="shared" si="46"/>
        <v>0</v>
      </c>
      <c r="R120" s="23">
        <f t="shared" si="47"/>
        <v>0</v>
      </c>
      <c r="S120" s="39">
        <f t="shared" si="48"/>
        <v>642349.80783749046</v>
      </c>
      <c r="T120" s="34">
        <f t="shared" si="49"/>
        <v>642349.80783749046</v>
      </c>
      <c r="U120" s="23">
        <f t="shared" si="50"/>
        <v>4014.6862989843153</v>
      </c>
      <c r="V120" s="39">
        <f t="shared" si="51"/>
        <v>96500000</v>
      </c>
      <c r="W120" s="34">
        <f t="shared" si="52"/>
        <v>1072193.9460286135</v>
      </c>
      <c r="X120" s="23">
        <f t="shared" si="53"/>
        <v>603125</v>
      </c>
      <c r="Y120" s="39">
        <f t="shared" si="54"/>
        <v>73000000</v>
      </c>
      <c r="Z120" s="34">
        <f t="shared" si="33"/>
        <v>0</v>
      </c>
      <c r="AA120" s="23">
        <f t="shared" si="55"/>
        <v>456250</v>
      </c>
      <c r="AC120">
        <v>100</v>
      </c>
      <c r="AD120" s="3">
        <f t="shared" si="34"/>
        <v>0</v>
      </c>
      <c r="AE120" s="3">
        <f t="shared" si="35"/>
        <v>646364.49413647479</v>
      </c>
      <c r="AF120" s="3">
        <f t="shared" si="36"/>
        <v>1675318.9460286135</v>
      </c>
      <c r="AG120" s="3">
        <f t="shared" si="37"/>
        <v>456250</v>
      </c>
    </row>
    <row r="121" spans="2:33">
      <c r="B121">
        <v>101</v>
      </c>
      <c r="C121" s="3">
        <f t="shared" si="38"/>
        <v>168427806.05397138</v>
      </c>
      <c r="D121">
        <f t="shared" si="39"/>
        <v>9.9000000000000005E-2</v>
      </c>
      <c r="E121" s="13">
        <f t="shared" si="28"/>
        <v>8.6498744788083837E-3</v>
      </c>
      <c r="F121" s="15">
        <f t="shared" si="40"/>
        <v>186147297.19736242</v>
      </c>
      <c r="G121" s="16">
        <f t="shared" si="41"/>
        <v>1.31335762195966E-3</v>
      </c>
      <c r="H121" s="17">
        <f t="shared" si="29"/>
        <v>1384874.575071773</v>
      </c>
      <c r="I121" s="17">
        <f t="shared" si="30"/>
        <v>1052673.7878373212</v>
      </c>
      <c r="J121" s="2">
        <f t="shared" si="42"/>
        <v>244477.97158134601</v>
      </c>
      <c r="K121" s="2">
        <f t="shared" si="43"/>
        <v>1454764.6773409229</v>
      </c>
      <c r="L121" s="15">
        <f>K121/(1-SUM(G$21:G121))</f>
        <v>1610150.755326628</v>
      </c>
      <c r="M121" s="15">
        <f t="shared" si="44"/>
        <v>184537146.44203579</v>
      </c>
      <c r="N121" s="2">
        <f t="shared" si="31"/>
        <v>1699242.6489222688</v>
      </c>
      <c r="O121" s="3">
        <f t="shared" si="32"/>
        <v>2751916.4367595902</v>
      </c>
      <c r="P121" s="39">
        <f t="shared" si="45"/>
        <v>0</v>
      </c>
      <c r="Q121" s="34">
        <f t="shared" si="46"/>
        <v>0</v>
      </c>
      <c r="R121" s="23">
        <f t="shared" si="47"/>
        <v>0</v>
      </c>
      <c r="S121" s="39">
        <f t="shared" si="48"/>
        <v>0</v>
      </c>
      <c r="T121" s="34">
        <f t="shared" si="49"/>
        <v>0</v>
      </c>
      <c r="U121" s="23">
        <f t="shared" si="50"/>
        <v>0</v>
      </c>
      <c r="V121" s="39">
        <f t="shared" si="51"/>
        <v>95427806.05397138</v>
      </c>
      <c r="W121" s="34">
        <f t="shared" si="52"/>
        <v>1699242.6489222688</v>
      </c>
      <c r="X121" s="23">
        <f t="shared" si="53"/>
        <v>596423.78783732106</v>
      </c>
      <c r="Y121" s="39">
        <f t="shared" si="54"/>
        <v>73000000</v>
      </c>
      <c r="Z121" s="34">
        <f t="shared" si="33"/>
        <v>0</v>
      </c>
      <c r="AA121" s="23">
        <f t="shared" si="55"/>
        <v>456250</v>
      </c>
      <c r="AC121">
        <v>101</v>
      </c>
      <c r="AD121" s="3">
        <f t="shared" si="34"/>
        <v>0</v>
      </c>
      <c r="AE121" s="3">
        <f t="shared" si="35"/>
        <v>0</v>
      </c>
      <c r="AF121" s="3">
        <f t="shared" si="36"/>
        <v>2295666.4367595897</v>
      </c>
      <c r="AG121" s="3">
        <f t="shared" si="37"/>
        <v>456250</v>
      </c>
    </row>
    <row r="122" spans="2:33">
      <c r="B122">
        <v>102</v>
      </c>
      <c r="C122" s="3">
        <f t="shared" si="38"/>
        <v>166728563.40504912</v>
      </c>
      <c r="D122">
        <f t="shared" si="39"/>
        <v>9.9000000000000005E-2</v>
      </c>
      <c r="E122" s="13">
        <f t="shared" si="28"/>
        <v>8.6498744788083837E-3</v>
      </c>
      <c r="F122" s="15">
        <f t="shared" si="40"/>
        <v>184537146.44203579</v>
      </c>
      <c r="G122" s="16">
        <f t="shared" si="41"/>
        <v>1.3222501475250118E-3</v>
      </c>
      <c r="H122" s="17">
        <f t="shared" si="29"/>
        <v>1372895.5838285089</v>
      </c>
      <c r="I122" s="17">
        <f t="shared" si="30"/>
        <v>1042053.521281557</v>
      </c>
      <c r="J122" s="2">
        <f t="shared" si="42"/>
        <v>244004.26910682654</v>
      </c>
      <c r="K122" s="2">
        <f t="shared" si="43"/>
        <v>1440070.5391856523</v>
      </c>
      <c r="L122" s="15">
        <f>K122/(1-SUM(G$21:G122))</f>
        <v>1596223.1534010943</v>
      </c>
      <c r="M122" s="15">
        <f t="shared" si="44"/>
        <v>182940923.28863469</v>
      </c>
      <c r="N122" s="2">
        <f t="shared" si="31"/>
        <v>1684074.8082924788</v>
      </c>
      <c r="O122" s="3">
        <f t="shared" si="32"/>
        <v>2726128.3295740359</v>
      </c>
      <c r="P122" s="39">
        <f t="shared" si="45"/>
        <v>0</v>
      </c>
      <c r="Q122" s="34">
        <f t="shared" si="46"/>
        <v>0</v>
      </c>
      <c r="R122" s="23">
        <f t="shared" si="47"/>
        <v>0</v>
      </c>
      <c r="S122" s="39">
        <f t="shared" si="48"/>
        <v>0</v>
      </c>
      <c r="T122" s="34">
        <f t="shared" si="49"/>
        <v>0</v>
      </c>
      <c r="U122" s="23">
        <f t="shared" si="50"/>
        <v>0</v>
      </c>
      <c r="V122" s="39">
        <f t="shared" si="51"/>
        <v>93728563.405049115</v>
      </c>
      <c r="W122" s="34">
        <f t="shared" si="52"/>
        <v>1684074.8082924788</v>
      </c>
      <c r="X122" s="23">
        <f t="shared" si="53"/>
        <v>585803.52128155692</v>
      </c>
      <c r="Y122" s="39">
        <f t="shared" si="54"/>
        <v>73000000</v>
      </c>
      <c r="Z122" s="34">
        <f t="shared" si="33"/>
        <v>0</v>
      </c>
      <c r="AA122" s="23">
        <f t="shared" si="55"/>
        <v>456250</v>
      </c>
      <c r="AC122">
        <v>102</v>
      </c>
      <c r="AD122" s="3">
        <f t="shared" si="34"/>
        <v>0</v>
      </c>
      <c r="AE122" s="3">
        <f t="shared" si="35"/>
        <v>0</v>
      </c>
      <c r="AF122" s="3">
        <f t="shared" si="36"/>
        <v>2269878.3295740355</v>
      </c>
      <c r="AG122" s="3">
        <f t="shared" si="37"/>
        <v>456250</v>
      </c>
    </row>
    <row r="123" spans="2:33">
      <c r="B123">
        <v>103</v>
      </c>
      <c r="C123" s="3">
        <f t="shared" si="38"/>
        <v>165044488.59675664</v>
      </c>
      <c r="D123">
        <f t="shared" si="39"/>
        <v>9.9000000000000005E-2</v>
      </c>
      <c r="E123" s="13">
        <f t="shared" si="28"/>
        <v>8.6498744788083837E-3</v>
      </c>
      <c r="F123" s="15">
        <f t="shared" si="40"/>
        <v>182940923.28863469</v>
      </c>
      <c r="G123" s="16">
        <f t="shared" si="41"/>
        <v>1.3312028828988793E-3</v>
      </c>
      <c r="H123" s="17">
        <f t="shared" si="29"/>
        <v>1361020.2093558817</v>
      </c>
      <c r="I123" s="17">
        <f t="shared" si="30"/>
        <v>1031528.0537297289</v>
      </c>
      <c r="J123" s="2">
        <f t="shared" si="42"/>
        <v>243531.48448201321</v>
      </c>
      <c r="K123" s="2">
        <f t="shared" si="43"/>
        <v>1425507.5930086591</v>
      </c>
      <c r="L123" s="15">
        <f>K123/(1-SUM(G$21:G123))</f>
        <v>1582416.023484007</v>
      </c>
      <c r="M123" s="15">
        <f t="shared" si="44"/>
        <v>181358507.26515067</v>
      </c>
      <c r="N123" s="2">
        <f t="shared" si="31"/>
        <v>1669039.0774906722</v>
      </c>
      <c r="O123" s="3">
        <f t="shared" si="32"/>
        <v>2700567.1312204013</v>
      </c>
      <c r="P123" s="39">
        <f t="shared" si="45"/>
        <v>0</v>
      </c>
      <c r="Q123" s="34">
        <f t="shared" si="46"/>
        <v>0</v>
      </c>
      <c r="R123" s="23">
        <f t="shared" si="47"/>
        <v>0</v>
      </c>
      <c r="S123" s="39">
        <f t="shared" si="48"/>
        <v>0</v>
      </c>
      <c r="T123" s="34">
        <f t="shared" si="49"/>
        <v>0</v>
      </c>
      <c r="U123" s="23">
        <f t="shared" si="50"/>
        <v>0</v>
      </c>
      <c r="V123" s="39">
        <f t="shared" si="51"/>
        <v>92044488.596756637</v>
      </c>
      <c r="W123" s="34">
        <f t="shared" si="52"/>
        <v>1669039.0774906722</v>
      </c>
      <c r="X123" s="23">
        <f t="shared" si="53"/>
        <v>575278.05372972891</v>
      </c>
      <c r="Y123" s="39">
        <f t="shared" si="54"/>
        <v>73000000</v>
      </c>
      <c r="Z123" s="34">
        <f t="shared" si="33"/>
        <v>0</v>
      </c>
      <c r="AA123" s="23">
        <f t="shared" si="55"/>
        <v>456250</v>
      </c>
      <c r="AC123">
        <v>103</v>
      </c>
      <c r="AD123" s="3">
        <f t="shared" si="34"/>
        <v>0</v>
      </c>
      <c r="AE123" s="3">
        <f t="shared" si="35"/>
        <v>0</v>
      </c>
      <c r="AF123" s="3">
        <f t="shared" si="36"/>
        <v>2244317.1312204013</v>
      </c>
      <c r="AG123" s="3">
        <f t="shared" si="37"/>
        <v>456250</v>
      </c>
    </row>
    <row r="124" spans="2:33">
      <c r="B124">
        <v>104</v>
      </c>
      <c r="C124" s="3">
        <f t="shared" si="38"/>
        <v>163375449.51926595</v>
      </c>
      <c r="D124">
        <f t="shared" si="39"/>
        <v>9.9000000000000005E-2</v>
      </c>
      <c r="E124" s="13">
        <f t="shared" si="28"/>
        <v>8.6498744788083837E-3</v>
      </c>
      <c r="F124" s="15">
        <f t="shared" si="40"/>
        <v>181358507.26515067</v>
      </c>
      <c r="G124" s="16">
        <f t="shared" si="41"/>
        <v>1.3402162357518408E-3</v>
      </c>
      <c r="H124" s="17">
        <f t="shared" si="29"/>
        <v>1349247.5553818315</v>
      </c>
      <c r="I124" s="17">
        <f t="shared" si="30"/>
        <v>1021096.5594954122</v>
      </c>
      <c r="J124" s="2">
        <f t="shared" si="42"/>
        <v>243059.6159284731</v>
      </c>
      <c r="K124" s="2">
        <f t="shared" si="43"/>
        <v>1411074.6960918973</v>
      </c>
      <c r="L124" s="15">
        <f>K124/(1-SUM(G$21:G124))</f>
        <v>1568728.3235076154</v>
      </c>
      <c r="M124" s="15">
        <f t="shared" si="44"/>
        <v>179789778.94164306</v>
      </c>
      <c r="N124" s="2">
        <f t="shared" si="31"/>
        <v>1654134.3120203705</v>
      </c>
      <c r="O124" s="3">
        <f t="shared" si="32"/>
        <v>2675230.8715157825</v>
      </c>
      <c r="P124" s="39">
        <f t="shared" si="45"/>
        <v>0</v>
      </c>
      <c r="Q124" s="34">
        <f t="shared" si="46"/>
        <v>0</v>
      </c>
      <c r="R124" s="23">
        <f t="shared" si="47"/>
        <v>0</v>
      </c>
      <c r="S124" s="39">
        <f t="shared" si="48"/>
        <v>0</v>
      </c>
      <c r="T124" s="34">
        <f t="shared" si="49"/>
        <v>0</v>
      </c>
      <c r="U124" s="23">
        <f t="shared" si="50"/>
        <v>0</v>
      </c>
      <c r="V124" s="39">
        <f t="shared" si="51"/>
        <v>90375449.519265965</v>
      </c>
      <c r="W124" s="34">
        <f t="shared" si="52"/>
        <v>1654134.3120203705</v>
      </c>
      <c r="X124" s="23">
        <f t="shared" si="53"/>
        <v>564846.55949541228</v>
      </c>
      <c r="Y124" s="39">
        <f t="shared" si="54"/>
        <v>73000000</v>
      </c>
      <c r="Z124" s="34">
        <f t="shared" si="33"/>
        <v>0</v>
      </c>
      <c r="AA124" s="23">
        <f t="shared" si="55"/>
        <v>456250</v>
      </c>
      <c r="AC124">
        <v>104</v>
      </c>
      <c r="AD124" s="3">
        <f t="shared" si="34"/>
        <v>0</v>
      </c>
      <c r="AE124" s="3">
        <f t="shared" si="35"/>
        <v>0</v>
      </c>
      <c r="AF124" s="3">
        <f t="shared" si="36"/>
        <v>2218980.8715157825</v>
      </c>
      <c r="AG124" s="3">
        <f t="shared" si="37"/>
        <v>456250</v>
      </c>
    </row>
    <row r="125" spans="2:33">
      <c r="B125">
        <v>105</v>
      </c>
      <c r="C125" s="3">
        <f t="shared" si="38"/>
        <v>161721315.20724559</v>
      </c>
      <c r="D125">
        <f t="shared" si="39"/>
        <v>9.9000000000000005E-2</v>
      </c>
      <c r="E125" s="13">
        <f t="shared" si="28"/>
        <v>8.6498744788083837E-3</v>
      </c>
      <c r="F125" s="15">
        <f t="shared" si="40"/>
        <v>179789778.94164306</v>
      </c>
      <c r="G125" s="16">
        <f t="shared" si="41"/>
        <v>1.3492906165147442E-3</v>
      </c>
      <c r="H125" s="17">
        <f t="shared" si="29"/>
        <v>1337576.7333869396</v>
      </c>
      <c r="I125" s="17">
        <f t="shared" si="30"/>
        <v>1010758.2200452848</v>
      </c>
      <c r="J125" s="2">
        <f t="shared" si="42"/>
        <v>242588.66167121913</v>
      </c>
      <c r="K125" s="2">
        <f t="shared" si="43"/>
        <v>1396770.7156170416</v>
      </c>
      <c r="L125" s="15">
        <f>K125/(1-SUM(G$21:G125))</f>
        <v>1555159.0204179229</v>
      </c>
      <c r="M125" s="15">
        <f t="shared" si="44"/>
        <v>178234619.92122513</v>
      </c>
      <c r="N125" s="2">
        <f t="shared" si="31"/>
        <v>1639359.3772882607</v>
      </c>
      <c r="O125" s="3">
        <f t="shared" si="32"/>
        <v>2650117.5973335458</v>
      </c>
      <c r="P125" s="39">
        <f t="shared" si="45"/>
        <v>0</v>
      </c>
      <c r="Q125" s="34">
        <f t="shared" si="46"/>
        <v>0</v>
      </c>
      <c r="R125" s="23">
        <f t="shared" si="47"/>
        <v>0</v>
      </c>
      <c r="S125" s="39">
        <f t="shared" si="48"/>
        <v>0</v>
      </c>
      <c r="T125" s="34">
        <f t="shared" si="49"/>
        <v>0</v>
      </c>
      <c r="U125" s="23">
        <f t="shared" si="50"/>
        <v>0</v>
      </c>
      <c r="V125" s="39">
        <f t="shared" si="51"/>
        <v>88721315.207245588</v>
      </c>
      <c r="W125" s="34">
        <f t="shared" si="52"/>
        <v>1639359.3772882607</v>
      </c>
      <c r="X125" s="23">
        <f t="shared" si="53"/>
        <v>554508.22004528495</v>
      </c>
      <c r="Y125" s="39">
        <f t="shared" si="54"/>
        <v>73000000</v>
      </c>
      <c r="Z125" s="34">
        <f t="shared" si="33"/>
        <v>0</v>
      </c>
      <c r="AA125" s="23">
        <f t="shared" si="55"/>
        <v>456250</v>
      </c>
      <c r="AC125">
        <v>105</v>
      </c>
      <c r="AD125" s="3">
        <f t="shared" si="34"/>
        <v>0</v>
      </c>
      <c r="AE125" s="3">
        <f t="shared" si="35"/>
        <v>0</v>
      </c>
      <c r="AF125" s="3">
        <f t="shared" si="36"/>
        <v>2193867.5973335458</v>
      </c>
      <c r="AG125" s="3">
        <f t="shared" si="37"/>
        <v>456250</v>
      </c>
    </row>
    <row r="126" spans="2:33">
      <c r="B126">
        <v>106</v>
      </c>
      <c r="C126" s="3">
        <f t="shared" si="38"/>
        <v>160081955.82995734</v>
      </c>
      <c r="D126">
        <f t="shared" si="39"/>
        <v>9.9000000000000005E-2</v>
      </c>
      <c r="E126" s="13">
        <f t="shared" si="28"/>
        <v>8.6498744788083837E-3</v>
      </c>
      <c r="F126" s="15">
        <f t="shared" si="40"/>
        <v>178234619.92122513</v>
      </c>
      <c r="G126" s="16">
        <f t="shared" si="41"/>
        <v>1.3584264383973961E-3</v>
      </c>
      <c r="H126" s="17">
        <f t="shared" si="29"/>
        <v>1326006.8625373682</v>
      </c>
      <c r="I126" s="17">
        <f t="shared" si="30"/>
        <v>1000512.2239372333</v>
      </c>
      <c r="J126" s="2">
        <f t="shared" si="42"/>
        <v>242118.61993870343</v>
      </c>
      <c r="K126" s="2">
        <f t="shared" si="43"/>
        <v>1382594.5285798269</v>
      </c>
      <c r="L126" s="15">
        <f>K126/(1-SUM(G$21:G126))</f>
        <v>1541707.0900967214</v>
      </c>
      <c r="M126" s="15">
        <f t="shared" si="44"/>
        <v>176692912.83112842</v>
      </c>
      <c r="N126" s="2">
        <f t="shared" si="31"/>
        <v>1624713.1485185304</v>
      </c>
      <c r="O126" s="3">
        <f t="shared" si="32"/>
        <v>2625225.3724557636</v>
      </c>
      <c r="P126" s="39">
        <f t="shared" si="45"/>
        <v>0</v>
      </c>
      <c r="Q126" s="34">
        <f t="shared" si="46"/>
        <v>0</v>
      </c>
      <c r="R126" s="23">
        <f t="shared" si="47"/>
        <v>0</v>
      </c>
      <c r="S126" s="39">
        <f t="shared" si="48"/>
        <v>0</v>
      </c>
      <c r="T126" s="34">
        <f t="shared" si="49"/>
        <v>0</v>
      </c>
      <c r="U126" s="23">
        <f t="shared" si="50"/>
        <v>0</v>
      </c>
      <c r="V126" s="39">
        <f t="shared" si="51"/>
        <v>87081955.829957321</v>
      </c>
      <c r="W126" s="34">
        <f t="shared" si="52"/>
        <v>1624713.1485185304</v>
      </c>
      <c r="X126" s="23">
        <f t="shared" si="53"/>
        <v>544262.22393723321</v>
      </c>
      <c r="Y126" s="39">
        <f t="shared" si="54"/>
        <v>73000000</v>
      </c>
      <c r="Z126" s="34">
        <f t="shared" si="33"/>
        <v>0</v>
      </c>
      <c r="AA126" s="23">
        <f t="shared" si="55"/>
        <v>456250</v>
      </c>
      <c r="AC126">
        <v>106</v>
      </c>
      <c r="AD126" s="3">
        <f t="shared" si="34"/>
        <v>0</v>
      </c>
      <c r="AE126" s="3">
        <f t="shared" si="35"/>
        <v>0</v>
      </c>
      <c r="AF126" s="3">
        <f t="shared" si="36"/>
        <v>2168975.3724557636</v>
      </c>
      <c r="AG126" s="3">
        <f t="shared" si="37"/>
        <v>456250</v>
      </c>
    </row>
    <row r="127" spans="2:33">
      <c r="B127">
        <v>107</v>
      </c>
      <c r="C127" s="3">
        <f t="shared" si="38"/>
        <v>158457242.6814388</v>
      </c>
      <c r="D127">
        <f t="shared" si="39"/>
        <v>9.9000000000000005E-2</v>
      </c>
      <c r="E127" s="13">
        <f t="shared" si="28"/>
        <v>8.6498744788083837E-3</v>
      </c>
      <c r="F127" s="15">
        <f t="shared" si="40"/>
        <v>176692912.83112842</v>
      </c>
      <c r="G127" s="16">
        <f t="shared" si="41"/>
        <v>1.3676241174073785E-3</v>
      </c>
      <c r="H127" s="17">
        <f t="shared" si="29"/>
        <v>1314537.0696183816</v>
      </c>
      <c r="I127" s="17">
        <f t="shared" si="30"/>
        <v>990357.76675899245</v>
      </c>
      <c r="J127" s="2">
        <f t="shared" si="42"/>
        <v>241649.48896281086</v>
      </c>
      <c r="K127" s="2">
        <f t="shared" si="43"/>
        <v>1368545.0217051276</v>
      </c>
      <c r="L127" s="15">
        <f>K127/(1-SUM(G$21:G127))</f>
        <v>1528371.517284296</v>
      </c>
      <c r="M127" s="15">
        <f t="shared" si="44"/>
        <v>175164541.31384411</v>
      </c>
      <c r="N127" s="2">
        <f t="shared" si="31"/>
        <v>1610194.5106679385</v>
      </c>
      <c r="O127" s="3">
        <f t="shared" si="32"/>
        <v>2600552.2774269311</v>
      </c>
      <c r="P127" s="39">
        <f t="shared" si="45"/>
        <v>0</v>
      </c>
      <c r="Q127" s="34">
        <f t="shared" si="46"/>
        <v>0</v>
      </c>
      <c r="R127" s="23">
        <f t="shared" si="47"/>
        <v>0</v>
      </c>
      <c r="S127" s="39">
        <f t="shared" si="48"/>
        <v>0</v>
      </c>
      <c r="T127" s="34">
        <f t="shared" si="49"/>
        <v>0</v>
      </c>
      <c r="U127" s="23">
        <f t="shared" si="50"/>
        <v>0</v>
      </c>
      <c r="V127" s="39">
        <f t="shared" si="51"/>
        <v>85457242.681438789</v>
      </c>
      <c r="W127" s="34">
        <f t="shared" si="52"/>
        <v>1610194.5106679385</v>
      </c>
      <c r="X127" s="23">
        <f t="shared" si="53"/>
        <v>534107.76675899245</v>
      </c>
      <c r="Y127" s="39">
        <f t="shared" si="54"/>
        <v>73000000</v>
      </c>
      <c r="Z127" s="34">
        <f t="shared" si="33"/>
        <v>0</v>
      </c>
      <c r="AA127" s="23">
        <f t="shared" si="55"/>
        <v>456250</v>
      </c>
      <c r="AC127">
        <v>107</v>
      </c>
      <c r="AD127" s="3">
        <f t="shared" si="34"/>
        <v>0</v>
      </c>
      <c r="AE127" s="3">
        <f t="shared" si="35"/>
        <v>0</v>
      </c>
      <c r="AF127" s="3">
        <f t="shared" si="36"/>
        <v>2144302.2774269311</v>
      </c>
      <c r="AG127" s="3">
        <f t="shared" si="37"/>
        <v>456250</v>
      </c>
    </row>
    <row r="128" spans="2:33">
      <c r="B128">
        <v>108</v>
      </c>
      <c r="C128" s="3">
        <f t="shared" si="38"/>
        <v>156847048.17077088</v>
      </c>
      <c r="D128">
        <f t="shared" si="39"/>
        <v>9.9000000000000005E-2</v>
      </c>
      <c r="E128" s="13">
        <f t="shared" si="28"/>
        <v>8.6498744788083837E-3</v>
      </c>
      <c r="F128" s="15">
        <f t="shared" si="40"/>
        <v>175164541.31384411</v>
      </c>
      <c r="G128" s="16">
        <f t="shared" si="41"/>
        <v>1.3768840723689913E-3</v>
      </c>
      <c r="H128" s="17">
        <f t="shared" si="29"/>
        <v>1303166.4889684417</v>
      </c>
      <c r="I128" s="17">
        <f t="shared" si="30"/>
        <v>980294.05106731795</v>
      </c>
      <c r="J128" s="2">
        <f t="shared" si="42"/>
        <v>241181.2669788521</v>
      </c>
      <c r="K128" s="2">
        <f t="shared" si="43"/>
        <v>1354621.0913627732</v>
      </c>
      <c r="L128" s="15">
        <f>K128/(1-SUM(G$21:G128))</f>
        <v>1515151.295502801</v>
      </c>
      <c r="M128" s="15">
        <f t="shared" si="44"/>
        <v>173649390.0183413</v>
      </c>
      <c r="N128" s="2">
        <f t="shared" si="31"/>
        <v>1595802.3583416254</v>
      </c>
      <c r="O128" s="3">
        <f t="shared" si="32"/>
        <v>2576096.4094089433</v>
      </c>
      <c r="P128" s="39">
        <f t="shared" si="45"/>
        <v>0</v>
      </c>
      <c r="Q128" s="34">
        <f t="shared" si="46"/>
        <v>0</v>
      </c>
      <c r="R128" s="23">
        <f t="shared" si="47"/>
        <v>0</v>
      </c>
      <c r="S128" s="39">
        <f t="shared" si="48"/>
        <v>0</v>
      </c>
      <c r="T128" s="34">
        <f t="shared" si="49"/>
        <v>0</v>
      </c>
      <c r="U128" s="23">
        <f t="shared" si="50"/>
        <v>0</v>
      </c>
      <c r="V128" s="39">
        <f t="shared" si="51"/>
        <v>83847048.170770854</v>
      </c>
      <c r="W128" s="34">
        <f t="shared" si="52"/>
        <v>1595802.3583416254</v>
      </c>
      <c r="X128" s="23">
        <f t="shared" si="53"/>
        <v>524044.05106731784</v>
      </c>
      <c r="Y128" s="39">
        <f t="shared" si="54"/>
        <v>73000000</v>
      </c>
      <c r="Z128" s="34">
        <f t="shared" si="33"/>
        <v>0</v>
      </c>
      <c r="AA128" s="23">
        <f t="shared" si="55"/>
        <v>456250</v>
      </c>
      <c r="AC128">
        <v>108</v>
      </c>
      <c r="AD128" s="3">
        <f t="shared" si="34"/>
        <v>0</v>
      </c>
      <c r="AE128" s="3">
        <f t="shared" si="35"/>
        <v>0</v>
      </c>
      <c r="AF128" s="3">
        <f t="shared" si="36"/>
        <v>2119846.4094089433</v>
      </c>
      <c r="AG128" s="3">
        <f t="shared" si="37"/>
        <v>456250</v>
      </c>
    </row>
    <row r="129" spans="2:33">
      <c r="B129">
        <v>109</v>
      </c>
      <c r="C129" s="3">
        <f t="shared" si="38"/>
        <v>155251245.81242925</v>
      </c>
      <c r="D129">
        <f t="shared" si="39"/>
        <v>9.9000000000000005E-2</v>
      </c>
      <c r="E129" s="13">
        <f t="shared" si="28"/>
        <v>8.6498744788083837E-3</v>
      </c>
      <c r="F129" s="15">
        <f t="shared" si="40"/>
        <v>173649390.0183413</v>
      </c>
      <c r="G129" s="16">
        <f t="shared" si="41"/>
        <v>1.386206724942323E-3</v>
      </c>
      <c r="H129" s="17">
        <f t="shared" si="29"/>
        <v>1291894.2624138754</v>
      </c>
      <c r="I129" s="17">
        <f t="shared" si="30"/>
        <v>970320.28632768278</v>
      </c>
      <c r="J129" s="2">
        <f t="shared" si="42"/>
        <v>240713.952225557</v>
      </c>
      <c r="K129" s="2">
        <f t="shared" si="43"/>
        <v>1340821.6434840898</v>
      </c>
      <c r="L129" s="15">
        <f>K129/(1-SUM(G$21:G129))</f>
        <v>1502045.4269802978</v>
      </c>
      <c r="M129" s="15">
        <f t="shared" si="44"/>
        <v>172147344.59136102</v>
      </c>
      <c r="N129" s="2">
        <f t="shared" si="31"/>
        <v>1581535.5957096468</v>
      </c>
      <c r="O129" s="3">
        <f t="shared" si="32"/>
        <v>2551855.8820373295</v>
      </c>
      <c r="P129" s="39">
        <f t="shared" si="45"/>
        <v>0</v>
      </c>
      <c r="Q129" s="34">
        <f t="shared" si="46"/>
        <v>0</v>
      </c>
      <c r="R129" s="23">
        <f t="shared" si="47"/>
        <v>0</v>
      </c>
      <c r="S129" s="39">
        <f t="shared" si="48"/>
        <v>0</v>
      </c>
      <c r="T129" s="34">
        <f t="shared" si="49"/>
        <v>0</v>
      </c>
      <c r="U129" s="23">
        <f t="shared" si="50"/>
        <v>0</v>
      </c>
      <c r="V129" s="39">
        <f t="shared" si="51"/>
        <v>82251245.812429234</v>
      </c>
      <c r="W129" s="34">
        <f t="shared" si="52"/>
        <v>1581535.5957096468</v>
      </c>
      <c r="X129" s="23">
        <f t="shared" si="53"/>
        <v>514070.28632768267</v>
      </c>
      <c r="Y129" s="39">
        <f t="shared" si="54"/>
        <v>73000000</v>
      </c>
      <c r="Z129" s="34">
        <f t="shared" si="33"/>
        <v>0</v>
      </c>
      <c r="AA129" s="23">
        <f t="shared" si="55"/>
        <v>456250</v>
      </c>
      <c r="AC129">
        <v>109</v>
      </c>
      <c r="AD129" s="3">
        <f t="shared" si="34"/>
        <v>0</v>
      </c>
      <c r="AE129" s="3">
        <f t="shared" si="35"/>
        <v>0</v>
      </c>
      <c r="AF129" s="3">
        <f t="shared" si="36"/>
        <v>2095605.8820373295</v>
      </c>
      <c r="AG129" s="3">
        <f t="shared" si="37"/>
        <v>456250</v>
      </c>
    </row>
    <row r="130" spans="2:33">
      <c r="B130">
        <v>110</v>
      </c>
      <c r="C130" s="3">
        <f t="shared" si="38"/>
        <v>153669710.2167196</v>
      </c>
      <c r="D130">
        <f t="shared" si="39"/>
        <v>9.9000000000000005E-2</v>
      </c>
      <c r="E130" s="13">
        <f t="shared" si="28"/>
        <v>8.6498744788083837E-3</v>
      </c>
      <c r="F130" s="15">
        <f t="shared" si="40"/>
        <v>172147344.59136102</v>
      </c>
      <c r="G130" s="16">
        <f t="shared" si="41"/>
        <v>1.3955924996424535E-3</v>
      </c>
      <c r="H130" s="17">
        <f t="shared" si="29"/>
        <v>1280719.5392041027</v>
      </c>
      <c r="I130" s="17">
        <f t="shared" si="30"/>
        <v>960435.68885449739</v>
      </c>
      <c r="J130" s="2">
        <f t="shared" si="42"/>
        <v>240247.5429450683</v>
      </c>
      <c r="K130" s="2">
        <f t="shared" si="43"/>
        <v>1327145.5934791658</v>
      </c>
      <c r="L130" s="15">
        <f>K130/(1-SUM(G$21:G130))</f>
        <v>1489052.92257545</v>
      </c>
      <c r="M130" s="15">
        <f t="shared" si="44"/>
        <v>170658291.66878557</v>
      </c>
      <c r="N130" s="2">
        <f t="shared" si="31"/>
        <v>1567393.1364242341</v>
      </c>
      <c r="O130" s="3">
        <f t="shared" si="32"/>
        <v>2527828.8252787315</v>
      </c>
      <c r="P130" s="39">
        <f t="shared" si="45"/>
        <v>0</v>
      </c>
      <c r="Q130" s="34">
        <f t="shared" si="46"/>
        <v>0</v>
      </c>
      <c r="R130" s="23">
        <f t="shared" si="47"/>
        <v>0</v>
      </c>
      <c r="S130" s="39">
        <f t="shared" si="48"/>
        <v>0</v>
      </c>
      <c r="T130" s="34">
        <f t="shared" si="49"/>
        <v>0</v>
      </c>
      <c r="U130" s="23">
        <f t="shared" si="50"/>
        <v>0</v>
      </c>
      <c r="V130" s="39">
        <f t="shared" si="51"/>
        <v>80669710.216719583</v>
      </c>
      <c r="W130" s="34">
        <f t="shared" si="52"/>
        <v>1567393.1364242341</v>
      </c>
      <c r="X130" s="23">
        <f t="shared" si="53"/>
        <v>504185.68885449739</v>
      </c>
      <c r="Y130" s="39">
        <f t="shared" si="54"/>
        <v>73000000</v>
      </c>
      <c r="Z130" s="34">
        <f t="shared" si="33"/>
        <v>0</v>
      </c>
      <c r="AA130" s="23">
        <f t="shared" si="55"/>
        <v>456250</v>
      </c>
      <c r="AC130">
        <v>110</v>
      </c>
      <c r="AD130" s="3">
        <f t="shared" si="34"/>
        <v>0</v>
      </c>
      <c r="AE130" s="3">
        <f t="shared" si="35"/>
        <v>0</v>
      </c>
      <c r="AF130" s="3">
        <f t="shared" si="36"/>
        <v>2071578.8252787315</v>
      </c>
      <c r="AG130" s="3">
        <f t="shared" si="37"/>
        <v>456250</v>
      </c>
    </row>
    <row r="131" spans="2:33">
      <c r="B131">
        <v>111</v>
      </c>
      <c r="C131" s="3">
        <f t="shared" si="38"/>
        <v>152102317.08029538</v>
      </c>
      <c r="D131">
        <f t="shared" si="39"/>
        <v>9.9000000000000005E-2</v>
      </c>
      <c r="E131" s="13">
        <f t="shared" si="28"/>
        <v>8.6498744788083837E-3</v>
      </c>
      <c r="F131" s="15">
        <f t="shared" si="40"/>
        <v>170658291.66878557</v>
      </c>
      <c r="G131" s="16">
        <f t="shared" si="41"/>
        <v>1.4050418238587825E-3</v>
      </c>
      <c r="H131" s="17">
        <f t="shared" si="29"/>
        <v>1269641.4759474299</v>
      </c>
      <c r="I131" s="17">
        <f t="shared" si="30"/>
        <v>950639.48175184615</v>
      </c>
      <c r="J131" s="2">
        <f t="shared" si="42"/>
        <v>239782.03738293456</v>
      </c>
      <c r="K131" s="2">
        <f t="shared" si="43"/>
        <v>1313591.8661548323</v>
      </c>
      <c r="L131" s="15">
        <f>K131/(1-SUM(G$21:G131))</f>
        <v>1476172.8017028698</v>
      </c>
      <c r="M131" s="15">
        <f t="shared" si="44"/>
        <v>169182118.86708272</v>
      </c>
      <c r="N131" s="2">
        <f t="shared" si="31"/>
        <v>1553373.9035377668</v>
      </c>
      <c r="O131" s="3">
        <f t="shared" si="32"/>
        <v>2504013.3852896132</v>
      </c>
      <c r="P131" s="39">
        <f t="shared" si="45"/>
        <v>0</v>
      </c>
      <c r="Q131" s="34">
        <f t="shared" si="46"/>
        <v>0</v>
      </c>
      <c r="R131" s="23">
        <f t="shared" si="47"/>
        <v>0</v>
      </c>
      <c r="S131" s="39">
        <f t="shared" si="48"/>
        <v>0</v>
      </c>
      <c r="T131" s="34">
        <f t="shared" si="49"/>
        <v>0</v>
      </c>
      <c r="U131" s="23">
        <f t="shared" si="50"/>
        <v>0</v>
      </c>
      <c r="V131" s="39">
        <f t="shared" si="51"/>
        <v>79102317.080295354</v>
      </c>
      <c r="W131" s="34">
        <f t="shared" si="52"/>
        <v>1553373.9035377668</v>
      </c>
      <c r="X131" s="23">
        <f t="shared" si="53"/>
        <v>494389.48175184592</v>
      </c>
      <c r="Y131" s="39">
        <f t="shared" si="54"/>
        <v>73000000</v>
      </c>
      <c r="Z131" s="34">
        <f t="shared" si="33"/>
        <v>0</v>
      </c>
      <c r="AA131" s="23">
        <f t="shared" si="55"/>
        <v>456250</v>
      </c>
      <c r="AC131">
        <v>111</v>
      </c>
      <c r="AD131" s="3">
        <f t="shared" si="34"/>
        <v>0</v>
      </c>
      <c r="AE131" s="3">
        <f t="shared" si="35"/>
        <v>0</v>
      </c>
      <c r="AF131" s="3">
        <f t="shared" si="36"/>
        <v>2047763.3852896127</v>
      </c>
      <c r="AG131" s="3">
        <f t="shared" si="37"/>
        <v>456250</v>
      </c>
    </row>
    <row r="132" spans="2:33">
      <c r="B132">
        <v>112</v>
      </c>
      <c r="C132" s="3">
        <f t="shared" si="38"/>
        <v>150548943.17675763</v>
      </c>
      <c r="D132">
        <f t="shared" si="39"/>
        <v>9.9000000000000005E-2</v>
      </c>
      <c r="E132" s="13">
        <f t="shared" si="28"/>
        <v>8.6498744788083837E-3</v>
      </c>
      <c r="F132" s="15">
        <f t="shared" si="40"/>
        <v>169182118.86708272</v>
      </c>
      <c r="G132" s="16">
        <f t="shared" si="41"/>
        <v>1.4145551278744934E-3</v>
      </c>
      <c r="H132" s="17">
        <f t="shared" si="29"/>
        <v>1258659.2365473954</v>
      </c>
      <c r="I132" s="17">
        <f t="shared" si="30"/>
        <v>940930.89485473512</v>
      </c>
      <c r="J132" s="2">
        <f t="shared" si="42"/>
        <v>239317.43378810392</v>
      </c>
      <c r="K132" s="2">
        <f t="shared" si="43"/>
        <v>1300159.395633352</v>
      </c>
      <c r="L132" s="15">
        <f>K132/(1-SUM(G$21:G132))</f>
        <v>1463404.0922591095</v>
      </c>
      <c r="M132" s="15">
        <f t="shared" si="44"/>
        <v>167718714.77482361</v>
      </c>
      <c r="N132" s="2">
        <f t="shared" si="31"/>
        <v>1539476.829421456</v>
      </c>
      <c r="O132" s="3">
        <f t="shared" si="32"/>
        <v>2480407.7242761911</v>
      </c>
      <c r="P132" s="39">
        <f t="shared" si="45"/>
        <v>0</v>
      </c>
      <c r="Q132" s="34">
        <f t="shared" si="46"/>
        <v>0</v>
      </c>
      <c r="R132" s="23">
        <f t="shared" si="47"/>
        <v>0</v>
      </c>
      <c r="S132" s="39">
        <f t="shared" si="48"/>
        <v>0</v>
      </c>
      <c r="T132" s="34">
        <f t="shared" si="49"/>
        <v>0</v>
      </c>
      <c r="U132" s="23">
        <f t="shared" si="50"/>
        <v>0</v>
      </c>
      <c r="V132" s="39">
        <f t="shared" si="51"/>
        <v>77548943.176757589</v>
      </c>
      <c r="W132" s="34">
        <f t="shared" si="52"/>
        <v>1539476.829421456</v>
      </c>
      <c r="X132" s="23">
        <f t="shared" si="53"/>
        <v>484680.89485473488</v>
      </c>
      <c r="Y132" s="39">
        <f t="shared" si="54"/>
        <v>73000000</v>
      </c>
      <c r="Z132" s="34">
        <f t="shared" si="33"/>
        <v>0</v>
      </c>
      <c r="AA132" s="23">
        <f t="shared" si="55"/>
        <v>456250</v>
      </c>
      <c r="AC132">
        <v>112</v>
      </c>
      <c r="AD132" s="3">
        <f t="shared" si="34"/>
        <v>0</v>
      </c>
      <c r="AE132" s="3">
        <f t="shared" si="35"/>
        <v>0</v>
      </c>
      <c r="AF132" s="3">
        <f t="shared" si="36"/>
        <v>2024157.7242761909</v>
      </c>
      <c r="AG132" s="3">
        <f t="shared" si="37"/>
        <v>456250</v>
      </c>
    </row>
    <row r="133" spans="2:33">
      <c r="B133">
        <v>113</v>
      </c>
      <c r="C133" s="3">
        <f t="shared" si="38"/>
        <v>149009466.3473362</v>
      </c>
      <c r="D133">
        <f t="shared" si="39"/>
        <v>9.9000000000000005E-2</v>
      </c>
      <c r="E133" s="13">
        <f t="shared" si="28"/>
        <v>8.6498744788083837E-3</v>
      </c>
      <c r="F133" s="15">
        <f t="shared" si="40"/>
        <v>167718714.77482361</v>
      </c>
      <c r="G133" s="16">
        <f t="shared" si="41"/>
        <v>1.4241328448861437E-3</v>
      </c>
      <c r="H133" s="17">
        <f t="shared" si="29"/>
        <v>1247771.9921396675</v>
      </c>
      <c r="I133" s="17">
        <f t="shared" si="30"/>
        <v>931309.1646708512</v>
      </c>
      <c r="J133" s="2">
        <f t="shared" si="42"/>
        <v>238853.73041291724</v>
      </c>
      <c r="K133" s="2">
        <f t="shared" si="43"/>
        <v>1286847.1252718132</v>
      </c>
      <c r="L133" s="15">
        <f>K133/(1-SUM(G$21:G133))</f>
        <v>1450745.8305492937</v>
      </c>
      <c r="M133" s="15">
        <f t="shared" si="44"/>
        <v>166267968.94427431</v>
      </c>
      <c r="N133" s="2">
        <f t="shared" si="31"/>
        <v>1525700.8556847305</v>
      </c>
      <c r="O133" s="3">
        <f t="shared" si="32"/>
        <v>2457010.0203555818</v>
      </c>
      <c r="P133" s="39">
        <f t="shared" si="45"/>
        <v>0</v>
      </c>
      <c r="Q133" s="34">
        <f t="shared" si="46"/>
        <v>0</v>
      </c>
      <c r="R133" s="23">
        <f t="shared" si="47"/>
        <v>0</v>
      </c>
      <c r="S133" s="39">
        <f t="shared" si="48"/>
        <v>0</v>
      </c>
      <c r="T133" s="34">
        <f t="shared" si="49"/>
        <v>0</v>
      </c>
      <c r="U133" s="23">
        <f t="shared" si="50"/>
        <v>0</v>
      </c>
      <c r="V133" s="39">
        <f t="shared" si="51"/>
        <v>76009466.347336128</v>
      </c>
      <c r="W133" s="34">
        <f t="shared" si="52"/>
        <v>1525700.8556847305</v>
      </c>
      <c r="X133" s="23">
        <f t="shared" si="53"/>
        <v>475059.16467085079</v>
      </c>
      <c r="Y133" s="39">
        <f t="shared" si="54"/>
        <v>73000000</v>
      </c>
      <c r="Z133" s="34">
        <f t="shared" si="33"/>
        <v>0</v>
      </c>
      <c r="AA133" s="23">
        <f t="shared" si="55"/>
        <v>456250</v>
      </c>
      <c r="AC133">
        <v>113</v>
      </c>
      <c r="AD133" s="3">
        <f t="shared" si="34"/>
        <v>0</v>
      </c>
      <c r="AE133" s="3">
        <f t="shared" si="35"/>
        <v>0</v>
      </c>
      <c r="AF133" s="3">
        <f t="shared" si="36"/>
        <v>2000760.0203555813</v>
      </c>
      <c r="AG133" s="3">
        <f t="shared" si="37"/>
        <v>456250</v>
      </c>
    </row>
    <row r="134" spans="2:33">
      <c r="B134">
        <v>114</v>
      </c>
      <c r="C134" s="3">
        <f t="shared" si="38"/>
        <v>147483765.49165145</v>
      </c>
      <c r="D134">
        <f t="shared" si="39"/>
        <v>9.9000000000000005E-2</v>
      </c>
      <c r="E134" s="13">
        <f t="shared" si="28"/>
        <v>8.6498744788083837E-3</v>
      </c>
      <c r="F134" s="15">
        <f t="shared" si="40"/>
        <v>166267968.94427431</v>
      </c>
      <c r="G134" s="16">
        <f t="shared" si="41"/>
        <v>1.4337754110233941E-3</v>
      </c>
      <c r="H134" s="17">
        <f t="shared" si="29"/>
        <v>1236978.9210294867</v>
      </c>
      <c r="I134" s="17">
        <f t="shared" si="30"/>
        <v>921773.53432282154</v>
      </c>
      <c r="J134" s="2">
        <f t="shared" si="42"/>
        <v>238390.92551310183</v>
      </c>
      <c r="K134" s="2">
        <f t="shared" si="43"/>
        <v>1273654.0075822212</v>
      </c>
      <c r="L134" s="15">
        <f>K134/(1-SUM(G$21:G134))</f>
        <v>1438197.0612143874</v>
      </c>
      <c r="M134" s="15">
        <f t="shared" si="44"/>
        <v>164829771.88305992</v>
      </c>
      <c r="N134" s="2">
        <f t="shared" si="31"/>
        <v>1512044.9330953229</v>
      </c>
      <c r="O134" s="3">
        <f t="shared" si="32"/>
        <v>2433818.4674181445</v>
      </c>
      <c r="P134" s="39">
        <f t="shared" si="45"/>
        <v>0</v>
      </c>
      <c r="Q134" s="34">
        <f t="shared" si="46"/>
        <v>0</v>
      </c>
      <c r="R134" s="23">
        <f t="shared" si="47"/>
        <v>0</v>
      </c>
      <c r="S134" s="39">
        <f t="shared" si="48"/>
        <v>0</v>
      </c>
      <c r="T134" s="34">
        <f t="shared" si="49"/>
        <v>0</v>
      </c>
      <c r="U134" s="23">
        <f t="shared" si="50"/>
        <v>0</v>
      </c>
      <c r="V134" s="39">
        <f t="shared" si="51"/>
        <v>74483765.491651401</v>
      </c>
      <c r="W134" s="34">
        <f t="shared" si="52"/>
        <v>1512044.9330953229</v>
      </c>
      <c r="X134" s="23">
        <f t="shared" si="53"/>
        <v>465523.53432282124</v>
      </c>
      <c r="Y134" s="39">
        <f t="shared" si="54"/>
        <v>73000000</v>
      </c>
      <c r="Z134" s="34">
        <f t="shared" si="33"/>
        <v>0</v>
      </c>
      <c r="AA134" s="23">
        <f t="shared" si="55"/>
        <v>456250</v>
      </c>
      <c r="AC134">
        <v>114</v>
      </c>
      <c r="AD134" s="3">
        <f t="shared" si="34"/>
        <v>0</v>
      </c>
      <c r="AE134" s="3">
        <f t="shared" si="35"/>
        <v>0</v>
      </c>
      <c r="AF134" s="3">
        <f t="shared" si="36"/>
        <v>1977568.4674181442</v>
      </c>
      <c r="AG134" s="3">
        <f t="shared" si="37"/>
        <v>456250</v>
      </c>
    </row>
    <row r="135" spans="2:33">
      <c r="B135">
        <v>115</v>
      </c>
      <c r="C135" s="3">
        <f t="shared" si="38"/>
        <v>145971720.55855614</v>
      </c>
      <c r="D135">
        <f t="shared" si="39"/>
        <v>9.9000000000000005E-2</v>
      </c>
      <c r="E135" s="13">
        <f t="shared" si="28"/>
        <v>8.6498744788083837E-3</v>
      </c>
      <c r="F135" s="15">
        <f t="shared" si="40"/>
        <v>164829771.88305992</v>
      </c>
      <c r="G135" s="16">
        <f t="shared" si="41"/>
        <v>1.4434832653688649E-3</v>
      </c>
      <c r="H135" s="17">
        <f t="shared" si="29"/>
        <v>1226279.2086296498</v>
      </c>
      <c r="I135" s="17">
        <f t="shared" si="30"/>
        <v>912323.25349097594</v>
      </c>
      <c r="J135" s="2">
        <f t="shared" si="42"/>
        <v>237929.01734776443</v>
      </c>
      <c r="K135" s="2">
        <f t="shared" si="43"/>
        <v>1260579.0041522796</v>
      </c>
      <c r="L135" s="15">
        <f>K135/(1-SUM(G$21:G135))</f>
        <v>1425756.8371590923</v>
      </c>
      <c r="M135" s="15">
        <f t="shared" si="44"/>
        <v>163404015.04590082</v>
      </c>
      <c r="N135" s="2">
        <f t="shared" si="31"/>
        <v>1498508.021500044</v>
      </c>
      <c r="O135" s="3">
        <f t="shared" si="32"/>
        <v>2410831.2749910201</v>
      </c>
      <c r="P135" s="39">
        <f t="shared" si="45"/>
        <v>0</v>
      </c>
      <c r="Q135" s="34">
        <f t="shared" si="46"/>
        <v>0</v>
      </c>
      <c r="R135" s="23">
        <f t="shared" si="47"/>
        <v>0</v>
      </c>
      <c r="S135" s="39">
        <f t="shared" si="48"/>
        <v>0</v>
      </c>
      <c r="T135" s="34">
        <f t="shared" si="49"/>
        <v>0</v>
      </c>
      <c r="U135" s="23">
        <f t="shared" si="50"/>
        <v>0</v>
      </c>
      <c r="V135" s="39">
        <f t="shared" si="51"/>
        <v>72971720.55855608</v>
      </c>
      <c r="W135" s="34">
        <f t="shared" si="52"/>
        <v>1498508.021500044</v>
      </c>
      <c r="X135" s="23">
        <f t="shared" si="53"/>
        <v>456073.25349097553</v>
      </c>
      <c r="Y135" s="39">
        <f t="shared" si="54"/>
        <v>73000000</v>
      </c>
      <c r="Z135" s="34">
        <f t="shared" si="33"/>
        <v>0</v>
      </c>
      <c r="AA135" s="23">
        <f t="shared" si="55"/>
        <v>456250</v>
      </c>
      <c r="AC135">
        <v>115</v>
      </c>
      <c r="AD135" s="3">
        <f t="shared" si="34"/>
        <v>0</v>
      </c>
      <c r="AE135" s="3">
        <f t="shared" si="35"/>
        <v>0</v>
      </c>
      <c r="AF135" s="3">
        <f t="shared" si="36"/>
        <v>1954581.2749910196</v>
      </c>
      <c r="AG135" s="3">
        <f t="shared" si="37"/>
        <v>456250</v>
      </c>
    </row>
    <row r="136" spans="2:33">
      <c r="B136">
        <v>116</v>
      </c>
      <c r="C136" s="3">
        <f t="shared" si="38"/>
        <v>144473212.53705612</v>
      </c>
      <c r="D136">
        <f t="shared" si="39"/>
        <v>9.9000000000000005E-2</v>
      </c>
      <c r="E136" s="13">
        <f t="shared" si="28"/>
        <v>8.6498744788083837E-3</v>
      </c>
      <c r="F136" s="15">
        <f t="shared" si="40"/>
        <v>163404015.04590082</v>
      </c>
      <c r="G136" s="16">
        <f t="shared" si="41"/>
        <v>1.4532568499781332E-3</v>
      </c>
      <c r="H136" s="17">
        <f t="shared" si="29"/>
        <v>1215672.0473990308</v>
      </c>
      <c r="I136" s="17">
        <f t="shared" si="30"/>
        <v>902957.57835660072</v>
      </c>
      <c r="J136" s="2">
        <f t="shared" si="42"/>
        <v>237468.00417938532</v>
      </c>
      <c r="K136" s="2">
        <f t="shared" si="43"/>
        <v>1247621.0855668562</v>
      </c>
      <c r="L136" s="15">
        <f>K136/(1-SUM(G$21:G136))</f>
        <v>1413424.2194803632</v>
      </c>
      <c r="M136" s="15">
        <f t="shared" si="44"/>
        <v>161990590.82642046</v>
      </c>
      <c r="N136" s="2">
        <f t="shared" si="31"/>
        <v>1485089.0897462415</v>
      </c>
      <c r="O136" s="3">
        <f t="shared" si="32"/>
        <v>2388046.6681028423</v>
      </c>
      <c r="P136" s="39">
        <f t="shared" si="45"/>
        <v>0</v>
      </c>
      <c r="Q136" s="34">
        <f t="shared" si="46"/>
        <v>0</v>
      </c>
      <c r="R136" s="23">
        <f t="shared" si="47"/>
        <v>0</v>
      </c>
      <c r="S136" s="39">
        <f t="shared" si="48"/>
        <v>0</v>
      </c>
      <c r="T136" s="34">
        <f t="shared" si="49"/>
        <v>0</v>
      </c>
      <c r="U136" s="23">
        <f t="shared" si="50"/>
        <v>0</v>
      </c>
      <c r="V136" s="39">
        <f t="shared" si="51"/>
        <v>71473212.537056029</v>
      </c>
      <c r="W136" s="34">
        <f t="shared" si="52"/>
        <v>1485089.0897462415</v>
      </c>
      <c r="X136" s="23">
        <f t="shared" si="53"/>
        <v>446707.57835660013</v>
      </c>
      <c r="Y136" s="39">
        <f t="shared" si="54"/>
        <v>73000000</v>
      </c>
      <c r="Z136" s="34">
        <f t="shared" si="33"/>
        <v>0</v>
      </c>
      <c r="AA136" s="23">
        <f t="shared" si="55"/>
        <v>456250</v>
      </c>
      <c r="AC136">
        <v>116</v>
      </c>
      <c r="AD136" s="3">
        <f t="shared" si="34"/>
        <v>0</v>
      </c>
      <c r="AE136" s="3">
        <f t="shared" si="35"/>
        <v>0</v>
      </c>
      <c r="AF136" s="3">
        <f t="shared" si="36"/>
        <v>1931796.6681028416</v>
      </c>
      <c r="AG136" s="3">
        <f t="shared" si="37"/>
        <v>456250</v>
      </c>
    </row>
    <row r="137" spans="2:33">
      <c r="B137">
        <v>117</v>
      </c>
      <c r="C137" s="3">
        <f t="shared" si="38"/>
        <v>142988123.44730988</v>
      </c>
      <c r="D137">
        <f t="shared" si="39"/>
        <v>9.9000000000000005E-2</v>
      </c>
      <c r="E137" s="13">
        <f t="shared" si="28"/>
        <v>8.6498744788083837E-3</v>
      </c>
      <c r="F137" s="15">
        <f t="shared" si="40"/>
        <v>161990590.82642046</v>
      </c>
      <c r="G137" s="16">
        <f t="shared" si="41"/>
        <v>1.4630966098998605E-3</v>
      </c>
      <c r="H137" s="17">
        <f t="shared" si="29"/>
        <v>1205156.6367816334</v>
      </c>
      <c r="I137" s="17">
        <f t="shared" si="30"/>
        <v>893675.77154568676</v>
      </c>
      <c r="J137" s="2">
        <f t="shared" si="42"/>
        <v>237007.88427381121</v>
      </c>
      <c r="K137" s="2">
        <f t="shared" si="43"/>
        <v>1234779.2313301321</v>
      </c>
      <c r="L137" s="15">
        <f>K137/(1-SUM(G$21:G137))</f>
        <v>1401198.2773965506</v>
      </c>
      <c r="M137" s="15">
        <f t="shared" si="44"/>
        <v>160589392.5490239</v>
      </c>
      <c r="N137" s="2">
        <f t="shared" si="31"/>
        <v>1471787.1156039434</v>
      </c>
      <c r="O137" s="3">
        <f t="shared" si="32"/>
        <v>2365462.8871496301</v>
      </c>
      <c r="P137" s="39">
        <f t="shared" si="45"/>
        <v>0</v>
      </c>
      <c r="Q137" s="34">
        <f t="shared" si="46"/>
        <v>0</v>
      </c>
      <c r="R137" s="23">
        <f t="shared" si="47"/>
        <v>0</v>
      </c>
      <c r="S137" s="39">
        <f t="shared" si="48"/>
        <v>0</v>
      </c>
      <c r="T137" s="34">
        <f t="shared" si="49"/>
        <v>0</v>
      </c>
      <c r="U137" s="23">
        <f t="shared" si="50"/>
        <v>0</v>
      </c>
      <c r="V137" s="39">
        <f t="shared" si="51"/>
        <v>69988123.447309792</v>
      </c>
      <c r="W137" s="34">
        <f t="shared" si="52"/>
        <v>1471787.1156039434</v>
      </c>
      <c r="X137" s="23">
        <f t="shared" si="53"/>
        <v>437425.77154568624</v>
      </c>
      <c r="Y137" s="39">
        <f t="shared" si="54"/>
        <v>73000000</v>
      </c>
      <c r="Z137" s="34">
        <f t="shared" si="33"/>
        <v>0</v>
      </c>
      <c r="AA137" s="23">
        <f t="shared" si="55"/>
        <v>456250</v>
      </c>
      <c r="AC137">
        <v>117</v>
      </c>
      <c r="AD137" s="3">
        <f t="shared" si="34"/>
        <v>0</v>
      </c>
      <c r="AE137" s="3">
        <f t="shared" si="35"/>
        <v>0</v>
      </c>
      <c r="AF137" s="3">
        <f t="shared" si="36"/>
        <v>1909212.8871496296</v>
      </c>
      <c r="AG137" s="3">
        <f t="shared" si="37"/>
        <v>456250</v>
      </c>
    </row>
    <row r="138" spans="2:33">
      <c r="B138">
        <v>118</v>
      </c>
      <c r="C138" s="3">
        <f t="shared" si="38"/>
        <v>141516336.33170596</v>
      </c>
      <c r="D138">
        <f t="shared" si="39"/>
        <v>9.9000000000000005E-2</v>
      </c>
      <c r="E138" s="13">
        <f t="shared" si="28"/>
        <v>8.6498744788083837E-3</v>
      </c>
      <c r="F138" s="15">
        <f t="shared" si="40"/>
        <v>160589392.5490239</v>
      </c>
      <c r="G138" s="16">
        <f t="shared" si="41"/>
        <v>1.4730029931960577E-3</v>
      </c>
      <c r="H138" s="17">
        <f t="shared" si="29"/>
        <v>1194732.1831461692</v>
      </c>
      <c r="I138" s="17">
        <f t="shared" si="30"/>
        <v>884477.10207316221</v>
      </c>
      <c r="J138" s="2">
        <f t="shared" si="42"/>
        <v>236548.65590024888</v>
      </c>
      <c r="K138" s="2">
        <f t="shared" si="43"/>
        <v>1222052.429788419</v>
      </c>
      <c r="L138" s="15">
        <f>K138/(1-SUM(G$21:G138))</f>
        <v>1389078.088177148</v>
      </c>
      <c r="M138" s="15">
        <f t="shared" si="44"/>
        <v>159200314.46084675</v>
      </c>
      <c r="N138" s="2">
        <f t="shared" si="31"/>
        <v>1458601.0856886678</v>
      </c>
      <c r="O138" s="3">
        <f t="shared" si="32"/>
        <v>2343078.1877618302</v>
      </c>
      <c r="P138" s="39">
        <f t="shared" si="45"/>
        <v>0</v>
      </c>
      <c r="Q138" s="34">
        <f t="shared" si="46"/>
        <v>0</v>
      </c>
      <c r="R138" s="23">
        <f t="shared" si="47"/>
        <v>0</v>
      </c>
      <c r="S138" s="39">
        <f t="shared" si="48"/>
        <v>0</v>
      </c>
      <c r="T138" s="34">
        <f t="shared" si="49"/>
        <v>0</v>
      </c>
      <c r="U138" s="23">
        <f t="shared" si="50"/>
        <v>0</v>
      </c>
      <c r="V138" s="39">
        <f t="shared" si="51"/>
        <v>68516336.331705853</v>
      </c>
      <c r="W138" s="34">
        <f t="shared" si="52"/>
        <v>1458601.0856886678</v>
      </c>
      <c r="X138" s="23">
        <f t="shared" si="53"/>
        <v>428227.10207316157</v>
      </c>
      <c r="Y138" s="39">
        <f t="shared" si="54"/>
        <v>73000000</v>
      </c>
      <c r="Z138" s="34">
        <f t="shared" si="33"/>
        <v>0</v>
      </c>
      <c r="AA138" s="23">
        <f t="shared" si="55"/>
        <v>456250</v>
      </c>
      <c r="AC138">
        <v>118</v>
      </c>
      <c r="AD138" s="3">
        <f t="shared" si="34"/>
        <v>0</v>
      </c>
      <c r="AE138" s="3">
        <f t="shared" si="35"/>
        <v>0</v>
      </c>
      <c r="AF138" s="3">
        <f t="shared" si="36"/>
        <v>1886828.1877618295</v>
      </c>
      <c r="AG138" s="3">
        <f t="shared" si="37"/>
        <v>456250</v>
      </c>
    </row>
    <row r="139" spans="2:33">
      <c r="B139">
        <v>119</v>
      </c>
      <c r="C139" s="3">
        <f t="shared" si="38"/>
        <v>140057735.24601731</v>
      </c>
      <c r="D139">
        <f t="shared" si="39"/>
        <v>9.9000000000000005E-2</v>
      </c>
      <c r="E139" s="13">
        <f t="shared" si="28"/>
        <v>8.6498744788083837E-3</v>
      </c>
      <c r="F139" s="15">
        <f t="shared" si="40"/>
        <v>159200314.46084675</v>
      </c>
      <c r="G139" s="16">
        <f t="shared" si="41"/>
        <v>1.4829764509624894E-3</v>
      </c>
      <c r="H139" s="17">
        <f t="shared" si="29"/>
        <v>1184397.8997261622</v>
      </c>
      <c r="I139" s="17">
        <f t="shared" si="30"/>
        <v>875360.8452876081</v>
      </c>
      <c r="J139" s="2">
        <f t="shared" si="42"/>
        <v>236090.31733125879</v>
      </c>
      <c r="K139" s="2">
        <f t="shared" si="43"/>
        <v>1209439.6780536491</v>
      </c>
      <c r="L139" s="15">
        <f>K139/(1-SUM(G$21:G139))</f>
        <v>1377062.7370731526</v>
      </c>
      <c r="M139" s="15">
        <f t="shared" si="44"/>
        <v>157823251.7237736</v>
      </c>
      <c r="N139" s="2">
        <f t="shared" si="31"/>
        <v>1445529.9953849078</v>
      </c>
      <c r="O139" s="3">
        <f t="shared" si="32"/>
        <v>2320890.8406725158</v>
      </c>
      <c r="P139" s="39">
        <f t="shared" si="45"/>
        <v>0</v>
      </c>
      <c r="Q139" s="34">
        <f t="shared" si="46"/>
        <v>0</v>
      </c>
      <c r="R139" s="23">
        <f t="shared" si="47"/>
        <v>0</v>
      </c>
      <c r="S139" s="39">
        <f t="shared" si="48"/>
        <v>0</v>
      </c>
      <c r="T139" s="34">
        <f t="shared" si="49"/>
        <v>0</v>
      </c>
      <c r="U139" s="23">
        <f t="shared" si="50"/>
        <v>0</v>
      </c>
      <c r="V139" s="39">
        <f t="shared" si="51"/>
        <v>67057735.246017188</v>
      </c>
      <c r="W139" s="34">
        <f t="shared" si="52"/>
        <v>1445529.9953849078</v>
      </c>
      <c r="X139" s="23">
        <f t="shared" si="53"/>
        <v>419110.84528760746</v>
      </c>
      <c r="Y139" s="39">
        <f t="shared" si="54"/>
        <v>73000000</v>
      </c>
      <c r="Z139" s="34">
        <f t="shared" si="33"/>
        <v>0</v>
      </c>
      <c r="AA139" s="23">
        <f t="shared" si="55"/>
        <v>456250</v>
      </c>
      <c r="AC139">
        <v>119</v>
      </c>
      <c r="AD139" s="3">
        <f t="shared" si="34"/>
        <v>0</v>
      </c>
      <c r="AE139" s="3">
        <f t="shared" si="35"/>
        <v>0</v>
      </c>
      <c r="AF139" s="3">
        <f t="shared" si="36"/>
        <v>1864640.8406725153</v>
      </c>
      <c r="AG139" s="3">
        <f t="shared" si="37"/>
        <v>456250</v>
      </c>
    </row>
    <row r="140" spans="2:33">
      <c r="B140">
        <v>120</v>
      </c>
      <c r="C140" s="3">
        <f t="shared" si="38"/>
        <v>138612205.25063241</v>
      </c>
      <c r="D140">
        <f t="shared" si="39"/>
        <v>9.9000000000000005E-2</v>
      </c>
      <c r="E140" s="13">
        <f t="shared" si="28"/>
        <v>8.6498744788083837E-3</v>
      </c>
      <c r="F140" s="15">
        <f t="shared" si="40"/>
        <v>157823251.7237736</v>
      </c>
      <c r="G140" s="16">
        <f t="shared" si="41"/>
        <v>1.4930174373492147E-3</v>
      </c>
      <c r="H140" s="17">
        <f t="shared" si="29"/>
        <v>1174153.0065605664</v>
      </c>
      <c r="I140" s="17">
        <f t="shared" si="30"/>
        <v>866326.28281645244</v>
      </c>
      <c r="J140" s="2">
        <f t="shared" si="42"/>
        <v>235632.86684274848</v>
      </c>
      <c r="K140" s="2">
        <f t="shared" si="43"/>
        <v>1196939.9819275232</v>
      </c>
      <c r="L140" s="15">
        <f>K140/(1-SUM(G$21:G140))</f>
        <v>1365151.3172480257</v>
      </c>
      <c r="M140" s="15">
        <f t="shared" si="44"/>
        <v>156458100.40652558</v>
      </c>
      <c r="N140" s="2">
        <f t="shared" si="31"/>
        <v>1432572.8487702715</v>
      </c>
      <c r="O140" s="3">
        <f t="shared" si="32"/>
        <v>2298899.131586724</v>
      </c>
      <c r="P140" s="39">
        <f t="shared" si="45"/>
        <v>0</v>
      </c>
      <c r="Q140" s="34">
        <f t="shared" si="46"/>
        <v>0</v>
      </c>
      <c r="R140" s="23">
        <f t="shared" si="47"/>
        <v>0</v>
      </c>
      <c r="S140" s="39">
        <f t="shared" si="48"/>
        <v>0</v>
      </c>
      <c r="T140" s="34">
        <f t="shared" si="49"/>
        <v>0</v>
      </c>
      <c r="U140" s="23">
        <f t="shared" si="50"/>
        <v>0</v>
      </c>
      <c r="V140" s="39">
        <f t="shared" si="51"/>
        <v>65612205.250632279</v>
      </c>
      <c r="W140" s="34">
        <f t="shared" si="52"/>
        <v>1432572.8487702715</v>
      </c>
      <c r="X140" s="23">
        <f t="shared" si="53"/>
        <v>410076.28281645174</v>
      </c>
      <c r="Y140" s="39">
        <f t="shared" si="54"/>
        <v>73000000</v>
      </c>
      <c r="Z140" s="34">
        <f t="shared" si="33"/>
        <v>0</v>
      </c>
      <c r="AA140" s="23">
        <f t="shared" si="55"/>
        <v>456250</v>
      </c>
      <c r="AC140">
        <v>120</v>
      </c>
      <c r="AD140" s="3">
        <f t="shared" si="34"/>
        <v>0</v>
      </c>
      <c r="AE140" s="3">
        <f t="shared" si="35"/>
        <v>0</v>
      </c>
      <c r="AF140" s="3">
        <f t="shared" si="36"/>
        <v>1842649.1315867233</v>
      </c>
      <c r="AG140" s="3">
        <f t="shared" si="37"/>
        <v>456250</v>
      </c>
    </row>
    <row r="141" spans="2:33">
      <c r="B141">
        <v>121</v>
      </c>
      <c r="C141" s="3">
        <f t="shared" si="38"/>
        <v>137179632.40186214</v>
      </c>
      <c r="D141">
        <f t="shared" si="39"/>
        <v>9.9000000000000005E-2</v>
      </c>
      <c r="E141" s="13">
        <f t="shared" si="28"/>
        <v>8.6498744788083837E-3</v>
      </c>
      <c r="F141" s="15">
        <f t="shared" si="40"/>
        <v>156458100.40652558</v>
      </c>
      <c r="G141" s="16">
        <f t="shared" si="41"/>
        <v>1.5031264095812667E-3</v>
      </c>
      <c r="H141" s="17">
        <f t="shared" si="29"/>
        <v>1163996.7304349022</v>
      </c>
      <c r="I141" s="17">
        <f t="shared" si="30"/>
        <v>857372.7025116384</v>
      </c>
      <c r="J141" s="2">
        <f t="shared" si="42"/>
        <v>235176.30271396611</v>
      </c>
      <c r="K141" s="2">
        <f t="shared" si="43"/>
        <v>1184552.3558263169</v>
      </c>
      <c r="L141" s="15">
        <f>K141/(1-SUM(G$21:G141))</f>
        <v>1353342.9297092503</v>
      </c>
      <c r="M141" s="15">
        <f t="shared" si="44"/>
        <v>155104757.47681633</v>
      </c>
      <c r="N141" s="2">
        <f t="shared" si="31"/>
        <v>1419728.6585402829</v>
      </c>
      <c r="O141" s="3">
        <f t="shared" si="32"/>
        <v>2277101.3610519213</v>
      </c>
      <c r="P141" s="39">
        <f t="shared" si="45"/>
        <v>0</v>
      </c>
      <c r="Q141" s="34">
        <f t="shared" si="46"/>
        <v>0</v>
      </c>
      <c r="R141" s="23">
        <f t="shared" si="47"/>
        <v>0</v>
      </c>
      <c r="S141" s="39">
        <f t="shared" si="48"/>
        <v>0</v>
      </c>
      <c r="T141" s="34">
        <f t="shared" si="49"/>
        <v>0</v>
      </c>
      <c r="U141" s="23">
        <f t="shared" si="50"/>
        <v>0</v>
      </c>
      <c r="V141" s="39">
        <f t="shared" si="51"/>
        <v>64179632.40186201</v>
      </c>
      <c r="W141" s="34">
        <f t="shared" si="52"/>
        <v>1419728.6585402829</v>
      </c>
      <c r="X141" s="23">
        <f t="shared" si="53"/>
        <v>401122.70251163753</v>
      </c>
      <c r="Y141" s="39">
        <f t="shared" si="54"/>
        <v>73000000</v>
      </c>
      <c r="Z141" s="34">
        <f t="shared" si="33"/>
        <v>0</v>
      </c>
      <c r="AA141" s="23">
        <f t="shared" si="55"/>
        <v>456250</v>
      </c>
      <c r="AC141">
        <v>121</v>
      </c>
      <c r="AD141" s="3">
        <f t="shared" si="34"/>
        <v>0</v>
      </c>
      <c r="AE141" s="3">
        <f t="shared" si="35"/>
        <v>0</v>
      </c>
      <c r="AF141" s="3">
        <f t="shared" si="36"/>
        <v>1820851.3610519203</v>
      </c>
      <c r="AG141" s="3">
        <f t="shared" si="37"/>
        <v>456250</v>
      </c>
    </row>
    <row r="142" spans="2:33">
      <c r="B142">
        <v>122</v>
      </c>
      <c r="C142" s="3">
        <f t="shared" si="38"/>
        <v>135759903.74332187</v>
      </c>
      <c r="D142">
        <f t="shared" si="39"/>
        <v>9.9000000000000005E-2</v>
      </c>
      <c r="E142" s="13">
        <f t="shared" si="28"/>
        <v>8.6498744788083837E-3</v>
      </c>
      <c r="F142" s="15">
        <f t="shared" si="40"/>
        <v>155104757.47681633</v>
      </c>
      <c r="G142" s="16">
        <f t="shared" si="41"/>
        <v>1.5133038279794735E-3</v>
      </c>
      <c r="H142" s="17">
        <f t="shared" si="29"/>
        <v>1153928.3048228968</v>
      </c>
      <c r="I142" s="17">
        <f t="shared" si="30"/>
        <v>848499.39839576173</v>
      </c>
      <c r="J142" s="2">
        <f t="shared" si="42"/>
        <v>234720.62322749401</v>
      </c>
      <c r="K142" s="2">
        <f t="shared" si="43"/>
        <v>1172275.8227063369</v>
      </c>
      <c r="L142" s="15">
        <f>K142/(1-SUM(G$21:G142))</f>
        <v>1341636.6832404824</v>
      </c>
      <c r="M142" s="15">
        <f t="shared" si="44"/>
        <v>153763120.79357585</v>
      </c>
      <c r="N142" s="2">
        <f t="shared" si="31"/>
        <v>1406996.4459338309</v>
      </c>
      <c r="O142" s="3">
        <f t="shared" si="32"/>
        <v>2255495.8443295928</v>
      </c>
      <c r="P142" s="39">
        <f t="shared" si="45"/>
        <v>0</v>
      </c>
      <c r="Q142" s="34">
        <f t="shared" si="46"/>
        <v>0</v>
      </c>
      <c r="R142" s="23">
        <f t="shared" si="47"/>
        <v>0</v>
      </c>
      <c r="S142" s="39">
        <f t="shared" si="48"/>
        <v>0</v>
      </c>
      <c r="T142" s="34">
        <f t="shared" si="49"/>
        <v>0</v>
      </c>
      <c r="U142" s="23">
        <f t="shared" si="50"/>
        <v>0</v>
      </c>
      <c r="V142" s="39">
        <f t="shared" si="51"/>
        <v>62759903.743321724</v>
      </c>
      <c r="W142" s="34">
        <f t="shared" si="52"/>
        <v>1406996.4459338309</v>
      </c>
      <c r="X142" s="23">
        <f t="shared" si="53"/>
        <v>392249.39839576074</v>
      </c>
      <c r="Y142" s="39">
        <f t="shared" si="54"/>
        <v>73000000</v>
      </c>
      <c r="Z142" s="34">
        <f t="shared" si="33"/>
        <v>0</v>
      </c>
      <c r="AA142" s="23">
        <f t="shared" si="55"/>
        <v>456250</v>
      </c>
      <c r="AC142">
        <v>122</v>
      </c>
      <c r="AD142" s="3">
        <f t="shared" si="34"/>
        <v>0</v>
      </c>
      <c r="AE142" s="3">
        <f t="shared" si="35"/>
        <v>0</v>
      </c>
      <c r="AF142" s="3">
        <f t="shared" si="36"/>
        <v>1799245.8443295916</v>
      </c>
      <c r="AG142" s="3">
        <f t="shared" si="37"/>
        <v>456250</v>
      </c>
    </row>
    <row r="143" spans="2:33">
      <c r="B143">
        <v>123</v>
      </c>
      <c r="C143" s="3">
        <f t="shared" si="38"/>
        <v>134352907.29738802</v>
      </c>
      <c r="D143">
        <f t="shared" si="39"/>
        <v>9.9000000000000005E-2</v>
      </c>
      <c r="E143" s="13">
        <f t="shared" si="28"/>
        <v>8.6498744788083837E-3</v>
      </c>
      <c r="F143" s="15">
        <f t="shared" si="40"/>
        <v>153763120.79357585</v>
      </c>
      <c r="G143" s="16">
        <f t="shared" si="41"/>
        <v>1.5235501559814181E-3</v>
      </c>
      <c r="H143" s="17">
        <f t="shared" si="29"/>
        <v>1143946.9698286345</v>
      </c>
      <c r="I143" s="17">
        <f t="shared" si="30"/>
        <v>839705.67060867511</v>
      </c>
      <c r="J143" s="2">
        <f t="shared" si="42"/>
        <v>234265.82666924212</v>
      </c>
      <c r="K143" s="2">
        <f t="shared" si="43"/>
        <v>1160109.4139900219</v>
      </c>
      <c r="L143" s="15">
        <f>K143/(1-SUM(G$21:G143))</f>
        <v>1330031.6943342872</v>
      </c>
      <c r="M143" s="15">
        <f t="shared" si="44"/>
        <v>152433089.09924155</v>
      </c>
      <c r="N143" s="2">
        <f t="shared" si="31"/>
        <v>1394375.2406592639</v>
      </c>
      <c r="O143" s="3">
        <f t="shared" si="32"/>
        <v>2234080.911267939</v>
      </c>
      <c r="P143" s="39">
        <f t="shared" si="45"/>
        <v>0</v>
      </c>
      <c r="Q143" s="34">
        <f t="shared" si="46"/>
        <v>0</v>
      </c>
      <c r="R143" s="23">
        <f t="shared" si="47"/>
        <v>0</v>
      </c>
      <c r="S143" s="39">
        <f t="shared" si="48"/>
        <v>0</v>
      </c>
      <c r="T143" s="34">
        <f t="shared" si="49"/>
        <v>0</v>
      </c>
      <c r="U143" s="23">
        <f t="shared" si="50"/>
        <v>0</v>
      </c>
      <c r="V143" s="39">
        <f t="shared" si="51"/>
        <v>61352907.297387891</v>
      </c>
      <c r="W143" s="34">
        <f t="shared" si="52"/>
        <v>1394375.2406592639</v>
      </c>
      <c r="X143" s="23">
        <f t="shared" si="53"/>
        <v>383455.67060867435</v>
      </c>
      <c r="Y143" s="39">
        <f t="shared" si="54"/>
        <v>73000000</v>
      </c>
      <c r="Z143" s="34">
        <f t="shared" si="33"/>
        <v>0</v>
      </c>
      <c r="AA143" s="23">
        <f t="shared" si="55"/>
        <v>456250</v>
      </c>
      <c r="AC143">
        <v>123</v>
      </c>
      <c r="AD143" s="3">
        <f t="shared" si="34"/>
        <v>0</v>
      </c>
      <c r="AE143" s="3">
        <f t="shared" si="35"/>
        <v>0</v>
      </c>
      <c r="AF143" s="3">
        <f t="shared" si="36"/>
        <v>1777830.9112679383</v>
      </c>
      <c r="AG143" s="3">
        <f t="shared" si="37"/>
        <v>456250</v>
      </c>
    </row>
    <row r="144" spans="2:33">
      <c r="B144">
        <v>124</v>
      </c>
      <c r="C144" s="3">
        <f t="shared" si="38"/>
        <v>132958532.05672875</v>
      </c>
      <c r="D144">
        <f t="shared" si="39"/>
        <v>9.9000000000000005E-2</v>
      </c>
      <c r="E144" s="13">
        <f t="shared" si="28"/>
        <v>8.6498744788083837E-3</v>
      </c>
      <c r="F144" s="15">
        <f t="shared" si="40"/>
        <v>152433089.09924155</v>
      </c>
      <c r="G144" s="16">
        <f t="shared" si="41"/>
        <v>1.5338658601625427E-3</v>
      </c>
      <c r="H144" s="17">
        <f t="shared" si="29"/>
        <v>1134051.9721292036</v>
      </c>
      <c r="I144" s="17">
        <f t="shared" si="30"/>
        <v>830990.82535455469</v>
      </c>
      <c r="J144" s="2">
        <f t="shared" si="42"/>
        <v>233811.91132844167</v>
      </c>
      <c r="K144" s="2">
        <f t="shared" si="43"/>
        <v>1148052.1694926831</v>
      </c>
      <c r="L144" s="15">
        <f>K144/(1-SUM(G$21:G144))</f>
        <v>1318527.0871254592</v>
      </c>
      <c r="M144" s="15">
        <f t="shared" si="44"/>
        <v>151114562.0121161</v>
      </c>
      <c r="N144" s="2">
        <f t="shared" si="31"/>
        <v>1381864.0808211248</v>
      </c>
      <c r="O144" s="3">
        <f t="shared" si="32"/>
        <v>2212854.9061756795</v>
      </c>
      <c r="P144" s="39">
        <f t="shared" si="45"/>
        <v>0</v>
      </c>
      <c r="Q144" s="34">
        <f t="shared" si="46"/>
        <v>0</v>
      </c>
      <c r="R144" s="23">
        <f t="shared" si="47"/>
        <v>0</v>
      </c>
      <c r="S144" s="39">
        <f t="shared" si="48"/>
        <v>0</v>
      </c>
      <c r="T144" s="34">
        <f t="shared" si="49"/>
        <v>0</v>
      </c>
      <c r="U144" s="23">
        <f t="shared" si="50"/>
        <v>0</v>
      </c>
      <c r="V144" s="39">
        <f t="shared" si="51"/>
        <v>59958532.056728624</v>
      </c>
      <c r="W144" s="34">
        <f t="shared" si="52"/>
        <v>1381864.0808211248</v>
      </c>
      <c r="X144" s="23">
        <f t="shared" si="53"/>
        <v>374740.82535455393</v>
      </c>
      <c r="Y144" s="39">
        <f t="shared" si="54"/>
        <v>73000000</v>
      </c>
      <c r="Z144" s="34">
        <f t="shared" si="33"/>
        <v>0</v>
      </c>
      <c r="AA144" s="23">
        <f t="shared" si="55"/>
        <v>456250</v>
      </c>
      <c r="AC144">
        <v>124</v>
      </c>
      <c r="AD144" s="3">
        <f t="shared" si="34"/>
        <v>0</v>
      </c>
      <c r="AE144" s="3">
        <f t="shared" si="35"/>
        <v>0</v>
      </c>
      <c r="AF144" s="3">
        <f t="shared" si="36"/>
        <v>1756604.9061756788</v>
      </c>
      <c r="AG144" s="3">
        <f t="shared" si="37"/>
        <v>456250</v>
      </c>
    </row>
    <row r="145" spans="2:33">
      <c r="B145">
        <v>125</v>
      </c>
      <c r="C145" s="3">
        <f t="shared" si="38"/>
        <v>131576667.97590764</v>
      </c>
      <c r="D145">
        <f t="shared" si="39"/>
        <v>9.9000000000000005E-2</v>
      </c>
      <c r="E145" s="13">
        <f t="shared" si="28"/>
        <v>8.6498744788083837E-3</v>
      </c>
      <c r="F145" s="15">
        <f t="shared" si="40"/>
        <v>151114562.0121161</v>
      </c>
      <c r="G145" s="16">
        <f t="shared" si="41"/>
        <v>1.5442514102573933E-3</v>
      </c>
      <c r="H145" s="17">
        <f t="shared" si="29"/>
        <v>1124242.564917841</v>
      </c>
      <c r="I145" s="17">
        <f t="shared" si="30"/>
        <v>822354.17484942265</v>
      </c>
      <c r="J145" s="2">
        <f t="shared" si="42"/>
        <v>233358.87549763863</v>
      </c>
      <c r="K145" s="2">
        <f t="shared" si="43"/>
        <v>1136103.1373498773</v>
      </c>
      <c r="L145" s="15">
        <f>K145/(1-SUM(G$21:G145))</f>
        <v>1307121.9933249149</v>
      </c>
      <c r="M145" s="15">
        <f t="shared" si="44"/>
        <v>149807440.0187912</v>
      </c>
      <c r="N145" s="2">
        <f t="shared" si="31"/>
        <v>1369462.012847516</v>
      </c>
      <c r="O145" s="3">
        <f t="shared" si="32"/>
        <v>2191816.1876969384</v>
      </c>
      <c r="P145" s="39">
        <f t="shared" si="45"/>
        <v>0</v>
      </c>
      <c r="Q145" s="34">
        <f t="shared" si="46"/>
        <v>0</v>
      </c>
      <c r="R145" s="23">
        <f t="shared" si="47"/>
        <v>0</v>
      </c>
      <c r="S145" s="39">
        <f t="shared" si="48"/>
        <v>0</v>
      </c>
      <c r="T145" s="34">
        <f t="shared" si="49"/>
        <v>0</v>
      </c>
      <c r="U145" s="23">
        <f t="shared" si="50"/>
        <v>0</v>
      </c>
      <c r="V145" s="39">
        <f t="shared" si="51"/>
        <v>58576667.975907497</v>
      </c>
      <c r="W145" s="34">
        <f t="shared" si="52"/>
        <v>1369462.012847516</v>
      </c>
      <c r="X145" s="23">
        <f t="shared" si="53"/>
        <v>366104.17484942189</v>
      </c>
      <c r="Y145" s="39">
        <f t="shared" si="54"/>
        <v>73000000</v>
      </c>
      <c r="Z145" s="34">
        <f t="shared" si="33"/>
        <v>0</v>
      </c>
      <c r="AA145" s="23">
        <f t="shared" si="55"/>
        <v>456250</v>
      </c>
      <c r="AC145">
        <v>125</v>
      </c>
      <c r="AD145" s="3">
        <f t="shared" si="34"/>
        <v>0</v>
      </c>
      <c r="AE145" s="3">
        <f t="shared" si="35"/>
        <v>0</v>
      </c>
      <c r="AF145" s="3">
        <f t="shared" si="36"/>
        <v>1735566.1876969379</v>
      </c>
      <c r="AG145" s="3">
        <f t="shared" si="37"/>
        <v>456250</v>
      </c>
    </row>
    <row r="146" spans="2:33">
      <c r="B146">
        <v>126</v>
      </c>
      <c r="C146" s="3">
        <f t="shared" si="38"/>
        <v>130207205.96306013</v>
      </c>
      <c r="D146">
        <f t="shared" si="39"/>
        <v>9.9000000000000005E-2</v>
      </c>
      <c r="E146" s="13">
        <f t="shared" si="28"/>
        <v>8.6498744788083837E-3</v>
      </c>
      <c r="F146" s="15">
        <f t="shared" si="40"/>
        <v>149807440.0187912</v>
      </c>
      <c r="G146" s="16">
        <f t="shared" si="41"/>
        <v>1.5547072791810108E-3</v>
      </c>
      <c r="H146" s="17">
        <f t="shared" si="29"/>
        <v>1114518.007847568</v>
      </c>
      <c r="I146" s="17">
        <f t="shared" si="30"/>
        <v>813795.03726912569</v>
      </c>
      <c r="J146" s="2">
        <f t="shared" si="42"/>
        <v>232906.71747268733</v>
      </c>
      <c r="K146" s="2">
        <f t="shared" si="43"/>
        <v>1124261.3739454106</v>
      </c>
      <c r="L146" s="15">
        <f>K146/(1-SUM(G$21:G146))</f>
        <v>1295815.5521541648</v>
      </c>
      <c r="M146" s="15">
        <f t="shared" si="44"/>
        <v>148511624.46663705</v>
      </c>
      <c r="N146" s="2">
        <f t="shared" si="31"/>
        <v>1357168.091418098</v>
      </c>
      <c r="O146" s="3">
        <f t="shared" si="32"/>
        <v>2170963.1286872234</v>
      </c>
      <c r="P146" s="39">
        <f t="shared" si="45"/>
        <v>0</v>
      </c>
      <c r="Q146" s="34">
        <f t="shared" si="46"/>
        <v>0</v>
      </c>
      <c r="R146" s="23">
        <f t="shared" si="47"/>
        <v>0</v>
      </c>
      <c r="S146" s="39">
        <f t="shared" si="48"/>
        <v>0</v>
      </c>
      <c r="T146" s="34">
        <f t="shared" si="49"/>
        <v>0</v>
      </c>
      <c r="U146" s="23">
        <f t="shared" si="50"/>
        <v>0</v>
      </c>
      <c r="V146" s="39">
        <f t="shared" si="51"/>
        <v>57207205.963059984</v>
      </c>
      <c r="W146" s="34">
        <f t="shared" si="52"/>
        <v>1357168.091418098</v>
      </c>
      <c r="X146" s="23">
        <f t="shared" si="53"/>
        <v>357545.03726912494</v>
      </c>
      <c r="Y146" s="39">
        <f t="shared" si="54"/>
        <v>73000000</v>
      </c>
      <c r="Z146" s="34">
        <f t="shared" si="33"/>
        <v>0</v>
      </c>
      <c r="AA146" s="23">
        <f t="shared" si="55"/>
        <v>456250</v>
      </c>
      <c r="AC146">
        <v>126</v>
      </c>
      <c r="AD146" s="3">
        <f t="shared" si="34"/>
        <v>0</v>
      </c>
      <c r="AE146" s="3">
        <f t="shared" si="35"/>
        <v>0</v>
      </c>
      <c r="AF146" s="3">
        <f t="shared" si="36"/>
        <v>1714713.128687223</v>
      </c>
      <c r="AG146" s="3">
        <f t="shared" si="37"/>
        <v>456250</v>
      </c>
    </row>
    <row r="147" spans="2:33">
      <c r="B147">
        <v>127</v>
      </c>
      <c r="C147" s="3">
        <f t="shared" si="38"/>
        <v>128850037.87164202</v>
      </c>
      <c r="D147">
        <f t="shared" si="39"/>
        <v>9.9000000000000005E-2</v>
      </c>
      <c r="E147" s="13">
        <f t="shared" si="28"/>
        <v>8.6498744788083837E-3</v>
      </c>
      <c r="F147" s="15">
        <f t="shared" si="40"/>
        <v>148511624.46663705</v>
      </c>
      <c r="G147" s="16">
        <f t="shared" si="41"/>
        <v>1.5652339430504659E-3</v>
      </c>
      <c r="H147" s="17">
        <f t="shared" si="29"/>
        <v>1104877.5669753151</v>
      </c>
      <c r="I147" s="17">
        <f t="shared" si="30"/>
        <v>805312.73669776262</v>
      </c>
      <c r="J147" s="2">
        <f t="shared" si="42"/>
        <v>232455.43555274434</v>
      </c>
      <c r="K147" s="2">
        <f t="shared" si="43"/>
        <v>1112525.9438399621</v>
      </c>
      <c r="L147" s="15">
        <f>K147/(1-SUM(G$21:G147))</f>
        <v>1284606.9102803436</v>
      </c>
      <c r="M147" s="15">
        <f t="shared" si="44"/>
        <v>147227017.5563567</v>
      </c>
      <c r="N147" s="2">
        <f t="shared" si="31"/>
        <v>1344981.3793927066</v>
      </c>
      <c r="O147" s="3">
        <f t="shared" si="32"/>
        <v>2150294.1160904691</v>
      </c>
      <c r="P147" s="39">
        <f t="shared" si="45"/>
        <v>0</v>
      </c>
      <c r="Q147" s="34">
        <f t="shared" si="46"/>
        <v>0</v>
      </c>
      <c r="R147" s="23">
        <f t="shared" si="47"/>
        <v>0</v>
      </c>
      <c r="S147" s="39">
        <f t="shared" si="48"/>
        <v>0</v>
      </c>
      <c r="T147" s="34">
        <f t="shared" si="49"/>
        <v>0</v>
      </c>
      <c r="U147" s="23">
        <f t="shared" si="50"/>
        <v>0</v>
      </c>
      <c r="V147" s="39">
        <f t="shared" si="51"/>
        <v>55850037.871641889</v>
      </c>
      <c r="W147" s="34">
        <f t="shared" si="52"/>
        <v>1344981.3793927066</v>
      </c>
      <c r="X147" s="23">
        <f t="shared" si="53"/>
        <v>349062.73669776181</v>
      </c>
      <c r="Y147" s="39">
        <f t="shared" si="54"/>
        <v>73000000</v>
      </c>
      <c r="Z147" s="34">
        <f t="shared" si="33"/>
        <v>0</v>
      </c>
      <c r="AA147" s="23">
        <f t="shared" si="55"/>
        <v>456250</v>
      </c>
      <c r="AC147">
        <v>127</v>
      </c>
      <c r="AD147" s="3">
        <f t="shared" si="34"/>
        <v>0</v>
      </c>
      <c r="AE147" s="3">
        <f t="shared" si="35"/>
        <v>0</v>
      </c>
      <c r="AF147" s="3">
        <f t="shared" si="36"/>
        <v>1694044.1160904684</v>
      </c>
      <c r="AG147" s="3">
        <f t="shared" si="37"/>
        <v>456250</v>
      </c>
    </row>
    <row r="148" spans="2:33">
      <c r="B148">
        <v>128</v>
      </c>
      <c r="C148" s="3">
        <f t="shared" si="38"/>
        <v>127505056.49224931</v>
      </c>
      <c r="D148">
        <f t="shared" si="39"/>
        <v>9.9000000000000005E-2</v>
      </c>
      <c r="E148" s="13">
        <f t="shared" si="28"/>
        <v>8.6498744788083837E-3</v>
      </c>
      <c r="F148" s="15">
        <f t="shared" si="40"/>
        <v>147227017.5563567</v>
      </c>
      <c r="G148" s="16">
        <f t="shared" si="41"/>
        <v>1.5758318812065372E-3</v>
      </c>
      <c r="H148" s="17">
        <f t="shared" si="29"/>
        <v>1095320.5147065273</v>
      </c>
      <c r="I148" s="17">
        <f t="shared" si="30"/>
        <v>796906.60307655809</v>
      </c>
      <c r="J148" s="2">
        <f t="shared" si="42"/>
        <v>232005.02804026144</v>
      </c>
      <c r="K148" s="2">
        <f t="shared" si="43"/>
        <v>1100895.9197003278</v>
      </c>
      <c r="L148" s="15">
        <f>K148/(1-SUM(G$21:G148))</f>
        <v>1273495.2217518084</v>
      </c>
      <c r="M148" s="15">
        <f t="shared" si="44"/>
        <v>145953522.33460489</v>
      </c>
      <c r="N148" s="2">
        <f t="shared" si="31"/>
        <v>1332900.9477405893</v>
      </c>
      <c r="O148" s="3">
        <f t="shared" si="32"/>
        <v>2129807.5508171474</v>
      </c>
      <c r="P148" s="39">
        <f t="shared" si="45"/>
        <v>0</v>
      </c>
      <c r="Q148" s="34">
        <f t="shared" si="46"/>
        <v>0</v>
      </c>
      <c r="R148" s="23">
        <f t="shared" si="47"/>
        <v>0</v>
      </c>
      <c r="S148" s="39">
        <f t="shared" si="48"/>
        <v>0</v>
      </c>
      <c r="T148" s="34">
        <f t="shared" si="49"/>
        <v>0</v>
      </c>
      <c r="U148" s="23">
        <f t="shared" si="50"/>
        <v>0</v>
      </c>
      <c r="V148" s="39">
        <f t="shared" si="51"/>
        <v>54505056.492249183</v>
      </c>
      <c r="W148" s="34">
        <f t="shared" si="52"/>
        <v>1332900.9477405893</v>
      </c>
      <c r="X148" s="23">
        <f t="shared" si="53"/>
        <v>340656.6030765574</v>
      </c>
      <c r="Y148" s="39">
        <f t="shared" si="54"/>
        <v>73000000</v>
      </c>
      <c r="Z148" s="34">
        <f t="shared" si="33"/>
        <v>0</v>
      </c>
      <c r="AA148" s="23">
        <f t="shared" si="55"/>
        <v>456250</v>
      </c>
      <c r="AC148">
        <v>128</v>
      </c>
      <c r="AD148" s="3">
        <f t="shared" si="34"/>
        <v>0</v>
      </c>
      <c r="AE148" s="3">
        <f t="shared" si="35"/>
        <v>0</v>
      </c>
      <c r="AF148" s="3">
        <f t="shared" si="36"/>
        <v>1673557.5508171467</v>
      </c>
      <c r="AG148" s="3">
        <f t="shared" si="37"/>
        <v>456250</v>
      </c>
    </row>
    <row r="149" spans="2:33">
      <c r="B149">
        <v>129</v>
      </c>
      <c r="C149" s="3">
        <f t="shared" si="38"/>
        <v>126172155.54450873</v>
      </c>
      <c r="D149">
        <f t="shared" si="39"/>
        <v>9.9000000000000005E-2</v>
      </c>
      <c r="E149" s="13">
        <f t="shared" si="28"/>
        <v>8.6498744788083837E-3</v>
      </c>
      <c r="F149" s="15">
        <f t="shared" si="40"/>
        <v>145953522.33460489</v>
      </c>
      <c r="G149" s="16">
        <f t="shared" si="41"/>
        <v>1.5865015762355401E-3</v>
      </c>
      <c r="H149" s="17">
        <f t="shared" si="29"/>
        <v>1085846.1297402522</v>
      </c>
      <c r="I149" s="17">
        <f t="shared" si="30"/>
        <v>788575.97215317946</v>
      </c>
      <c r="J149" s="2">
        <f t="shared" si="42"/>
        <v>231555.49324097976</v>
      </c>
      <c r="K149" s="2">
        <f t="shared" si="43"/>
        <v>1089370.3822292746</v>
      </c>
      <c r="L149" s="15">
        <f>K149/(1-SUM(G$21:G149))</f>
        <v>1262479.6479342931</v>
      </c>
      <c r="M149" s="15">
        <f t="shared" si="44"/>
        <v>144691042.6866706</v>
      </c>
      <c r="N149" s="2">
        <f t="shared" si="31"/>
        <v>1320925.8754702543</v>
      </c>
      <c r="O149" s="3">
        <f t="shared" si="32"/>
        <v>2109501.8476234339</v>
      </c>
      <c r="P149" s="39">
        <f t="shared" si="45"/>
        <v>0</v>
      </c>
      <c r="Q149" s="34">
        <f t="shared" si="46"/>
        <v>0</v>
      </c>
      <c r="R149" s="23">
        <f t="shared" si="47"/>
        <v>0</v>
      </c>
      <c r="S149" s="39">
        <f t="shared" si="48"/>
        <v>0</v>
      </c>
      <c r="T149" s="34">
        <f t="shared" si="49"/>
        <v>0</v>
      </c>
      <c r="U149" s="23">
        <f t="shared" si="50"/>
        <v>0</v>
      </c>
      <c r="V149" s="39">
        <f t="shared" si="51"/>
        <v>53172155.544508591</v>
      </c>
      <c r="W149" s="34">
        <f t="shared" si="52"/>
        <v>1320925.8754702543</v>
      </c>
      <c r="X149" s="23">
        <f t="shared" si="53"/>
        <v>332325.97215317871</v>
      </c>
      <c r="Y149" s="39">
        <f t="shared" si="54"/>
        <v>73000000</v>
      </c>
      <c r="Z149" s="34">
        <f t="shared" si="33"/>
        <v>0</v>
      </c>
      <c r="AA149" s="23">
        <f t="shared" si="55"/>
        <v>456250</v>
      </c>
      <c r="AC149">
        <v>129</v>
      </c>
      <c r="AD149" s="3">
        <f t="shared" si="34"/>
        <v>0</v>
      </c>
      <c r="AE149" s="3">
        <f t="shared" si="35"/>
        <v>0</v>
      </c>
      <c r="AF149" s="3">
        <f t="shared" si="36"/>
        <v>1653251.847623433</v>
      </c>
      <c r="AG149" s="3">
        <f t="shared" si="37"/>
        <v>456250</v>
      </c>
    </row>
    <row r="150" spans="2:33">
      <c r="B150">
        <v>130</v>
      </c>
      <c r="C150" s="3">
        <f t="shared" si="38"/>
        <v>124851229.66903847</v>
      </c>
      <c r="D150">
        <f t="shared" si="39"/>
        <v>9.9000000000000005E-2</v>
      </c>
      <c r="E150" s="13">
        <f t="shared" ref="E150:E213" si="56">1-(1-D150)^(1/12)</f>
        <v>8.6498744788083837E-3</v>
      </c>
      <c r="F150" s="15">
        <f t="shared" si="40"/>
        <v>144691042.6866706</v>
      </c>
      <c r="G150" s="16">
        <f t="shared" si="41"/>
        <v>1.5972435139913015E-3</v>
      </c>
      <c r="H150" s="17">
        <f t="shared" ref="H150:H213" si="57">F150*$C$5/12*(1+$C$5/12)^$C$4/((1+$C$5/12)^$C$4-1)</f>
        <v>1076453.697014699</v>
      </c>
      <c r="I150" s="17">
        <f t="shared" ref="I150:I213" si="58">C150*$C$3/12</f>
        <v>780320.18543149054</v>
      </c>
      <c r="J150" s="2">
        <f t="shared" si="42"/>
        <v>231106.82946392315</v>
      </c>
      <c r="K150" s="2">
        <f t="shared" si="43"/>
        <v>1077948.4200960016</v>
      </c>
      <c r="L150" s="15">
        <f>K150/(1-SUM(G$21:G150))</f>
        <v>1251559.3574476114</v>
      </c>
      <c r="M150" s="15">
        <f t="shared" si="44"/>
        <v>143439483.32922298</v>
      </c>
      <c r="N150" s="2">
        <f t="shared" ref="N150:N213" si="59">J150+K150</f>
        <v>1309055.2495599247</v>
      </c>
      <c r="O150" s="3">
        <f t="shared" ref="O150:O213" si="60">N150+I150</f>
        <v>2089375.4349914151</v>
      </c>
      <c r="P150" s="39">
        <f t="shared" si="45"/>
        <v>0</v>
      </c>
      <c r="Q150" s="34">
        <f t="shared" si="46"/>
        <v>0</v>
      </c>
      <c r="R150" s="23">
        <f t="shared" si="47"/>
        <v>0</v>
      </c>
      <c r="S150" s="39">
        <f t="shared" si="48"/>
        <v>0</v>
      </c>
      <c r="T150" s="34">
        <f t="shared" si="49"/>
        <v>0</v>
      </c>
      <c r="U150" s="23">
        <f t="shared" si="50"/>
        <v>0</v>
      </c>
      <c r="V150" s="39">
        <f t="shared" si="51"/>
        <v>51851229.66903834</v>
      </c>
      <c r="W150" s="34">
        <f t="shared" si="52"/>
        <v>1309055.2495599247</v>
      </c>
      <c r="X150" s="23">
        <f t="shared" si="53"/>
        <v>324070.1854314896</v>
      </c>
      <c r="Y150" s="39">
        <f t="shared" si="54"/>
        <v>73000000</v>
      </c>
      <c r="Z150" s="34">
        <f t="shared" ref="Z150:Z213" si="61">IF(N150-Q150-T150-W150&gt;0, IF(Y150&gt;N150-Q150-T150-W150,N150-Q150-T150-W150,Y150),0)</f>
        <v>0</v>
      </c>
      <c r="AA150" s="23">
        <f t="shared" si="55"/>
        <v>456250</v>
      </c>
      <c r="AC150">
        <v>130</v>
      </c>
      <c r="AD150" s="3">
        <f t="shared" ref="AD150:AD213" si="62">Q150+R150</f>
        <v>0</v>
      </c>
      <c r="AE150" s="3">
        <f t="shared" ref="AE150:AE213" si="63">T150+U150</f>
        <v>0</v>
      </c>
      <c r="AF150" s="3">
        <f t="shared" ref="AF150:AF213" si="64">W150+X150</f>
        <v>1633125.4349914142</v>
      </c>
      <c r="AG150" s="3">
        <f t="shared" ref="AG150:AG213" si="65">Z150+AA150</f>
        <v>456250</v>
      </c>
    </row>
    <row r="151" spans="2:33">
      <c r="B151">
        <v>131</v>
      </c>
      <c r="C151" s="3">
        <f t="shared" ref="C151:C214" si="66">C150-J150-K150</f>
        <v>123542174.41947855</v>
      </c>
      <c r="D151">
        <f t="shared" ref="D151:D214" si="67">MIN(B151+3,30)*0.002*$C$6/100</f>
        <v>9.9000000000000005E-2</v>
      </c>
      <c r="E151" s="13">
        <f t="shared" si="56"/>
        <v>8.6498744788083837E-3</v>
      </c>
      <c r="F151" s="15">
        <f t="shared" ref="F151:F214" si="68">M150</f>
        <v>143439483.32922298</v>
      </c>
      <c r="G151" s="16">
        <f t="shared" ref="G151:G214" si="69">$C$5/12*(1+$C$5/12)^(B151-1)/((1+$C$5/12)^$C$4-1)</f>
        <v>1.6080581836172847E-3</v>
      </c>
      <c r="H151" s="17">
        <f t="shared" si="57"/>
        <v>1067142.5076532722</v>
      </c>
      <c r="I151" s="17">
        <f t="shared" si="58"/>
        <v>772138.59012174094</v>
      </c>
      <c r="J151" s="2">
        <f t="shared" ref="J151:J214" si="70">F151*G151</f>
        <v>230659.03502139208</v>
      </c>
      <c r="K151" s="2">
        <f t="shared" ref="K151:K214" si="71">(C151-J151)*E151</f>
        <v>1066629.1298672033</v>
      </c>
      <c r="L151" s="15">
        <f>K151/(1-SUM(G$21:G151))</f>
        <v>1240733.5261029114</v>
      </c>
      <c r="M151" s="15">
        <f t="shared" ref="M151:M214" si="72">F151-L151</f>
        <v>142198749.80312008</v>
      </c>
      <c r="N151" s="2">
        <f t="shared" si="59"/>
        <v>1297288.1648885955</v>
      </c>
      <c r="O151" s="3">
        <f t="shared" si="60"/>
        <v>2069426.7550103364</v>
      </c>
      <c r="P151" s="39">
        <f t="shared" ref="P151:P214" si="73">P150-Q150</f>
        <v>0</v>
      </c>
      <c r="Q151" s="34">
        <f t="shared" ref="Q151:Q214" si="74">IF(P151&gt;N151, N151, P151)</f>
        <v>0</v>
      </c>
      <c r="R151" s="23">
        <f t="shared" ref="R151:R214" si="75">P151*D$10/12</f>
        <v>0</v>
      </c>
      <c r="S151" s="39">
        <f t="shared" ref="S151:S214" si="76">S150-T150</f>
        <v>0</v>
      </c>
      <c r="T151" s="34">
        <f t="shared" ref="T151:T214" si="77">IF(N151-Q151&gt;0, IF(S151&gt;N151-Q151,N151-Q151,S151),0)</f>
        <v>0</v>
      </c>
      <c r="U151" s="23">
        <f t="shared" ref="U151:U214" si="78">S151*D$11/12</f>
        <v>0</v>
      </c>
      <c r="V151" s="39">
        <f t="shared" ref="V151:V214" si="79">V150-W150</f>
        <v>50542174.419478416</v>
      </c>
      <c r="W151" s="34">
        <f t="shared" ref="W151:W214" si="80">IF(N151-Q151-T151&gt;0, IF(V151&gt;N151-Q151-T151,N151-Q151-T151,V151),0)</f>
        <v>1297288.1648885955</v>
      </c>
      <c r="X151" s="23">
        <f t="shared" ref="X151:X214" si="81">V151*D$12/12</f>
        <v>315888.59012174007</v>
      </c>
      <c r="Y151" s="39">
        <f t="shared" ref="Y151:Y214" si="82">Y150-Z150</f>
        <v>73000000</v>
      </c>
      <c r="Z151" s="34">
        <f t="shared" si="61"/>
        <v>0</v>
      </c>
      <c r="AA151" s="23">
        <f t="shared" ref="AA151:AA214" si="83">Y151*D$13/12</f>
        <v>456250</v>
      </c>
      <c r="AC151">
        <v>131</v>
      </c>
      <c r="AD151" s="3">
        <f t="shared" si="62"/>
        <v>0</v>
      </c>
      <c r="AE151" s="3">
        <f t="shared" si="63"/>
        <v>0</v>
      </c>
      <c r="AF151" s="3">
        <f t="shared" si="64"/>
        <v>1613176.7550103355</v>
      </c>
      <c r="AG151" s="3">
        <f t="shared" si="65"/>
        <v>456250</v>
      </c>
    </row>
    <row r="152" spans="2:33">
      <c r="B152">
        <v>132</v>
      </c>
      <c r="C152" s="3">
        <f t="shared" si="66"/>
        <v>122244886.25458996</v>
      </c>
      <c r="D152">
        <f t="shared" si="67"/>
        <v>9.9000000000000005E-2</v>
      </c>
      <c r="E152" s="13">
        <f t="shared" si="56"/>
        <v>8.6498744788083837E-3</v>
      </c>
      <c r="F152" s="15">
        <f t="shared" si="68"/>
        <v>142198749.80312008</v>
      </c>
      <c r="G152" s="16">
        <f t="shared" si="69"/>
        <v>1.6189460775688602E-3</v>
      </c>
      <c r="H152" s="17">
        <f t="shared" si="57"/>
        <v>1057911.858911071</v>
      </c>
      <c r="I152" s="17">
        <f t="shared" si="58"/>
        <v>764030.53909118718</v>
      </c>
      <c r="J152" s="2">
        <f t="shared" si="70"/>
        <v>230212.10822895699</v>
      </c>
      <c r="K152" s="2">
        <f t="shared" si="71"/>
        <v>1055411.6159387291</v>
      </c>
      <c r="L152" s="15">
        <f>K152/(1-SUM(G$21:G152))</f>
        <v>1230001.3368404722</v>
      </c>
      <c r="M152" s="15">
        <f t="shared" si="72"/>
        <v>140968748.4662796</v>
      </c>
      <c r="N152" s="2">
        <f t="shared" si="59"/>
        <v>1285623.7241676862</v>
      </c>
      <c r="O152" s="3">
        <f t="shared" si="60"/>
        <v>2049654.2632588735</v>
      </c>
      <c r="P152" s="39">
        <f t="shared" si="73"/>
        <v>0</v>
      </c>
      <c r="Q152" s="34">
        <f t="shared" si="74"/>
        <v>0</v>
      </c>
      <c r="R152" s="23">
        <f t="shared" si="75"/>
        <v>0</v>
      </c>
      <c r="S152" s="39">
        <f t="shared" si="76"/>
        <v>0</v>
      </c>
      <c r="T152" s="34">
        <f t="shared" si="77"/>
        <v>0</v>
      </c>
      <c r="U152" s="23">
        <f t="shared" si="78"/>
        <v>0</v>
      </c>
      <c r="V152" s="39">
        <f t="shared" si="79"/>
        <v>49244886.254589818</v>
      </c>
      <c r="W152" s="34">
        <f t="shared" si="80"/>
        <v>1285623.7241676862</v>
      </c>
      <c r="X152" s="23">
        <f t="shared" si="81"/>
        <v>307780.53909118637</v>
      </c>
      <c r="Y152" s="39">
        <f t="shared" si="82"/>
        <v>73000000</v>
      </c>
      <c r="Z152" s="34">
        <f t="shared" si="61"/>
        <v>0</v>
      </c>
      <c r="AA152" s="23">
        <f t="shared" si="83"/>
        <v>456250</v>
      </c>
      <c r="AC152">
        <v>132</v>
      </c>
      <c r="AD152" s="3">
        <f t="shared" si="62"/>
        <v>0</v>
      </c>
      <c r="AE152" s="3">
        <f t="shared" si="63"/>
        <v>0</v>
      </c>
      <c r="AF152" s="3">
        <f t="shared" si="64"/>
        <v>1593404.2632588726</v>
      </c>
      <c r="AG152" s="3">
        <f t="shared" si="65"/>
        <v>456250</v>
      </c>
    </row>
    <row r="153" spans="2:33">
      <c r="B153">
        <v>133</v>
      </c>
      <c r="C153" s="3">
        <f t="shared" si="66"/>
        <v>120959262.53042229</v>
      </c>
      <c r="D153">
        <f t="shared" si="67"/>
        <v>9.9000000000000005E-2</v>
      </c>
      <c r="E153" s="13">
        <f t="shared" si="56"/>
        <v>8.6498744788083837E-3</v>
      </c>
      <c r="F153" s="15">
        <f t="shared" si="68"/>
        <v>140968748.4662796</v>
      </c>
      <c r="G153" s="16">
        <f t="shared" si="69"/>
        <v>1.6299076916357329E-3</v>
      </c>
      <c r="H153" s="17">
        <f t="shared" si="57"/>
        <v>1048761.054121847</v>
      </c>
      <c r="I153" s="17">
        <f t="shared" si="58"/>
        <v>755995.39081513928</v>
      </c>
      <c r="J153" s="2">
        <f t="shared" si="70"/>
        <v>229766.04740545203</v>
      </c>
      <c r="K153" s="2">
        <f t="shared" si="71"/>
        <v>1044294.9904678338</v>
      </c>
      <c r="L153" s="15">
        <f>K153/(1-SUM(G$21:G153))</f>
        <v>1219361.9796680356</v>
      </c>
      <c r="M153" s="15">
        <f t="shared" si="72"/>
        <v>139749386.48661157</v>
      </c>
      <c r="N153" s="2">
        <f t="shared" si="59"/>
        <v>1274061.0378732858</v>
      </c>
      <c r="O153" s="3">
        <f t="shared" si="60"/>
        <v>2030056.4286884251</v>
      </c>
      <c r="P153" s="39">
        <f t="shared" si="73"/>
        <v>0</v>
      </c>
      <c r="Q153" s="34">
        <f t="shared" si="74"/>
        <v>0</v>
      </c>
      <c r="R153" s="23">
        <f t="shared" si="75"/>
        <v>0</v>
      </c>
      <c r="S153" s="39">
        <f t="shared" si="76"/>
        <v>0</v>
      </c>
      <c r="T153" s="34">
        <f t="shared" si="77"/>
        <v>0</v>
      </c>
      <c r="U153" s="23">
        <f t="shared" si="78"/>
        <v>0</v>
      </c>
      <c r="V153" s="39">
        <f t="shared" si="79"/>
        <v>47959262.530422129</v>
      </c>
      <c r="W153" s="34">
        <f t="shared" si="80"/>
        <v>1274061.0378732858</v>
      </c>
      <c r="X153" s="23">
        <f t="shared" si="81"/>
        <v>299745.39081513829</v>
      </c>
      <c r="Y153" s="39">
        <f t="shared" si="82"/>
        <v>73000000</v>
      </c>
      <c r="Z153" s="34">
        <f t="shared" si="61"/>
        <v>0</v>
      </c>
      <c r="AA153" s="23">
        <f t="shared" si="83"/>
        <v>456250</v>
      </c>
      <c r="AC153">
        <v>133</v>
      </c>
      <c r="AD153" s="3">
        <f t="shared" si="62"/>
        <v>0</v>
      </c>
      <c r="AE153" s="3">
        <f t="shared" si="63"/>
        <v>0</v>
      </c>
      <c r="AF153" s="3">
        <f t="shared" si="64"/>
        <v>1573806.4286884242</v>
      </c>
      <c r="AG153" s="3">
        <f t="shared" si="65"/>
        <v>456250</v>
      </c>
    </row>
    <row r="154" spans="2:33">
      <c r="B154">
        <v>134</v>
      </c>
      <c r="C154" s="3">
        <f t="shared" si="66"/>
        <v>119685201.492549</v>
      </c>
      <c r="D154">
        <f t="shared" si="67"/>
        <v>9.9000000000000005E-2</v>
      </c>
      <c r="E154" s="13">
        <f t="shared" si="56"/>
        <v>8.6498744788083837E-3</v>
      </c>
      <c r="F154" s="15">
        <f t="shared" si="68"/>
        <v>139749386.48661157</v>
      </c>
      <c r="G154" s="16">
        <f t="shared" si="69"/>
        <v>1.6409435249645167E-3</v>
      </c>
      <c r="H154" s="17">
        <f t="shared" si="57"/>
        <v>1039689.4026454303</v>
      </c>
      <c r="I154" s="17">
        <f t="shared" si="58"/>
        <v>748032.50932843133</v>
      </c>
      <c r="J154" s="2">
        <f t="shared" si="70"/>
        <v>229320.85087296899</v>
      </c>
      <c r="K154" s="2">
        <f t="shared" si="71"/>
        <v>1033278.373306014</v>
      </c>
      <c r="L154" s="15">
        <f>K154/(1-SUM(G$21:G154))</f>
        <v>1208814.6515996759</v>
      </c>
      <c r="M154" s="15">
        <f t="shared" si="72"/>
        <v>138540571.8350119</v>
      </c>
      <c r="N154" s="2">
        <f t="shared" si="59"/>
        <v>1262599.2241789829</v>
      </c>
      <c r="O154" s="3">
        <f t="shared" si="60"/>
        <v>2010631.7335074143</v>
      </c>
      <c r="P154" s="39">
        <f t="shared" si="73"/>
        <v>0</v>
      </c>
      <c r="Q154" s="34">
        <f t="shared" si="74"/>
        <v>0</v>
      </c>
      <c r="R154" s="23">
        <f t="shared" si="75"/>
        <v>0</v>
      </c>
      <c r="S154" s="39">
        <f t="shared" si="76"/>
        <v>0</v>
      </c>
      <c r="T154" s="34">
        <f t="shared" si="77"/>
        <v>0</v>
      </c>
      <c r="U154" s="23">
        <f t="shared" si="78"/>
        <v>0</v>
      </c>
      <c r="V154" s="39">
        <f t="shared" si="79"/>
        <v>46685201.492548846</v>
      </c>
      <c r="W154" s="34">
        <f t="shared" si="80"/>
        <v>1262599.2241789829</v>
      </c>
      <c r="X154" s="23">
        <f t="shared" si="81"/>
        <v>291782.50932843029</v>
      </c>
      <c r="Y154" s="39">
        <f t="shared" si="82"/>
        <v>73000000</v>
      </c>
      <c r="Z154" s="34">
        <f t="shared" si="61"/>
        <v>0</v>
      </c>
      <c r="AA154" s="23">
        <f t="shared" si="83"/>
        <v>456250</v>
      </c>
      <c r="AC154">
        <v>134</v>
      </c>
      <c r="AD154" s="3">
        <f t="shared" si="62"/>
        <v>0</v>
      </c>
      <c r="AE154" s="3">
        <f t="shared" si="63"/>
        <v>0</v>
      </c>
      <c r="AF154" s="3">
        <f t="shared" si="64"/>
        <v>1554381.7335074132</v>
      </c>
      <c r="AG154" s="3">
        <f t="shared" si="65"/>
        <v>456250</v>
      </c>
    </row>
    <row r="155" spans="2:33">
      <c r="B155">
        <v>135</v>
      </c>
      <c r="C155" s="3">
        <f t="shared" si="66"/>
        <v>118422602.26837002</v>
      </c>
      <c r="D155">
        <f t="shared" si="67"/>
        <v>9.9000000000000005E-2</v>
      </c>
      <c r="E155" s="13">
        <f t="shared" si="56"/>
        <v>8.6498744788083837E-3</v>
      </c>
      <c r="F155" s="15">
        <f t="shared" si="68"/>
        <v>138540571.8350119</v>
      </c>
      <c r="G155" s="16">
        <f t="shared" si="69"/>
        <v>1.6520540800814641E-3</v>
      </c>
      <c r="H155" s="17">
        <f t="shared" si="57"/>
        <v>1030696.2198156002</v>
      </c>
      <c r="I155" s="17">
        <f t="shared" si="58"/>
        <v>740141.26417731261</v>
      </c>
      <c r="J155" s="2">
        <f t="shared" si="70"/>
        <v>228876.51695685057</v>
      </c>
      <c r="K155" s="2">
        <f t="shared" si="71"/>
        <v>1022360.891932426</v>
      </c>
      <c r="L155" s="15">
        <f>K155/(1-SUM(G$21:G155))</f>
        <v>1198358.5565951942</v>
      </c>
      <c r="M155" s="15">
        <f t="shared" si="72"/>
        <v>137342213.27841669</v>
      </c>
      <c r="N155" s="2">
        <f t="shared" si="59"/>
        <v>1251237.4088892767</v>
      </c>
      <c r="O155" s="3">
        <f t="shared" si="60"/>
        <v>1991378.6730665893</v>
      </c>
      <c r="P155" s="39">
        <f t="shared" si="73"/>
        <v>0</v>
      </c>
      <c r="Q155" s="34">
        <f t="shared" si="74"/>
        <v>0</v>
      </c>
      <c r="R155" s="23">
        <f t="shared" si="75"/>
        <v>0</v>
      </c>
      <c r="S155" s="39">
        <f t="shared" si="76"/>
        <v>0</v>
      </c>
      <c r="T155" s="34">
        <f t="shared" si="77"/>
        <v>0</v>
      </c>
      <c r="U155" s="23">
        <f t="shared" si="78"/>
        <v>0</v>
      </c>
      <c r="V155" s="39">
        <f t="shared" si="79"/>
        <v>45422602.268369861</v>
      </c>
      <c r="W155" s="34">
        <f t="shared" si="80"/>
        <v>1251237.4088892767</v>
      </c>
      <c r="X155" s="23">
        <f t="shared" si="81"/>
        <v>283891.26417731162</v>
      </c>
      <c r="Y155" s="39">
        <f t="shared" si="82"/>
        <v>73000000</v>
      </c>
      <c r="Z155" s="34">
        <f t="shared" si="61"/>
        <v>0</v>
      </c>
      <c r="AA155" s="23">
        <f t="shared" si="83"/>
        <v>456250</v>
      </c>
      <c r="AC155">
        <v>135</v>
      </c>
      <c r="AD155" s="3">
        <f t="shared" si="62"/>
        <v>0</v>
      </c>
      <c r="AE155" s="3">
        <f t="shared" si="63"/>
        <v>0</v>
      </c>
      <c r="AF155" s="3">
        <f t="shared" si="64"/>
        <v>1535128.6730665884</v>
      </c>
      <c r="AG155" s="3">
        <f t="shared" si="65"/>
        <v>456250</v>
      </c>
    </row>
    <row r="156" spans="2:33">
      <c r="B156">
        <v>136</v>
      </c>
      <c r="C156" s="3">
        <f t="shared" si="66"/>
        <v>117171364.85948074</v>
      </c>
      <c r="D156">
        <f t="shared" si="67"/>
        <v>9.9000000000000005E-2</v>
      </c>
      <c r="E156" s="13">
        <f t="shared" si="56"/>
        <v>8.6498744788083837E-3</v>
      </c>
      <c r="F156" s="15">
        <f t="shared" si="68"/>
        <v>137342213.27841669</v>
      </c>
      <c r="G156" s="16">
        <f t="shared" si="69"/>
        <v>1.6632398629153494E-3</v>
      </c>
      <c r="H156" s="17">
        <f t="shared" si="57"/>
        <v>1021780.8268884128</v>
      </c>
      <c r="I156" s="17">
        <f t="shared" si="58"/>
        <v>732321.03037175455</v>
      </c>
      <c r="J156" s="2">
        <f t="shared" si="70"/>
        <v>228433.04398568446</v>
      </c>
      <c r="K156" s="2">
        <f t="shared" si="71"/>
        <v>1011541.6813878797</v>
      </c>
      <c r="L156" s="15">
        <f>K156/(1-SUM(G$21:G156))</f>
        <v>1187992.9055000399</v>
      </c>
      <c r="M156" s="15">
        <f t="shared" si="72"/>
        <v>136154220.37291664</v>
      </c>
      <c r="N156" s="2">
        <f t="shared" si="59"/>
        <v>1239974.7253735641</v>
      </c>
      <c r="O156" s="3">
        <f t="shared" si="60"/>
        <v>1972295.7557453187</v>
      </c>
      <c r="P156" s="39">
        <f t="shared" si="73"/>
        <v>0</v>
      </c>
      <c r="Q156" s="34">
        <f t="shared" si="74"/>
        <v>0</v>
      </c>
      <c r="R156" s="23">
        <f t="shared" si="75"/>
        <v>0</v>
      </c>
      <c r="S156" s="39">
        <f t="shared" si="76"/>
        <v>0</v>
      </c>
      <c r="T156" s="34">
        <f t="shared" si="77"/>
        <v>0</v>
      </c>
      <c r="U156" s="23">
        <f t="shared" si="78"/>
        <v>0</v>
      </c>
      <c r="V156" s="39">
        <f t="shared" si="79"/>
        <v>44171364.859480582</v>
      </c>
      <c r="W156" s="34">
        <f t="shared" si="80"/>
        <v>1239974.7253735641</v>
      </c>
      <c r="X156" s="23">
        <f t="shared" si="81"/>
        <v>276071.03037175362</v>
      </c>
      <c r="Y156" s="39">
        <f t="shared" si="82"/>
        <v>73000000</v>
      </c>
      <c r="Z156" s="34">
        <f t="shared" si="61"/>
        <v>0</v>
      </c>
      <c r="AA156" s="23">
        <f t="shared" si="83"/>
        <v>456250</v>
      </c>
      <c r="AC156">
        <v>136</v>
      </c>
      <c r="AD156" s="3">
        <f t="shared" si="62"/>
        <v>0</v>
      </c>
      <c r="AE156" s="3">
        <f t="shared" si="63"/>
        <v>0</v>
      </c>
      <c r="AF156" s="3">
        <f t="shared" si="64"/>
        <v>1516045.7557453178</v>
      </c>
      <c r="AG156" s="3">
        <f t="shared" si="65"/>
        <v>456250</v>
      </c>
    </row>
    <row r="157" spans="2:33">
      <c r="B157">
        <v>137</v>
      </c>
      <c r="C157" s="3">
        <f t="shared" si="66"/>
        <v>115931390.13410717</v>
      </c>
      <c r="D157">
        <f t="shared" si="67"/>
        <v>9.9000000000000005E-2</v>
      </c>
      <c r="E157" s="13">
        <f t="shared" si="56"/>
        <v>8.6498744788083837E-3</v>
      </c>
      <c r="F157" s="15">
        <f t="shared" si="68"/>
        <v>136154220.37291664</v>
      </c>
      <c r="G157" s="16">
        <f t="shared" si="69"/>
        <v>1.6745013828205054E-3</v>
      </c>
      <c r="H157" s="17">
        <f t="shared" si="57"/>
        <v>1012942.5509909748</v>
      </c>
      <c r="I157" s="17">
        <f t="shared" si="58"/>
        <v>724571.18833816983</v>
      </c>
      <c r="J157" s="2">
        <f t="shared" si="70"/>
        <v>227990.43029129674</v>
      </c>
      <c r="K157" s="2">
        <f t="shared" si="71"/>
        <v>1000819.8842094025</v>
      </c>
      <c r="L157" s="15">
        <f>K157/(1-SUM(G$21:G157))</f>
        <v>1177716.9159857496</v>
      </c>
      <c r="M157" s="15">
        <f t="shared" si="72"/>
        <v>134976503.45693088</v>
      </c>
      <c r="N157" s="2">
        <f t="shared" si="59"/>
        <v>1228810.3145006993</v>
      </c>
      <c r="O157" s="3">
        <f t="shared" si="60"/>
        <v>1953381.5028388691</v>
      </c>
      <c r="P157" s="39">
        <f t="shared" si="73"/>
        <v>0</v>
      </c>
      <c r="Q157" s="34">
        <f t="shared" si="74"/>
        <v>0</v>
      </c>
      <c r="R157" s="23">
        <f t="shared" si="75"/>
        <v>0</v>
      </c>
      <c r="S157" s="39">
        <f t="shared" si="76"/>
        <v>0</v>
      </c>
      <c r="T157" s="34">
        <f t="shared" si="77"/>
        <v>0</v>
      </c>
      <c r="U157" s="23">
        <f t="shared" si="78"/>
        <v>0</v>
      </c>
      <c r="V157" s="39">
        <f t="shared" si="79"/>
        <v>42931390.134107016</v>
      </c>
      <c r="W157" s="34">
        <f t="shared" si="80"/>
        <v>1228810.3145006993</v>
      </c>
      <c r="X157" s="23">
        <f t="shared" si="81"/>
        <v>268321.18833816884</v>
      </c>
      <c r="Y157" s="39">
        <f t="shared" si="82"/>
        <v>73000000</v>
      </c>
      <c r="Z157" s="34">
        <f t="shared" si="61"/>
        <v>0</v>
      </c>
      <c r="AA157" s="23">
        <f t="shared" si="83"/>
        <v>456250</v>
      </c>
      <c r="AC157">
        <v>137</v>
      </c>
      <c r="AD157" s="3">
        <f t="shared" si="62"/>
        <v>0</v>
      </c>
      <c r="AE157" s="3">
        <f t="shared" si="63"/>
        <v>0</v>
      </c>
      <c r="AF157" s="3">
        <f t="shared" si="64"/>
        <v>1497131.5028388682</v>
      </c>
      <c r="AG157" s="3">
        <f t="shared" si="65"/>
        <v>456250</v>
      </c>
    </row>
    <row r="158" spans="2:33">
      <c r="B158">
        <v>138</v>
      </c>
      <c r="C158" s="3">
        <f t="shared" si="66"/>
        <v>114702579.81960647</v>
      </c>
      <c r="D158">
        <f t="shared" si="67"/>
        <v>9.9000000000000005E-2</v>
      </c>
      <c r="E158" s="13">
        <f t="shared" si="56"/>
        <v>8.6498744788083837E-3</v>
      </c>
      <c r="F158" s="15">
        <f t="shared" si="68"/>
        <v>134976503.45693088</v>
      </c>
      <c r="G158" s="16">
        <f t="shared" si="69"/>
        <v>1.6858391526000194E-3</v>
      </c>
      <c r="H158" s="17">
        <f t="shared" si="57"/>
        <v>1004180.7250706588</v>
      </c>
      <c r="I158" s="17">
        <f t="shared" si="58"/>
        <v>716891.12387254043</v>
      </c>
      <c r="J158" s="2">
        <f t="shared" si="70"/>
        <v>227548.67420874594</v>
      </c>
      <c r="K158" s="2">
        <f t="shared" si="71"/>
        <v>990194.65036537056</v>
      </c>
      <c r="L158" s="15">
        <f>K158/(1-SUM(G$21:G158))</f>
        <v>1167529.8124909033</v>
      </c>
      <c r="M158" s="15">
        <f t="shared" si="72"/>
        <v>133808973.64443997</v>
      </c>
      <c r="N158" s="2">
        <f t="shared" si="59"/>
        <v>1217743.3245741166</v>
      </c>
      <c r="O158" s="3">
        <f t="shared" si="60"/>
        <v>1934634.448446657</v>
      </c>
      <c r="P158" s="39">
        <f t="shared" si="73"/>
        <v>0</v>
      </c>
      <c r="Q158" s="34">
        <f t="shared" si="74"/>
        <v>0</v>
      </c>
      <c r="R158" s="23">
        <f t="shared" si="75"/>
        <v>0</v>
      </c>
      <c r="S158" s="39">
        <f t="shared" si="76"/>
        <v>0</v>
      </c>
      <c r="T158" s="34">
        <f t="shared" si="77"/>
        <v>0</v>
      </c>
      <c r="U158" s="23">
        <f t="shared" si="78"/>
        <v>0</v>
      </c>
      <c r="V158" s="39">
        <f t="shared" si="79"/>
        <v>41702579.819606319</v>
      </c>
      <c r="W158" s="34">
        <f t="shared" si="80"/>
        <v>1217743.3245741166</v>
      </c>
      <c r="X158" s="23">
        <f t="shared" si="81"/>
        <v>260641.12387253949</v>
      </c>
      <c r="Y158" s="39">
        <f t="shared" si="82"/>
        <v>73000000</v>
      </c>
      <c r="Z158" s="34">
        <f t="shared" si="61"/>
        <v>0</v>
      </c>
      <c r="AA158" s="23">
        <f t="shared" si="83"/>
        <v>456250</v>
      </c>
      <c r="AC158">
        <v>138</v>
      </c>
      <c r="AD158" s="3">
        <f t="shared" si="62"/>
        <v>0</v>
      </c>
      <c r="AE158" s="3">
        <f t="shared" si="63"/>
        <v>0</v>
      </c>
      <c r="AF158" s="3">
        <f t="shared" si="64"/>
        <v>1478384.4484466561</v>
      </c>
      <c r="AG158" s="3">
        <f t="shared" si="65"/>
        <v>456250</v>
      </c>
    </row>
    <row r="159" spans="2:33">
      <c r="B159">
        <v>139</v>
      </c>
      <c r="C159" s="3">
        <f t="shared" si="66"/>
        <v>113484836.49503236</v>
      </c>
      <c r="D159">
        <f t="shared" si="67"/>
        <v>9.9000000000000005E-2</v>
      </c>
      <c r="E159" s="13">
        <f t="shared" si="56"/>
        <v>8.6498744788083837E-3</v>
      </c>
      <c r="F159" s="15">
        <f t="shared" si="68"/>
        <v>133808973.64443997</v>
      </c>
      <c r="G159" s="16">
        <f t="shared" si="69"/>
        <v>1.6972536885290822E-3</v>
      </c>
      <c r="H159" s="17">
        <f t="shared" si="57"/>
        <v>995494.68784475874</v>
      </c>
      <c r="I159" s="17">
        <f t="shared" si="58"/>
        <v>709280.22809395229</v>
      </c>
      <c r="J159" s="2">
        <f t="shared" si="70"/>
        <v>227107.77407631648</v>
      </c>
      <c r="K159" s="2">
        <f t="shared" si="71"/>
        <v>979665.13719120098</v>
      </c>
      <c r="L159" s="15">
        <f>K159/(1-SUM(G$21:G159))</f>
        <v>1157430.8261625904</v>
      </c>
      <c r="M159" s="15">
        <f t="shared" si="72"/>
        <v>132651542.81827737</v>
      </c>
      <c r="N159" s="2">
        <f t="shared" si="59"/>
        <v>1206772.9112675174</v>
      </c>
      <c r="O159" s="3">
        <f t="shared" si="60"/>
        <v>1916053.1393614695</v>
      </c>
      <c r="P159" s="39">
        <f t="shared" si="73"/>
        <v>0</v>
      </c>
      <c r="Q159" s="34">
        <f t="shared" si="74"/>
        <v>0</v>
      </c>
      <c r="R159" s="23">
        <f t="shared" si="75"/>
        <v>0</v>
      </c>
      <c r="S159" s="39">
        <f t="shared" si="76"/>
        <v>0</v>
      </c>
      <c r="T159" s="34">
        <f t="shared" si="77"/>
        <v>0</v>
      </c>
      <c r="U159" s="23">
        <f t="shared" si="78"/>
        <v>0</v>
      </c>
      <c r="V159" s="39">
        <f t="shared" si="79"/>
        <v>40484836.495032206</v>
      </c>
      <c r="W159" s="34">
        <f t="shared" si="80"/>
        <v>1206772.9112675174</v>
      </c>
      <c r="X159" s="23">
        <f t="shared" si="81"/>
        <v>253030.22809395127</v>
      </c>
      <c r="Y159" s="39">
        <f t="shared" si="82"/>
        <v>73000000</v>
      </c>
      <c r="Z159" s="34">
        <f t="shared" si="61"/>
        <v>0</v>
      </c>
      <c r="AA159" s="23">
        <f t="shared" si="83"/>
        <v>456250</v>
      </c>
      <c r="AC159">
        <v>139</v>
      </c>
      <c r="AD159" s="3">
        <f t="shared" si="62"/>
        <v>0</v>
      </c>
      <c r="AE159" s="3">
        <f t="shared" si="63"/>
        <v>0</v>
      </c>
      <c r="AF159" s="3">
        <f t="shared" si="64"/>
        <v>1459803.1393614686</v>
      </c>
      <c r="AG159" s="3">
        <f t="shared" si="65"/>
        <v>456250</v>
      </c>
    </row>
    <row r="160" spans="2:33">
      <c r="B160">
        <v>140</v>
      </c>
      <c r="C160" s="3">
        <f t="shared" si="66"/>
        <v>112278063.58376484</v>
      </c>
      <c r="D160">
        <f t="shared" si="67"/>
        <v>9.9000000000000005E-2</v>
      </c>
      <c r="E160" s="13">
        <f t="shared" si="56"/>
        <v>8.6498744788083837E-3</v>
      </c>
      <c r="F160" s="15">
        <f t="shared" si="68"/>
        <v>132651542.81827737</v>
      </c>
      <c r="G160" s="16">
        <f t="shared" si="69"/>
        <v>1.7087455103784982E-3</v>
      </c>
      <c r="H160" s="17">
        <f t="shared" si="57"/>
        <v>986883.78375058121</v>
      </c>
      <c r="I160" s="17">
        <f t="shared" si="58"/>
        <v>701737.89739853016</v>
      </c>
      <c r="J160" s="2">
        <f t="shared" si="70"/>
        <v>226667.72823551256</v>
      </c>
      <c r="K160" s="2">
        <f t="shared" si="71"/>
        <v>969230.5093255986</v>
      </c>
      <c r="L160" s="15">
        <f>K160/(1-SUM(G$21:G160))</f>
        <v>1147419.1947983806</v>
      </c>
      <c r="M160" s="15">
        <f t="shared" si="72"/>
        <v>131504123.62347899</v>
      </c>
      <c r="N160" s="2">
        <f t="shared" si="59"/>
        <v>1195898.2375611111</v>
      </c>
      <c r="O160" s="3">
        <f t="shared" si="60"/>
        <v>1897636.1349596414</v>
      </c>
      <c r="P160" s="39">
        <f t="shared" si="73"/>
        <v>0</v>
      </c>
      <c r="Q160" s="34">
        <f t="shared" si="74"/>
        <v>0</v>
      </c>
      <c r="R160" s="23">
        <f t="shared" si="75"/>
        <v>0</v>
      </c>
      <c r="S160" s="39">
        <f t="shared" si="76"/>
        <v>0</v>
      </c>
      <c r="T160" s="34">
        <f t="shared" si="77"/>
        <v>0</v>
      </c>
      <c r="U160" s="23">
        <f t="shared" si="78"/>
        <v>0</v>
      </c>
      <c r="V160" s="39">
        <f t="shared" si="79"/>
        <v>39278063.583764687</v>
      </c>
      <c r="W160" s="34">
        <f t="shared" si="80"/>
        <v>1195898.2375611111</v>
      </c>
      <c r="X160" s="23">
        <f t="shared" si="81"/>
        <v>245487.89739852931</v>
      </c>
      <c r="Y160" s="39">
        <f t="shared" si="82"/>
        <v>73000000</v>
      </c>
      <c r="Z160" s="34">
        <f t="shared" si="61"/>
        <v>0</v>
      </c>
      <c r="AA160" s="23">
        <f t="shared" si="83"/>
        <v>456250</v>
      </c>
      <c r="AC160">
        <v>140</v>
      </c>
      <c r="AD160" s="3">
        <f t="shared" si="62"/>
        <v>0</v>
      </c>
      <c r="AE160" s="3">
        <f t="shared" si="63"/>
        <v>0</v>
      </c>
      <c r="AF160" s="3">
        <f t="shared" si="64"/>
        <v>1441386.1349596404</v>
      </c>
      <c r="AG160" s="3">
        <f t="shared" si="65"/>
        <v>456250</v>
      </c>
    </row>
    <row r="161" spans="2:33">
      <c r="B161">
        <v>141</v>
      </c>
      <c r="C161" s="3">
        <f t="shared" si="66"/>
        <v>111082165.34620373</v>
      </c>
      <c r="D161">
        <f t="shared" si="67"/>
        <v>9.9000000000000005E-2</v>
      </c>
      <c r="E161" s="13">
        <f t="shared" si="56"/>
        <v>8.6498744788083837E-3</v>
      </c>
      <c r="F161" s="15">
        <f t="shared" si="68"/>
        <v>131504123.62347899</v>
      </c>
      <c r="G161" s="16">
        <f t="shared" si="69"/>
        <v>1.720315141438353E-3</v>
      </c>
      <c r="H161" s="17">
        <f t="shared" si="57"/>
        <v>978347.36289596697</v>
      </c>
      <c r="I161" s="17">
        <f t="shared" si="58"/>
        <v>694263.53341377329</v>
      </c>
      <c r="J161" s="2">
        <f t="shared" si="70"/>
        <v>226228.53503105193</v>
      </c>
      <c r="K161" s="2">
        <f t="shared" si="71"/>
        <v>958889.9386473574</v>
      </c>
      <c r="L161" s="15">
        <f>K161/(1-SUM(G$21:G161))</f>
        <v>1137494.1627887993</v>
      </c>
      <c r="M161" s="15">
        <f t="shared" si="72"/>
        <v>130366629.4606902</v>
      </c>
      <c r="N161" s="2">
        <f t="shared" si="59"/>
        <v>1185118.4736784094</v>
      </c>
      <c r="O161" s="3">
        <f t="shared" si="60"/>
        <v>1879382.0070921825</v>
      </c>
      <c r="P161" s="39">
        <f t="shared" si="73"/>
        <v>0</v>
      </c>
      <c r="Q161" s="34">
        <f t="shared" si="74"/>
        <v>0</v>
      </c>
      <c r="R161" s="23">
        <f t="shared" si="75"/>
        <v>0</v>
      </c>
      <c r="S161" s="39">
        <f t="shared" si="76"/>
        <v>0</v>
      </c>
      <c r="T161" s="34">
        <f t="shared" si="77"/>
        <v>0</v>
      </c>
      <c r="U161" s="23">
        <f t="shared" si="78"/>
        <v>0</v>
      </c>
      <c r="V161" s="39">
        <f t="shared" si="79"/>
        <v>38082165.346203573</v>
      </c>
      <c r="W161" s="34">
        <f t="shared" si="80"/>
        <v>1185118.4736784094</v>
      </c>
      <c r="X161" s="23">
        <f t="shared" si="81"/>
        <v>238013.53341377233</v>
      </c>
      <c r="Y161" s="39">
        <f t="shared" si="82"/>
        <v>73000000</v>
      </c>
      <c r="Z161" s="34">
        <f t="shared" si="61"/>
        <v>0</v>
      </c>
      <c r="AA161" s="23">
        <f t="shared" si="83"/>
        <v>456250</v>
      </c>
      <c r="AC161">
        <v>141</v>
      </c>
      <c r="AD161" s="3">
        <f t="shared" si="62"/>
        <v>0</v>
      </c>
      <c r="AE161" s="3">
        <f t="shared" si="63"/>
        <v>0</v>
      </c>
      <c r="AF161" s="3">
        <f t="shared" si="64"/>
        <v>1423132.0070921816</v>
      </c>
      <c r="AG161" s="3">
        <f t="shared" si="65"/>
        <v>456250</v>
      </c>
    </row>
    <row r="162" spans="2:33">
      <c r="B162">
        <v>142</v>
      </c>
      <c r="C162" s="3">
        <f t="shared" si="66"/>
        <v>109897046.87252532</v>
      </c>
      <c r="D162">
        <f t="shared" si="67"/>
        <v>9.9000000000000005E-2</v>
      </c>
      <c r="E162" s="13">
        <f t="shared" si="56"/>
        <v>8.6498744788083837E-3</v>
      </c>
      <c r="F162" s="15">
        <f t="shared" si="68"/>
        <v>130366629.4606902</v>
      </c>
      <c r="G162" s="16">
        <f t="shared" si="69"/>
        <v>1.7319631085418417E-3</v>
      </c>
      <c r="H162" s="17">
        <f t="shared" si="57"/>
        <v>969884.78101024358</v>
      </c>
      <c r="I162" s="17">
        <f t="shared" si="58"/>
        <v>686856.54295328318</v>
      </c>
      <c r="J162" s="2">
        <f t="shared" si="70"/>
        <v>225790.19281085944</v>
      </c>
      <c r="K162" s="2">
        <f t="shared" si="71"/>
        <v>948642.60421270551</v>
      </c>
      <c r="L162" s="15">
        <f>K162/(1-SUM(G$21:G162))</f>
        <v>1127654.9810602989</v>
      </c>
      <c r="M162" s="15">
        <f t="shared" si="72"/>
        <v>129238974.4796299</v>
      </c>
      <c r="N162" s="2">
        <f t="shared" si="59"/>
        <v>1174432.797023565</v>
      </c>
      <c r="O162" s="3">
        <f t="shared" si="60"/>
        <v>1861289.3399768481</v>
      </c>
      <c r="P162" s="39">
        <f t="shared" si="73"/>
        <v>0</v>
      </c>
      <c r="Q162" s="34">
        <f t="shared" si="74"/>
        <v>0</v>
      </c>
      <c r="R162" s="23">
        <f t="shared" si="75"/>
        <v>0</v>
      </c>
      <c r="S162" s="39">
        <f t="shared" si="76"/>
        <v>0</v>
      </c>
      <c r="T162" s="34">
        <f t="shared" si="77"/>
        <v>0</v>
      </c>
      <c r="U162" s="23">
        <f t="shared" si="78"/>
        <v>0</v>
      </c>
      <c r="V162" s="39">
        <f t="shared" si="79"/>
        <v>36897046.872525163</v>
      </c>
      <c r="W162" s="34">
        <f t="shared" si="80"/>
        <v>1174432.797023565</v>
      </c>
      <c r="X162" s="23">
        <f t="shared" si="81"/>
        <v>230606.54295328225</v>
      </c>
      <c r="Y162" s="39">
        <f t="shared" si="82"/>
        <v>73000000</v>
      </c>
      <c r="Z162" s="34">
        <f t="shared" si="61"/>
        <v>0</v>
      </c>
      <c r="AA162" s="23">
        <f t="shared" si="83"/>
        <v>456250</v>
      </c>
      <c r="AC162">
        <v>142</v>
      </c>
      <c r="AD162" s="3">
        <f t="shared" si="62"/>
        <v>0</v>
      </c>
      <c r="AE162" s="3">
        <f t="shared" si="63"/>
        <v>0</v>
      </c>
      <c r="AF162" s="3">
        <f t="shared" si="64"/>
        <v>1405039.3399768472</v>
      </c>
      <c r="AG162" s="3">
        <f t="shared" si="65"/>
        <v>456250</v>
      </c>
    </row>
    <row r="163" spans="2:33">
      <c r="B163">
        <v>143</v>
      </c>
      <c r="C163" s="3">
        <f t="shared" si="66"/>
        <v>108722614.07550175</v>
      </c>
      <c r="D163">
        <f t="shared" si="67"/>
        <v>9.9000000000000005E-2</v>
      </c>
      <c r="E163" s="13">
        <f t="shared" si="56"/>
        <v>8.6498744788083837E-3</v>
      </c>
      <c r="F163" s="15">
        <f t="shared" si="68"/>
        <v>129238974.4796299</v>
      </c>
      <c r="G163" s="16">
        <f t="shared" si="69"/>
        <v>1.7436899420892604E-3</v>
      </c>
      <c r="H163" s="17">
        <f t="shared" si="57"/>
        <v>961495.39939559845</v>
      </c>
      <c r="I163" s="17">
        <f t="shared" si="58"/>
        <v>679516.33797188592</v>
      </c>
      <c r="J163" s="2">
        <f t="shared" si="70"/>
        <v>225352.69992606126</v>
      </c>
      <c r="K163" s="2">
        <f t="shared" si="71"/>
        <v>938487.69219319476</v>
      </c>
      <c r="L163" s="15">
        <f>K163/(1-SUM(G$21:G163))</f>
        <v>1117900.9070187244</v>
      </c>
      <c r="M163" s="15">
        <f t="shared" si="72"/>
        <v>128121073.57261118</v>
      </c>
      <c r="N163" s="2">
        <f t="shared" si="59"/>
        <v>1163840.3921192561</v>
      </c>
      <c r="O163" s="3">
        <f t="shared" si="60"/>
        <v>1843356.730091142</v>
      </c>
      <c r="P163" s="39">
        <f t="shared" si="73"/>
        <v>0</v>
      </c>
      <c r="Q163" s="34">
        <f t="shared" si="74"/>
        <v>0</v>
      </c>
      <c r="R163" s="23">
        <f t="shared" si="75"/>
        <v>0</v>
      </c>
      <c r="S163" s="39">
        <f t="shared" si="76"/>
        <v>0</v>
      </c>
      <c r="T163" s="34">
        <f t="shared" si="77"/>
        <v>0</v>
      </c>
      <c r="U163" s="23">
        <f t="shared" si="78"/>
        <v>0</v>
      </c>
      <c r="V163" s="39">
        <f t="shared" si="79"/>
        <v>35722614.075501598</v>
      </c>
      <c r="W163" s="34">
        <f t="shared" si="80"/>
        <v>1163840.3921192561</v>
      </c>
      <c r="X163" s="23">
        <f t="shared" si="81"/>
        <v>223266.33797188499</v>
      </c>
      <c r="Y163" s="39">
        <f t="shared" si="82"/>
        <v>73000000</v>
      </c>
      <c r="Z163" s="34">
        <f t="shared" si="61"/>
        <v>0</v>
      </c>
      <c r="AA163" s="23">
        <f t="shared" si="83"/>
        <v>456250</v>
      </c>
      <c r="AC163">
        <v>143</v>
      </c>
      <c r="AD163" s="3">
        <f t="shared" si="62"/>
        <v>0</v>
      </c>
      <c r="AE163" s="3">
        <f t="shared" si="63"/>
        <v>0</v>
      </c>
      <c r="AF163" s="3">
        <f t="shared" si="64"/>
        <v>1387106.7300911411</v>
      </c>
      <c r="AG163" s="3">
        <f t="shared" si="65"/>
        <v>456250</v>
      </c>
    </row>
    <row r="164" spans="2:33">
      <c r="B164">
        <v>144</v>
      </c>
      <c r="C164" s="3">
        <f t="shared" si="66"/>
        <v>107558773.6833825</v>
      </c>
      <c r="D164">
        <f t="shared" si="67"/>
        <v>9.9000000000000005E-2</v>
      </c>
      <c r="E164" s="13">
        <f t="shared" si="56"/>
        <v>8.6498744788083837E-3</v>
      </c>
      <c r="F164" s="15">
        <f t="shared" si="68"/>
        <v>128121073.57261118</v>
      </c>
      <c r="G164" s="16">
        <f t="shared" si="69"/>
        <v>1.7554961760721571E-3</v>
      </c>
      <c r="H164" s="17">
        <f t="shared" si="57"/>
        <v>953178.58487887483</v>
      </c>
      <c r="I164" s="17">
        <f t="shared" si="58"/>
        <v>672242.3355211406</v>
      </c>
      <c r="J164" s="2">
        <f t="shared" si="70"/>
        <v>224916.05473097845</v>
      </c>
      <c r="K164" s="2">
        <f t="shared" si="71"/>
        <v>928424.39581412531</v>
      </c>
      <c r="L164" s="15">
        <f>K164/(1-SUM(G$21:G164))</f>
        <v>1108231.2044932663</v>
      </c>
      <c r="M164" s="15">
        <f t="shared" si="72"/>
        <v>127012842.36811791</v>
      </c>
      <c r="N164" s="2">
        <f t="shared" si="59"/>
        <v>1153340.4505451038</v>
      </c>
      <c r="O164" s="3">
        <f t="shared" si="60"/>
        <v>1825582.7860662444</v>
      </c>
      <c r="P164" s="39">
        <f t="shared" si="73"/>
        <v>0</v>
      </c>
      <c r="Q164" s="34">
        <f t="shared" si="74"/>
        <v>0</v>
      </c>
      <c r="R164" s="23">
        <f t="shared" si="75"/>
        <v>0</v>
      </c>
      <c r="S164" s="39">
        <f t="shared" si="76"/>
        <v>0</v>
      </c>
      <c r="T164" s="34">
        <f t="shared" si="77"/>
        <v>0</v>
      </c>
      <c r="U164" s="23">
        <f t="shared" si="78"/>
        <v>0</v>
      </c>
      <c r="V164" s="39">
        <f t="shared" si="79"/>
        <v>34558773.68338234</v>
      </c>
      <c r="W164" s="34">
        <f t="shared" si="80"/>
        <v>1153340.4505451038</v>
      </c>
      <c r="X164" s="23">
        <f t="shared" si="81"/>
        <v>215992.33552113964</v>
      </c>
      <c r="Y164" s="39">
        <f t="shared" si="82"/>
        <v>73000000</v>
      </c>
      <c r="Z164" s="34">
        <f t="shared" si="61"/>
        <v>0</v>
      </c>
      <c r="AA164" s="23">
        <f t="shared" si="83"/>
        <v>456250</v>
      </c>
      <c r="AC164">
        <v>144</v>
      </c>
      <c r="AD164" s="3">
        <f t="shared" si="62"/>
        <v>0</v>
      </c>
      <c r="AE164" s="3">
        <f t="shared" si="63"/>
        <v>0</v>
      </c>
      <c r="AF164" s="3">
        <f t="shared" si="64"/>
        <v>1369332.7860662434</v>
      </c>
      <c r="AG164" s="3">
        <f t="shared" si="65"/>
        <v>456250</v>
      </c>
    </row>
    <row r="165" spans="2:33">
      <c r="B165">
        <v>145</v>
      </c>
      <c r="C165" s="3">
        <f t="shared" si="66"/>
        <v>106405433.23283739</v>
      </c>
      <c r="D165">
        <f t="shared" si="67"/>
        <v>9.9000000000000005E-2</v>
      </c>
      <c r="E165" s="13">
        <f t="shared" si="56"/>
        <v>8.6498744788083837E-3</v>
      </c>
      <c r="F165" s="15">
        <f t="shared" si="68"/>
        <v>127012842.36811791</v>
      </c>
      <c r="G165" s="16">
        <f t="shared" si="69"/>
        <v>1.7673823480976456E-3</v>
      </c>
      <c r="H165" s="17">
        <f t="shared" si="57"/>
        <v>944933.70976378419</v>
      </c>
      <c r="I165" s="17">
        <f t="shared" si="58"/>
        <v>665033.95770523371</v>
      </c>
      <c r="J165" s="2">
        <f t="shared" si="70"/>
        <v>224480.25558312036</v>
      </c>
      <c r="K165" s="2">
        <f t="shared" si="71"/>
        <v>918451.91529350483</v>
      </c>
      <c r="L165" s="15">
        <f>K165/(1-SUM(G$21:G165))</f>
        <v>1098645.1436809008</v>
      </c>
      <c r="M165" s="15">
        <f t="shared" si="72"/>
        <v>125914197.22443701</v>
      </c>
      <c r="N165" s="2">
        <f t="shared" si="59"/>
        <v>1142932.1708766252</v>
      </c>
      <c r="O165" s="3">
        <f t="shared" si="60"/>
        <v>1807966.1285818589</v>
      </c>
      <c r="P165" s="39">
        <f t="shared" si="73"/>
        <v>0</v>
      </c>
      <c r="Q165" s="34">
        <f t="shared" si="74"/>
        <v>0</v>
      </c>
      <c r="R165" s="23">
        <f t="shared" si="75"/>
        <v>0</v>
      </c>
      <c r="S165" s="39">
        <f t="shared" si="76"/>
        <v>0</v>
      </c>
      <c r="T165" s="34">
        <f t="shared" si="77"/>
        <v>0</v>
      </c>
      <c r="U165" s="23">
        <f t="shared" si="78"/>
        <v>0</v>
      </c>
      <c r="V165" s="39">
        <f t="shared" si="79"/>
        <v>33405433.232837237</v>
      </c>
      <c r="W165" s="34">
        <f t="shared" si="80"/>
        <v>1142932.1708766252</v>
      </c>
      <c r="X165" s="23">
        <f t="shared" si="81"/>
        <v>208783.95770523275</v>
      </c>
      <c r="Y165" s="39">
        <f t="shared" si="82"/>
        <v>73000000</v>
      </c>
      <c r="Z165" s="34">
        <f t="shared" si="61"/>
        <v>0</v>
      </c>
      <c r="AA165" s="23">
        <f t="shared" si="83"/>
        <v>456250</v>
      </c>
      <c r="AC165">
        <v>145</v>
      </c>
      <c r="AD165" s="3">
        <f t="shared" si="62"/>
        <v>0</v>
      </c>
      <c r="AE165" s="3">
        <f t="shared" si="63"/>
        <v>0</v>
      </c>
      <c r="AF165" s="3">
        <f t="shared" si="64"/>
        <v>1351716.128581858</v>
      </c>
      <c r="AG165" s="3">
        <f t="shared" si="65"/>
        <v>456250</v>
      </c>
    </row>
    <row r="166" spans="2:33">
      <c r="B166">
        <v>146</v>
      </c>
      <c r="C166" s="3">
        <f t="shared" si="66"/>
        <v>105262501.06196077</v>
      </c>
      <c r="D166">
        <f t="shared" si="67"/>
        <v>9.9000000000000005E-2</v>
      </c>
      <c r="E166" s="13">
        <f t="shared" si="56"/>
        <v>8.6498744788083837E-3</v>
      </c>
      <c r="F166" s="15">
        <f t="shared" si="68"/>
        <v>125914197.22443701</v>
      </c>
      <c r="G166" s="16">
        <f t="shared" si="69"/>
        <v>1.7793489994128906E-3</v>
      </c>
      <c r="H166" s="17">
        <f t="shared" si="57"/>
        <v>936760.15178353281</v>
      </c>
      <c r="I166" s="17">
        <f t="shared" si="58"/>
        <v>657890.63163725485</v>
      </c>
      <c r="J166" s="2">
        <f t="shared" si="70"/>
        <v>224045.30084317937</v>
      </c>
      <c r="K166" s="2">
        <f t="shared" si="71"/>
        <v>908569.45778153453</v>
      </c>
      <c r="L166" s="15">
        <f>K166/(1-SUM(G$21:G166))</f>
        <v>1089142.0010913087</v>
      </c>
      <c r="M166" s="15">
        <f t="shared" si="72"/>
        <v>124825055.22334571</v>
      </c>
      <c r="N166" s="2">
        <f t="shared" si="59"/>
        <v>1132614.7586247139</v>
      </c>
      <c r="O166" s="3">
        <f t="shared" si="60"/>
        <v>1790505.3902619686</v>
      </c>
      <c r="P166" s="39">
        <f t="shared" si="73"/>
        <v>0</v>
      </c>
      <c r="Q166" s="34">
        <f t="shared" si="74"/>
        <v>0</v>
      </c>
      <c r="R166" s="23">
        <f t="shared" si="75"/>
        <v>0</v>
      </c>
      <c r="S166" s="39">
        <f t="shared" si="76"/>
        <v>0</v>
      </c>
      <c r="T166" s="34">
        <f t="shared" si="77"/>
        <v>0</v>
      </c>
      <c r="U166" s="23">
        <f t="shared" si="78"/>
        <v>0</v>
      </c>
      <c r="V166" s="39">
        <f t="shared" si="79"/>
        <v>32262501.061960611</v>
      </c>
      <c r="W166" s="34">
        <f t="shared" si="80"/>
        <v>1132614.7586247139</v>
      </c>
      <c r="X166" s="23">
        <f t="shared" si="81"/>
        <v>201640.6316372538</v>
      </c>
      <c r="Y166" s="39">
        <f t="shared" si="82"/>
        <v>73000000</v>
      </c>
      <c r="Z166" s="34">
        <f t="shared" si="61"/>
        <v>0</v>
      </c>
      <c r="AA166" s="23">
        <f t="shared" si="83"/>
        <v>456250</v>
      </c>
      <c r="AC166">
        <v>146</v>
      </c>
      <c r="AD166" s="3">
        <f t="shared" si="62"/>
        <v>0</v>
      </c>
      <c r="AE166" s="3">
        <f t="shared" si="63"/>
        <v>0</v>
      </c>
      <c r="AF166" s="3">
        <f t="shared" si="64"/>
        <v>1334255.3902619677</v>
      </c>
      <c r="AG166" s="3">
        <f t="shared" si="65"/>
        <v>456250</v>
      </c>
    </row>
    <row r="167" spans="2:33">
      <c r="B167">
        <v>147</v>
      </c>
      <c r="C167" s="3">
        <f t="shared" si="66"/>
        <v>104129886.30333605</v>
      </c>
      <c r="D167">
        <f t="shared" si="67"/>
        <v>9.9000000000000005E-2</v>
      </c>
      <c r="E167" s="13">
        <f t="shared" si="56"/>
        <v>8.6498744788083837E-3</v>
      </c>
      <c r="F167" s="15">
        <f t="shared" si="68"/>
        <v>124825055.22334571</v>
      </c>
      <c r="G167" s="16">
        <f t="shared" si="69"/>
        <v>1.7913966749297486E-3</v>
      </c>
      <c r="H167" s="17">
        <f t="shared" si="57"/>
        <v>928657.29405385582</v>
      </c>
      <c r="I167" s="17">
        <f t="shared" si="58"/>
        <v>650811.78939585027</v>
      </c>
      <c r="J167" s="2">
        <f t="shared" si="70"/>
        <v>223611.18887502374</v>
      </c>
      <c r="K167" s="2">
        <f t="shared" si="71"/>
        <v>898776.23730061913</v>
      </c>
      <c r="L167" s="15">
        <f>K167/(1-SUM(G$21:G167))</f>
        <v>1079721.0594922707</v>
      </c>
      <c r="M167" s="15">
        <f t="shared" si="72"/>
        <v>123745334.16385344</v>
      </c>
      <c r="N167" s="2">
        <f t="shared" si="59"/>
        <v>1122387.4261756428</v>
      </c>
      <c r="O167" s="3">
        <f t="shared" si="60"/>
        <v>1773199.2155714929</v>
      </c>
      <c r="P167" s="39">
        <f t="shared" si="73"/>
        <v>0</v>
      </c>
      <c r="Q167" s="34">
        <f t="shared" si="74"/>
        <v>0</v>
      </c>
      <c r="R167" s="23">
        <f t="shared" si="75"/>
        <v>0</v>
      </c>
      <c r="S167" s="39">
        <f t="shared" si="76"/>
        <v>0</v>
      </c>
      <c r="T167" s="34">
        <f t="shared" si="77"/>
        <v>0</v>
      </c>
      <c r="U167" s="23">
        <f t="shared" si="78"/>
        <v>0</v>
      </c>
      <c r="V167" s="39">
        <f t="shared" si="79"/>
        <v>31129886.303335898</v>
      </c>
      <c r="W167" s="34">
        <f t="shared" si="80"/>
        <v>1122387.4261756428</v>
      </c>
      <c r="X167" s="23">
        <f t="shared" si="81"/>
        <v>194561.78939584934</v>
      </c>
      <c r="Y167" s="39">
        <f t="shared" si="82"/>
        <v>73000000</v>
      </c>
      <c r="Z167" s="34">
        <f t="shared" si="61"/>
        <v>0</v>
      </c>
      <c r="AA167" s="23">
        <f t="shared" si="83"/>
        <v>456250</v>
      </c>
      <c r="AC167">
        <v>147</v>
      </c>
      <c r="AD167" s="3">
        <f t="shared" si="62"/>
        <v>0</v>
      </c>
      <c r="AE167" s="3">
        <f t="shared" si="63"/>
        <v>0</v>
      </c>
      <c r="AF167" s="3">
        <f t="shared" si="64"/>
        <v>1316949.215571492</v>
      </c>
      <c r="AG167" s="3">
        <f t="shared" si="65"/>
        <v>456250</v>
      </c>
    </row>
    <row r="168" spans="2:33">
      <c r="B168">
        <v>148</v>
      </c>
      <c r="C168" s="3">
        <f t="shared" si="66"/>
        <v>103007498.87716042</v>
      </c>
      <c r="D168">
        <f t="shared" si="67"/>
        <v>9.9000000000000005E-2</v>
      </c>
      <c r="E168" s="13">
        <f t="shared" si="56"/>
        <v>8.6498744788083837E-3</v>
      </c>
      <c r="F168" s="15">
        <f t="shared" si="68"/>
        <v>123745334.16385344</v>
      </c>
      <c r="G168" s="16">
        <f t="shared" si="69"/>
        <v>1.8035259232495858E-3</v>
      </c>
      <c r="H168" s="17">
        <f t="shared" si="57"/>
        <v>920624.52502645995</v>
      </c>
      <c r="I168" s="17">
        <f t="shared" si="58"/>
        <v>643796.86798225262</v>
      </c>
      <c r="J168" s="2">
        <f t="shared" si="70"/>
        <v>223177.91804569229</v>
      </c>
      <c r="K168" s="2">
        <f t="shared" si="71"/>
        <v>889071.47468589607</v>
      </c>
      <c r="L168" s="15">
        <f>K168/(1-SUM(G$21:G168))</f>
        <v>1070381.6078555367</v>
      </c>
      <c r="M168" s="15">
        <f t="shared" si="72"/>
        <v>122674952.55599789</v>
      </c>
      <c r="N168" s="2">
        <f t="shared" si="59"/>
        <v>1112249.3927315883</v>
      </c>
      <c r="O168" s="3">
        <f t="shared" si="60"/>
        <v>1756046.2607138408</v>
      </c>
      <c r="P168" s="39">
        <f t="shared" si="73"/>
        <v>0</v>
      </c>
      <c r="Q168" s="34">
        <f t="shared" si="74"/>
        <v>0</v>
      </c>
      <c r="R168" s="23">
        <f t="shared" si="75"/>
        <v>0</v>
      </c>
      <c r="S168" s="39">
        <f t="shared" si="76"/>
        <v>0</v>
      </c>
      <c r="T168" s="34">
        <f t="shared" si="77"/>
        <v>0</v>
      </c>
      <c r="U168" s="23">
        <f t="shared" si="78"/>
        <v>0</v>
      </c>
      <c r="V168" s="39">
        <f t="shared" si="79"/>
        <v>30007498.877160255</v>
      </c>
      <c r="W168" s="34">
        <f t="shared" si="80"/>
        <v>1112249.3927315883</v>
      </c>
      <c r="X168" s="23">
        <f t="shared" si="81"/>
        <v>187546.86798225157</v>
      </c>
      <c r="Y168" s="39">
        <f t="shared" si="82"/>
        <v>73000000</v>
      </c>
      <c r="Z168" s="34">
        <f t="shared" si="61"/>
        <v>0</v>
      </c>
      <c r="AA168" s="23">
        <f t="shared" si="83"/>
        <v>456250</v>
      </c>
      <c r="AC168">
        <v>148</v>
      </c>
      <c r="AD168" s="3">
        <f t="shared" si="62"/>
        <v>0</v>
      </c>
      <c r="AE168" s="3">
        <f t="shared" si="63"/>
        <v>0</v>
      </c>
      <c r="AF168" s="3">
        <f t="shared" si="64"/>
        <v>1299796.2607138399</v>
      </c>
      <c r="AG168" s="3">
        <f t="shared" si="65"/>
        <v>456250</v>
      </c>
    </row>
    <row r="169" spans="2:33">
      <c r="B169">
        <v>149</v>
      </c>
      <c r="C169" s="3">
        <f t="shared" si="66"/>
        <v>101895249.48442882</v>
      </c>
      <c r="D169">
        <f t="shared" si="67"/>
        <v>9.9000000000000005E-2</v>
      </c>
      <c r="E169" s="13">
        <f t="shared" si="56"/>
        <v>8.6498744788083837E-3</v>
      </c>
      <c r="F169" s="15">
        <f t="shared" si="68"/>
        <v>122674952.55599789</v>
      </c>
      <c r="G169" s="16">
        <f t="shared" si="69"/>
        <v>1.8157372966882551E-3</v>
      </c>
      <c r="H169" s="17">
        <f t="shared" si="57"/>
        <v>912661.23844286834</v>
      </c>
      <c r="I169" s="17">
        <f t="shared" si="58"/>
        <v>636845.30927768012</v>
      </c>
      <c r="J169" s="2">
        <f t="shared" si="70"/>
        <v>222745.48672538757</v>
      </c>
      <c r="K169" s="2">
        <f t="shared" si="71"/>
        <v>879454.39752627828</v>
      </c>
      <c r="L169" s="15">
        <f>K169/(1-SUM(G$21:G169))</f>
        <v>1061122.9413031612</v>
      </c>
      <c r="M169" s="15">
        <f t="shared" si="72"/>
        <v>121613829.61469473</v>
      </c>
      <c r="N169" s="2">
        <f t="shared" si="59"/>
        <v>1102199.8842516658</v>
      </c>
      <c r="O169" s="3">
        <f t="shared" si="60"/>
        <v>1739045.193529346</v>
      </c>
      <c r="P169" s="39">
        <f t="shared" si="73"/>
        <v>0</v>
      </c>
      <c r="Q169" s="34">
        <f t="shared" si="74"/>
        <v>0</v>
      </c>
      <c r="R169" s="23">
        <f t="shared" si="75"/>
        <v>0</v>
      </c>
      <c r="S169" s="39">
        <f t="shared" si="76"/>
        <v>0</v>
      </c>
      <c r="T169" s="34">
        <f t="shared" si="77"/>
        <v>0</v>
      </c>
      <c r="U169" s="23">
        <f t="shared" si="78"/>
        <v>0</v>
      </c>
      <c r="V169" s="39">
        <f t="shared" si="79"/>
        <v>28895249.484428667</v>
      </c>
      <c r="W169" s="34">
        <f t="shared" si="80"/>
        <v>1102199.8842516658</v>
      </c>
      <c r="X169" s="23">
        <f t="shared" si="81"/>
        <v>180595.30927767916</v>
      </c>
      <c r="Y169" s="39">
        <f t="shared" si="82"/>
        <v>73000000</v>
      </c>
      <c r="Z169" s="34">
        <f t="shared" si="61"/>
        <v>0</v>
      </c>
      <c r="AA169" s="23">
        <f t="shared" si="83"/>
        <v>456250</v>
      </c>
      <c r="AC169">
        <v>149</v>
      </c>
      <c r="AD169" s="3">
        <f t="shared" si="62"/>
        <v>0</v>
      </c>
      <c r="AE169" s="3">
        <f t="shared" si="63"/>
        <v>0</v>
      </c>
      <c r="AF169" s="3">
        <f t="shared" si="64"/>
        <v>1282795.1935293449</v>
      </c>
      <c r="AG169" s="3">
        <f t="shared" si="65"/>
        <v>456250</v>
      </c>
    </row>
    <row r="170" spans="2:33">
      <c r="B170">
        <v>150</v>
      </c>
      <c r="C170" s="3">
        <f t="shared" si="66"/>
        <v>100793049.60017715</v>
      </c>
      <c r="D170">
        <f t="shared" si="67"/>
        <v>9.9000000000000005E-2</v>
      </c>
      <c r="E170" s="13">
        <f t="shared" si="56"/>
        <v>8.6498744788083837E-3</v>
      </c>
      <c r="F170" s="15">
        <f t="shared" si="68"/>
        <v>121613829.61469473</v>
      </c>
      <c r="G170" s="16">
        <f t="shared" si="69"/>
        <v>1.8280313513012484E-3</v>
      </c>
      <c r="H170" s="17">
        <f t="shared" si="57"/>
        <v>904766.83328866353</v>
      </c>
      <c r="I170" s="17">
        <f t="shared" si="58"/>
        <v>629956.56000110717</v>
      </c>
      <c r="J170" s="2">
        <f t="shared" si="70"/>
        <v>222313.89328747019</v>
      </c>
      <c r="K170" s="2">
        <f t="shared" si="71"/>
        <v>869924.24010600813</v>
      </c>
      <c r="L170" s="15">
        <f>K170/(1-SUM(G$21:G170))</f>
        <v>1051944.3610543048</v>
      </c>
      <c r="M170" s="15">
        <f t="shared" si="72"/>
        <v>120561885.25364043</v>
      </c>
      <c r="N170" s="2">
        <f t="shared" si="59"/>
        <v>1092238.1333934783</v>
      </c>
      <c r="O170" s="3">
        <f t="shared" si="60"/>
        <v>1722194.6933945855</v>
      </c>
      <c r="P170" s="39">
        <f t="shared" si="73"/>
        <v>0</v>
      </c>
      <c r="Q170" s="34">
        <f t="shared" si="74"/>
        <v>0</v>
      </c>
      <c r="R170" s="23">
        <f t="shared" si="75"/>
        <v>0</v>
      </c>
      <c r="S170" s="39">
        <f t="shared" si="76"/>
        <v>0</v>
      </c>
      <c r="T170" s="34">
        <f t="shared" si="77"/>
        <v>0</v>
      </c>
      <c r="U170" s="23">
        <f t="shared" si="78"/>
        <v>0</v>
      </c>
      <c r="V170" s="39">
        <f t="shared" si="79"/>
        <v>27793049.600177001</v>
      </c>
      <c r="W170" s="34">
        <f t="shared" si="80"/>
        <v>1092238.1333934783</v>
      </c>
      <c r="X170" s="23">
        <f t="shared" si="81"/>
        <v>173706.56000110626</v>
      </c>
      <c r="Y170" s="39">
        <f t="shared" si="82"/>
        <v>73000000</v>
      </c>
      <c r="Z170" s="34">
        <f t="shared" si="61"/>
        <v>0</v>
      </c>
      <c r="AA170" s="23">
        <f t="shared" si="83"/>
        <v>456250</v>
      </c>
      <c r="AC170">
        <v>150</v>
      </c>
      <c r="AD170" s="3">
        <f t="shared" si="62"/>
        <v>0</v>
      </c>
      <c r="AE170" s="3">
        <f t="shared" si="63"/>
        <v>0</v>
      </c>
      <c r="AF170" s="3">
        <f t="shared" si="64"/>
        <v>1265944.6933945846</v>
      </c>
      <c r="AG170" s="3">
        <f t="shared" si="65"/>
        <v>456250</v>
      </c>
    </row>
    <row r="171" spans="2:33">
      <c r="B171">
        <v>151</v>
      </c>
      <c r="C171" s="3">
        <f t="shared" si="66"/>
        <v>99700811.466783687</v>
      </c>
      <c r="D171">
        <f t="shared" si="67"/>
        <v>9.9000000000000005E-2</v>
      </c>
      <c r="E171" s="13">
        <f t="shared" si="56"/>
        <v>8.6498744788083837E-3</v>
      </c>
      <c r="F171" s="15">
        <f t="shared" si="68"/>
        <v>120561885.25364043</v>
      </c>
      <c r="G171" s="16">
        <f t="shared" si="69"/>
        <v>1.8404086469090174E-3</v>
      </c>
      <c r="H171" s="17">
        <f t="shared" si="57"/>
        <v>896940.7137481278</v>
      </c>
      <c r="I171" s="17">
        <f t="shared" si="58"/>
        <v>623130.07166739798</v>
      </c>
      <c r="J171" s="2">
        <f t="shared" si="70"/>
        <v>221883.1361084526</v>
      </c>
      <c r="K171" s="2">
        <f t="shared" si="71"/>
        <v>860480.24334671593</v>
      </c>
      <c r="L171" s="15">
        <f>K171/(1-SUM(G$21:G171))</f>
        <v>1042845.1743724948</v>
      </c>
      <c r="M171" s="15">
        <f t="shared" si="72"/>
        <v>119519040.07926793</v>
      </c>
      <c r="N171" s="2">
        <f t="shared" si="59"/>
        <v>1082363.3794551685</v>
      </c>
      <c r="O171" s="3">
        <f t="shared" si="60"/>
        <v>1705493.4511225666</v>
      </c>
      <c r="P171" s="39">
        <f t="shared" si="73"/>
        <v>0</v>
      </c>
      <c r="Q171" s="34">
        <f t="shared" si="74"/>
        <v>0</v>
      </c>
      <c r="R171" s="23">
        <f t="shared" si="75"/>
        <v>0</v>
      </c>
      <c r="S171" s="39">
        <f t="shared" si="76"/>
        <v>0</v>
      </c>
      <c r="T171" s="34">
        <f t="shared" si="77"/>
        <v>0</v>
      </c>
      <c r="U171" s="23">
        <f t="shared" si="78"/>
        <v>0</v>
      </c>
      <c r="V171" s="39">
        <f t="shared" si="79"/>
        <v>26700811.466783524</v>
      </c>
      <c r="W171" s="34">
        <f t="shared" si="80"/>
        <v>1082363.3794551685</v>
      </c>
      <c r="X171" s="23">
        <f t="shared" si="81"/>
        <v>166880.07166739702</v>
      </c>
      <c r="Y171" s="39">
        <f t="shared" si="82"/>
        <v>73000000</v>
      </c>
      <c r="Z171" s="34">
        <f t="shared" si="61"/>
        <v>0</v>
      </c>
      <c r="AA171" s="23">
        <f t="shared" si="83"/>
        <v>456250</v>
      </c>
      <c r="AC171">
        <v>151</v>
      </c>
      <c r="AD171" s="3">
        <f t="shared" si="62"/>
        <v>0</v>
      </c>
      <c r="AE171" s="3">
        <f t="shared" si="63"/>
        <v>0</v>
      </c>
      <c r="AF171" s="3">
        <f t="shared" si="64"/>
        <v>1249243.4511225654</v>
      </c>
      <c r="AG171" s="3">
        <f t="shared" si="65"/>
        <v>456250</v>
      </c>
    </row>
    <row r="172" spans="2:33">
      <c r="B172">
        <v>152</v>
      </c>
      <c r="C172" s="3">
        <f t="shared" si="66"/>
        <v>98618448.087328508</v>
      </c>
      <c r="D172">
        <f t="shared" si="67"/>
        <v>9.9000000000000005E-2</v>
      </c>
      <c r="E172" s="13">
        <f t="shared" si="56"/>
        <v>8.6498744788083837E-3</v>
      </c>
      <c r="F172" s="15">
        <f t="shared" si="68"/>
        <v>119519040.07926793</v>
      </c>
      <c r="G172" s="16">
        <f t="shared" si="69"/>
        <v>1.8528697471224642E-3</v>
      </c>
      <c r="H172" s="17">
        <f t="shared" si="57"/>
        <v>889182.28915927373</v>
      </c>
      <c r="I172" s="17">
        <f t="shared" si="58"/>
        <v>616365.30054580315</v>
      </c>
      <c r="J172" s="2">
        <f t="shared" si="70"/>
        <v>221453.21356799285</v>
      </c>
      <c r="K172" s="2">
        <f t="shared" si="71"/>
        <v>851121.65474998055</v>
      </c>
      <c r="L172" s="15">
        <f>K172/(1-SUM(G$21:G172))</f>
        <v>1033824.6945133418</v>
      </c>
      <c r="M172" s="15">
        <f t="shared" si="72"/>
        <v>118485215.3847546</v>
      </c>
      <c r="N172" s="2">
        <f t="shared" si="59"/>
        <v>1072574.8683179733</v>
      </c>
      <c r="O172" s="3">
        <f t="shared" si="60"/>
        <v>1688940.1688637766</v>
      </c>
      <c r="P172" s="39">
        <f t="shared" si="73"/>
        <v>0</v>
      </c>
      <c r="Q172" s="34">
        <f t="shared" si="74"/>
        <v>0</v>
      </c>
      <c r="R172" s="23">
        <f t="shared" si="75"/>
        <v>0</v>
      </c>
      <c r="S172" s="39">
        <f t="shared" si="76"/>
        <v>0</v>
      </c>
      <c r="T172" s="34">
        <f t="shared" si="77"/>
        <v>0</v>
      </c>
      <c r="U172" s="23">
        <f t="shared" si="78"/>
        <v>0</v>
      </c>
      <c r="V172" s="39">
        <f t="shared" si="79"/>
        <v>25618448.087328356</v>
      </c>
      <c r="W172" s="34">
        <f t="shared" si="80"/>
        <v>1072574.8683179733</v>
      </c>
      <c r="X172" s="23">
        <f t="shared" si="81"/>
        <v>160115.30054580222</v>
      </c>
      <c r="Y172" s="39">
        <f t="shared" si="82"/>
        <v>73000000</v>
      </c>
      <c r="Z172" s="34">
        <f t="shared" si="61"/>
        <v>0</v>
      </c>
      <c r="AA172" s="23">
        <f t="shared" si="83"/>
        <v>456250</v>
      </c>
      <c r="AC172">
        <v>152</v>
      </c>
      <c r="AD172" s="3">
        <f t="shared" si="62"/>
        <v>0</v>
      </c>
      <c r="AE172" s="3">
        <f t="shared" si="63"/>
        <v>0</v>
      </c>
      <c r="AF172" s="3">
        <f t="shared" si="64"/>
        <v>1232690.1688637757</v>
      </c>
      <c r="AG172" s="3">
        <f t="shared" si="65"/>
        <v>456250</v>
      </c>
    </row>
    <row r="173" spans="2:33">
      <c r="B173">
        <v>153</v>
      </c>
      <c r="C173" s="3">
        <f t="shared" si="66"/>
        <v>97545873.219010547</v>
      </c>
      <c r="D173">
        <f t="shared" si="67"/>
        <v>9.9000000000000005E-2</v>
      </c>
      <c r="E173" s="13">
        <f t="shared" si="56"/>
        <v>8.6498744788083837E-3</v>
      </c>
      <c r="F173" s="15">
        <f t="shared" si="68"/>
        <v>118485215.3847546</v>
      </c>
      <c r="G173" s="16">
        <f t="shared" si="69"/>
        <v>1.8654152193686062E-3</v>
      </c>
      <c r="H173" s="17">
        <f t="shared" si="57"/>
        <v>881490.97396926652</v>
      </c>
      <c r="I173" s="17">
        <f t="shared" si="58"/>
        <v>609661.70761881594</v>
      </c>
      <c r="J173" s="2">
        <f t="shared" si="70"/>
        <v>221024.12404888857</v>
      </c>
      <c r="K173" s="2">
        <f t="shared" si="71"/>
        <v>841847.72834038606</v>
      </c>
      <c r="L173" s="15">
        <f>K173/(1-SUM(G$21:G173))</f>
        <v>1024882.240672709</v>
      </c>
      <c r="M173" s="15">
        <f t="shared" si="72"/>
        <v>117460333.14408189</v>
      </c>
      <c r="N173" s="2">
        <f t="shared" si="59"/>
        <v>1062871.8523892746</v>
      </c>
      <c r="O173" s="3">
        <f t="shared" si="60"/>
        <v>1672533.5600080905</v>
      </c>
      <c r="P173" s="39">
        <f t="shared" si="73"/>
        <v>0</v>
      </c>
      <c r="Q173" s="34">
        <f t="shared" si="74"/>
        <v>0</v>
      </c>
      <c r="R173" s="23">
        <f t="shared" si="75"/>
        <v>0</v>
      </c>
      <c r="S173" s="39">
        <f t="shared" si="76"/>
        <v>0</v>
      </c>
      <c r="T173" s="34">
        <f t="shared" si="77"/>
        <v>0</v>
      </c>
      <c r="U173" s="23">
        <f t="shared" si="78"/>
        <v>0</v>
      </c>
      <c r="V173" s="39">
        <f t="shared" si="79"/>
        <v>24545873.219010383</v>
      </c>
      <c r="W173" s="34">
        <f t="shared" si="80"/>
        <v>1062871.8523892746</v>
      </c>
      <c r="X173" s="23">
        <f t="shared" si="81"/>
        <v>153411.70761881489</v>
      </c>
      <c r="Y173" s="39">
        <f t="shared" si="82"/>
        <v>73000000</v>
      </c>
      <c r="Z173" s="34">
        <f t="shared" si="61"/>
        <v>0</v>
      </c>
      <c r="AA173" s="23">
        <f t="shared" si="83"/>
        <v>456250</v>
      </c>
      <c r="AC173">
        <v>153</v>
      </c>
      <c r="AD173" s="3">
        <f t="shared" si="62"/>
        <v>0</v>
      </c>
      <c r="AE173" s="3">
        <f t="shared" si="63"/>
        <v>0</v>
      </c>
      <c r="AF173" s="3">
        <f t="shared" si="64"/>
        <v>1216283.5600080895</v>
      </c>
      <c r="AG173" s="3">
        <f t="shared" si="65"/>
        <v>456250</v>
      </c>
    </row>
    <row r="174" spans="2:33">
      <c r="B174">
        <v>154</v>
      </c>
      <c r="C174" s="3">
        <f t="shared" si="66"/>
        <v>96483001.366621271</v>
      </c>
      <c r="D174">
        <f t="shared" si="67"/>
        <v>9.9000000000000005E-2</v>
      </c>
      <c r="E174" s="13">
        <f t="shared" si="56"/>
        <v>8.6498744788083837E-3</v>
      </c>
      <c r="F174" s="15">
        <f t="shared" si="68"/>
        <v>117460333.14408189</v>
      </c>
      <c r="G174" s="16">
        <f t="shared" si="69"/>
        <v>1.8780456349164144E-3</v>
      </c>
      <c r="H174" s="17">
        <f t="shared" si="57"/>
        <v>873866.18769022974</v>
      </c>
      <c r="I174" s="17">
        <f t="shared" si="58"/>
        <v>603018.75854138297</v>
      </c>
      <c r="J174" s="2">
        <f t="shared" si="70"/>
        <v>220595.86593707083</v>
      </c>
      <c r="K174" s="2">
        <f t="shared" si="71"/>
        <v>832657.72460907209</v>
      </c>
      <c r="L174" s="15">
        <f>K174/(1-SUM(G$21:G174))</f>
        <v>1016017.1379353303</v>
      </c>
      <c r="M174" s="15">
        <f t="shared" si="72"/>
        <v>116444316.00614657</v>
      </c>
      <c r="N174" s="2">
        <f t="shared" si="59"/>
        <v>1053253.590546143</v>
      </c>
      <c r="O174" s="3">
        <f t="shared" si="60"/>
        <v>1656272.3490875261</v>
      </c>
      <c r="P174" s="39">
        <f t="shared" si="73"/>
        <v>0</v>
      </c>
      <c r="Q174" s="34">
        <f t="shared" si="74"/>
        <v>0</v>
      </c>
      <c r="R174" s="23">
        <f t="shared" si="75"/>
        <v>0</v>
      </c>
      <c r="S174" s="39">
        <f t="shared" si="76"/>
        <v>0</v>
      </c>
      <c r="T174" s="34">
        <f t="shared" si="77"/>
        <v>0</v>
      </c>
      <c r="U174" s="23">
        <f t="shared" si="78"/>
        <v>0</v>
      </c>
      <c r="V174" s="39">
        <f t="shared" si="79"/>
        <v>23483001.366621107</v>
      </c>
      <c r="W174" s="34">
        <f t="shared" si="80"/>
        <v>1053253.590546143</v>
      </c>
      <c r="X174" s="23">
        <f t="shared" si="81"/>
        <v>146768.75854138192</v>
      </c>
      <c r="Y174" s="39">
        <f t="shared" si="82"/>
        <v>73000000</v>
      </c>
      <c r="Z174" s="34">
        <f t="shared" si="61"/>
        <v>0</v>
      </c>
      <c r="AA174" s="23">
        <f t="shared" si="83"/>
        <v>456250</v>
      </c>
      <c r="AC174">
        <v>154</v>
      </c>
      <c r="AD174" s="3">
        <f t="shared" si="62"/>
        <v>0</v>
      </c>
      <c r="AE174" s="3">
        <f t="shared" si="63"/>
        <v>0</v>
      </c>
      <c r="AF174" s="3">
        <f t="shared" si="64"/>
        <v>1200022.3490875249</v>
      </c>
      <c r="AG174" s="3">
        <f t="shared" si="65"/>
        <v>456250</v>
      </c>
    </row>
    <row r="175" spans="2:33">
      <c r="B175">
        <v>155</v>
      </c>
      <c r="C175" s="3">
        <f t="shared" si="66"/>
        <v>95429747.776075125</v>
      </c>
      <c r="D175">
        <f t="shared" si="67"/>
        <v>9.9000000000000005E-2</v>
      </c>
      <c r="E175" s="13">
        <f t="shared" si="56"/>
        <v>8.6498744788083837E-3</v>
      </c>
      <c r="F175" s="15">
        <f t="shared" si="68"/>
        <v>116444316.00614657</v>
      </c>
      <c r="G175" s="16">
        <f t="shared" si="69"/>
        <v>1.8907615689028282E-3</v>
      </c>
      <c r="H175" s="17">
        <f t="shared" si="57"/>
        <v>866307.35485543439</v>
      </c>
      <c r="I175" s="17">
        <f t="shared" si="58"/>
        <v>596435.92360046948</v>
      </c>
      <c r="J175" s="2">
        <f t="shared" si="70"/>
        <v>220168.43762159839</v>
      </c>
      <c r="K175" s="2">
        <f t="shared" si="71"/>
        <v>823550.91045777116</v>
      </c>
      <c r="L175" s="15">
        <f>K175/(1-SUM(G$21:G175))</f>
        <v>1007228.7172238714</v>
      </c>
      <c r="M175" s="15">
        <f t="shared" si="72"/>
        <v>115437087.2889227</v>
      </c>
      <c r="N175" s="2">
        <f t="shared" si="59"/>
        <v>1043719.3480793695</v>
      </c>
      <c r="O175" s="3">
        <f t="shared" si="60"/>
        <v>1640155.2716798391</v>
      </c>
      <c r="P175" s="39">
        <f t="shared" si="73"/>
        <v>0</v>
      </c>
      <c r="Q175" s="34">
        <f t="shared" si="74"/>
        <v>0</v>
      </c>
      <c r="R175" s="23">
        <f t="shared" si="75"/>
        <v>0</v>
      </c>
      <c r="S175" s="39">
        <f t="shared" si="76"/>
        <v>0</v>
      </c>
      <c r="T175" s="34">
        <f t="shared" si="77"/>
        <v>0</v>
      </c>
      <c r="U175" s="23">
        <f t="shared" si="78"/>
        <v>0</v>
      </c>
      <c r="V175" s="39">
        <f t="shared" si="79"/>
        <v>22429747.776074965</v>
      </c>
      <c r="W175" s="34">
        <f t="shared" si="80"/>
        <v>1043719.3480793695</v>
      </c>
      <c r="X175" s="23">
        <f t="shared" si="81"/>
        <v>140185.92360046852</v>
      </c>
      <c r="Y175" s="39">
        <f t="shared" si="82"/>
        <v>73000000</v>
      </c>
      <c r="Z175" s="34">
        <f t="shared" si="61"/>
        <v>0</v>
      </c>
      <c r="AA175" s="23">
        <f t="shared" si="83"/>
        <v>456250</v>
      </c>
      <c r="AC175">
        <v>155</v>
      </c>
      <c r="AD175" s="3">
        <f t="shared" si="62"/>
        <v>0</v>
      </c>
      <c r="AE175" s="3">
        <f t="shared" si="63"/>
        <v>0</v>
      </c>
      <c r="AF175" s="3">
        <f t="shared" si="64"/>
        <v>1183905.271679838</v>
      </c>
      <c r="AG175" s="3">
        <f t="shared" si="65"/>
        <v>456250</v>
      </c>
    </row>
    <row r="176" spans="2:33">
      <c r="B176">
        <v>156</v>
      </c>
      <c r="C176" s="3">
        <f t="shared" si="66"/>
        <v>94386028.427995756</v>
      </c>
      <c r="D176">
        <f t="shared" si="67"/>
        <v>9.9000000000000005E-2</v>
      </c>
      <c r="E176" s="13">
        <f t="shared" si="56"/>
        <v>8.6498744788083837E-3</v>
      </c>
      <c r="F176" s="15">
        <f t="shared" si="68"/>
        <v>115437087.2889227</v>
      </c>
      <c r="G176" s="16">
        <f t="shared" si="69"/>
        <v>1.9035636003589412E-3</v>
      </c>
      <c r="H176" s="17">
        <f t="shared" si="57"/>
        <v>858813.90497586632</v>
      </c>
      <c r="I176" s="17">
        <f t="shared" si="58"/>
        <v>589912.6776749735</v>
      </c>
      <c r="J176" s="2">
        <f t="shared" si="70"/>
        <v>219741.83749465106</v>
      </c>
      <c r="K176" s="2">
        <f t="shared" si="71"/>
        <v>814526.5591433316</v>
      </c>
      <c r="L176" s="15">
        <f>K176/(1-SUM(G$21:G176))</f>
        <v>998516.31524843373</v>
      </c>
      <c r="M176" s="15">
        <f t="shared" si="72"/>
        <v>114438570.97367427</v>
      </c>
      <c r="N176" s="2">
        <f t="shared" si="59"/>
        <v>1034268.3966379827</v>
      </c>
      <c r="O176" s="3">
        <f t="shared" si="60"/>
        <v>1624181.0743129561</v>
      </c>
      <c r="P176" s="39">
        <f t="shared" si="73"/>
        <v>0</v>
      </c>
      <c r="Q176" s="34">
        <f t="shared" si="74"/>
        <v>0</v>
      </c>
      <c r="R176" s="23">
        <f t="shared" si="75"/>
        <v>0</v>
      </c>
      <c r="S176" s="39">
        <f t="shared" si="76"/>
        <v>0</v>
      </c>
      <c r="T176" s="34">
        <f t="shared" si="77"/>
        <v>0</v>
      </c>
      <c r="U176" s="23">
        <f t="shared" si="78"/>
        <v>0</v>
      </c>
      <c r="V176" s="39">
        <f t="shared" si="79"/>
        <v>21386028.427995596</v>
      </c>
      <c r="W176" s="34">
        <f t="shared" si="80"/>
        <v>1034268.3966379827</v>
      </c>
      <c r="X176" s="23">
        <f t="shared" si="81"/>
        <v>133662.67767497248</v>
      </c>
      <c r="Y176" s="39">
        <f t="shared" si="82"/>
        <v>73000000</v>
      </c>
      <c r="Z176" s="34">
        <f t="shared" si="61"/>
        <v>0</v>
      </c>
      <c r="AA176" s="23">
        <f t="shared" si="83"/>
        <v>456250</v>
      </c>
      <c r="AC176">
        <v>156</v>
      </c>
      <c r="AD176" s="3">
        <f t="shared" si="62"/>
        <v>0</v>
      </c>
      <c r="AE176" s="3">
        <f t="shared" si="63"/>
        <v>0</v>
      </c>
      <c r="AF176" s="3">
        <f t="shared" si="64"/>
        <v>1167931.0743129551</v>
      </c>
      <c r="AG176" s="3">
        <f t="shared" si="65"/>
        <v>456250</v>
      </c>
    </row>
    <row r="177" spans="2:33">
      <c r="B177">
        <v>157</v>
      </c>
      <c r="C177" s="3">
        <f t="shared" si="66"/>
        <v>93351760.031357765</v>
      </c>
      <c r="D177">
        <f t="shared" si="67"/>
        <v>9.9000000000000005E-2</v>
      </c>
      <c r="E177" s="13">
        <f t="shared" si="56"/>
        <v>8.6498744788083837E-3</v>
      </c>
      <c r="F177" s="15">
        <f t="shared" si="68"/>
        <v>114438570.97367427</v>
      </c>
      <c r="G177" s="16">
        <f t="shared" si="69"/>
        <v>1.9164523122363719E-3</v>
      </c>
      <c r="H177" s="17">
        <f t="shared" si="57"/>
        <v>851385.27249716967</v>
      </c>
      <c r="I177" s="17">
        <f t="shared" si="58"/>
        <v>583448.50019598601</v>
      </c>
      <c r="J177" s="2">
        <f t="shared" si="70"/>
        <v>219316.06395152421</v>
      </c>
      <c r="K177" s="2">
        <f t="shared" si="71"/>
        <v>805583.95022271911</v>
      </c>
      <c r="L177" s="15">
        <f>K177/(1-SUM(G$21:G177))</f>
        <v>989879.27445649251</v>
      </c>
      <c r="M177" s="15">
        <f t="shared" si="72"/>
        <v>113448691.69921778</v>
      </c>
      <c r="N177" s="2">
        <f t="shared" si="59"/>
        <v>1024900.0141742433</v>
      </c>
      <c r="O177" s="3">
        <f t="shared" si="60"/>
        <v>1608348.5143702293</v>
      </c>
      <c r="P177" s="39">
        <f t="shared" si="73"/>
        <v>0</v>
      </c>
      <c r="Q177" s="34">
        <f t="shared" si="74"/>
        <v>0</v>
      </c>
      <c r="R177" s="23">
        <f t="shared" si="75"/>
        <v>0</v>
      </c>
      <c r="S177" s="39">
        <f t="shared" si="76"/>
        <v>0</v>
      </c>
      <c r="T177" s="34">
        <f t="shared" si="77"/>
        <v>0</v>
      </c>
      <c r="U177" s="23">
        <f t="shared" si="78"/>
        <v>0</v>
      </c>
      <c r="V177" s="39">
        <f t="shared" si="79"/>
        <v>20351760.031357612</v>
      </c>
      <c r="W177" s="34">
        <f t="shared" si="80"/>
        <v>1024900.0141742433</v>
      </c>
      <c r="X177" s="23">
        <f t="shared" si="81"/>
        <v>127198.50019598508</v>
      </c>
      <c r="Y177" s="39">
        <f t="shared" si="82"/>
        <v>73000000</v>
      </c>
      <c r="Z177" s="34">
        <f t="shared" si="61"/>
        <v>0</v>
      </c>
      <c r="AA177" s="23">
        <f t="shared" si="83"/>
        <v>456250</v>
      </c>
      <c r="AC177">
        <v>157</v>
      </c>
      <c r="AD177" s="3">
        <f t="shared" si="62"/>
        <v>0</v>
      </c>
      <c r="AE177" s="3">
        <f t="shared" si="63"/>
        <v>0</v>
      </c>
      <c r="AF177" s="3">
        <f t="shared" si="64"/>
        <v>1152098.5143702284</v>
      </c>
      <c r="AG177" s="3">
        <f t="shared" si="65"/>
        <v>456250</v>
      </c>
    </row>
    <row r="178" spans="2:33">
      <c r="B178">
        <v>158</v>
      </c>
      <c r="C178" s="3">
        <f t="shared" si="66"/>
        <v>92326860.017183527</v>
      </c>
      <c r="D178">
        <f t="shared" si="67"/>
        <v>9.9000000000000005E-2</v>
      </c>
      <c r="E178" s="13">
        <f t="shared" si="56"/>
        <v>8.6498744788083837E-3</v>
      </c>
      <c r="F178" s="15">
        <f t="shared" si="68"/>
        <v>113448691.69921778</v>
      </c>
      <c r="G178" s="16">
        <f t="shared" si="69"/>
        <v>1.9294282914338059E-3</v>
      </c>
      <c r="H178" s="17">
        <f t="shared" si="57"/>
        <v>844020.89675696322</v>
      </c>
      <c r="I178" s="17">
        <f t="shared" si="58"/>
        <v>577042.87510739698</v>
      </c>
      <c r="J178" s="2">
        <f t="shared" si="70"/>
        <v>218891.11539062235</v>
      </c>
      <c r="K178" s="2">
        <f t="shared" si="71"/>
        <v>796722.36949849466</v>
      </c>
      <c r="L178" s="15">
        <f>K178/(1-SUM(G$21:G178))</f>
        <v>981316.94298326992</v>
      </c>
      <c r="M178" s="15">
        <f t="shared" si="72"/>
        <v>112467374.75623451</v>
      </c>
      <c r="N178" s="2">
        <f t="shared" si="59"/>
        <v>1015613.4848891171</v>
      </c>
      <c r="O178" s="3">
        <f t="shared" si="60"/>
        <v>1592656.3599965139</v>
      </c>
      <c r="P178" s="39">
        <f t="shared" si="73"/>
        <v>0</v>
      </c>
      <c r="Q178" s="34">
        <f t="shared" si="74"/>
        <v>0</v>
      </c>
      <c r="R178" s="23">
        <f t="shared" si="75"/>
        <v>0</v>
      </c>
      <c r="S178" s="39">
        <f t="shared" si="76"/>
        <v>0</v>
      </c>
      <c r="T178" s="34">
        <f t="shared" si="77"/>
        <v>0</v>
      </c>
      <c r="U178" s="23">
        <f t="shared" si="78"/>
        <v>0</v>
      </c>
      <c r="V178" s="39">
        <f t="shared" si="79"/>
        <v>19326860.017183371</v>
      </c>
      <c r="W178" s="34">
        <f t="shared" si="80"/>
        <v>1015613.4848891171</v>
      </c>
      <c r="X178" s="23">
        <f t="shared" si="81"/>
        <v>120792.87510739606</v>
      </c>
      <c r="Y178" s="39">
        <f t="shared" si="82"/>
        <v>73000000</v>
      </c>
      <c r="Z178" s="34">
        <f t="shared" si="61"/>
        <v>0</v>
      </c>
      <c r="AA178" s="23">
        <f t="shared" si="83"/>
        <v>456250</v>
      </c>
      <c r="AC178">
        <v>158</v>
      </c>
      <c r="AD178" s="3">
        <f t="shared" si="62"/>
        <v>0</v>
      </c>
      <c r="AE178" s="3">
        <f t="shared" si="63"/>
        <v>0</v>
      </c>
      <c r="AF178" s="3">
        <f t="shared" si="64"/>
        <v>1136406.3599965132</v>
      </c>
      <c r="AG178" s="3">
        <f t="shared" si="65"/>
        <v>456250</v>
      </c>
    </row>
    <row r="179" spans="2:33">
      <c r="B179">
        <v>159</v>
      </c>
      <c r="C179" s="3">
        <f t="shared" si="66"/>
        <v>91311246.532294407</v>
      </c>
      <c r="D179">
        <f t="shared" si="67"/>
        <v>9.9000000000000005E-2</v>
      </c>
      <c r="E179" s="13">
        <f t="shared" si="56"/>
        <v>8.6498744788083837E-3</v>
      </c>
      <c r="F179" s="15">
        <f t="shared" si="68"/>
        <v>112467374.75623451</v>
      </c>
      <c r="G179" s="16">
        <f t="shared" si="69"/>
        <v>1.9424921288237222E-3</v>
      </c>
      <c r="H179" s="17">
        <f t="shared" si="57"/>
        <v>836720.22194252431</v>
      </c>
      <c r="I179" s="17">
        <f t="shared" si="58"/>
        <v>570695.29082683998</v>
      </c>
      <c r="J179" s="2">
        <f t="shared" si="70"/>
        <v>218466.99021345333</v>
      </c>
      <c r="K179" s="2">
        <f t="shared" si="71"/>
        <v>787941.10896476451</v>
      </c>
      <c r="L179" s="15">
        <f>K179/(1-SUM(G$21:G179))</f>
        <v>972828.67460253672</v>
      </c>
      <c r="M179" s="15">
        <f t="shared" si="72"/>
        <v>111494546.08163197</v>
      </c>
      <c r="N179" s="2">
        <f t="shared" si="59"/>
        <v>1006408.0991782178</v>
      </c>
      <c r="O179" s="3">
        <f t="shared" si="60"/>
        <v>1577103.3900050577</v>
      </c>
      <c r="P179" s="39">
        <f t="shared" si="73"/>
        <v>0</v>
      </c>
      <c r="Q179" s="34">
        <f t="shared" si="74"/>
        <v>0</v>
      </c>
      <c r="R179" s="23">
        <f t="shared" si="75"/>
        <v>0</v>
      </c>
      <c r="S179" s="39">
        <f t="shared" si="76"/>
        <v>0</v>
      </c>
      <c r="T179" s="34">
        <f t="shared" si="77"/>
        <v>0</v>
      </c>
      <c r="U179" s="23">
        <f t="shared" si="78"/>
        <v>0</v>
      </c>
      <c r="V179" s="39">
        <f t="shared" si="79"/>
        <v>18311246.532294255</v>
      </c>
      <c r="W179" s="34">
        <f t="shared" si="80"/>
        <v>1006408.0991782178</v>
      </c>
      <c r="X179" s="23">
        <f t="shared" si="81"/>
        <v>114445.29082683909</v>
      </c>
      <c r="Y179" s="39">
        <f t="shared" si="82"/>
        <v>73000000</v>
      </c>
      <c r="Z179" s="34">
        <f t="shared" si="61"/>
        <v>0</v>
      </c>
      <c r="AA179" s="23">
        <f t="shared" si="83"/>
        <v>456250</v>
      </c>
      <c r="AC179">
        <v>159</v>
      </c>
      <c r="AD179" s="3">
        <f t="shared" si="62"/>
        <v>0</v>
      </c>
      <c r="AE179" s="3">
        <f t="shared" si="63"/>
        <v>0</v>
      </c>
      <c r="AF179" s="3">
        <f t="shared" si="64"/>
        <v>1120853.390005057</v>
      </c>
      <c r="AG179" s="3">
        <f t="shared" si="65"/>
        <v>456250</v>
      </c>
    </row>
    <row r="180" spans="2:33">
      <c r="B180">
        <v>160</v>
      </c>
      <c r="C180" s="3">
        <f t="shared" si="66"/>
        <v>90304838.433116183</v>
      </c>
      <c r="D180">
        <f t="shared" si="67"/>
        <v>9.9000000000000005E-2</v>
      </c>
      <c r="E180" s="13">
        <f t="shared" si="56"/>
        <v>8.6498744788083837E-3</v>
      </c>
      <c r="F180" s="15">
        <f t="shared" si="68"/>
        <v>111494546.08163197</v>
      </c>
      <c r="G180" s="16">
        <f t="shared" si="69"/>
        <v>1.9556444192793E-3</v>
      </c>
      <c r="H180" s="17">
        <f t="shared" si="57"/>
        <v>829482.69704884058</v>
      </c>
      <c r="I180" s="17">
        <f t="shared" si="58"/>
        <v>564405.24020697607</v>
      </c>
      <c r="J180" s="2">
        <f t="shared" si="70"/>
        <v>218043.6868246223</v>
      </c>
      <c r="K180" s="2">
        <f t="shared" si="71"/>
        <v>779239.46675359656</v>
      </c>
      <c r="L180" s="15">
        <f>K180/(1-SUM(G$21:G180))</f>
        <v>964413.82867783925</v>
      </c>
      <c r="M180" s="15">
        <f t="shared" si="72"/>
        <v>110530132.25295414</v>
      </c>
      <c r="N180" s="2">
        <f t="shared" si="59"/>
        <v>997283.15357821889</v>
      </c>
      <c r="O180" s="3">
        <f t="shared" si="60"/>
        <v>1561688.393785195</v>
      </c>
      <c r="P180" s="39">
        <f t="shared" si="73"/>
        <v>0</v>
      </c>
      <c r="Q180" s="34">
        <f t="shared" si="74"/>
        <v>0</v>
      </c>
      <c r="R180" s="23">
        <f t="shared" si="75"/>
        <v>0</v>
      </c>
      <c r="S180" s="39">
        <f t="shared" si="76"/>
        <v>0</v>
      </c>
      <c r="T180" s="34">
        <f t="shared" si="77"/>
        <v>0</v>
      </c>
      <c r="U180" s="23">
        <f t="shared" si="78"/>
        <v>0</v>
      </c>
      <c r="V180" s="39">
        <f t="shared" si="79"/>
        <v>17304838.433116037</v>
      </c>
      <c r="W180" s="34">
        <f t="shared" si="80"/>
        <v>997283.15357821889</v>
      </c>
      <c r="X180" s="23">
        <f t="shared" si="81"/>
        <v>108155.24020697524</v>
      </c>
      <c r="Y180" s="39">
        <f t="shared" si="82"/>
        <v>73000000</v>
      </c>
      <c r="Z180" s="34">
        <f t="shared" si="61"/>
        <v>0</v>
      </c>
      <c r="AA180" s="23">
        <f t="shared" si="83"/>
        <v>456250</v>
      </c>
      <c r="AC180">
        <v>160</v>
      </c>
      <c r="AD180" s="3">
        <f t="shared" si="62"/>
        <v>0</v>
      </c>
      <c r="AE180" s="3">
        <f t="shared" si="63"/>
        <v>0</v>
      </c>
      <c r="AF180" s="3">
        <f t="shared" si="64"/>
        <v>1105438.393785194</v>
      </c>
      <c r="AG180" s="3">
        <f t="shared" si="65"/>
        <v>456250</v>
      </c>
    </row>
    <row r="181" spans="2:33">
      <c r="B181">
        <v>161</v>
      </c>
      <c r="C181" s="3">
        <f t="shared" si="66"/>
        <v>89307555.279537961</v>
      </c>
      <c r="D181">
        <f t="shared" si="67"/>
        <v>9.9000000000000005E-2</v>
      </c>
      <c r="E181" s="13">
        <f t="shared" si="56"/>
        <v>8.6498744788083837E-3</v>
      </c>
      <c r="F181" s="15">
        <f t="shared" si="68"/>
        <v>110530132.25295414</v>
      </c>
      <c r="G181" s="16">
        <f t="shared" si="69"/>
        <v>1.9688857617015036E-3</v>
      </c>
      <c r="H181" s="17">
        <f t="shared" si="57"/>
        <v>822307.77583702479</v>
      </c>
      <c r="I181" s="17">
        <f t="shared" si="58"/>
        <v>558172.22049711226</v>
      </c>
      <c r="J181" s="2">
        <f t="shared" si="70"/>
        <v>217621.20363182554</v>
      </c>
      <c r="K181" s="2">
        <f t="shared" si="71"/>
        <v>770616.74708190188</v>
      </c>
      <c r="L181" s="15">
        <f>K181/(1-SUM(G$21:G181))</f>
        <v>956071.77011414897</v>
      </c>
      <c r="M181" s="15">
        <f t="shared" si="72"/>
        <v>109574060.48283999</v>
      </c>
      <c r="N181" s="2">
        <f t="shared" si="59"/>
        <v>988237.95071372739</v>
      </c>
      <c r="O181" s="3">
        <f t="shared" si="60"/>
        <v>1546410.1712108396</v>
      </c>
      <c r="P181" s="39">
        <f t="shared" si="73"/>
        <v>0</v>
      </c>
      <c r="Q181" s="34">
        <f t="shared" si="74"/>
        <v>0</v>
      </c>
      <c r="R181" s="23">
        <f t="shared" si="75"/>
        <v>0</v>
      </c>
      <c r="S181" s="39">
        <f t="shared" si="76"/>
        <v>0</v>
      </c>
      <c r="T181" s="34">
        <f t="shared" si="77"/>
        <v>0</v>
      </c>
      <c r="U181" s="23">
        <f t="shared" si="78"/>
        <v>0</v>
      </c>
      <c r="V181" s="39">
        <f t="shared" si="79"/>
        <v>16307555.279537819</v>
      </c>
      <c r="W181" s="34">
        <f t="shared" si="80"/>
        <v>988237.95071372739</v>
      </c>
      <c r="X181" s="23">
        <f t="shared" si="81"/>
        <v>101922.22049711137</v>
      </c>
      <c r="Y181" s="39">
        <f t="shared" si="82"/>
        <v>73000000</v>
      </c>
      <c r="Z181" s="34">
        <f t="shared" si="61"/>
        <v>0</v>
      </c>
      <c r="AA181" s="23">
        <f t="shared" si="83"/>
        <v>456250</v>
      </c>
      <c r="AC181">
        <v>161</v>
      </c>
      <c r="AD181" s="3">
        <f t="shared" si="62"/>
        <v>0</v>
      </c>
      <c r="AE181" s="3">
        <f t="shared" si="63"/>
        <v>0</v>
      </c>
      <c r="AF181" s="3">
        <f t="shared" si="64"/>
        <v>1090160.1712108387</v>
      </c>
      <c r="AG181" s="3">
        <f t="shared" si="65"/>
        <v>456250</v>
      </c>
    </row>
    <row r="182" spans="2:33">
      <c r="B182">
        <v>162</v>
      </c>
      <c r="C182" s="3">
        <f t="shared" si="66"/>
        <v>88319317.328824237</v>
      </c>
      <c r="D182">
        <f t="shared" si="67"/>
        <v>9.9000000000000005E-2</v>
      </c>
      <c r="E182" s="13">
        <f t="shared" si="56"/>
        <v>8.6498744788083837E-3</v>
      </c>
      <c r="F182" s="15">
        <f t="shared" si="68"/>
        <v>109574060.48283999</v>
      </c>
      <c r="G182" s="16">
        <f t="shared" si="69"/>
        <v>1.9822167590463576E-3</v>
      </c>
      <c r="H182" s="17">
        <f t="shared" si="57"/>
        <v>815194.91679308622</v>
      </c>
      <c r="I182" s="17">
        <f t="shared" si="58"/>
        <v>551995.73330515146</v>
      </c>
      <c r="J182" s="2">
        <f t="shared" si="70"/>
        <v>217199.53904584463</v>
      </c>
      <c r="K182" s="2">
        <f t="shared" si="71"/>
        <v>762072.26019877428</v>
      </c>
      <c r="L182" s="15">
        <f>K182/(1-SUM(G$21:G182))</f>
        <v>947801.86930992955</v>
      </c>
      <c r="M182" s="15">
        <f t="shared" si="72"/>
        <v>108626258.61353005</v>
      </c>
      <c r="N182" s="2">
        <f t="shared" si="59"/>
        <v>979271.79924461897</v>
      </c>
      <c r="O182" s="3">
        <f t="shared" si="60"/>
        <v>1531267.5325497705</v>
      </c>
      <c r="P182" s="39">
        <f t="shared" si="73"/>
        <v>0</v>
      </c>
      <c r="Q182" s="34">
        <f t="shared" si="74"/>
        <v>0</v>
      </c>
      <c r="R182" s="23">
        <f t="shared" si="75"/>
        <v>0</v>
      </c>
      <c r="S182" s="39">
        <f t="shared" si="76"/>
        <v>0</v>
      </c>
      <c r="T182" s="34">
        <f t="shared" si="77"/>
        <v>0</v>
      </c>
      <c r="U182" s="23">
        <f t="shared" si="78"/>
        <v>0</v>
      </c>
      <c r="V182" s="39">
        <f t="shared" si="79"/>
        <v>15319317.328824092</v>
      </c>
      <c r="W182" s="34">
        <f t="shared" si="80"/>
        <v>979271.79924461897</v>
      </c>
      <c r="X182" s="23">
        <f t="shared" si="81"/>
        <v>95745.73330515057</v>
      </c>
      <c r="Y182" s="39">
        <f t="shared" si="82"/>
        <v>73000000</v>
      </c>
      <c r="Z182" s="34">
        <f t="shared" si="61"/>
        <v>0</v>
      </c>
      <c r="AA182" s="23">
        <f t="shared" si="83"/>
        <v>456250</v>
      </c>
      <c r="AC182">
        <v>162</v>
      </c>
      <c r="AD182" s="3">
        <f t="shared" si="62"/>
        <v>0</v>
      </c>
      <c r="AE182" s="3">
        <f t="shared" si="63"/>
        <v>0</v>
      </c>
      <c r="AF182" s="3">
        <f t="shared" si="64"/>
        <v>1075017.5325497696</v>
      </c>
      <c r="AG182" s="3">
        <f t="shared" si="65"/>
        <v>456250</v>
      </c>
    </row>
    <row r="183" spans="2:33">
      <c r="B183">
        <v>163</v>
      </c>
      <c r="C183" s="3">
        <f t="shared" si="66"/>
        <v>87340045.529579625</v>
      </c>
      <c r="D183">
        <f t="shared" si="67"/>
        <v>9.9000000000000005E-2</v>
      </c>
      <c r="E183" s="13">
        <f t="shared" si="56"/>
        <v>8.6498744788083837E-3</v>
      </c>
      <c r="F183" s="15">
        <f t="shared" si="68"/>
        <v>108626258.61353005</v>
      </c>
      <c r="G183" s="16">
        <f t="shared" si="69"/>
        <v>1.9956380183524013E-3</v>
      </c>
      <c r="H183" s="17">
        <f t="shared" si="57"/>
        <v>808143.58308706339</v>
      </c>
      <c r="I183" s="17">
        <f t="shared" si="58"/>
        <v>545875.28455987258</v>
      </c>
      <c r="J183" s="2">
        <f t="shared" si="70"/>
        <v>216778.69148054058</v>
      </c>
      <c r="K183" s="2">
        <f t="shared" si="71"/>
        <v>753605.32233328605</v>
      </c>
      <c r="L183" s="15">
        <f>K183/(1-SUM(G$21:G183))</f>
        <v>939603.50210961874</v>
      </c>
      <c r="M183" s="15">
        <f t="shared" si="72"/>
        <v>107686655.11142044</v>
      </c>
      <c r="N183" s="2">
        <f t="shared" si="59"/>
        <v>970384.0138138266</v>
      </c>
      <c r="O183" s="3">
        <f t="shared" si="60"/>
        <v>1516259.2983736992</v>
      </c>
      <c r="P183" s="39">
        <f t="shared" si="73"/>
        <v>0</v>
      </c>
      <c r="Q183" s="34">
        <f t="shared" si="74"/>
        <v>0</v>
      </c>
      <c r="R183" s="23">
        <f t="shared" si="75"/>
        <v>0</v>
      </c>
      <c r="S183" s="39">
        <f t="shared" si="76"/>
        <v>0</v>
      </c>
      <c r="T183" s="34">
        <f t="shared" si="77"/>
        <v>0</v>
      </c>
      <c r="U183" s="23">
        <f t="shared" si="78"/>
        <v>0</v>
      </c>
      <c r="V183" s="39">
        <f t="shared" si="79"/>
        <v>14340045.529579472</v>
      </c>
      <c r="W183" s="34">
        <f t="shared" si="80"/>
        <v>970384.0138138266</v>
      </c>
      <c r="X183" s="23">
        <f t="shared" si="81"/>
        <v>89625.284559871696</v>
      </c>
      <c r="Y183" s="39">
        <f t="shared" si="82"/>
        <v>73000000</v>
      </c>
      <c r="Z183" s="34">
        <f t="shared" si="61"/>
        <v>0</v>
      </c>
      <c r="AA183" s="23">
        <f t="shared" si="83"/>
        <v>456250</v>
      </c>
      <c r="AC183">
        <v>163</v>
      </c>
      <c r="AD183" s="3">
        <f t="shared" si="62"/>
        <v>0</v>
      </c>
      <c r="AE183" s="3">
        <f t="shared" si="63"/>
        <v>0</v>
      </c>
      <c r="AF183" s="3">
        <f t="shared" si="64"/>
        <v>1060009.2983736983</v>
      </c>
      <c r="AG183" s="3">
        <f t="shared" si="65"/>
        <v>456250</v>
      </c>
    </row>
    <row r="184" spans="2:33">
      <c r="B184">
        <v>164</v>
      </c>
      <c r="C184" s="3">
        <f t="shared" si="66"/>
        <v>86369661.515765786</v>
      </c>
      <c r="D184">
        <f t="shared" si="67"/>
        <v>9.9000000000000005E-2</v>
      </c>
      <c r="E184" s="13">
        <f t="shared" si="56"/>
        <v>8.6498744788083837E-3</v>
      </c>
      <c r="F184" s="15">
        <f t="shared" si="68"/>
        <v>107686655.11142044</v>
      </c>
      <c r="G184" s="16">
        <f t="shared" si="69"/>
        <v>2.0091501507683292E-3</v>
      </c>
      <c r="H184" s="17">
        <f t="shared" si="57"/>
        <v>801153.24253250577</v>
      </c>
      <c r="I184" s="17">
        <f t="shared" si="58"/>
        <v>539810.38447353616</v>
      </c>
      <c r="J184" s="2">
        <f t="shared" si="70"/>
        <v>216358.65935284743</v>
      </c>
      <c r="K184" s="2">
        <f t="shared" si="71"/>
        <v>745215.25564273563</v>
      </c>
      <c r="L184" s="15">
        <f>K184/(1-SUM(G$21:G184))</f>
        <v>931476.04975652148</v>
      </c>
      <c r="M184" s="15">
        <f t="shared" si="72"/>
        <v>106755179.06166391</v>
      </c>
      <c r="N184" s="2">
        <f t="shared" si="59"/>
        <v>961573.91499558301</v>
      </c>
      <c r="O184" s="3">
        <f t="shared" si="60"/>
        <v>1501384.2994691192</v>
      </c>
      <c r="P184" s="39">
        <f t="shared" si="73"/>
        <v>0</v>
      </c>
      <c r="Q184" s="34">
        <f t="shared" si="74"/>
        <v>0</v>
      </c>
      <c r="R184" s="23">
        <f t="shared" si="75"/>
        <v>0</v>
      </c>
      <c r="S184" s="39">
        <f t="shared" si="76"/>
        <v>0</v>
      </c>
      <c r="T184" s="34">
        <f t="shared" si="77"/>
        <v>0</v>
      </c>
      <c r="U184" s="23">
        <f t="shared" si="78"/>
        <v>0</v>
      </c>
      <c r="V184" s="39">
        <f t="shared" si="79"/>
        <v>13369661.515765645</v>
      </c>
      <c r="W184" s="34">
        <f t="shared" si="80"/>
        <v>961573.91499558301</v>
      </c>
      <c r="X184" s="23">
        <f t="shared" si="81"/>
        <v>83560.384473535276</v>
      </c>
      <c r="Y184" s="39">
        <f t="shared" si="82"/>
        <v>73000000</v>
      </c>
      <c r="Z184" s="34">
        <f t="shared" si="61"/>
        <v>0</v>
      </c>
      <c r="AA184" s="23">
        <f t="shared" si="83"/>
        <v>456250</v>
      </c>
      <c r="AC184">
        <v>164</v>
      </c>
      <c r="AD184" s="3">
        <f t="shared" si="62"/>
        <v>0</v>
      </c>
      <c r="AE184" s="3">
        <f t="shared" si="63"/>
        <v>0</v>
      </c>
      <c r="AF184" s="3">
        <f t="shared" si="64"/>
        <v>1045134.2994691182</v>
      </c>
      <c r="AG184" s="3">
        <f t="shared" si="65"/>
        <v>456250</v>
      </c>
    </row>
    <row r="185" spans="2:33">
      <c r="B185">
        <v>165</v>
      </c>
      <c r="C185" s="3">
        <f t="shared" si="66"/>
        <v>85408087.60077019</v>
      </c>
      <c r="D185">
        <f t="shared" si="67"/>
        <v>9.9000000000000005E-2</v>
      </c>
      <c r="E185" s="13">
        <f t="shared" si="56"/>
        <v>8.6498744788083837E-3</v>
      </c>
      <c r="F185" s="15">
        <f t="shared" si="68"/>
        <v>106755179.06166391</v>
      </c>
      <c r="G185" s="16">
        <f t="shared" si="69"/>
        <v>2.0227537715808235E-3</v>
      </c>
      <c r="H185" s="17">
        <f t="shared" si="57"/>
        <v>794223.36754630913</v>
      </c>
      <c r="I185" s="17">
        <f t="shared" si="58"/>
        <v>533800.54750481364</v>
      </c>
      <c r="J185" s="2">
        <f t="shared" si="70"/>
        <v>215939.44108276683</v>
      </c>
      <c r="K185" s="2">
        <f t="shared" si="71"/>
        <v>736901.38816134294</v>
      </c>
      <c r="L185" s="15">
        <f>K185/(1-SUM(G$21:G185))</f>
        <v>923418.89884611138</v>
      </c>
      <c r="M185" s="15">
        <f t="shared" si="72"/>
        <v>105831760.16281781</v>
      </c>
      <c r="N185" s="2">
        <f t="shared" si="59"/>
        <v>952840.8292441098</v>
      </c>
      <c r="O185" s="3">
        <f t="shared" si="60"/>
        <v>1486641.3767489234</v>
      </c>
      <c r="P185" s="39">
        <f t="shared" si="73"/>
        <v>0</v>
      </c>
      <c r="Q185" s="34">
        <f t="shared" si="74"/>
        <v>0</v>
      </c>
      <c r="R185" s="23">
        <f t="shared" si="75"/>
        <v>0</v>
      </c>
      <c r="S185" s="39">
        <f t="shared" si="76"/>
        <v>0</v>
      </c>
      <c r="T185" s="34">
        <f t="shared" si="77"/>
        <v>0</v>
      </c>
      <c r="U185" s="23">
        <f t="shared" si="78"/>
        <v>0</v>
      </c>
      <c r="V185" s="39">
        <f t="shared" si="79"/>
        <v>12408087.600770062</v>
      </c>
      <c r="W185" s="34">
        <f t="shared" si="80"/>
        <v>952840.8292441098</v>
      </c>
      <c r="X185" s="23">
        <f t="shared" si="81"/>
        <v>77550.547504812886</v>
      </c>
      <c r="Y185" s="39">
        <f t="shared" si="82"/>
        <v>73000000</v>
      </c>
      <c r="Z185" s="34">
        <f t="shared" si="61"/>
        <v>0</v>
      </c>
      <c r="AA185" s="23">
        <f t="shared" si="83"/>
        <v>456250</v>
      </c>
      <c r="AC185">
        <v>165</v>
      </c>
      <c r="AD185" s="3">
        <f t="shared" si="62"/>
        <v>0</v>
      </c>
      <c r="AE185" s="3">
        <f t="shared" si="63"/>
        <v>0</v>
      </c>
      <c r="AF185" s="3">
        <f t="shared" si="64"/>
        <v>1030391.3767489227</v>
      </c>
      <c r="AG185" s="3">
        <f t="shared" si="65"/>
        <v>456250</v>
      </c>
    </row>
    <row r="186" spans="2:33">
      <c r="B186">
        <v>166</v>
      </c>
      <c r="C186" s="3">
        <f t="shared" si="66"/>
        <v>84455246.771526083</v>
      </c>
      <c r="D186">
        <f t="shared" si="67"/>
        <v>9.9000000000000005E-2</v>
      </c>
      <c r="E186" s="13">
        <f t="shared" si="56"/>
        <v>8.6498744788083837E-3</v>
      </c>
      <c r="F186" s="15">
        <f t="shared" si="68"/>
        <v>105831760.16281781</v>
      </c>
      <c r="G186" s="16">
        <f t="shared" si="69"/>
        <v>2.0364495002425684E-3</v>
      </c>
      <c r="H186" s="17">
        <f t="shared" si="57"/>
        <v>787353.43510889716</v>
      </c>
      <c r="I186" s="17">
        <f t="shared" si="58"/>
        <v>527845.29232203797</v>
      </c>
      <c r="J186" s="2">
        <f t="shared" si="70"/>
        <v>215521.03509336169</v>
      </c>
      <c r="K186" s="2">
        <f t="shared" si="71"/>
        <v>728663.05374938715</v>
      </c>
      <c r="L186" s="15">
        <f>K186/(1-SUM(G$21:G186))</f>
        <v>915431.44127973286</v>
      </c>
      <c r="M186" s="15">
        <f t="shared" si="72"/>
        <v>104916328.72153807</v>
      </c>
      <c r="N186" s="2">
        <f t="shared" si="59"/>
        <v>944184.0888427489</v>
      </c>
      <c r="O186" s="3">
        <f t="shared" si="60"/>
        <v>1472029.3811647869</v>
      </c>
      <c r="P186" s="39">
        <f t="shared" si="73"/>
        <v>0</v>
      </c>
      <c r="Q186" s="34">
        <f t="shared" si="74"/>
        <v>0</v>
      </c>
      <c r="R186" s="23">
        <f t="shared" si="75"/>
        <v>0</v>
      </c>
      <c r="S186" s="39">
        <f t="shared" si="76"/>
        <v>0</v>
      </c>
      <c r="T186" s="34">
        <f t="shared" si="77"/>
        <v>0</v>
      </c>
      <c r="U186" s="23">
        <f t="shared" si="78"/>
        <v>0</v>
      </c>
      <c r="V186" s="39">
        <f t="shared" si="79"/>
        <v>11455246.771525953</v>
      </c>
      <c r="W186" s="34">
        <f t="shared" si="80"/>
        <v>944184.0888427489</v>
      </c>
      <c r="X186" s="23">
        <f t="shared" si="81"/>
        <v>71595.292322037203</v>
      </c>
      <c r="Y186" s="39">
        <f t="shared" si="82"/>
        <v>73000000</v>
      </c>
      <c r="Z186" s="34">
        <f t="shared" si="61"/>
        <v>0</v>
      </c>
      <c r="AA186" s="23">
        <f t="shared" si="83"/>
        <v>456250</v>
      </c>
      <c r="AC186">
        <v>166</v>
      </c>
      <c r="AD186" s="3">
        <f t="shared" si="62"/>
        <v>0</v>
      </c>
      <c r="AE186" s="3">
        <f t="shared" si="63"/>
        <v>0</v>
      </c>
      <c r="AF186" s="3">
        <f t="shared" si="64"/>
        <v>1015779.3811647861</v>
      </c>
      <c r="AG186" s="3">
        <f t="shared" si="65"/>
        <v>456250</v>
      </c>
    </row>
    <row r="187" spans="2:33">
      <c r="B187">
        <v>167</v>
      </c>
      <c r="C187" s="3">
        <f t="shared" si="66"/>
        <v>83511062.682683334</v>
      </c>
      <c r="D187">
        <f t="shared" si="67"/>
        <v>9.9000000000000005E-2</v>
      </c>
      <c r="E187" s="13">
        <f t="shared" si="56"/>
        <v>8.6498744788083837E-3</v>
      </c>
      <c r="F187" s="15">
        <f t="shared" si="68"/>
        <v>104916328.72153807</v>
      </c>
      <c r="G187" s="16">
        <f t="shared" si="69"/>
        <v>2.0502379604004609E-3</v>
      </c>
      <c r="H187" s="17">
        <f t="shared" si="57"/>
        <v>780542.92672474647</v>
      </c>
      <c r="I187" s="17">
        <f t="shared" si="58"/>
        <v>521944.1417667708</v>
      </c>
      <c r="J187" s="2">
        <f t="shared" si="70"/>
        <v>215103.43981075051</v>
      </c>
      <c r="K187" s="2">
        <f t="shared" si="71"/>
        <v>720499.59204278688</v>
      </c>
      <c r="L187" s="15">
        <f>K187/(1-SUM(G$21:G187))</f>
        <v>907513.07421870867</v>
      </c>
      <c r="M187" s="15">
        <f t="shared" si="72"/>
        <v>104008815.64731936</v>
      </c>
      <c r="N187" s="2">
        <f t="shared" si="59"/>
        <v>935603.03185353742</v>
      </c>
      <c r="O187" s="3">
        <f t="shared" si="60"/>
        <v>1457547.1736203083</v>
      </c>
      <c r="P187" s="39">
        <f t="shared" si="73"/>
        <v>0</v>
      </c>
      <c r="Q187" s="34">
        <f t="shared" si="74"/>
        <v>0</v>
      </c>
      <c r="R187" s="23">
        <f t="shared" si="75"/>
        <v>0</v>
      </c>
      <c r="S187" s="39">
        <f t="shared" si="76"/>
        <v>0</v>
      </c>
      <c r="T187" s="34">
        <f t="shared" si="77"/>
        <v>0</v>
      </c>
      <c r="U187" s="23">
        <f t="shared" si="78"/>
        <v>0</v>
      </c>
      <c r="V187" s="39">
        <f t="shared" si="79"/>
        <v>10511062.682683203</v>
      </c>
      <c r="W187" s="34">
        <f t="shared" si="80"/>
        <v>935603.03185353742</v>
      </c>
      <c r="X187" s="23">
        <f t="shared" si="81"/>
        <v>65694.141766770015</v>
      </c>
      <c r="Y187" s="39">
        <f t="shared" si="82"/>
        <v>73000000</v>
      </c>
      <c r="Z187" s="34">
        <f t="shared" si="61"/>
        <v>0</v>
      </c>
      <c r="AA187" s="23">
        <f t="shared" si="83"/>
        <v>456250</v>
      </c>
      <c r="AC187">
        <v>167</v>
      </c>
      <c r="AD187" s="3">
        <f t="shared" si="62"/>
        <v>0</v>
      </c>
      <c r="AE187" s="3">
        <f t="shared" si="63"/>
        <v>0</v>
      </c>
      <c r="AF187" s="3">
        <f t="shared" si="64"/>
        <v>1001297.1736203075</v>
      </c>
      <c r="AG187" s="3">
        <f t="shared" si="65"/>
        <v>456250</v>
      </c>
    </row>
    <row r="188" spans="2:33">
      <c r="B188">
        <v>168</v>
      </c>
      <c r="C188" s="3">
        <f t="shared" si="66"/>
        <v>82575459.650829792</v>
      </c>
      <c r="D188">
        <f t="shared" si="67"/>
        <v>9.9000000000000005E-2</v>
      </c>
      <c r="E188" s="13">
        <f t="shared" si="56"/>
        <v>8.6498744788083837E-3</v>
      </c>
      <c r="F188" s="15">
        <f t="shared" si="68"/>
        <v>104008815.64731936</v>
      </c>
      <c r="G188" s="16">
        <f t="shared" si="69"/>
        <v>2.0641197799240066E-3</v>
      </c>
      <c r="H188" s="17">
        <f t="shared" si="57"/>
        <v>773791.32838325563</v>
      </c>
      <c r="I188" s="17">
        <f t="shared" si="58"/>
        <v>516096.62281768624</v>
      </c>
      <c r="J188" s="2">
        <f t="shared" si="70"/>
        <v>214686.65366410141</v>
      </c>
      <c r="K188" s="2">
        <f t="shared" si="71"/>
        <v>712410.34840311424</v>
      </c>
      <c r="L188" s="15">
        <f>K188/(1-SUM(G$21:G188))</f>
        <v>899663.20003883936</v>
      </c>
      <c r="M188" s="15">
        <f t="shared" si="72"/>
        <v>103109152.44728053</v>
      </c>
      <c r="N188" s="2">
        <f t="shared" si="59"/>
        <v>927097.00206721562</v>
      </c>
      <c r="O188" s="3">
        <f t="shared" si="60"/>
        <v>1443193.6248849018</v>
      </c>
      <c r="P188" s="39">
        <f t="shared" si="73"/>
        <v>0</v>
      </c>
      <c r="Q188" s="34">
        <f t="shared" si="74"/>
        <v>0</v>
      </c>
      <c r="R188" s="23">
        <f t="shared" si="75"/>
        <v>0</v>
      </c>
      <c r="S188" s="39">
        <f t="shared" si="76"/>
        <v>0</v>
      </c>
      <c r="T188" s="34">
        <f t="shared" si="77"/>
        <v>0</v>
      </c>
      <c r="U188" s="23">
        <f t="shared" si="78"/>
        <v>0</v>
      </c>
      <c r="V188" s="39">
        <f t="shared" si="79"/>
        <v>9575459.6508296654</v>
      </c>
      <c r="W188" s="34">
        <f t="shared" si="80"/>
        <v>927097.00206721562</v>
      </c>
      <c r="X188" s="23">
        <f t="shared" si="81"/>
        <v>59846.622817685413</v>
      </c>
      <c r="Y188" s="39">
        <f t="shared" si="82"/>
        <v>73000000</v>
      </c>
      <c r="Z188" s="34">
        <f t="shared" si="61"/>
        <v>0</v>
      </c>
      <c r="AA188" s="23">
        <f t="shared" si="83"/>
        <v>456250</v>
      </c>
      <c r="AC188">
        <v>168</v>
      </c>
      <c r="AD188" s="3">
        <f t="shared" si="62"/>
        <v>0</v>
      </c>
      <c r="AE188" s="3">
        <f t="shared" si="63"/>
        <v>0</v>
      </c>
      <c r="AF188" s="3">
        <f t="shared" si="64"/>
        <v>986943.62488490099</v>
      </c>
      <c r="AG188" s="3">
        <f t="shared" si="65"/>
        <v>456250</v>
      </c>
    </row>
    <row r="189" spans="2:33">
      <c r="B189">
        <v>169</v>
      </c>
      <c r="C189" s="3">
        <f t="shared" si="66"/>
        <v>81648362.648762584</v>
      </c>
      <c r="D189">
        <f t="shared" si="67"/>
        <v>9.9000000000000005E-2</v>
      </c>
      <c r="E189" s="13">
        <f t="shared" si="56"/>
        <v>8.6498744788083837E-3</v>
      </c>
      <c r="F189" s="15">
        <f t="shared" si="68"/>
        <v>103109152.44728053</v>
      </c>
      <c r="G189" s="16">
        <f t="shared" si="69"/>
        <v>2.0780955909339089E-3</v>
      </c>
      <c r="H189" s="17">
        <f t="shared" si="57"/>
        <v>767098.13051995006</v>
      </c>
      <c r="I189" s="17">
        <f t="shared" si="58"/>
        <v>510302.2665547661</v>
      </c>
      <c r="J189" s="2">
        <f t="shared" si="70"/>
        <v>214270.67508562593</v>
      </c>
      <c r="K189" s="2">
        <f t="shared" si="71"/>
        <v>704394.673868043</v>
      </c>
      <c r="L189" s="15">
        <f>K189/(1-SUM(G$21:G189))</f>
        <v>891881.22628530045</v>
      </c>
      <c r="M189" s="15">
        <f t="shared" si="72"/>
        <v>102217271.22099523</v>
      </c>
      <c r="N189" s="2">
        <f t="shared" si="59"/>
        <v>918665.34895366896</v>
      </c>
      <c r="O189" s="3">
        <f t="shared" si="60"/>
        <v>1428967.6155084351</v>
      </c>
      <c r="P189" s="39">
        <f t="shared" si="73"/>
        <v>0</v>
      </c>
      <c r="Q189" s="34">
        <f t="shared" si="74"/>
        <v>0</v>
      </c>
      <c r="R189" s="23">
        <f t="shared" si="75"/>
        <v>0</v>
      </c>
      <c r="S189" s="39">
        <f t="shared" si="76"/>
        <v>0</v>
      </c>
      <c r="T189" s="34">
        <f t="shared" si="77"/>
        <v>0</v>
      </c>
      <c r="U189" s="23">
        <f t="shared" si="78"/>
        <v>0</v>
      </c>
      <c r="V189" s="39">
        <f t="shared" si="79"/>
        <v>8648362.6487624496</v>
      </c>
      <c r="W189" s="34">
        <f t="shared" si="80"/>
        <v>918665.34895366896</v>
      </c>
      <c r="X189" s="23">
        <f t="shared" si="81"/>
        <v>54052.266554765309</v>
      </c>
      <c r="Y189" s="39">
        <f t="shared" si="82"/>
        <v>73000000</v>
      </c>
      <c r="Z189" s="34">
        <f t="shared" si="61"/>
        <v>0</v>
      </c>
      <c r="AA189" s="23">
        <f t="shared" si="83"/>
        <v>456250</v>
      </c>
      <c r="AC189">
        <v>169</v>
      </c>
      <c r="AD189" s="3">
        <f t="shared" si="62"/>
        <v>0</v>
      </c>
      <c r="AE189" s="3">
        <f t="shared" si="63"/>
        <v>0</v>
      </c>
      <c r="AF189" s="3">
        <f t="shared" si="64"/>
        <v>972717.61550843425</v>
      </c>
      <c r="AG189" s="3">
        <f t="shared" si="65"/>
        <v>456250</v>
      </c>
    </row>
    <row r="190" spans="2:33">
      <c r="B190">
        <v>170</v>
      </c>
      <c r="C190" s="3">
        <f t="shared" si="66"/>
        <v>80729697.299808919</v>
      </c>
      <c r="D190">
        <f t="shared" si="67"/>
        <v>9.9000000000000005E-2</v>
      </c>
      <c r="E190" s="13">
        <f t="shared" si="56"/>
        <v>8.6498744788083837E-3</v>
      </c>
      <c r="F190" s="15">
        <f t="shared" si="68"/>
        <v>102217271.22099523</v>
      </c>
      <c r="G190" s="16">
        <f t="shared" si="69"/>
        <v>2.0921660298308569E-3</v>
      </c>
      <c r="H190" s="17">
        <f t="shared" si="57"/>
        <v>760462.82797802391</v>
      </c>
      <c r="I190" s="17">
        <f t="shared" si="58"/>
        <v>504560.60812380578</v>
      </c>
      <c r="J190" s="2">
        <f t="shared" si="70"/>
        <v>213855.50251057351</v>
      </c>
      <c r="K190" s="2">
        <f t="shared" si="71"/>
        <v>696451.92510222422</v>
      </c>
      <c r="L190" s="15">
        <f>K190/(1-SUM(G$21:G190))</f>
        <v>884166.56562792673</v>
      </c>
      <c r="M190" s="15">
        <f t="shared" si="72"/>
        <v>101333104.6553673</v>
      </c>
      <c r="N190" s="2">
        <f t="shared" si="59"/>
        <v>910307.42761279771</v>
      </c>
      <c r="O190" s="3">
        <f t="shared" si="60"/>
        <v>1414868.0357366034</v>
      </c>
      <c r="P190" s="39">
        <f t="shared" si="73"/>
        <v>0</v>
      </c>
      <c r="Q190" s="34">
        <f t="shared" si="74"/>
        <v>0</v>
      </c>
      <c r="R190" s="23">
        <f t="shared" si="75"/>
        <v>0</v>
      </c>
      <c r="S190" s="39">
        <f t="shared" si="76"/>
        <v>0</v>
      </c>
      <c r="T190" s="34">
        <f t="shared" si="77"/>
        <v>0</v>
      </c>
      <c r="U190" s="23">
        <f t="shared" si="78"/>
        <v>0</v>
      </c>
      <c r="V190" s="39">
        <f t="shared" si="79"/>
        <v>7729697.2998087807</v>
      </c>
      <c r="W190" s="34">
        <f t="shared" si="80"/>
        <v>910307.42761279771</v>
      </c>
      <c r="X190" s="23">
        <f t="shared" si="81"/>
        <v>48310.608123804879</v>
      </c>
      <c r="Y190" s="39">
        <f t="shared" si="82"/>
        <v>73000000</v>
      </c>
      <c r="Z190" s="34">
        <f t="shared" si="61"/>
        <v>0</v>
      </c>
      <c r="AA190" s="23">
        <f t="shared" si="83"/>
        <v>456250</v>
      </c>
      <c r="AC190">
        <v>170</v>
      </c>
      <c r="AD190" s="3">
        <f t="shared" si="62"/>
        <v>0</v>
      </c>
      <c r="AE190" s="3">
        <f t="shared" si="63"/>
        <v>0</v>
      </c>
      <c r="AF190" s="3">
        <f t="shared" si="64"/>
        <v>958618.03573660261</v>
      </c>
      <c r="AG190" s="3">
        <f t="shared" si="65"/>
        <v>456250</v>
      </c>
    </row>
    <row r="191" spans="2:33">
      <c r="B191">
        <v>171</v>
      </c>
      <c r="C191" s="3">
        <f t="shared" si="66"/>
        <v>79819389.872196123</v>
      </c>
      <c r="D191">
        <f t="shared" si="67"/>
        <v>9.9000000000000005E-2</v>
      </c>
      <c r="E191" s="13">
        <f t="shared" si="56"/>
        <v>8.6498744788083837E-3</v>
      </c>
      <c r="F191" s="15">
        <f t="shared" si="68"/>
        <v>101333104.6553673</v>
      </c>
      <c r="G191" s="16">
        <f t="shared" si="69"/>
        <v>2.1063317373245039E-3</v>
      </c>
      <c r="H191" s="17">
        <f t="shared" si="57"/>
        <v>753884.91997021437</v>
      </c>
      <c r="I191" s="17">
        <f t="shared" si="58"/>
        <v>498871.18670122576</v>
      </c>
      <c r="J191" s="2">
        <f t="shared" si="70"/>
        <v>213441.13437722556</v>
      </c>
      <c r="K191" s="2">
        <f t="shared" si="71"/>
        <v>688581.46434858814</v>
      </c>
      <c r="L191" s="15">
        <f>K191/(1-SUM(G$21:G191))</f>
        <v>876518.63581688621</v>
      </c>
      <c r="M191" s="15">
        <f t="shared" si="72"/>
        <v>100456586.01955041</v>
      </c>
      <c r="N191" s="2">
        <f t="shared" si="59"/>
        <v>902022.59872581367</v>
      </c>
      <c r="O191" s="3">
        <f t="shared" si="60"/>
        <v>1400893.7854270395</v>
      </c>
      <c r="P191" s="39">
        <f t="shared" si="73"/>
        <v>0</v>
      </c>
      <c r="Q191" s="34">
        <f t="shared" si="74"/>
        <v>0</v>
      </c>
      <c r="R191" s="23">
        <f t="shared" si="75"/>
        <v>0</v>
      </c>
      <c r="S191" s="39">
        <f t="shared" si="76"/>
        <v>0</v>
      </c>
      <c r="T191" s="34">
        <f t="shared" si="77"/>
        <v>0</v>
      </c>
      <c r="U191" s="23">
        <f t="shared" si="78"/>
        <v>0</v>
      </c>
      <c r="V191" s="39">
        <f t="shared" si="79"/>
        <v>6819389.8721959833</v>
      </c>
      <c r="W191" s="34">
        <f t="shared" si="80"/>
        <v>902022.59872581367</v>
      </c>
      <c r="X191" s="23">
        <f t="shared" si="81"/>
        <v>42621.186701224891</v>
      </c>
      <c r="Y191" s="39">
        <f t="shared" si="82"/>
        <v>73000000</v>
      </c>
      <c r="Z191" s="34">
        <f t="shared" si="61"/>
        <v>0</v>
      </c>
      <c r="AA191" s="23">
        <f t="shared" si="83"/>
        <v>456250</v>
      </c>
      <c r="AC191">
        <v>171</v>
      </c>
      <c r="AD191" s="3">
        <f t="shared" si="62"/>
        <v>0</v>
      </c>
      <c r="AE191" s="3">
        <f t="shared" si="63"/>
        <v>0</v>
      </c>
      <c r="AF191" s="3">
        <f t="shared" si="64"/>
        <v>944643.78542703856</v>
      </c>
      <c r="AG191" s="3">
        <f t="shared" si="65"/>
        <v>456250</v>
      </c>
    </row>
    <row r="192" spans="2:33">
      <c r="B192">
        <v>172</v>
      </c>
      <c r="C192" s="3">
        <f t="shared" si="66"/>
        <v>78917367.273470312</v>
      </c>
      <c r="D192">
        <f t="shared" si="67"/>
        <v>9.9000000000000005E-2</v>
      </c>
      <c r="E192" s="13">
        <f t="shared" si="56"/>
        <v>8.6498744788083837E-3</v>
      </c>
      <c r="F192" s="15">
        <f t="shared" si="68"/>
        <v>100456586.01955041</v>
      </c>
      <c r="G192" s="16">
        <f t="shared" si="69"/>
        <v>2.1205933584626385E-3</v>
      </c>
      <c r="H192" s="17">
        <f t="shared" si="57"/>
        <v>747363.91004100535</v>
      </c>
      <c r="I192" s="17">
        <f t="shared" si="58"/>
        <v>493233.54545918945</v>
      </c>
      <c r="J192" s="2">
        <f t="shared" si="70"/>
        <v>213027.56912688934</v>
      </c>
      <c r="K192" s="2">
        <f t="shared" si="71"/>
        <v>680782.65938006551</v>
      </c>
      <c r="L192" s="15">
        <f>K192/(1-SUM(G$21:G192))</f>
        <v>868936.85963873379</v>
      </c>
      <c r="M192" s="15">
        <f t="shared" si="72"/>
        <v>99587649.159911677</v>
      </c>
      <c r="N192" s="2">
        <f t="shared" si="59"/>
        <v>893810.22850695485</v>
      </c>
      <c r="O192" s="3">
        <f t="shared" si="60"/>
        <v>1387043.7739661443</v>
      </c>
      <c r="P192" s="39">
        <f t="shared" si="73"/>
        <v>0</v>
      </c>
      <c r="Q192" s="34">
        <f t="shared" si="74"/>
        <v>0</v>
      </c>
      <c r="R192" s="23">
        <f t="shared" si="75"/>
        <v>0</v>
      </c>
      <c r="S192" s="39">
        <f t="shared" si="76"/>
        <v>0</v>
      </c>
      <c r="T192" s="34">
        <f t="shared" si="77"/>
        <v>0</v>
      </c>
      <c r="U192" s="23">
        <f t="shared" si="78"/>
        <v>0</v>
      </c>
      <c r="V192" s="39">
        <f t="shared" si="79"/>
        <v>5917367.2734701699</v>
      </c>
      <c r="W192" s="34">
        <f t="shared" si="80"/>
        <v>893810.22850695485</v>
      </c>
      <c r="X192" s="23">
        <f t="shared" si="81"/>
        <v>36983.545459188557</v>
      </c>
      <c r="Y192" s="39">
        <f t="shared" si="82"/>
        <v>73000000</v>
      </c>
      <c r="Z192" s="34">
        <f t="shared" si="61"/>
        <v>0</v>
      </c>
      <c r="AA192" s="23">
        <f t="shared" si="83"/>
        <v>456250</v>
      </c>
      <c r="AC192">
        <v>172</v>
      </c>
      <c r="AD192" s="3">
        <f t="shared" si="62"/>
        <v>0</v>
      </c>
      <c r="AE192" s="3">
        <f t="shared" si="63"/>
        <v>0</v>
      </c>
      <c r="AF192" s="3">
        <f t="shared" si="64"/>
        <v>930793.77396614337</v>
      </c>
      <c r="AG192" s="3">
        <f t="shared" si="65"/>
        <v>456250</v>
      </c>
    </row>
    <row r="193" spans="2:33">
      <c r="B193">
        <v>173</v>
      </c>
      <c r="C193" s="3">
        <f t="shared" si="66"/>
        <v>78023557.04496336</v>
      </c>
      <c r="D193">
        <f t="shared" si="67"/>
        <v>9.9000000000000005E-2</v>
      </c>
      <c r="E193" s="13">
        <f t="shared" si="56"/>
        <v>8.6498744788083837E-3</v>
      </c>
      <c r="F193" s="15">
        <f t="shared" si="68"/>
        <v>99587649.159911677</v>
      </c>
      <c r="G193" s="16">
        <f t="shared" si="69"/>
        <v>2.1349515426605631E-3</v>
      </c>
      <c r="H193" s="17">
        <f t="shared" si="57"/>
        <v>740899.30602915923</v>
      </c>
      <c r="I193" s="17">
        <f t="shared" si="58"/>
        <v>487647.23153102095</v>
      </c>
      <c r="J193" s="2">
        <f t="shared" si="70"/>
        <v>212614.80520389238</v>
      </c>
      <c r="K193" s="2">
        <f t="shared" si="71"/>
        <v>673054.88345172862</v>
      </c>
      <c r="L193" s="15">
        <f>K193/(1-SUM(G$21:G193))</f>
        <v>861420.66487284889</v>
      </c>
      <c r="M193" s="15">
        <f t="shared" si="72"/>
        <v>98726228.495038822</v>
      </c>
      <c r="N193" s="2">
        <f t="shared" si="59"/>
        <v>885669.68865562102</v>
      </c>
      <c r="O193" s="3">
        <f t="shared" si="60"/>
        <v>1373316.9201866421</v>
      </c>
      <c r="P193" s="39">
        <f t="shared" si="73"/>
        <v>0</v>
      </c>
      <c r="Q193" s="34">
        <f t="shared" si="74"/>
        <v>0</v>
      </c>
      <c r="R193" s="23">
        <f t="shared" si="75"/>
        <v>0</v>
      </c>
      <c r="S193" s="39">
        <f t="shared" si="76"/>
        <v>0</v>
      </c>
      <c r="T193" s="34">
        <f t="shared" si="77"/>
        <v>0</v>
      </c>
      <c r="U193" s="23">
        <f t="shared" si="78"/>
        <v>0</v>
      </c>
      <c r="V193" s="39">
        <f t="shared" si="79"/>
        <v>5023557.0449632145</v>
      </c>
      <c r="W193" s="34">
        <f t="shared" si="80"/>
        <v>885669.68865562102</v>
      </c>
      <c r="X193" s="23">
        <f t="shared" si="81"/>
        <v>31397.23153102009</v>
      </c>
      <c r="Y193" s="39">
        <f t="shared" si="82"/>
        <v>73000000</v>
      </c>
      <c r="Z193" s="34">
        <f t="shared" si="61"/>
        <v>0</v>
      </c>
      <c r="AA193" s="23">
        <f t="shared" si="83"/>
        <v>456250</v>
      </c>
      <c r="AC193">
        <v>173</v>
      </c>
      <c r="AD193" s="3">
        <f t="shared" si="62"/>
        <v>0</v>
      </c>
      <c r="AE193" s="3">
        <f t="shared" si="63"/>
        <v>0</v>
      </c>
      <c r="AF193" s="3">
        <f t="shared" si="64"/>
        <v>917066.92018664116</v>
      </c>
      <c r="AG193" s="3">
        <f t="shared" si="65"/>
        <v>456250</v>
      </c>
    </row>
    <row r="194" spans="2:33">
      <c r="B194">
        <v>174</v>
      </c>
      <c r="C194" s="3">
        <f t="shared" si="66"/>
        <v>77137887.35630773</v>
      </c>
      <c r="D194">
        <f t="shared" si="67"/>
        <v>9.9000000000000005E-2</v>
      </c>
      <c r="E194" s="13">
        <f t="shared" si="56"/>
        <v>8.6498744788083837E-3</v>
      </c>
      <c r="F194" s="15">
        <f t="shared" si="68"/>
        <v>98726228.495038822</v>
      </c>
      <c r="G194" s="16">
        <f t="shared" si="69"/>
        <v>2.1494069437306613E-3</v>
      </c>
      <c r="H194" s="17">
        <f t="shared" si="57"/>
        <v>734490.62003057078</v>
      </c>
      <c r="I194" s="17">
        <f t="shared" si="58"/>
        <v>482111.79597692331</v>
      </c>
      <c r="J194" s="2">
        <f t="shared" si="70"/>
        <v>212202.84105557631</v>
      </c>
      <c r="K194" s="2">
        <f t="shared" si="71"/>
        <v>665397.5152533449</v>
      </c>
      <c r="L194" s="15">
        <f>K194/(1-SUM(G$21:G194))</f>
        <v>853969.48424824711</v>
      </c>
      <c r="M194" s="15">
        <f t="shared" si="72"/>
        <v>97872259.010790572</v>
      </c>
      <c r="N194" s="2">
        <f t="shared" si="59"/>
        <v>877600.35630892124</v>
      </c>
      <c r="O194" s="3">
        <f t="shared" si="60"/>
        <v>1359712.1522858446</v>
      </c>
      <c r="P194" s="39">
        <f t="shared" si="73"/>
        <v>0</v>
      </c>
      <c r="Q194" s="34">
        <f t="shared" si="74"/>
        <v>0</v>
      </c>
      <c r="R194" s="23">
        <f t="shared" si="75"/>
        <v>0</v>
      </c>
      <c r="S194" s="39">
        <f t="shared" si="76"/>
        <v>0</v>
      </c>
      <c r="T194" s="34">
        <f t="shared" si="77"/>
        <v>0</v>
      </c>
      <c r="U194" s="23">
        <f t="shared" si="78"/>
        <v>0</v>
      </c>
      <c r="V194" s="39">
        <f t="shared" si="79"/>
        <v>4137887.3563075936</v>
      </c>
      <c r="W194" s="34">
        <f t="shared" si="80"/>
        <v>877600.35630892124</v>
      </c>
      <c r="X194" s="23">
        <f t="shared" si="81"/>
        <v>25861.795976922458</v>
      </c>
      <c r="Y194" s="39">
        <f t="shared" si="82"/>
        <v>73000000</v>
      </c>
      <c r="Z194" s="34">
        <f t="shared" si="61"/>
        <v>0</v>
      </c>
      <c r="AA194" s="23">
        <f t="shared" si="83"/>
        <v>456250</v>
      </c>
      <c r="AC194">
        <v>174</v>
      </c>
      <c r="AD194" s="3">
        <f t="shared" si="62"/>
        <v>0</v>
      </c>
      <c r="AE194" s="3">
        <f t="shared" si="63"/>
        <v>0</v>
      </c>
      <c r="AF194" s="3">
        <f t="shared" si="64"/>
        <v>903462.15228584374</v>
      </c>
      <c r="AG194" s="3">
        <f t="shared" si="65"/>
        <v>456250</v>
      </c>
    </row>
    <row r="195" spans="2:33">
      <c r="B195">
        <v>175</v>
      </c>
      <c r="C195" s="3">
        <f t="shared" si="66"/>
        <v>76260286.999998808</v>
      </c>
      <c r="D195">
        <f t="shared" si="67"/>
        <v>9.9000000000000005E-2</v>
      </c>
      <c r="E195" s="13">
        <f t="shared" si="56"/>
        <v>8.6498744788083837E-3</v>
      </c>
      <c r="F195" s="15">
        <f t="shared" si="68"/>
        <v>97872259.010790572</v>
      </c>
      <c r="G195" s="16">
        <f t="shared" si="69"/>
        <v>2.1639602199121709E-3</v>
      </c>
      <c r="H195" s="17">
        <f t="shared" si="57"/>
        <v>728137.3683614441</v>
      </c>
      <c r="I195" s="17">
        <f t="shared" si="58"/>
        <v>476626.7937499925</v>
      </c>
      <c r="J195" s="2">
        <f t="shared" si="70"/>
        <v>211791.6751322913</v>
      </c>
      <c r="K195" s="2">
        <f t="shared" si="71"/>
        <v>657809.93886234157</v>
      </c>
      <c r="L195" s="15">
        <f>K195/(1-SUM(G$21:G195))</f>
        <v>846582.75540076697</v>
      </c>
      <c r="M195" s="15">
        <f t="shared" si="72"/>
        <v>97025676.25538981</v>
      </c>
      <c r="N195" s="2">
        <f t="shared" si="59"/>
        <v>869601.61399463285</v>
      </c>
      <c r="O195" s="3">
        <f t="shared" si="60"/>
        <v>1346228.4077446254</v>
      </c>
      <c r="P195" s="39">
        <f t="shared" si="73"/>
        <v>0</v>
      </c>
      <c r="Q195" s="34">
        <f t="shared" si="74"/>
        <v>0</v>
      </c>
      <c r="R195" s="23">
        <f t="shared" si="75"/>
        <v>0</v>
      </c>
      <c r="S195" s="39">
        <f t="shared" si="76"/>
        <v>0</v>
      </c>
      <c r="T195" s="34">
        <f t="shared" si="77"/>
        <v>0</v>
      </c>
      <c r="U195" s="23">
        <f t="shared" si="78"/>
        <v>0</v>
      </c>
      <c r="V195" s="39">
        <f t="shared" si="79"/>
        <v>3260286.9999986724</v>
      </c>
      <c r="W195" s="34">
        <f t="shared" si="80"/>
        <v>869601.61399463285</v>
      </c>
      <c r="X195" s="23">
        <f t="shared" si="81"/>
        <v>20376.793749991702</v>
      </c>
      <c r="Y195" s="39">
        <f t="shared" si="82"/>
        <v>73000000</v>
      </c>
      <c r="Z195" s="34">
        <f t="shared" si="61"/>
        <v>0</v>
      </c>
      <c r="AA195" s="23">
        <f t="shared" si="83"/>
        <v>456250</v>
      </c>
      <c r="AC195">
        <v>175</v>
      </c>
      <c r="AD195" s="3">
        <f t="shared" si="62"/>
        <v>0</v>
      </c>
      <c r="AE195" s="3">
        <f t="shared" si="63"/>
        <v>0</v>
      </c>
      <c r="AF195" s="3">
        <f t="shared" si="64"/>
        <v>889978.40774462454</v>
      </c>
      <c r="AG195" s="3">
        <f t="shared" si="65"/>
        <v>456250</v>
      </c>
    </row>
    <row r="196" spans="2:33">
      <c r="B196">
        <v>176</v>
      </c>
      <c r="C196" s="3">
        <f t="shared" si="66"/>
        <v>75390685.38600418</v>
      </c>
      <c r="D196">
        <f t="shared" si="67"/>
        <v>9.9000000000000005E-2</v>
      </c>
      <c r="E196" s="13">
        <f t="shared" si="56"/>
        <v>8.6498744788083837E-3</v>
      </c>
      <c r="F196" s="15">
        <f t="shared" si="68"/>
        <v>97025676.25538981</v>
      </c>
      <c r="G196" s="16">
        <f t="shared" si="69"/>
        <v>2.17861203390116E-3</v>
      </c>
      <c r="H196" s="17">
        <f t="shared" si="57"/>
        <v>721839.07152178755</v>
      </c>
      <c r="I196" s="17">
        <f t="shared" si="58"/>
        <v>471191.78366252611</v>
      </c>
      <c r="J196" s="2">
        <f t="shared" si="70"/>
        <v>211381.30588739028</v>
      </c>
      <c r="K196" s="2">
        <f t="shared" si="71"/>
        <v>650291.5436971772</v>
      </c>
      <c r="L196" s="15">
        <f>K196/(1-SUM(G$21:G196))</f>
        <v>839259.92083062662</v>
      </c>
      <c r="M196" s="15">
        <f t="shared" si="72"/>
        <v>96186416.334559187</v>
      </c>
      <c r="N196" s="2">
        <f t="shared" si="59"/>
        <v>861672.84958456748</v>
      </c>
      <c r="O196" s="3">
        <f t="shared" si="60"/>
        <v>1332864.6332470935</v>
      </c>
      <c r="P196" s="39">
        <f t="shared" si="73"/>
        <v>0</v>
      </c>
      <c r="Q196" s="34">
        <f t="shared" si="74"/>
        <v>0</v>
      </c>
      <c r="R196" s="23">
        <f t="shared" si="75"/>
        <v>0</v>
      </c>
      <c r="S196" s="39">
        <f t="shared" si="76"/>
        <v>0</v>
      </c>
      <c r="T196" s="34">
        <f t="shared" si="77"/>
        <v>0</v>
      </c>
      <c r="U196" s="23">
        <f t="shared" si="78"/>
        <v>0</v>
      </c>
      <c r="V196" s="39">
        <f t="shared" si="79"/>
        <v>2390685.3860040396</v>
      </c>
      <c r="W196" s="34">
        <f t="shared" si="80"/>
        <v>861672.84958456748</v>
      </c>
      <c r="X196" s="23">
        <f t="shared" si="81"/>
        <v>14941.783662525246</v>
      </c>
      <c r="Y196" s="39">
        <f t="shared" si="82"/>
        <v>73000000</v>
      </c>
      <c r="Z196" s="34">
        <f t="shared" si="61"/>
        <v>0</v>
      </c>
      <c r="AA196" s="23">
        <f t="shared" si="83"/>
        <v>456250</v>
      </c>
      <c r="AC196">
        <v>176</v>
      </c>
      <c r="AD196" s="3">
        <f t="shared" si="62"/>
        <v>0</v>
      </c>
      <c r="AE196" s="3">
        <f t="shared" si="63"/>
        <v>0</v>
      </c>
      <c r="AF196" s="3">
        <f t="shared" si="64"/>
        <v>876614.63324709272</v>
      </c>
      <c r="AG196" s="3">
        <f t="shared" si="65"/>
        <v>456250</v>
      </c>
    </row>
    <row r="197" spans="2:33">
      <c r="B197">
        <v>177</v>
      </c>
      <c r="C197" s="3">
        <f t="shared" si="66"/>
        <v>74529012.536419615</v>
      </c>
      <c r="D197">
        <f t="shared" si="67"/>
        <v>9.9000000000000005E-2</v>
      </c>
      <c r="E197" s="13">
        <f t="shared" si="56"/>
        <v>8.6498744788083837E-3</v>
      </c>
      <c r="F197" s="15">
        <f t="shared" si="68"/>
        <v>96186416.334559187</v>
      </c>
      <c r="G197" s="16">
        <f t="shared" si="69"/>
        <v>2.1933630528806992E-3</v>
      </c>
      <c r="H197" s="17">
        <f t="shared" si="57"/>
        <v>715595.25415922469</v>
      </c>
      <c r="I197" s="17">
        <f t="shared" si="58"/>
        <v>465806.32835262263</v>
      </c>
      <c r="J197" s="2">
        <f t="shared" si="70"/>
        <v>210971.73177722268</v>
      </c>
      <c r="K197" s="2">
        <f t="shared" si="71"/>
        <v>642841.72447111632</v>
      </c>
      <c r="L197" s="15">
        <f>K197/(1-SUM(G$21:G197))</f>
        <v>832000.42786034709</v>
      </c>
      <c r="M197" s="15">
        <f t="shared" si="72"/>
        <v>95354415.906698838</v>
      </c>
      <c r="N197" s="2">
        <f t="shared" si="59"/>
        <v>853813.45624833903</v>
      </c>
      <c r="O197" s="3">
        <f t="shared" si="60"/>
        <v>1319619.7846009617</v>
      </c>
      <c r="P197" s="39">
        <f t="shared" si="73"/>
        <v>0</v>
      </c>
      <c r="Q197" s="34">
        <f t="shared" si="74"/>
        <v>0</v>
      </c>
      <c r="R197" s="23">
        <f t="shared" si="75"/>
        <v>0</v>
      </c>
      <c r="S197" s="39">
        <f t="shared" si="76"/>
        <v>0</v>
      </c>
      <c r="T197" s="34">
        <f t="shared" si="77"/>
        <v>0</v>
      </c>
      <c r="U197" s="23">
        <f t="shared" si="78"/>
        <v>0</v>
      </c>
      <c r="V197" s="39">
        <f t="shared" si="79"/>
        <v>1529012.5364194722</v>
      </c>
      <c r="W197" s="34">
        <f t="shared" si="80"/>
        <v>853813.45624833903</v>
      </c>
      <c r="X197" s="23">
        <f t="shared" si="81"/>
        <v>9556.3283526217001</v>
      </c>
      <c r="Y197" s="39">
        <f t="shared" si="82"/>
        <v>73000000</v>
      </c>
      <c r="Z197" s="34">
        <f t="shared" si="61"/>
        <v>0</v>
      </c>
      <c r="AA197" s="23">
        <f t="shared" si="83"/>
        <v>456250</v>
      </c>
      <c r="AC197">
        <v>177</v>
      </c>
      <c r="AD197" s="3">
        <f t="shared" si="62"/>
        <v>0</v>
      </c>
      <c r="AE197" s="3">
        <f t="shared" si="63"/>
        <v>0</v>
      </c>
      <c r="AF197" s="3">
        <f t="shared" si="64"/>
        <v>863369.78460096079</v>
      </c>
      <c r="AG197" s="3">
        <f t="shared" si="65"/>
        <v>456250</v>
      </c>
    </row>
    <row r="198" spans="2:33">
      <c r="B198">
        <v>178</v>
      </c>
      <c r="C198" s="3">
        <f t="shared" si="66"/>
        <v>73675199.080171272</v>
      </c>
      <c r="D198">
        <f t="shared" si="67"/>
        <v>9.9000000000000005E-2</v>
      </c>
      <c r="E198" s="13">
        <f t="shared" si="56"/>
        <v>8.6498744788083837E-3</v>
      </c>
      <c r="F198" s="15">
        <f t="shared" si="68"/>
        <v>95354415.906698838</v>
      </c>
      <c r="G198" s="16">
        <f t="shared" si="69"/>
        <v>2.2082139485512463E-3</v>
      </c>
      <c r="H198" s="17">
        <f t="shared" si="57"/>
        <v>709405.44503311615</v>
      </c>
      <c r="I198" s="17">
        <f t="shared" si="58"/>
        <v>460469.99425107049</v>
      </c>
      <c r="J198" s="2">
        <f t="shared" si="70"/>
        <v>210562.9512611292</v>
      </c>
      <c r="K198" s="2">
        <f t="shared" si="71"/>
        <v>635459.88114640419</v>
      </c>
      <c r="L198" s="15">
        <f>K198/(1-SUM(G$21:G198))</f>
        <v>824803.72859304026</v>
      </c>
      <c r="M198" s="15">
        <f t="shared" si="72"/>
        <v>94529612.178105801</v>
      </c>
      <c r="N198" s="2">
        <f t="shared" si="59"/>
        <v>846022.83240753342</v>
      </c>
      <c r="O198" s="3">
        <f t="shared" si="60"/>
        <v>1306492.826658604</v>
      </c>
      <c r="P198" s="39">
        <f t="shared" si="73"/>
        <v>0</v>
      </c>
      <c r="Q198" s="34">
        <f t="shared" si="74"/>
        <v>0</v>
      </c>
      <c r="R198" s="23">
        <f t="shared" si="75"/>
        <v>0</v>
      </c>
      <c r="S198" s="39">
        <f t="shared" si="76"/>
        <v>0</v>
      </c>
      <c r="T198" s="34">
        <f t="shared" si="77"/>
        <v>0</v>
      </c>
      <c r="U198" s="23">
        <f t="shared" si="78"/>
        <v>0</v>
      </c>
      <c r="V198" s="39">
        <f t="shared" si="79"/>
        <v>675199.08017113316</v>
      </c>
      <c r="W198" s="34">
        <f t="shared" si="80"/>
        <v>675199.08017113316</v>
      </c>
      <c r="X198" s="23">
        <f t="shared" si="81"/>
        <v>4219.9942510695819</v>
      </c>
      <c r="Y198" s="39">
        <f t="shared" si="82"/>
        <v>73000000</v>
      </c>
      <c r="Z198" s="34">
        <f t="shared" si="61"/>
        <v>170823.75223640027</v>
      </c>
      <c r="AA198" s="23">
        <f t="shared" si="83"/>
        <v>456250</v>
      </c>
      <c r="AC198">
        <v>178</v>
      </c>
      <c r="AD198" s="3">
        <f t="shared" si="62"/>
        <v>0</v>
      </c>
      <c r="AE198" s="3">
        <f t="shared" si="63"/>
        <v>0</v>
      </c>
      <c r="AF198" s="3">
        <f t="shared" si="64"/>
        <v>679419.07442220277</v>
      </c>
      <c r="AG198" s="3">
        <f t="shared" si="65"/>
        <v>627073.75223640027</v>
      </c>
    </row>
    <row r="199" spans="2:33">
      <c r="B199">
        <v>179</v>
      </c>
      <c r="C199" s="3">
        <f t="shared" si="66"/>
        <v>72829176.247763738</v>
      </c>
      <c r="D199">
        <f t="shared" si="67"/>
        <v>9.9000000000000005E-2</v>
      </c>
      <c r="E199" s="13">
        <f t="shared" si="56"/>
        <v>8.6498744788083837E-3</v>
      </c>
      <c r="F199" s="15">
        <f t="shared" si="68"/>
        <v>94529612.178105801</v>
      </c>
      <c r="G199" s="16">
        <f t="shared" si="69"/>
        <v>2.2231653971612284E-3</v>
      </c>
      <c r="H199" s="17">
        <f t="shared" si="57"/>
        <v>703269.17697899649</v>
      </c>
      <c r="I199" s="17">
        <f t="shared" si="58"/>
        <v>455182.35154852335</v>
      </c>
      <c r="J199" s="2">
        <f t="shared" si="70"/>
        <v>210154.96280143547</v>
      </c>
      <c r="K199" s="2">
        <f t="shared" si="71"/>
        <v>628145.41888883815</v>
      </c>
      <c r="L199" s="15">
        <f>K199/(1-SUM(G$21:G199))</f>
        <v>817669.27987105714</v>
      </c>
      <c r="M199" s="15">
        <f t="shared" si="72"/>
        <v>93711942.89823474</v>
      </c>
      <c r="N199" s="2">
        <f t="shared" si="59"/>
        <v>838300.38169027364</v>
      </c>
      <c r="O199" s="3">
        <f t="shared" si="60"/>
        <v>1293482.7332387969</v>
      </c>
      <c r="P199" s="39">
        <f t="shared" si="73"/>
        <v>0</v>
      </c>
      <c r="Q199" s="34">
        <f t="shared" si="74"/>
        <v>0</v>
      </c>
      <c r="R199" s="23">
        <f t="shared" si="75"/>
        <v>0</v>
      </c>
      <c r="S199" s="39">
        <f t="shared" si="76"/>
        <v>0</v>
      </c>
      <c r="T199" s="34">
        <f t="shared" si="77"/>
        <v>0</v>
      </c>
      <c r="U199" s="23">
        <f t="shared" si="78"/>
        <v>0</v>
      </c>
      <c r="V199" s="39">
        <f t="shared" si="79"/>
        <v>0</v>
      </c>
      <c r="W199" s="34">
        <f t="shared" si="80"/>
        <v>0</v>
      </c>
      <c r="X199" s="23">
        <f t="shared" si="81"/>
        <v>0</v>
      </c>
      <c r="Y199" s="39">
        <f t="shared" si="82"/>
        <v>72829176.247763604</v>
      </c>
      <c r="Z199" s="34">
        <f t="shared" si="61"/>
        <v>838300.38169027364</v>
      </c>
      <c r="AA199" s="23">
        <f t="shared" si="83"/>
        <v>455182.35154852248</v>
      </c>
      <c r="AC199">
        <v>179</v>
      </c>
      <c r="AD199" s="3">
        <f t="shared" si="62"/>
        <v>0</v>
      </c>
      <c r="AE199" s="3">
        <f t="shared" si="63"/>
        <v>0</v>
      </c>
      <c r="AF199" s="3">
        <f t="shared" si="64"/>
        <v>0</v>
      </c>
      <c r="AG199" s="3">
        <f t="shared" si="65"/>
        <v>1293482.7332387962</v>
      </c>
    </row>
    <row r="200" spans="2:33">
      <c r="B200">
        <v>180</v>
      </c>
      <c r="C200" s="3">
        <f t="shared" si="66"/>
        <v>71990875.866073459</v>
      </c>
      <c r="D200">
        <f t="shared" si="67"/>
        <v>9.9000000000000005E-2</v>
      </c>
      <c r="E200" s="13">
        <f t="shared" si="56"/>
        <v>8.6498744788083837E-3</v>
      </c>
      <c r="F200" s="15">
        <f t="shared" si="68"/>
        <v>93711942.89823474</v>
      </c>
      <c r="G200" s="16">
        <f t="shared" si="69"/>
        <v>2.2382180795378409E-3</v>
      </c>
      <c r="H200" s="17">
        <f t="shared" si="57"/>
        <v>697185.98687331344</v>
      </c>
      <c r="I200" s="17">
        <f t="shared" si="58"/>
        <v>449942.97416295909</v>
      </c>
      <c r="J200" s="2">
        <f t="shared" si="70"/>
        <v>209747.76486344676</v>
      </c>
      <c r="K200" s="2">
        <f t="shared" si="71"/>
        <v>620897.74802273174</v>
      </c>
      <c r="L200" s="15">
        <f>K200/(1-SUM(G$21:G200))</f>
        <v>810596.54323499498</v>
      </c>
      <c r="M200" s="15">
        <f t="shared" si="72"/>
        <v>92901346.354999751</v>
      </c>
      <c r="N200" s="2">
        <f t="shared" si="59"/>
        <v>830645.51288617845</v>
      </c>
      <c r="O200" s="3">
        <f t="shared" si="60"/>
        <v>1280588.4870491375</v>
      </c>
      <c r="P200" s="39">
        <f t="shared" si="73"/>
        <v>0</v>
      </c>
      <c r="Q200" s="34">
        <f t="shared" si="74"/>
        <v>0</v>
      </c>
      <c r="R200" s="23">
        <f t="shared" si="75"/>
        <v>0</v>
      </c>
      <c r="S200" s="39">
        <f t="shared" si="76"/>
        <v>0</v>
      </c>
      <c r="T200" s="34">
        <f t="shared" si="77"/>
        <v>0</v>
      </c>
      <c r="U200" s="23">
        <f t="shared" si="78"/>
        <v>0</v>
      </c>
      <c r="V200" s="39">
        <f t="shared" si="79"/>
        <v>0</v>
      </c>
      <c r="W200" s="34">
        <f t="shared" si="80"/>
        <v>0</v>
      </c>
      <c r="X200" s="23">
        <f t="shared" si="81"/>
        <v>0</v>
      </c>
      <c r="Y200" s="39">
        <f t="shared" si="82"/>
        <v>71990875.866073325</v>
      </c>
      <c r="Z200" s="34">
        <f t="shared" si="61"/>
        <v>830645.51288617845</v>
      </c>
      <c r="AA200" s="23">
        <f t="shared" si="83"/>
        <v>449942.97416295827</v>
      </c>
      <c r="AC200">
        <v>180</v>
      </c>
      <c r="AD200" s="3">
        <f t="shared" si="62"/>
        <v>0</v>
      </c>
      <c r="AE200" s="3">
        <f t="shared" si="63"/>
        <v>0</v>
      </c>
      <c r="AF200" s="3">
        <f t="shared" si="64"/>
        <v>0</v>
      </c>
      <c r="AG200" s="3">
        <f t="shared" si="65"/>
        <v>1280588.4870491368</v>
      </c>
    </row>
    <row r="201" spans="2:33">
      <c r="B201">
        <v>181</v>
      </c>
      <c r="C201" s="3">
        <f t="shared" si="66"/>
        <v>71160230.353187278</v>
      </c>
      <c r="D201">
        <f t="shared" si="67"/>
        <v>9.9000000000000005E-2</v>
      </c>
      <c r="E201" s="13">
        <f t="shared" si="56"/>
        <v>8.6498744788083837E-3</v>
      </c>
      <c r="F201" s="15">
        <f t="shared" si="68"/>
        <v>92901346.354999751</v>
      </c>
      <c r="G201" s="16">
        <f t="shared" si="69"/>
        <v>2.2533726811180457E-3</v>
      </c>
      <c r="H201" s="17">
        <f t="shared" si="57"/>
        <v>691155.41559847491</v>
      </c>
      <c r="I201" s="17">
        <f t="shared" si="58"/>
        <v>444751.43970742048</v>
      </c>
      <c r="J201" s="2">
        <f t="shared" si="70"/>
        <v>209341.35591544196</v>
      </c>
      <c r="K201" s="2">
        <f t="shared" si="71"/>
        <v>613716.28398626822</v>
      </c>
      <c r="L201" s="15">
        <f>K201/(1-SUM(G$21:G201))</f>
        <v>803584.98488305626</v>
      </c>
      <c r="M201" s="15">
        <f t="shared" si="72"/>
        <v>92097761.370116696</v>
      </c>
      <c r="N201" s="2">
        <f t="shared" si="59"/>
        <v>823057.63990171021</v>
      </c>
      <c r="O201" s="3">
        <f t="shared" si="60"/>
        <v>1267809.0796091307</v>
      </c>
      <c r="P201" s="39">
        <f t="shared" si="73"/>
        <v>0</v>
      </c>
      <c r="Q201" s="34">
        <f t="shared" si="74"/>
        <v>0</v>
      </c>
      <c r="R201" s="23">
        <f t="shared" si="75"/>
        <v>0</v>
      </c>
      <c r="S201" s="39">
        <f t="shared" si="76"/>
        <v>0</v>
      </c>
      <c r="T201" s="34">
        <f t="shared" si="77"/>
        <v>0</v>
      </c>
      <c r="U201" s="23">
        <f t="shared" si="78"/>
        <v>0</v>
      </c>
      <c r="V201" s="39">
        <f t="shared" si="79"/>
        <v>0</v>
      </c>
      <c r="W201" s="34">
        <f t="shared" si="80"/>
        <v>0</v>
      </c>
      <c r="X201" s="23">
        <f t="shared" si="81"/>
        <v>0</v>
      </c>
      <c r="Y201" s="39">
        <f t="shared" si="82"/>
        <v>71160230.353187144</v>
      </c>
      <c r="Z201" s="34">
        <f t="shared" si="61"/>
        <v>823057.63990171021</v>
      </c>
      <c r="AA201" s="23">
        <f t="shared" si="83"/>
        <v>444751.4397074196</v>
      </c>
      <c r="AC201">
        <v>181</v>
      </c>
      <c r="AD201" s="3">
        <f t="shared" si="62"/>
        <v>0</v>
      </c>
      <c r="AE201" s="3">
        <f t="shared" si="63"/>
        <v>0</v>
      </c>
      <c r="AF201" s="3">
        <f t="shared" si="64"/>
        <v>0</v>
      </c>
      <c r="AG201" s="3">
        <f t="shared" si="65"/>
        <v>1267809.0796091298</v>
      </c>
    </row>
    <row r="202" spans="2:33">
      <c r="B202">
        <v>182</v>
      </c>
      <c r="C202" s="3">
        <f t="shared" si="66"/>
        <v>70337172.713285565</v>
      </c>
      <c r="D202">
        <f t="shared" si="67"/>
        <v>9.9000000000000005E-2</v>
      </c>
      <c r="E202" s="13">
        <f t="shared" si="56"/>
        <v>8.6498744788083837E-3</v>
      </c>
      <c r="F202" s="15">
        <f t="shared" si="68"/>
        <v>92097761.370116696</v>
      </c>
      <c r="G202" s="16">
        <f t="shared" si="69"/>
        <v>2.2686298919797824E-3</v>
      </c>
      <c r="H202" s="17">
        <f t="shared" si="57"/>
        <v>685177.00800819951</v>
      </c>
      <c r="I202" s="17">
        <f t="shared" si="58"/>
        <v>439607.32945803477</v>
      </c>
      <c r="J202" s="2">
        <f t="shared" si="70"/>
        <v>208935.73442866761</v>
      </c>
      <c r="K202" s="2">
        <f t="shared" si="71"/>
        <v>606600.44728724053</v>
      </c>
      <c r="L202" s="15">
        <f>K202/(1-SUM(G$21:G202))</f>
        <v>796634.0756307625</v>
      </c>
      <c r="M202" s="15">
        <f t="shared" si="72"/>
        <v>91301127.294485927</v>
      </c>
      <c r="N202" s="2">
        <f t="shared" si="59"/>
        <v>815536.18171590811</v>
      </c>
      <c r="O202" s="3">
        <f t="shared" si="60"/>
        <v>1255143.5111739428</v>
      </c>
      <c r="P202" s="39">
        <f t="shared" si="73"/>
        <v>0</v>
      </c>
      <c r="Q202" s="34">
        <f t="shared" si="74"/>
        <v>0</v>
      </c>
      <c r="R202" s="23">
        <f t="shared" si="75"/>
        <v>0</v>
      </c>
      <c r="S202" s="39">
        <f t="shared" si="76"/>
        <v>0</v>
      </c>
      <c r="T202" s="34">
        <f t="shared" si="77"/>
        <v>0</v>
      </c>
      <c r="U202" s="23">
        <f t="shared" si="78"/>
        <v>0</v>
      </c>
      <c r="V202" s="39">
        <f t="shared" si="79"/>
        <v>0</v>
      </c>
      <c r="W202" s="34">
        <f t="shared" si="80"/>
        <v>0</v>
      </c>
      <c r="X202" s="23">
        <f t="shared" si="81"/>
        <v>0</v>
      </c>
      <c r="Y202" s="39">
        <f t="shared" si="82"/>
        <v>70337172.713285431</v>
      </c>
      <c r="Z202" s="34">
        <f t="shared" si="61"/>
        <v>815536.18171590811</v>
      </c>
      <c r="AA202" s="23">
        <f t="shared" si="83"/>
        <v>439607.3294580339</v>
      </c>
      <c r="AC202">
        <v>182</v>
      </c>
      <c r="AD202" s="3">
        <f t="shared" si="62"/>
        <v>0</v>
      </c>
      <c r="AE202" s="3">
        <f t="shared" si="63"/>
        <v>0</v>
      </c>
      <c r="AF202" s="3">
        <f t="shared" si="64"/>
        <v>0</v>
      </c>
      <c r="AG202" s="3">
        <f t="shared" si="65"/>
        <v>1255143.5111739421</v>
      </c>
    </row>
    <row r="203" spans="2:33">
      <c r="B203">
        <v>183</v>
      </c>
      <c r="C203" s="3">
        <f t="shared" si="66"/>
        <v>69521636.531569645</v>
      </c>
      <c r="D203">
        <f t="shared" si="67"/>
        <v>9.9000000000000005E-2</v>
      </c>
      <c r="E203" s="13">
        <f t="shared" si="56"/>
        <v>8.6498744788083837E-3</v>
      </c>
      <c r="F203" s="15">
        <f t="shared" si="68"/>
        <v>91301127.294485927</v>
      </c>
      <c r="G203" s="16">
        <f t="shared" si="69"/>
        <v>2.2839904068733957E-3</v>
      </c>
      <c r="H203" s="17">
        <f t="shared" si="57"/>
        <v>679250.31289316295</v>
      </c>
      <c r="I203" s="17">
        <f t="shared" si="58"/>
        <v>434510.22832231031</v>
      </c>
      <c r="J203" s="2">
        <f t="shared" si="70"/>
        <v>208530.8988773326</v>
      </c>
      <c r="K203" s="2">
        <f t="shared" si="71"/>
        <v>599549.6634591748</v>
      </c>
      <c r="L203" s="15">
        <f>K203/(1-SUM(G$21:G203))</f>
        <v>789743.29087101482</v>
      </c>
      <c r="M203" s="15">
        <f t="shared" si="72"/>
        <v>90511384.003614917</v>
      </c>
      <c r="N203" s="2">
        <f t="shared" si="59"/>
        <v>808080.56233650737</v>
      </c>
      <c r="O203" s="3">
        <f t="shared" si="60"/>
        <v>1242590.7906588176</v>
      </c>
      <c r="P203" s="39">
        <f t="shared" si="73"/>
        <v>0</v>
      </c>
      <c r="Q203" s="34">
        <f t="shared" si="74"/>
        <v>0</v>
      </c>
      <c r="R203" s="23">
        <f t="shared" si="75"/>
        <v>0</v>
      </c>
      <c r="S203" s="39">
        <f t="shared" si="76"/>
        <v>0</v>
      </c>
      <c r="T203" s="34">
        <f t="shared" si="77"/>
        <v>0</v>
      </c>
      <c r="U203" s="23">
        <f t="shared" si="78"/>
        <v>0</v>
      </c>
      <c r="V203" s="39">
        <f t="shared" si="79"/>
        <v>0</v>
      </c>
      <c r="W203" s="34">
        <f t="shared" si="80"/>
        <v>0</v>
      </c>
      <c r="X203" s="23">
        <f t="shared" si="81"/>
        <v>0</v>
      </c>
      <c r="Y203" s="39">
        <f t="shared" si="82"/>
        <v>69521636.531569526</v>
      </c>
      <c r="Z203" s="34">
        <f t="shared" si="61"/>
        <v>808080.56233650737</v>
      </c>
      <c r="AA203" s="23">
        <f t="shared" si="83"/>
        <v>434510.2283223095</v>
      </c>
      <c r="AC203">
        <v>183</v>
      </c>
      <c r="AD203" s="3">
        <f t="shared" si="62"/>
        <v>0</v>
      </c>
      <c r="AE203" s="3">
        <f t="shared" si="63"/>
        <v>0</v>
      </c>
      <c r="AF203" s="3">
        <f t="shared" si="64"/>
        <v>0</v>
      </c>
      <c r="AG203" s="3">
        <f t="shared" si="65"/>
        <v>1242590.7906588169</v>
      </c>
    </row>
    <row r="204" spans="2:33">
      <c r="B204">
        <v>184</v>
      </c>
      <c r="C204" s="3">
        <f t="shared" si="66"/>
        <v>68713555.969233125</v>
      </c>
      <c r="D204">
        <f t="shared" si="67"/>
        <v>9.9000000000000005E-2</v>
      </c>
      <c r="E204" s="13">
        <f t="shared" si="56"/>
        <v>8.6498744788083837E-3</v>
      </c>
      <c r="F204" s="15">
        <f t="shared" si="68"/>
        <v>90511384.003614917</v>
      </c>
      <c r="G204" s="16">
        <f t="shared" si="69"/>
        <v>2.2994549252532679E-3</v>
      </c>
      <c r="H204" s="17">
        <f t="shared" si="57"/>
        <v>673374.88294694584</v>
      </c>
      <c r="I204" s="17">
        <f t="shared" si="58"/>
        <v>429459.72480770707</v>
      </c>
      <c r="J204" s="2">
        <f t="shared" si="70"/>
        <v>208126.84773860217</v>
      </c>
      <c r="K204" s="2">
        <f t="shared" si="71"/>
        <v>592563.36301783205</v>
      </c>
      <c r="L204" s="15">
        <f>K204/(1-SUM(G$21:G204))</f>
        <v>782912.1105344994</v>
      </c>
      <c r="M204" s="15">
        <f t="shared" si="72"/>
        <v>89728471.893080413</v>
      </c>
      <c r="N204" s="2">
        <f t="shared" si="59"/>
        <v>800690.21075643424</v>
      </c>
      <c r="O204" s="3">
        <f t="shared" si="60"/>
        <v>1230149.9355641413</v>
      </c>
      <c r="P204" s="39">
        <f t="shared" si="73"/>
        <v>0</v>
      </c>
      <c r="Q204" s="34">
        <f t="shared" si="74"/>
        <v>0</v>
      </c>
      <c r="R204" s="23">
        <f t="shared" si="75"/>
        <v>0</v>
      </c>
      <c r="S204" s="39">
        <f t="shared" si="76"/>
        <v>0</v>
      </c>
      <c r="T204" s="34">
        <f t="shared" si="77"/>
        <v>0</v>
      </c>
      <c r="U204" s="23">
        <f t="shared" si="78"/>
        <v>0</v>
      </c>
      <c r="V204" s="39">
        <f t="shared" si="79"/>
        <v>0</v>
      </c>
      <c r="W204" s="34">
        <f t="shared" si="80"/>
        <v>0</v>
      </c>
      <c r="X204" s="23">
        <f t="shared" si="81"/>
        <v>0</v>
      </c>
      <c r="Y204" s="39">
        <f t="shared" si="82"/>
        <v>68713555.969233021</v>
      </c>
      <c r="Z204" s="34">
        <f t="shared" si="61"/>
        <v>800690.21075643424</v>
      </c>
      <c r="AA204" s="23">
        <f t="shared" si="83"/>
        <v>429459.72480770637</v>
      </c>
      <c r="AC204">
        <v>184</v>
      </c>
      <c r="AD204" s="3">
        <f t="shared" si="62"/>
        <v>0</v>
      </c>
      <c r="AE204" s="3">
        <f t="shared" si="63"/>
        <v>0</v>
      </c>
      <c r="AF204" s="3">
        <f t="shared" si="64"/>
        <v>0</v>
      </c>
      <c r="AG204" s="3">
        <f t="shared" si="65"/>
        <v>1230149.9355641406</v>
      </c>
    </row>
    <row r="205" spans="2:33">
      <c r="B205">
        <v>185</v>
      </c>
      <c r="C205" s="3">
        <f t="shared" si="66"/>
        <v>67912865.758476689</v>
      </c>
      <c r="D205">
        <f t="shared" si="67"/>
        <v>9.9000000000000005E-2</v>
      </c>
      <c r="E205" s="13">
        <f t="shared" si="56"/>
        <v>8.6498744788083837E-3</v>
      </c>
      <c r="F205" s="15">
        <f t="shared" si="68"/>
        <v>89728471.893080413</v>
      </c>
      <c r="G205" s="16">
        <f t="shared" si="69"/>
        <v>2.3150241513096703E-3</v>
      </c>
      <c r="H205" s="17">
        <f t="shared" si="57"/>
        <v>667550.27473227237</v>
      </c>
      <c r="I205" s="17">
        <f t="shared" si="58"/>
        <v>424455.41099047934</v>
      </c>
      <c r="J205" s="2">
        <f t="shared" si="70"/>
        <v>207723.57949259208</v>
      </c>
      <c r="K205" s="2">
        <f t="shared" si="71"/>
        <v>585640.9814180875</v>
      </c>
      <c r="L205" s="15">
        <f>K205/(1-SUM(G$21:G205))</f>
        <v>776140.01905043691</v>
      </c>
      <c r="M205" s="15">
        <f t="shared" si="72"/>
        <v>88952331.874029979</v>
      </c>
      <c r="N205" s="2">
        <f t="shared" si="59"/>
        <v>793364.56091067963</v>
      </c>
      <c r="O205" s="3">
        <f t="shared" si="60"/>
        <v>1217819.971901159</v>
      </c>
      <c r="P205" s="39">
        <f t="shared" si="73"/>
        <v>0</v>
      </c>
      <c r="Q205" s="34">
        <f t="shared" si="74"/>
        <v>0</v>
      </c>
      <c r="R205" s="23">
        <f t="shared" si="75"/>
        <v>0</v>
      </c>
      <c r="S205" s="39">
        <f t="shared" si="76"/>
        <v>0</v>
      </c>
      <c r="T205" s="34">
        <f t="shared" si="77"/>
        <v>0</v>
      </c>
      <c r="U205" s="23">
        <f t="shared" si="78"/>
        <v>0</v>
      </c>
      <c r="V205" s="39">
        <f t="shared" si="79"/>
        <v>0</v>
      </c>
      <c r="W205" s="34">
        <f t="shared" si="80"/>
        <v>0</v>
      </c>
      <c r="X205" s="23">
        <f t="shared" si="81"/>
        <v>0</v>
      </c>
      <c r="Y205" s="39">
        <f t="shared" si="82"/>
        <v>67912865.758476585</v>
      </c>
      <c r="Z205" s="34">
        <f t="shared" si="61"/>
        <v>793364.56091067963</v>
      </c>
      <c r="AA205" s="23">
        <f t="shared" si="83"/>
        <v>424455.41099047865</v>
      </c>
      <c r="AC205">
        <v>185</v>
      </c>
      <c r="AD205" s="3">
        <f t="shared" si="62"/>
        <v>0</v>
      </c>
      <c r="AE205" s="3">
        <f t="shared" si="63"/>
        <v>0</v>
      </c>
      <c r="AF205" s="3">
        <f t="shared" si="64"/>
        <v>0</v>
      </c>
      <c r="AG205" s="3">
        <f t="shared" si="65"/>
        <v>1217819.9719011583</v>
      </c>
    </row>
    <row r="206" spans="2:33">
      <c r="B206">
        <v>186</v>
      </c>
      <c r="C206" s="3">
        <f t="shared" si="66"/>
        <v>67119501.197566003</v>
      </c>
      <c r="D206">
        <f t="shared" si="67"/>
        <v>9.9000000000000005E-2</v>
      </c>
      <c r="E206" s="13">
        <f t="shared" si="56"/>
        <v>8.6498744788083837E-3</v>
      </c>
      <c r="F206" s="15">
        <f t="shared" si="68"/>
        <v>88952331.874029979</v>
      </c>
      <c r="G206" s="16">
        <f t="shared" si="69"/>
        <v>2.3306987940008299E-3</v>
      </c>
      <c r="H206" s="17">
        <f t="shared" si="57"/>
        <v>661776.04864754423</v>
      </c>
      <c r="I206" s="17">
        <f t="shared" si="58"/>
        <v>419496.88248478755</v>
      </c>
      <c r="J206" s="2">
        <f t="shared" si="70"/>
        <v>207321.09262236324</v>
      </c>
      <c r="K206" s="2">
        <f t="shared" si="71"/>
        <v>578781.95901118207</v>
      </c>
      <c r="L206" s="15">
        <f>K206/(1-SUM(G$21:G206))</f>
        <v>769426.5053076708</v>
      </c>
      <c r="M206" s="15">
        <f t="shared" si="72"/>
        <v>88182905.368722305</v>
      </c>
      <c r="N206" s="2">
        <f t="shared" si="59"/>
        <v>786103.05163354531</v>
      </c>
      <c r="O206" s="3">
        <f t="shared" si="60"/>
        <v>1205599.9341183328</v>
      </c>
      <c r="P206" s="39">
        <f t="shared" si="73"/>
        <v>0</v>
      </c>
      <c r="Q206" s="34">
        <f t="shared" si="74"/>
        <v>0</v>
      </c>
      <c r="R206" s="23">
        <f t="shared" si="75"/>
        <v>0</v>
      </c>
      <c r="S206" s="39">
        <f t="shared" si="76"/>
        <v>0</v>
      </c>
      <c r="T206" s="34">
        <f t="shared" si="77"/>
        <v>0</v>
      </c>
      <c r="U206" s="23">
        <f t="shared" si="78"/>
        <v>0</v>
      </c>
      <c r="V206" s="39">
        <f t="shared" si="79"/>
        <v>0</v>
      </c>
      <c r="W206" s="34">
        <f t="shared" si="80"/>
        <v>0</v>
      </c>
      <c r="X206" s="23">
        <f t="shared" si="81"/>
        <v>0</v>
      </c>
      <c r="Y206" s="39">
        <f t="shared" si="82"/>
        <v>67119501.197565898</v>
      </c>
      <c r="Z206" s="34">
        <f t="shared" si="61"/>
        <v>786103.05163354531</v>
      </c>
      <c r="AA206" s="23">
        <f t="shared" si="83"/>
        <v>419496.88248478685</v>
      </c>
      <c r="AC206">
        <v>186</v>
      </c>
      <c r="AD206" s="3">
        <f t="shared" si="62"/>
        <v>0</v>
      </c>
      <c r="AE206" s="3">
        <f t="shared" si="63"/>
        <v>0</v>
      </c>
      <c r="AF206" s="3">
        <f t="shared" si="64"/>
        <v>0</v>
      </c>
      <c r="AG206" s="3">
        <f t="shared" si="65"/>
        <v>1205599.9341183321</v>
      </c>
    </row>
    <row r="207" spans="2:33">
      <c r="B207">
        <v>187</v>
      </c>
      <c r="C207" s="3">
        <f t="shared" si="66"/>
        <v>66333398.145932458</v>
      </c>
      <c r="D207">
        <f t="shared" si="67"/>
        <v>9.9000000000000005E-2</v>
      </c>
      <c r="E207" s="13">
        <f t="shared" si="56"/>
        <v>8.6498744788083837E-3</v>
      </c>
      <c r="F207" s="15">
        <f t="shared" si="68"/>
        <v>88182905.368722305</v>
      </c>
      <c r="G207" s="16">
        <f t="shared" si="69"/>
        <v>2.3464795670852107E-3</v>
      </c>
      <c r="H207" s="17">
        <f t="shared" si="57"/>
        <v>656051.76889366098</v>
      </c>
      <c r="I207" s="17">
        <f t="shared" si="58"/>
        <v>414583.73841207783</v>
      </c>
      <c r="J207" s="2">
        <f t="shared" si="70"/>
        <v>206919.38561391563</v>
      </c>
      <c r="K207" s="2">
        <f t="shared" si="71"/>
        <v>571985.74100234394</v>
      </c>
      <c r="L207" s="15">
        <f>K207/(1-SUM(G$21:G207))</f>
        <v>762771.06261609122</v>
      </c>
      <c r="M207" s="15">
        <f t="shared" si="72"/>
        <v>87420134.30610621</v>
      </c>
      <c r="N207" s="2">
        <f t="shared" si="59"/>
        <v>778905.12661625957</v>
      </c>
      <c r="O207" s="3">
        <f t="shared" si="60"/>
        <v>1193488.8650283373</v>
      </c>
      <c r="P207" s="39">
        <f t="shared" si="73"/>
        <v>0</v>
      </c>
      <c r="Q207" s="34">
        <f t="shared" si="74"/>
        <v>0</v>
      </c>
      <c r="R207" s="23">
        <f t="shared" si="75"/>
        <v>0</v>
      </c>
      <c r="S207" s="39">
        <f t="shared" si="76"/>
        <v>0</v>
      </c>
      <c r="T207" s="34">
        <f t="shared" si="77"/>
        <v>0</v>
      </c>
      <c r="U207" s="23">
        <f t="shared" si="78"/>
        <v>0</v>
      </c>
      <c r="V207" s="39">
        <f t="shared" si="79"/>
        <v>0</v>
      </c>
      <c r="W207" s="34">
        <f t="shared" si="80"/>
        <v>0</v>
      </c>
      <c r="X207" s="23">
        <f t="shared" si="81"/>
        <v>0</v>
      </c>
      <c r="Y207" s="39">
        <f t="shared" si="82"/>
        <v>66333398.145932354</v>
      </c>
      <c r="Z207" s="34">
        <f t="shared" si="61"/>
        <v>778905.12661625957</v>
      </c>
      <c r="AA207" s="23">
        <f t="shared" si="83"/>
        <v>414583.73841207725</v>
      </c>
      <c r="AC207">
        <v>187</v>
      </c>
      <c r="AD207" s="3">
        <f t="shared" si="62"/>
        <v>0</v>
      </c>
      <c r="AE207" s="3">
        <f t="shared" si="63"/>
        <v>0</v>
      </c>
      <c r="AF207" s="3">
        <f t="shared" si="64"/>
        <v>0</v>
      </c>
      <c r="AG207" s="3">
        <f t="shared" si="65"/>
        <v>1193488.8650283369</v>
      </c>
    </row>
    <row r="208" spans="2:33">
      <c r="B208">
        <v>188</v>
      </c>
      <c r="C208" s="3">
        <f t="shared" si="66"/>
        <v>65554493.019316196</v>
      </c>
      <c r="D208">
        <f t="shared" si="67"/>
        <v>9.9000000000000005E-2</v>
      </c>
      <c r="E208" s="13">
        <f t="shared" si="56"/>
        <v>8.6498744788083837E-3</v>
      </c>
      <c r="F208" s="15">
        <f t="shared" si="68"/>
        <v>87420134.30610621</v>
      </c>
      <c r="G208" s="16">
        <f t="shared" si="69"/>
        <v>2.3623671891540173E-3</v>
      </c>
      <c r="H208" s="17">
        <f t="shared" si="57"/>
        <v>650377.00344113063</v>
      </c>
      <c r="I208" s="17">
        <f t="shared" si="58"/>
        <v>409715.58137072623</v>
      </c>
      <c r="J208" s="2">
        <f t="shared" si="70"/>
        <v>206518.45695618281</v>
      </c>
      <c r="K208" s="2">
        <f t="shared" si="71"/>
        <v>565251.77740877727</v>
      </c>
      <c r="L208" s="15">
        <f>K208/(1-SUM(G$21:G208))</f>
        <v>756173.18866839469</v>
      </c>
      <c r="M208" s="15">
        <f t="shared" si="72"/>
        <v>86663961.11743781</v>
      </c>
      <c r="N208" s="2">
        <f t="shared" si="59"/>
        <v>771770.23436496011</v>
      </c>
      <c r="O208" s="3">
        <f t="shared" si="60"/>
        <v>1181485.8157356863</v>
      </c>
      <c r="P208" s="39">
        <f t="shared" si="73"/>
        <v>0</v>
      </c>
      <c r="Q208" s="34">
        <f t="shared" si="74"/>
        <v>0</v>
      </c>
      <c r="R208" s="23">
        <f t="shared" si="75"/>
        <v>0</v>
      </c>
      <c r="S208" s="39">
        <f t="shared" si="76"/>
        <v>0</v>
      </c>
      <c r="T208" s="34">
        <f t="shared" si="77"/>
        <v>0</v>
      </c>
      <c r="U208" s="23">
        <f t="shared" si="78"/>
        <v>0</v>
      </c>
      <c r="V208" s="39">
        <f t="shared" si="79"/>
        <v>0</v>
      </c>
      <c r="W208" s="34">
        <f t="shared" si="80"/>
        <v>0</v>
      </c>
      <c r="X208" s="23">
        <f t="shared" si="81"/>
        <v>0</v>
      </c>
      <c r="Y208" s="39">
        <f t="shared" si="82"/>
        <v>65554493.019316092</v>
      </c>
      <c r="Z208" s="34">
        <f t="shared" si="61"/>
        <v>771770.23436496011</v>
      </c>
      <c r="AA208" s="23">
        <f t="shared" si="83"/>
        <v>409715.58137072553</v>
      </c>
      <c r="AC208">
        <v>188</v>
      </c>
      <c r="AD208" s="3">
        <f t="shared" si="62"/>
        <v>0</v>
      </c>
      <c r="AE208" s="3">
        <f t="shared" si="63"/>
        <v>0</v>
      </c>
      <c r="AF208" s="3">
        <f t="shared" si="64"/>
        <v>0</v>
      </c>
      <c r="AG208" s="3">
        <f t="shared" si="65"/>
        <v>1181485.8157356856</v>
      </c>
    </row>
    <row r="209" spans="2:33">
      <c r="B209">
        <v>189</v>
      </c>
      <c r="C209" s="3">
        <f t="shared" si="66"/>
        <v>64782722.784951232</v>
      </c>
      <c r="D209">
        <f t="shared" si="67"/>
        <v>9.9000000000000005E-2</v>
      </c>
      <c r="E209" s="13">
        <f t="shared" si="56"/>
        <v>8.6498744788083837E-3</v>
      </c>
      <c r="F209" s="15">
        <f t="shared" si="68"/>
        <v>86663961.11743781</v>
      </c>
      <c r="G209" s="16">
        <f t="shared" si="69"/>
        <v>2.3783623836639142E-3</v>
      </c>
      <c r="H209" s="17">
        <f t="shared" si="57"/>
        <v>644751.32399746112</v>
      </c>
      <c r="I209" s="17">
        <f t="shared" si="58"/>
        <v>404892.01740594517</v>
      </c>
      <c r="J209" s="2">
        <f t="shared" si="70"/>
        <v>206118.30514102615</v>
      </c>
      <c r="K209" s="2">
        <f t="shared" si="71"/>
        <v>558579.52301801345</v>
      </c>
      <c r="L209" s="15">
        <f>K209/(1-SUM(G$21:G209))</f>
        <v>749632.38550217287</v>
      </c>
      <c r="M209" s="15">
        <f t="shared" si="72"/>
        <v>85914328.731935635</v>
      </c>
      <c r="N209" s="2">
        <f t="shared" si="59"/>
        <v>764697.82815903961</v>
      </c>
      <c r="O209" s="3">
        <f t="shared" si="60"/>
        <v>1169589.8455649847</v>
      </c>
      <c r="P209" s="39">
        <f t="shared" si="73"/>
        <v>0</v>
      </c>
      <c r="Q209" s="34">
        <f t="shared" si="74"/>
        <v>0</v>
      </c>
      <c r="R209" s="23">
        <f t="shared" si="75"/>
        <v>0</v>
      </c>
      <c r="S209" s="39">
        <f t="shared" si="76"/>
        <v>0</v>
      </c>
      <c r="T209" s="34">
        <f t="shared" si="77"/>
        <v>0</v>
      </c>
      <c r="U209" s="23">
        <f t="shared" si="78"/>
        <v>0</v>
      </c>
      <c r="V209" s="39">
        <f t="shared" si="79"/>
        <v>0</v>
      </c>
      <c r="W209" s="34">
        <f t="shared" si="80"/>
        <v>0</v>
      </c>
      <c r="X209" s="23">
        <f t="shared" si="81"/>
        <v>0</v>
      </c>
      <c r="Y209" s="39">
        <f t="shared" si="82"/>
        <v>64782722.784951136</v>
      </c>
      <c r="Z209" s="34">
        <f t="shared" si="61"/>
        <v>764697.82815903961</v>
      </c>
      <c r="AA209" s="23">
        <f t="shared" si="83"/>
        <v>404892.01740594459</v>
      </c>
      <c r="AC209">
        <v>189</v>
      </c>
      <c r="AD209" s="3">
        <f t="shared" si="62"/>
        <v>0</v>
      </c>
      <c r="AE209" s="3">
        <f t="shared" si="63"/>
        <v>0</v>
      </c>
      <c r="AF209" s="3">
        <f t="shared" si="64"/>
        <v>0</v>
      </c>
      <c r="AG209" s="3">
        <f t="shared" si="65"/>
        <v>1169589.8455649843</v>
      </c>
    </row>
    <row r="210" spans="2:33">
      <c r="B210">
        <v>190</v>
      </c>
      <c r="C210" s="3">
        <f t="shared" si="66"/>
        <v>64018024.956792198</v>
      </c>
      <c r="D210">
        <f t="shared" si="67"/>
        <v>9.9000000000000005E-2</v>
      </c>
      <c r="E210" s="13">
        <f t="shared" si="56"/>
        <v>8.6498744788083837E-3</v>
      </c>
      <c r="F210" s="15">
        <f t="shared" si="68"/>
        <v>85914328.731935635</v>
      </c>
      <c r="G210" s="16">
        <f t="shared" si="69"/>
        <v>2.3944658789699725E-3</v>
      </c>
      <c r="H210" s="17">
        <f t="shared" si="57"/>
        <v>639174.30597483763</v>
      </c>
      <c r="I210" s="17">
        <f t="shared" si="58"/>
        <v>400112.6559799512</v>
      </c>
      <c r="J210" s="2">
        <f t="shared" si="70"/>
        <v>205718.92866322942</v>
      </c>
      <c r="K210" s="2">
        <f t="shared" si="71"/>
        <v>551968.43734662316</v>
      </c>
      <c r="L210" s="15">
        <f>K210/(1-SUM(G$21:G210))</f>
        <v>743148.15946232935</v>
      </c>
      <c r="M210" s="15">
        <f t="shared" si="72"/>
        <v>85171180.572473302</v>
      </c>
      <c r="N210" s="2">
        <f t="shared" si="59"/>
        <v>757687.36600985262</v>
      </c>
      <c r="O210" s="3">
        <f t="shared" si="60"/>
        <v>1157800.0219898038</v>
      </c>
      <c r="P210" s="39">
        <f t="shared" si="73"/>
        <v>0</v>
      </c>
      <c r="Q210" s="34">
        <f t="shared" si="74"/>
        <v>0</v>
      </c>
      <c r="R210" s="23">
        <f t="shared" si="75"/>
        <v>0</v>
      </c>
      <c r="S210" s="39">
        <f t="shared" si="76"/>
        <v>0</v>
      </c>
      <c r="T210" s="34">
        <f t="shared" si="77"/>
        <v>0</v>
      </c>
      <c r="U210" s="23">
        <f t="shared" si="78"/>
        <v>0</v>
      </c>
      <c r="V210" s="39">
        <f t="shared" si="79"/>
        <v>0</v>
      </c>
      <c r="W210" s="34">
        <f t="shared" si="80"/>
        <v>0</v>
      </c>
      <c r="X210" s="23">
        <f t="shared" si="81"/>
        <v>0</v>
      </c>
      <c r="Y210" s="39">
        <f t="shared" si="82"/>
        <v>64018024.956792094</v>
      </c>
      <c r="Z210" s="34">
        <f t="shared" si="61"/>
        <v>757687.36600985262</v>
      </c>
      <c r="AA210" s="23">
        <f t="shared" si="83"/>
        <v>400112.65597995062</v>
      </c>
      <c r="AC210">
        <v>190</v>
      </c>
      <c r="AD210" s="3">
        <f t="shared" si="62"/>
        <v>0</v>
      </c>
      <c r="AE210" s="3">
        <f t="shared" si="63"/>
        <v>0</v>
      </c>
      <c r="AF210" s="3">
        <f t="shared" si="64"/>
        <v>0</v>
      </c>
      <c r="AG210" s="3">
        <f t="shared" si="65"/>
        <v>1157800.0219898033</v>
      </c>
    </row>
    <row r="211" spans="2:33">
      <c r="B211">
        <v>191</v>
      </c>
      <c r="C211" s="3">
        <f t="shared" si="66"/>
        <v>63260337.590782344</v>
      </c>
      <c r="D211">
        <f t="shared" si="67"/>
        <v>9.9000000000000005E-2</v>
      </c>
      <c r="E211" s="13">
        <f t="shared" si="56"/>
        <v>8.6498744788083837E-3</v>
      </c>
      <c r="F211" s="15">
        <f t="shared" si="68"/>
        <v>85171180.572473302</v>
      </c>
      <c r="G211" s="16">
        <f t="shared" si="69"/>
        <v>2.4106784083588319E-3</v>
      </c>
      <c r="H211" s="17">
        <f t="shared" si="57"/>
        <v>633645.52845807571</v>
      </c>
      <c r="I211" s="17">
        <f t="shared" si="58"/>
        <v>395377.10994238965</v>
      </c>
      <c r="J211" s="2">
        <f t="shared" si="70"/>
        <v>205320.32602049259</v>
      </c>
      <c r="K211" s="2">
        <f t="shared" si="71"/>
        <v>545417.98459928553</v>
      </c>
      <c r="L211" s="15">
        <f>K211/(1-SUM(G$21:G211))</f>
        <v>736720.02116382273</v>
      </c>
      <c r="M211" s="15">
        <f t="shared" si="72"/>
        <v>84434460.551309481</v>
      </c>
      <c r="N211" s="2">
        <f t="shared" si="59"/>
        <v>750738.31061977812</v>
      </c>
      <c r="O211" s="3">
        <f t="shared" si="60"/>
        <v>1146115.4205621677</v>
      </c>
      <c r="P211" s="39">
        <f t="shared" si="73"/>
        <v>0</v>
      </c>
      <c r="Q211" s="34">
        <f t="shared" si="74"/>
        <v>0</v>
      </c>
      <c r="R211" s="23">
        <f t="shared" si="75"/>
        <v>0</v>
      </c>
      <c r="S211" s="39">
        <f t="shared" si="76"/>
        <v>0</v>
      </c>
      <c r="T211" s="34">
        <f t="shared" si="77"/>
        <v>0</v>
      </c>
      <c r="U211" s="23">
        <f t="shared" si="78"/>
        <v>0</v>
      </c>
      <c r="V211" s="39">
        <f t="shared" si="79"/>
        <v>0</v>
      </c>
      <c r="W211" s="34">
        <f t="shared" si="80"/>
        <v>0</v>
      </c>
      <c r="X211" s="23">
        <f t="shared" si="81"/>
        <v>0</v>
      </c>
      <c r="Y211" s="39">
        <f t="shared" si="82"/>
        <v>63260337.59078224</v>
      </c>
      <c r="Z211" s="34">
        <f t="shared" si="61"/>
        <v>750738.31061977812</v>
      </c>
      <c r="AA211" s="23">
        <f t="shared" si="83"/>
        <v>395377.10994238895</v>
      </c>
      <c r="AC211">
        <v>191</v>
      </c>
      <c r="AD211" s="3">
        <f t="shared" si="62"/>
        <v>0</v>
      </c>
      <c r="AE211" s="3">
        <f t="shared" si="63"/>
        <v>0</v>
      </c>
      <c r="AF211" s="3">
        <f t="shared" si="64"/>
        <v>0</v>
      </c>
      <c r="AG211" s="3">
        <f t="shared" si="65"/>
        <v>1146115.4205621672</v>
      </c>
    </row>
    <row r="212" spans="2:33">
      <c r="B212">
        <v>192</v>
      </c>
      <c r="C212" s="3">
        <f t="shared" si="66"/>
        <v>62509599.280162565</v>
      </c>
      <c r="D212">
        <f t="shared" si="67"/>
        <v>9.9000000000000005E-2</v>
      </c>
      <c r="E212" s="13">
        <f t="shared" si="56"/>
        <v>8.6498744788083837E-3</v>
      </c>
      <c r="F212" s="15">
        <f t="shared" si="68"/>
        <v>84434460.551309481</v>
      </c>
      <c r="G212" s="16">
        <f t="shared" si="69"/>
        <v>2.4270007100820955E-3</v>
      </c>
      <c r="H212" s="17">
        <f t="shared" si="57"/>
        <v>628164.57417285501</v>
      </c>
      <c r="I212" s="17">
        <f t="shared" si="58"/>
        <v>390684.99550101603</v>
      </c>
      <c r="J212" s="2">
        <f t="shared" si="70"/>
        <v>204922.49571342679</v>
      </c>
      <c r="K212" s="2">
        <f t="shared" si="71"/>
        <v>538927.6336282118</v>
      </c>
      <c r="L212" s="15">
        <f>K212/(1-SUM(G$21:G212))</f>
        <v>730347.48545473069</v>
      </c>
      <c r="M212" s="15">
        <f t="shared" si="72"/>
        <v>83704113.065854758</v>
      </c>
      <c r="N212" s="2">
        <f t="shared" si="59"/>
        <v>743850.12934163865</v>
      </c>
      <c r="O212" s="3">
        <f t="shared" si="60"/>
        <v>1134535.1248426547</v>
      </c>
      <c r="P212" s="39">
        <f t="shared" si="73"/>
        <v>0</v>
      </c>
      <c r="Q212" s="34">
        <f t="shared" si="74"/>
        <v>0</v>
      </c>
      <c r="R212" s="23">
        <f t="shared" si="75"/>
        <v>0</v>
      </c>
      <c r="S212" s="39">
        <f t="shared" si="76"/>
        <v>0</v>
      </c>
      <c r="T212" s="34">
        <f t="shared" si="77"/>
        <v>0</v>
      </c>
      <c r="U212" s="23">
        <f t="shared" si="78"/>
        <v>0</v>
      </c>
      <c r="V212" s="39">
        <f t="shared" si="79"/>
        <v>0</v>
      </c>
      <c r="W212" s="34">
        <f t="shared" si="80"/>
        <v>0</v>
      </c>
      <c r="X212" s="23">
        <f t="shared" si="81"/>
        <v>0</v>
      </c>
      <c r="Y212" s="39">
        <f t="shared" si="82"/>
        <v>62509599.280162461</v>
      </c>
      <c r="Z212" s="34">
        <f t="shared" si="61"/>
        <v>743850.12934163865</v>
      </c>
      <c r="AA212" s="23">
        <f t="shared" si="83"/>
        <v>390684.99550101534</v>
      </c>
      <c r="AC212">
        <v>192</v>
      </c>
      <c r="AD212" s="3">
        <f t="shared" si="62"/>
        <v>0</v>
      </c>
      <c r="AE212" s="3">
        <f t="shared" si="63"/>
        <v>0</v>
      </c>
      <c r="AF212" s="3">
        <f t="shared" si="64"/>
        <v>0</v>
      </c>
      <c r="AG212" s="3">
        <f t="shared" si="65"/>
        <v>1134535.124842654</v>
      </c>
    </row>
    <row r="213" spans="2:33">
      <c r="B213">
        <v>193</v>
      </c>
      <c r="C213" s="3">
        <f t="shared" si="66"/>
        <v>61765749.150820926</v>
      </c>
      <c r="D213">
        <f t="shared" si="67"/>
        <v>9.9000000000000005E-2</v>
      </c>
      <c r="E213" s="13">
        <f t="shared" si="56"/>
        <v>8.6498744788083837E-3</v>
      </c>
      <c r="F213" s="15">
        <f t="shared" si="68"/>
        <v>83704113.065854758</v>
      </c>
      <c r="G213" s="16">
        <f t="shared" si="69"/>
        <v>2.443433527389943E-3</v>
      </c>
      <c r="H213" s="17">
        <f t="shared" si="57"/>
        <v>622731.02945422579</v>
      </c>
      <c r="I213" s="17">
        <f t="shared" si="58"/>
        <v>386035.93219263077</v>
      </c>
      <c r="J213" s="2">
        <f t="shared" si="70"/>
        <v>204525.4362455481</v>
      </c>
      <c r="K213" s="2">
        <f t="shared" si="71"/>
        <v>532496.85789291898</v>
      </c>
      <c r="L213" s="15">
        <f>K213/(1-SUM(G$21:G213))</f>
        <v>724030.07137963397</v>
      </c>
      <c r="M213" s="15">
        <f t="shared" si="72"/>
        <v>82980082.994475126</v>
      </c>
      <c r="N213" s="2">
        <f t="shared" si="59"/>
        <v>737022.29413846706</v>
      </c>
      <c r="O213" s="3">
        <f t="shared" si="60"/>
        <v>1123058.2263310978</v>
      </c>
      <c r="P213" s="39">
        <f t="shared" si="73"/>
        <v>0</v>
      </c>
      <c r="Q213" s="34">
        <f t="shared" si="74"/>
        <v>0</v>
      </c>
      <c r="R213" s="23">
        <f t="shared" si="75"/>
        <v>0</v>
      </c>
      <c r="S213" s="39">
        <f t="shared" si="76"/>
        <v>0</v>
      </c>
      <c r="T213" s="34">
        <f t="shared" si="77"/>
        <v>0</v>
      </c>
      <c r="U213" s="23">
        <f t="shared" si="78"/>
        <v>0</v>
      </c>
      <c r="V213" s="39">
        <f t="shared" si="79"/>
        <v>0</v>
      </c>
      <c r="W213" s="34">
        <f t="shared" si="80"/>
        <v>0</v>
      </c>
      <c r="X213" s="23">
        <f t="shared" si="81"/>
        <v>0</v>
      </c>
      <c r="Y213" s="39">
        <f t="shared" si="82"/>
        <v>61765749.150820822</v>
      </c>
      <c r="Z213" s="34">
        <f t="shared" si="61"/>
        <v>737022.29413846706</v>
      </c>
      <c r="AA213" s="23">
        <f t="shared" si="83"/>
        <v>386035.93219263013</v>
      </c>
      <c r="AC213">
        <v>193</v>
      </c>
      <c r="AD213" s="3">
        <f t="shared" si="62"/>
        <v>0</v>
      </c>
      <c r="AE213" s="3">
        <f t="shared" si="63"/>
        <v>0</v>
      </c>
      <c r="AF213" s="3">
        <f t="shared" si="64"/>
        <v>0</v>
      </c>
      <c r="AG213" s="3">
        <f t="shared" si="65"/>
        <v>1123058.2263310971</v>
      </c>
    </row>
    <row r="214" spans="2:33">
      <c r="B214">
        <v>194</v>
      </c>
      <c r="C214" s="3">
        <f t="shared" si="66"/>
        <v>61028726.856682464</v>
      </c>
      <c r="D214">
        <f t="shared" si="67"/>
        <v>9.9000000000000005E-2</v>
      </c>
      <c r="E214" s="13">
        <f t="shared" ref="E214:E277" si="84">1-(1-D214)^(1/12)</f>
        <v>8.6498744788083837E-3</v>
      </c>
      <c r="F214" s="15">
        <f t="shared" si="68"/>
        <v>82980082.994475126</v>
      </c>
      <c r="G214" s="16">
        <f t="shared" si="69"/>
        <v>2.4599776085649791E-3</v>
      </c>
      <c r="H214" s="17">
        <f t="shared" ref="H214:H277" si="85">F214*$C$5/12*(1+$C$5/12)^$C$4/((1+$C$5/12)^$C$4-1)</f>
        <v>617344.48421538761</v>
      </c>
      <c r="I214" s="17">
        <f t="shared" ref="I214:I277" si="86">C214*$C$3/12</f>
        <v>381429.54285426537</v>
      </c>
      <c r="J214" s="2">
        <f t="shared" si="70"/>
        <v>204129.14612327243</v>
      </c>
      <c r="K214" s="2">
        <f t="shared" si="71"/>
        <v>526125.1354203528</v>
      </c>
      <c r="L214" s="15">
        <f>K214/(1-SUM(G$21:G214))</f>
        <v>717767.30214331753</v>
      </c>
      <c r="M214" s="15">
        <f t="shared" si="72"/>
        <v>82262315.692331806</v>
      </c>
      <c r="N214" s="2">
        <f t="shared" ref="N214:N277" si="87">J214+K214</f>
        <v>730254.28154362529</v>
      </c>
      <c r="O214" s="3">
        <f t="shared" ref="O214:O277" si="88">N214+I214</f>
        <v>1111683.8243978906</v>
      </c>
      <c r="P214" s="39">
        <f t="shared" si="73"/>
        <v>0</v>
      </c>
      <c r="Q214" s="34">
        <f t="shared" si="74"/>
        <v>0</v>
      </c>
      <c r="R214" s="23">
        <f t="shared" si="75"/>
        <v>0</v>
      </c>
      <c r="S214" s="39">
        <f t="shared" si="76"/>
        <v>0</v>
      </c>
      <c r="T214" s="34">
        <f t="shared" si="77"/>
        <v>0</v>
      </c>
      <c r="U214" s="23">
        <f t="shared" si="78"/>
        <v>0</v>
      </c>
      <c r="V214" s="39">
        <f t="shared" si="79"/>
        <v>0</v>
      </c>
      <c r="W214" s="34">
        <f t="shared" si="80"/>
        <v>0</v>
      </c>
      <c r="X214" s="23">
        <f t="shared" si="81"/>
        <v>0</v>
      </c>
      <c r="Y214" s="39">
        <f t="shared" si="82"/>
        <v>61028726.856682353</v>
      </c>
      <c r="Z214" s="34">
        <f t="shared" ref="Z214:Z277" si="89">IF(N214-Q214-T214-W214&gt;0, IF(Y214&gt;N214-Q214-T214-W214,N214-Q214-T214-W214,Y214),0)</f>
        <v>730254.28154362529</v>
      </c>
      <c r="AA214" s="23">
        <f t="shared" si="83"/>
        <v>381429.54285426467</v>
      </c>
      <c r="AC214">
        <v>194</v>
      </c>
      <c r="AD214" s="3">
        <f t="shared" ref="AD214:AD277" si="90">Q214+R214</f>
        <v>0</v>
      </c>
      <c r="AE214" s="3">
        <f t="shared" ref="AE214:AE277" si="91">T214+U214</f>
        <v>0</v>
      </c>
      <c r="AF214" s="3">
        <f t="shared" ref="AF214:AF277" si="92">W214+X214</f>
        <v>0</v>
      </c>
      <c r="AG214" s="3">
        <f t="shared" ref="AG214:AG277" si="93">Z214+AA214</f>
        <v>1111683.8243978899</v>
      </c>
    </row>
    <row r="215" spans="2:33">
      <c r="B215">
        <v>195</v>
      </c>
      <c r="C215" s="3">
        <f t="shared" ref="C215:C278" si="94">C214-J214-K214</f>
        <v>60298472.575138837</v>
      </c>
      <c r="D215">
        <f t="shared" ref="D215:D278" si="95">MIN(B215+3,30)*0.002*$C$6/100</f>
        <v>9.9000000000000005E-2</v>
      </c>
      <c r="E215" s="13">
        <f t="shared" si="84"/>
        <v>8.6498744788083837E-3</v>
      </c>
      <c r="F215" s="15">
        <f t="shared" ref="F215:F278" si="96">M214</f>
        <v>82262315.692331806</v>
      </c>
      <c r="G215" s="16">
        <f t="shared" ref="G215:G278" si="97">$C$5/12*(1+$C$5/12)^(B215-1)/((1+$C$5/12)^$C$4-1)</f>
        <v>2.4766337069563058E-3</v>
      </c>
      <c r="H215" s="17">
        <f t="shared" si="85"/>
        <v>612004.53191673988</v>
      </c>
      <c r="I215" s="17">
        <f t="shared" si="86"/>
        <v>376865.45359461772</v>
      </c>
      <c r="J215" s="2">
        <f t="shared" ref="J215:J278" si="98">F215*G215</f>
        <v>203733.62385590959</v>
      </c>
      <c r="K215" s="2">
        <f t="shared" ref="K215:K278" si="99">(C215-J215)*E215</f>
        <v>519811.94876535429</v>
      </c>
      <c r="L215" s="15">
        <f>K215/(1-SUM(G$21:G215))</f>
        <v>711558.70507478504</v>
      </c>
      <c r="M215" s="15">
        <f t="shared" ref="M215:M278" si="100">F215-L215</f>
        <v>81550756.987257019</v>
      </c>
      <c r="N215" s="2">
        <f t="shared" si="87"/>
        <v>723545.57262126391</v>
      </c>
      <c r="O215" s="3">
        <f t="shared" si="88"/>
        <v>1100411.0262158816</v>
      </c>
      <c r="P215" s="39">
        <f t="shared" ref="P215:P278" si="101">P214-Q214</f>
        <v>0</v>
      </c>
      <c r="Q215" s="34">
        <f t="shared" ref="Q215:Q278" si="102">IF(P215&gt;N215, N215, P215)</f>
        <v>0</v>
      </c>
      <c r="R215" s="23">
        <f t="shared" ref="R215:R278" si="103">P215*D$10/12</f>
        <v>0</v>
      </c>
      <c r="S215" s="39">
        <f t="shared" ref="S215:S278" si="104">S214-T214</f>
        <v>0</v>
      </c>
      <c r="T215" s="34">
        <f t="shared" ref="T215:T278" si="105">IF(N215-Q215&gt;0, IF(S215&gt;N215-Q215,N215-Q215,S215),0)</f>
        <v>0</v>
      </c>
      <c r="U215" s="23">
        <f t="shared" ref="U215:U278" si="106">S215*D$11/12</f>
        <v>0</v>
      </c>
      <c r="V215" s="39">
        <f t="shared" ref="V215:V278" si="107">V214-W214</f>
        <v>0</v>
      </c>
      <c r="W215" s="34">
        <f t="shared" ref="W215:W278" si="108">IF(N215-Q215-T215&gt;0, IF(V215&gt;N215-Q215-T215,N215-Q215-T215,V215),0)</f>
        <v>0</v>
      </c>
      <c r="X215" s="23">
        <f t="shared" ref="X215:X278" si="109">V215*D$12/12</f>
        <v>0</v>
      </c>
      <c r="Y215" s="39">
        <f t="shared" ref="Y215:Y278" si="110">Y214-Z214</f>
        <v>60298472.575138725</v>
      </c>
      <c r="Z215" s="34">
        <f t="shared" si="89"/>
        <v>723545.57262126391</v>
      </c>
      <c r="AA215" s="23">
        <f t="shared" ref="AA215:AA278" si="111">Y215*D$13/12</f>
        <v>376865.45359461702</v>
      </c>
      <c r="AC215">
        <v>195</v>
      </c>
      <c r="AD215" s="3">
        <f t="shared" si="90"/>
        <v>0</v>
      </c>
      <c r="AE215" s="3">
        <f t="shared" si="91"/>
        <v>0</v>
      </c>
      <c r="AF215" s="3">
        <f t="shared" si="92"/>
        <v>0</v>
      </c>
      <c r="AG215" s="3">
        <f t="shared" si="93"/>
        <v>1100411.0262158809</v>
      </c>
    </row>
    <row r="216" spans="2:33">
      <c r="B216">
        <v>196</v>
      </c>
      <c r="C216" s="3">
        <f t="shared" si="94"/>
        <v>59574927.002517574</v>
      </c>
      <c r="D216">
        <f t="shared" si="95"/>
        <v>9.9000000000000005E-2</v>
      </c>
      <c r="E216" s="13">
        <f t="shared" si="84"/>
        <v>8.6498744788083837E-3</v>
      </c>
      <c r="F216" s="15">
        <f t="shared" si="96"/>
        <v>81550756.987257019</v>
      </c>
      <c r="G216" s="16">
        <f t="shared" si="97"/>
        <v>2.4934025810138222E-3</v>
      </c>
      <c r="H216" s="17">
        <f t="shared" si="85"/>
        <v>606710.76953519811</v>
      </c>
      <c r="I216" s="17">
        <f t="shared" si="86"/>
        <v>372343.29376573482</v>
      </c>
      <c r="J216" s="2">
        <f t="shared" si="98"/>
        <v>203338.86795565765</v>
      </c>
      <c r="K216" s="2">
        <f t="shared" si="99"/>
        <v>513556.78497146978</v>
      </c>
      <c r="L216" s="15">
        <f>K216/(1-SUM(G$21:G216))</f>
        <v>705403.81159158458</v>
      </c>
      <c r="M216" s="15">
        <f t="shared" si="100"/>
        <v>80845353.175665438</v>
      </c>
      <c r="N216" s="2">
        <f t="shared" si="87"/>
        <v>716895.65292712743</v>
      </c>
      <c r="O216" s="3">
        <f t="shared" si="88"/>
        <v>1089238.9466928623</v>
      </c>
      <c r="P216" s="39">
        <f t="shared" si="101"/>
        <v>0</v>
      </c>
      <c r="Q216" s="34">
        <f t="shared" si="102"/>
        <v>0</v>
      </c>
      <c r="R216" s="23">
        <f t="shared" si="103"/>
        <v>0</v>
      </c>
      <c r="S216" s="39">
        <f t="shared" si="104"/>
        <v>0</v>
      </c>
      <c r="T216" s="34">
        <f t="shared" si="105"/>
        <v>0</v>
      </c>
      <c r="U216" s="23">
        <f t="shared" si="106"/>
        <v>0</v>
      </c>
      <c r="V216" s="39">
        <f t="shared" si="107"/>
        <v>0</v>
      </c>
      <c r="W216" s="34">
        <f t="shared" si="108"/>
        <v>0</v>
      </c>
      <c r="X216" s="23">
        <f t="shared" si="109"/>
        <v>0</v>
      </c>
      <c r="Y216" s="39">
        <f t="shared" si="110"/>
        <v>59574927.002517462</v>
      </c>
      <c r="Z216" s="34">
        <f t="shared" si="89"/>
        <v>716895.65292712743</v>
      </c>
      <c r="AA216" s="23">
        <f t="shared" si="111"/>
        <v>372343.29376573412</v>
      </c>
      <c r="AC216">
        <v>196</v>
      </c>
      <c r="AD216" s="3">
        <f t="shared" si="90"/>
        <v>0</v>
      </c>
      <c r="AE216" s="3">
        <f t="shared" si="91"/>
        <v>0</v>
      </c>
      <c r="AF216" s="3">
        <f t="shared" si="92"/>
        <v>0</v>
      </c>
      <c r="AG216" s="3">
        <f t="shared" si="93"/>
        <v>1089238.9466928616</v>
      </c>
    </row>
    <row r="217" spans="2:33">
      <c r="B217">
        <v>197</v>
      </c>
      <c r="C217" s="3">
        <f t="shared" si="94"/>
        <v>58858031.349590451</v>
      </c>
      <c r="D217">
        <f t="shared" si="95"/>
        <v>9.9000000000000005E-2</v>
      </c>
      <c r="E217" s="13">
        <f t="shared" si="84"/>
        <v>8.6498744788083837E-3</v>
      </c>
      <c r="F217" s="15">
        <f t="shared" si="96"/>
        <v>80845353.175665438</v>
      </c>
      <c r="G217" s="16">
        <f t="shared" si="97"/>
        <v>2.5102849943227702E-3</v>
      </c>
      <c r="H217" s="17">
        <f t="shared" si="85"/>
        <v>601462.79753377743</v>
      </c>
      <c r="I217" s="17">
        <f t="shared" si="86"/>
        <v>367862.6959349403</v>
      </c>
      <c r="J217" s="2">
        <f t="shared" si="98"/>
        <v>202944.87693759767</v>
      </c>
      <c r="K217" s="2">
        <f t="shared" si="99"/>
        <v>507359.13553209876</v>
      </c>
      <c r="L217" s="15">
        <f>K217/(1-SUM(G$21:G217))</f>
        <v>699302.15716444456</v>
      </c>
      <c r="M217" s="15">
        <f t="shared" si="100"/>
        <v>80146051.018500999</v>
      </c>
      <c r="N217" s="2">
        <f t="shared" si="87"/>
        <v>710304.01246969646</v>
      </c>
      <c r="O217" s="3">
        <f t="shared" si="88"/>
        <v>1078166.7084046367</v>
      </c>
      <c r="P217" s="39">
        <f t="shared" si="101"/>
        <v>0</v>
      </c>
      <c r="Q217" s="34">
        <f t="shared" si="102"/>
        <v>0</v>
      </c>
      <c r="R217" s="23">
        <f t="shared" si="103"/>
        <v>0</v>
      </c>
      <c r="S217" s="39">
        <f t="shared" si="104"/>
        <v>0</v>
      </c>
      <c r="T217" s="34">
        <f t="shared" si="105"/>
        <v>0</v>
      </c>
      <c r="U217" s="23">
        <f t="shared" si="106"/>
        <v>0</v>
      </c>
      <c r="V217" s="39">
        <f t="shared" si="107"/>
        <v>0</v>
      </c>
      <c r="W217" s="34">
        <f t="shared" si="108"/>
        <v>0</v>
      </c>
      <c r="X217" s="23">
        <f t="shared" si="109"/>
        <v>0</v>
      </c>
      <c r="Y217" s="39">
        <f t="shared" si="110"/>
        <v>58858031.349590331</v>
      </c>
      <c r="Z217" s="34">
        <f t="shared" si="89"/>
        <v>710304.01246969646</v>
      </c>
      <c r="AA217" s="23">
        <f t="shared" si="111"/>
        <v>367862.69593493961</v>
      </c>
      <c r="AC217">
        <v>197</v>
      </c>
      <c r="AD217" s="3">
        <f t="shared" si="90"/>
        <v>0</v>
      </c>
      <c r="AE217" s="3">
        <f t="shared" si="91"/>
        <v>0</v>
      </c>
      <c r="AF217" s="3">
        <f t="shared" si="92"/>
        <v>0</v>
      </c>
      <c r="AG217" s="3">
        <f t="shared" si="93"/>
        <v>1078166.708404636</v>
      </c>
    </row>
    <row r="218" spans="2:33">
      <c r="B218">
        <v>198</v>
      </c>
      <c r="C218" s="3">
        <f t="shared" si="94"/>
        <v>58147727.337120757</v>
      </c>
      <c r="D218">
        <f t="shared" si="95"/>
        <v>9.9000000000000005E-2</v>
      </c>
      <c r="E218" s="13">
        <f t="shared" si="84"/>
        <v>8.6498744788083837E-3</v>
      </c>
      <c r="F218" s="15">
        <f t="shared" si="96"/>
        <v>80146051.018500999</v>
      </c>
      <c r="G218" s="16">
        <f t="shared" si="97"/>
        <v>2.5272817156384974E-3</v>
      </c>
      <c r="H218" s="17">
        <f t="shared" si="85"/>
        <v>596260.21983143722</v>
      </c>
      <c r="I218" s="17">
        <f t="shared" si="86"/>
        <v>363423.29585700476</v>
      </c>
      <c r="J218" s="2">
        <f t="shared" si="98"/>
        <v>202551.64931968774</v>
      </c>
      <c r="K218" s="2">
        <f t="shared" si="99"/>
        <v>501218.49635197851</v>
      </c>
      <c r="L218" s="15">
        <f>K218/(1-SUM(G$21:G218))</f>
        <v>693253.28128221224</v>
      </c>
      <c r="M218" s="15">
        <f t="shared" si="100"/>
        <v>79452797.737218782</v>
      </c>
      <c r="N218" s="2">
        <f t="shared" si="87"/>
        <v>703770.14567166625</v>
      </c>
      <c r="O218" s="3">
        <f t="shared" si="88"/>
        <v>1067193.441528671</v>
      </c>
      <c r="P218" s="39">
        <f t="shared" si="101"/>
        <v>0</v>
      </c>
      <c r="Q218" s="34">
        <f t="shared" si="102"/>
        <v>0</v>
      </c>
      <c r="R218" s="23">
        <f t="shared" si="103"/>
        <v>0</v>
      </c>
      <c r="S218" s="39">
        <f t="shared" si="104"/>
        <v>0</v>
      </c>
      <c r="T218" s="34">
        <f t="shared" si="105"/>
        <v>0</v>
      </c>
      <c r="U218" s="23">
        <f t="shared" si="106"/>
        <v>0</v>
      </c>
      <c r="V218" s="39">
        <f t="shared" si="107"/>
        <v>0</v>
      </c>
      <c r="W218" s="34">
        <f t="shared" si="108"/>
        <v>0</v>
      </c>
      <c r="X218" s="23">
        <f t="shared" si="109"/>
        <v>0</v>
      </c>
      <c r="Y218" s="39">
        <f t="shared" si="110"/>
        <v>58147727.337120637</v>
      </c>
      <c r="Z218" s="34">
        <f t="shared" si="89"/>
        <v>703770.14567166625</v>
      </c>
      <c r="AA218" s="23">
        <f t="shared" si="111"/>
        <v>363423.29585700395</v>
      </c>
      <c r="AC218">
        <v>198</v>
      </c>
      <c r="AD218" s="3">
        <f t="shared" si="90"/>
        <v>0</v>
      </c>
      <c r="AE218" s="3">
        <f t="shared" si="91"/>
        <v>0</v>
      </c>
      <c r="AF218" s="3">
        <f t="shared" si="92"/>
        <v>0</v>
      </c>
      <c r="AG218" s="3">
        <f t="shared" si="93"/>
        <v>1067193.4415286703</v>
      </c>
    </row>
    <row r="219" spans="2:33">
      <c r="B219">
        <v>199</v>
      </c>
      <c r="C219" s="3">
        <f t="shared" si="94"/>
        <v>57443957.191449091</v>
      </c>
      <c r="D219">
        <f t="shared" si="95"/>
        <v>9.9000000000000005E-2</v>
      </c>
      <c r="E219" s="13">
        <f t="shared" si="84"/>
        <v>8.6498744788083837E-3</v>
      </c>
      <c r="F219" s="15">
        <f t="shared" si="96"/>
        <v>79452797.737218782</v>
      </c>
      <c r="G219" s="16">
        <f t="shared" si="97"/>
        <v>2.5443935189214668E-3</v>
      </c>
      <c r="H219" s="17">
        <f t="shared" si="85"/>
        <v>591102.64377318847</v>
      </c>
      <c r="I219" s="17">
        <f t="shared" si="86"/>
        <v>359024.73244655685</v>
      </c>
      <c r="J219" s="2">
        <f t="shared" si="98"/>
        <v>202159.18362275764</v>
      </c>
      <c r="K219" s="2">
        <f t="shared" si="99"/>
        <v>495134.36770900158</v>
      </c>
      <c r="L219" s="15">
        <f>K219/(1-SUM(G$21:G219))</f>
        <v>687256.72741709894</v>
      </c>
      <c r="M219" s="15">
        <f t="shared" si="100"/>
        <v>78765541.009801686</v>
      </c>
      <c r="N219" s="2">
        <f t="shared" si="87"/>
        <v>697293.5513317592</v>
      </c>
      <c r="O219" s="3">
        <f t="shared" si="88"/>
        <v>1056318.2837783161</v>
      </c>
      <c r="P219" s="39">
        <f t="shared" si="101"/>
        <v>0</v>
      </c>
      <c r="Q219" s="34">
        <f t="shared" si="102"/>
        <v>0</v>
      </c>
      <c r="R219" s="23">
        <f t="shared" si="103"/>
        <v>0</v>
      </c>
      <c r="S219" s="39">
        <f t="shared" si="104"/>
        <v>0</v>
      </c>
      <c r="T219" s="34">
        <f t="shared" si="105"/>
        <v>0</v>
      </c>
      <c r="U219" s="23">
        <f t="shared" si="106"/>
        <v>0</v>
      </c>
      <c r="V219" s="39">
        <f t="shared" si="107"/>
        <v>0</v>
      </c>
      <c r="W219" s="34">
        <f t="shared" si="108"/>
        <v>0</v>
      </c>
      <c r="X219" s="23">
        <f t="shared" si="109"/>
        <v>0</v>
      </c>
      <c r="Y219" s="39">
        <f t="shared" si="110"/>
        <v>57443957.191448972</v>
      </c>
      <c r="Z219" s="34">
        <f t="shared" si="89"/>
        <v>697293.5513317592</v>
      </c>
      <c r="AA219" s="23">
        <f t="shared" si="111"/>
        <v>359024.73244655604</v>
      </c>
      <c r="AC219">
        <v>199</v>
      </c>
      <c r="AD219" s="3">
        <f t="shared" si="90"/>
        <v>0</v>
      </c>
      <c r="AE219" s="3">
        <f t="shared" si="91"/>
        <v>0</v>
      </c>
      <c r="AF219" s="3">
        <f t="shared" si="92"/>
        <v>0</v>
      </c>
      <c r="AG219" s="3">
        <f t="shared" si="93"/>
        <v>1056318.2837783152</v>
      </c>
    </row>
    <row r="220" spans="2:33">
      <c r="B220">
        <v>200</v>
      </c>
      <c r="C220" s="3">
        <f t="shared" si="94"/>
        <v>56746663.640117332</v>
      </c>
      <c r="D220">
        <f t="shared" si="95"/>
        <v>9.9000000000000005E-2</v>
      </c>
      <c r="E220" s="13">
        <f t="shared" si="84"/>
        <v>8.6498744788083837E-3</v>
      </c>
      <c r="F220" s="15">
        <f t="shared" si="96"/>
        <v>78765541.009801686</v>
      </c>
      <c r="G220" s="16">
        <f t="shared" si="97"/>
        <v>2.5616211833724982E-3</v>
      </c>
      <c r="H220" s="17">
        <f t="shared" si="85"/>
        <v>585989.68010045856</v>
      </c>
      <c r="I220" s="17">
        <f t="shared" si="86"/>
        <v>354666.64775073336</v>
      </c>
      <c r="J220" s="2">
        <f t="shared" si="98"/>
        <v>201767.47837050323</v>
      </c>
      <c r="K220" s="2">
        <f t="shared" si="99"/>
        <v>489106.25421636406</v>
      </c>
      <c r="L220" s="15">
        <f>K220/(1-SUM(G$21:G220))</f>
        <v>681312.04299022455</v>
      </c>
      <c r="M220" s="15">
        <f t="shared" si="100"/>
        <v>78084228.966811463</v>
      </c>
      <c r="N220" s="2">
        <f t="shared" si="87"/>
        <v>690873.73258686729</v>
      </c>
      <c r="O220" s="3">
        <f t="shared" si="88"/>
        <v>1045540.3803376006</v>
      </c>
      <c r="P220" s="39">
        <f t="shared" si="101"/>
        <v>0</v>
      </c>
      <c r="Q220" s="34">
        <f t="shared" si="102"/>
        <v>0</v>
      </c>
      <c r="R220" s="23">
        <f t="shared" si="103"/>
        <v>0</v>
      </c>
      <c r="S220" s="39">
        <f t="shared" si="104"/>
        <v>0</v>
      </c>
      <c r="T220" s="34">
        <f t="shared" si="105"/>
        <v>0</v>
      </c>
      <c r="U220" s="23">
        <f t="shared" si="106"/>
        <v>0</v>
      </c>
      <c r="V220" s="39">
        <f t="shared" si="107"/>
        <v>0</v>
      </c>
      <c r="W220" s="34">
        <f t="shared" si="108"/>
        <v>0</v>
      </c>
      <c r="X220" s="23">
        <f t="shared" si="109"/>
        <v>0</v>
      </c>
      <c r="Y220" s="39">
        <f t="shared" si="110"/>
        <v>56746663.640117213</v>
      </c>
      <c r="Z220" s="34">
        <f t="shared" si="89"/>
        <v>690873.73258686729</v>
      </c>
      <c r="AA220" s="23">
        <f t="shared" si="111"/>
        <v>354666.64775073255</v>
      </c>
      <c r="AC220">
        <v>200</v>
      </c>
      <c r="AD220" s="3">
        <f t="shared" si="90"/>
        <v>0</v>
      </c>
      <c r="AE220" s="3">
        <f t="shared" si="91"/>
        <v>0</v>
      </c>
      <c r="AF220" s="3">
        <f t="shared" si="92"/>
        <v>0</v>
      </c>
      <c r="AG220" s="3">
        <f t="shared" si="93"/>
        <v>1045540.3803375999</v>
      </c>
    </row>
    <row r="221" spans="2:33">
      <c r="B221">
        <v>201</v>
      </c>
      <c r="C221" s="3">
        <f t="shared" si="94"/>
        <v>56055789.907530464</v>
      </c>
      <c r="D221">
        <f t="shared" si="95"/>
        <v>9.9000000000000005E-2</v>
      </c>
      <c r="E221" s="13">
        <f t="shared" si="84"/>
        <v>8.6498744788083837E-3</v>
      </c>
      <c r="F221" s="15">
        <f t="shared" si="96"/>
        <v>78084228.966811463</v>
      </c>
      <c r="G221" s="16">
        <f t="shared" si="97"/>
        <v>2.5789654934682492E-3</v>
      </c>
      <c r="H221" s="17">
        <f t="shared" si="85"/>
        <v>580920.94292171253</v>
      </c>
      <c r="I221" s="17">
        <f t="shared" si="86"/>
        <v>350348.68692206539</v>
      </c>
      <c r="J221" s="2">
        <f t="shared" si="98"/>
        <v>201376.53208948069</v>
      </c>
      <c r="K221" s="2">
        <f t="shared" si="99"/>
        <v>483133.6647850406</v>
      </c>
      <c r="L221" s="15">
        <f>K221/(1-SUM(G$21:G221))</f>
        <v>675418.77933745855</v>
      </c>
      <c r="M221" s="15">
        <f t="shared" si="100"/>
        <v>77408810.187473997</v>
      </c>
      <c r="N221" s="2">
        <f t="shared" si="87"/>
        <v>684510.19687452132</v>
      </c>
      <c r="O221" s="3">
        <f t="shared" si="88"/>
        <v>1034858.8837965867</v>
      </c>
      <c r="P221" s="39">
        <f t="shared" si="101"/>
        <v>0</v>
      </c>
      <c r="Q221" s="34">
        <f t="shared" si="102"/>
        <v>0</v>
      </c>
      <c r="R221" s="23">
        <f t="shared" si="103"/>
        <v>0</v>
      </c>
      <c r="S221" s="39">
        <f t="shared" si="104"/>
        <v>0</v>
      </c>
      <c r="T221" s="34">
        <f t="shared" si="105"/>
        <v>0</v>
      </c>
      <c r="U221" s="23">
        <f t="shared" si="106"/>
        <v>0</v>
      </c>
      <c r="V221" s="39">
        <f t="shared" si="107"/>
        <v>0</v>
      </c>
      <c r="W221" s="34">
        <f t="shared" si="108"/>
        <v>0</v>
      </c>
      <c r="X221" s="23">
        <f t="shared" si="109"/>
        <v>0</v>
      </c>
      <c r="Y221" s="39">
        <f t="shared" si="110"/>
        <v>56055789.907530345</v>
      </c>
      <c r="Z221" s="34">
        <f t="shared" si="89"/>
        <v>684510.19687452132</v>
      </c>
      <c r="AA221" s="23">
        <f t="shared" si="111"/>
        <v>350348.68692206469</v>
      </c>
      <c r="AC221">
        <v>201</v>
      </c>
      <c r="AD221" s="3">
        <f t="shared" si="90"/>
        <v>0</v>
      </c>
      <c r="AE221" s="3">
        <f t="shared" si="91"/>
        <v>0</v>
      </c>
      <c r="AF221" s="3">
        <f t="shared" si="92"/>
        <v>0</v>
      </c>
      <c r="AG221" s="3">
        <f t="shared" si="93"/>
        <v>1034858.883796586</v>
      </c>
    </row>
    <row r="222" spans="2:33">
      <c r="B222">
        <v>202</v>
      </c>
      <c r="C222" s="3">
        <f t="shared" si="94"/>
        <v>55371279.710655943</v>
      </c>
      <c r="D222">
        <f t="shared" si="95"/>
        <v>9.9000000000000005E-2</v>
      </c>
      <c r="E222" s="13">
        <f t="shared" si="84"/>
        <v>8.6498744788083837E-3</v>
      </c>
      <c r="F222" s="15">
        <f t="shared" si="96"/>
        <v>77408810.187473997</v>
      </c>
      <c r="G222" s="16">
        <f t="shared" si="97"/>
        <v>2.5964272389969413E-3</v>
      </c>
      <c r="H222" s="17">
        <f t="shared" si="85"/>
        <v>575896.0496833286</v>
      </c>
      <c r="I222" s="17">
        <f t="shared" si="86"/>
        <v>346070.49819159962</v>
      </c>
      <c r="J222" s="2">
        <f t="shared" si="98"/>
        <v>200986.34330910142</v>
      </c>
      <c r="K222" s="2">
        <f t="shared" si="99"/>
        <v>477216.11258658487</v>
      </c>
      <c r="L222" s="15">
        <f>K222/(1-SUM(G$21:G222))</f>
        <v>669576.49167555955</v>
      </c>
      <c r="M222" s="15">
        <f t="shared" si="100"/>
        <v>76739233.695798442</v>
      </c>
      <c r="N222" s="2">
        <f t="shared" si="87"/>
        <v>678202.45589568629</v>
      </c>
      <c r="O222" s="3">
        <f t="shared" si="88"/>
        <v>1024272.9540872859</v>
      </c>
      <c r="P222" s="39">
        <f t="shared" si="101"/>
        <v>0</v>
      </c>
      <c r="Q222" s="34">
        <f t="shared" si="102"/>
        <v>0</v>
      </c>
      <c r="R222" s="23">
        <f t="shared" si="103"/>
        <v>0</v>
      </c>
      <c r="S222" s="39">
        <f t="shared" si="104"/>
        <v>0</v>
      </c>
      <c r="T222" s="34">
        <f t="shared" si="105"/>
        <v>0</v>
      </c>
      <c r="U222" s="23">
        <f t="shared" si="106"/>
        <v>0</v>
      </c>
      <c r="V222" s="39">
        <f t="shared" si="107"/>
        <v>0</v>
      </c>
      <c r="W222" s="34">
        <f t="shared" si="108"/>
        <v>0</v>
      </c>
      <c r="X222" s="23">
        <f t="shared" si="109"/>
        <v>0</v>
      </c>
      <c r="Y222" s="39">
        <f t="shared" si="110"/>
        <v>55371279.710655823</v>
      </c>
      <c r="Z222" s="34">
        <f t="shared" si="89"/>
        <v>678202.45589568629</v>
      </c>
      <c r="AA222" s="23">
        <f t="shared" si="111"/>
        <v>346070.49819159886</v>
      </c>
      <c r="AC222">
        <v>202</v>
      </c>
      <c r="AD222" s="3">
        <f t="shared" si="90"/>
        <v>0</v>
      </c>
      <c r="AE222" s="3">
        <f t="shared" si="91"/>
        <v>0</v>
      </c>
      <c r="AF222" s="3">
        <f t="shared" si="92"/>
        <v>0</v>
      </c>
      <c r="AG222" s="3">
        <f t="shared" si="93"/>
        <v>1024272.9540872851</v>
      </c>
    </row>
    <row r="223" spans="2:33">
      <c r="B223">
        <v>203</v>
      </c>
      <c r="C223" s="3">
        <f t="shared" si="94"/>
        <v>54693077.25476025</v>
      </c>
      <c r="D223">
        <f t="shared" si="95"/>
        <v>9.9000000000000005E-2</v>
      </c>
      <c r="E223" s="13">
        <f t="shared" si="84"/>
        <v>8.6498744788083837E-3</v>
      </c>
      <c r="F223" s="15">
        <f t="shared" si="96"/>
        <v>76739233.695798442</v>
      </c>
      <c r="G223" s="16">
        <f t="shared" si="97"/>
        <v>2.6140072150943163E-3</v>
      </c>
      <c r="H223" s="17">
        <f t="shared" si="85"/>
        <v>570914.62114072626</v>
      </c>
      <c r="I223" s="17">
        <f t="shared" si="86"/>
        <v>341831.73284225154</v>
      </c>
      <c r="J223" s="2">
        <f t="shared" si="98"/>
        <v>200596.91056162599</v>
      </c>
      <c r="K223" s="2">
        <f t="shared" si="99"/>
        <v>471353.11501625116</v>
      </c>
      <c r="L223" s="15">
        <f>K223/(1-SUM(G$21:G223))</f>
        <v>663784.73906860512</v>
      </c>
      <c r="M223" s="15">
        <f t="shared" si="100"/>
        <v>76075448.956729829</v>
      </c>
      <c r="N223" s="2">
        <f t="shared" si="87"/>
        <v>671950.02557787718</v>
      </c>
      <c r="O223" s="3">
        <f t="shared" si="88"/>
        <v>1013781.7584201287</v>
      </c>
      <c r="P223" s="39">
        <f t="shared" si="101"/>
        <v>0</v>
      </c>
      <c r="Q223" s="34">
        <f t="shared" si="102"/>
        <v>0</v>
      </c>
      <c r="R223" s="23">
        <f t="shared" si="103"/>
        <v>0</v>
      </c>
      <c r="S223" s="39">
        <f t="shared" si="104"/>
        <v>0</v>
      </c>
      <c r="T223" s="34">
        <f t="shared" si="105"/>
        <v>0</v>
      </c>
      <c r="U223" s="23">
        <f t="shared" si="106"/>
        <v>0</v>
      </c>
      <c r="V223" s="39">
        <f t="shared" si="107"/>
        <v>0</v>
      </c>
      <c r="W223" s="34">
        <f t="shared" si="108"/>
        <v>0</v>
      </c>
      <c r="X223" s="23">
        <f t="shared" si="109"/>
        <v>0</v>
      </c>
      <c r="Y223" s="39">
        <f t="shared" si="110"/>
        <v>54693077.254760139</v>
      </c>
      <c r="Z223" s="34">
        <f t="shared" si="89"/>
        <v>671950.02557787718</v>
      </c>
      <c r="AA223" s="23">
        <f t="shared" si="111"/>
        <v>341831.73284225084</v>
      </c>
      <c r="AC223">
        <v>203</v>
      </c>
      <c r="AD223" s="3">
        <f t="shared" si="90"/>
        <v>0</v>
      </c>
      <c r="AE223" s="3">
        <f t="shared" si="91"/>
        <v>0</v>
      </c>
      <c r="AF223" s="3">
        <f t="shared" si="92"/>
        <v>0</v>
      </c>
      <c r="AG223" s="3">
        <f t="shared" si="93"/>
        <v>1013781.758420128</v>
      </c>
    </row>
    <row r="224" spans="2:33">
      <c r="B224">
        <v>204</v>
      </c>
      <c r="C224" s="3">
        <f t="shared" si="94"/>
        <v>54021127.22918237</v>
      </c>
      <c r="D224">
        <f t="shared" si="95"/>
        <v>9.9000000000000005E-2</v>
      </c>
      <c r="E224" s="13">
        <f t="shared" si="84"/>
        <v>8.6498744788083837E-3</v>
      </c>
      <c r="F224" s="15">
        <f t="shared" si="96"/>
        <v>76075448.956729829</v>
      </c>
      <c r="G224" s="16">
        <f t="shared" si="97"/>
        <v>2.6317062222798514E-3</v>
      </c>
      <c r="H224" s="17">
        <f t="shared" si="85"/>
        <v>565976.2813297424</v>
      </c>
      <c r="I224" s="17">
        <f t="shared" si="86"/>
        <v>337632.04518238979</v>
      </c>
      <c r="J224" s="2">
        <f t="shared" si="98"/>
        <v>200208.23238215913</v>
      </c>
      <c r="K224" s="2">
        <f t="shared" si="99"/>
        <v>465544.19365643547</v>
      </c>
      <c r="L224" s="15">
        <f>K224/(1-SUM(G$21:G224))</f>
        <v>658043.08439471305</v>
      </c>
      <c r="M224" s="15">
        <f t="shared" si="100"/>
        <v>75417405.872335121</v>
      </c>
      <c r="N224" s="2">
        <f t="shared" si="87"/>
        <v>665752.42603859457</v>
      </c>
      <c r="O224" s="3">
        <f t="shared" si="88"/>
        <v>1003384.4712209844</v>
      </c>
      <c r="P224" s="39">
        <f t="shared" si="101"/>
        <v>0</v>
      </c>
      <c r="Q224" s="34">
        <f t="shared" si="102"/>
        <v>0</v>
      </c>
      <c r="R224" s="23">
        <f t="shared" si="103"/>
        <v>0</v>
      </c>
      <c r="S224" s="39">
        <f t="shared" si="104"/>
        <v>0</v>
      </c>
      <c r="T224" s="34">
        <f t="shared" si="105"/>
        <v>0</v>
      </c>
      <c r="U224" s="23">
        <f t="shared" si="106"/>
        <v>0</v>
      </c>
      <c r="V224" s="39">
        <f t="shared" si="107"/>
        <v>0</v>
      </c>
      <c r="W224" s="34">
        <f t="shared" si="108"/>
        <v>0</v>
      </c>
      <c r="X224" s="23">
        <f t="shared" si="109"/>
        <v>0</v>
      </c>
      <c r="Y224" s="39">
        <f t="shared" si="110"/>
        <v>54021127.229182258</v>
      </c>
      <c r="Z224" s="34">
        <f t="shared" si="89"/>
        <v>665752.42603859457</v>
      </c>
      <c r="AA224" s="23">
        <f t="shared" si="111"/>
        <v>337632.04518238909</v>
      </c>
      <c r="AC224">
        <v>204</v>
      </c>
      <c r="AD224" s="3">
        <f t="shared" si="90"/>
        <v>0</v>
      </c>
      <c r="AE224" s="3">
        <f t="shared" si="91"/>
        <v>0</v>
      </c>
      <c r="AF224" s="3">
        <f t="shared" si="92"/>
        <v>0</v>
      </c>
      <c r="AG224" s="3">
        <f t="shared" si="93"/>
        <v>1003384.4712209837</v>
      </c>
    </row>
    <row r="225" spans="2:33">
      <c r="B225">
        <v>205</v>
      </c>
      <c r="C225" s="3">
        <f t="shared" si="94"/>
        <v>53355374.803143777</v>
      </c>
      <c r="D225">
        <f t="shared" si="95"/>
        <v>9.9000000000000005E-2</v>
      </c>
      <c r="E225" s="13">
        <f t="shared" si="84"/>
        <v>8.6498744788083837E-3</v>
      </c>
      <c r="F225" s="15">
        <f t="shared" si="96"/>
        <v>75417405.872335121</v>
      </c>
      <c r="G225" s="16">
        <f t="shared" si="97"/>
        <v>2.6495250664932044E-3</v>
      </c>
      <c r="H225" s="17">
        <f t="shared" si="85"/>
        <v>561080.65753825742</v>
      </c>
      <c r="I225" s="17">
        <f t="shared" si="86"/>
        <v>333471.09251964861</v>
      </c>
      <c r="J225" s="2">
        <f t="shared" si="98"/>
        <v>199820.30730864371</v>
      </c>
      <c r="K225" s="2">
        <f t="shared" si="99"/>
        <v>459788.87424043257</v>
      </c>
      <c r="L225" s="15">
        <f>K225/(1-SUM(G$21:G225))</f>
        <v>652351.09431305097</v>
      </c>
      <c r="M225" s="15">
        <f t="shared" si="100"/>
        <v>74765054.778022066</v>
      </c>
      <c r="N225" s="2">
        <f t="shared" si="87"/>
        <v>659609.18154907622</v>
      </c>
      <c r="O225" s="3">
        <f t="shared" si="88"/>
        <v>993080.27406872483</v>
      </c>
      <c r="P225" s="39">
        <f t="shared" si="101"/>
        <v>0</v>
      </c>
      <c r="Q225" s="34">
        <f t="shared" si="102"/>
        <v>0</v>
      </c>
      <c r="R225" s="23">
        <f t="shared" si="103"/>
        <v>0</v>
      </c>
      <c r="S225" s="39">
        <f t="shared" si="104"/>
        <v>0</v>
      </c>
      <c r="T225" s="34">
        <f t="shared" si="105"/>
        <v>0</v>
      </c>
      <c r="U225" s="23">
        <f t="shared" si="106"/>
        <v>0</v>
      </c>
      <c r="V225" s="39">
        <f t="shared" si="107"/>
        <v>0</v>
      </c>
      <c r="W225" s="34">
        <f t="shared" si="108"/>
        <v>0</v>
      </c>
      <c r="X225" s="23">
        <f t="shared" si="109"/>
        <v>0</v>
      </c>
      <c r="Y225" s="39">
        <f t="shared" si="110"/>
        <v>53355374.803143665</v>
      </c>
      <c r="Z225" s="34">
        <f t="shared" si="89"/>
        <v>659609.18154907622</v>
      </c>
      <c r="AA225" s="23">
        <f t="shared" si="111"/>
        <v>333471.09251964791</v>
      </c>
      <c r="AC225">
        <v>205</v>
      </c>
      <c r="AD225" s="3">
        <f t="shared" si="90"/>
        <v>0</v>
      </c>
      <c r="AE225" s="3">
        <f t="shared" si="91"/>
        <v>0</v>
      </c>
      <c r="AF225" s="3">
        <f t="shared" si="92"/>
        <v>0</v>
      </c>
      <c r="AG225" s="3">
        <f t="shared" si="93"/>
        <v>993080.27406872413</v>
      </c>
    </row>
    <row r="226" spans="2:33">
      <c r="B226">
        <v>206</v>
      </c>
      <c r="C226" s="3">
        <f t="shared" si="94"/>
        <v>52695765.621594697</v>
      </c>
      <c r="D226">
        <f t="shared" si="95"/>
        <v>9.9000000000000005E-2</v>
      </c>
      <c r="E226" s="13">
        <f t="shared" si="84"/>
        <v>8.6498744788083837E-3</v>
      </c>
      <c r="F226" s="15">
        <f t="shared" si="96"/>
        <v>74765054.778022066</v>
      </c>
      <c r="G226" s="16">
        <f t="shared" si="97"/>
        <v>2.6674645591309195E-3</v>
      </c>
      <c r="H226" s="17">
        <f t="shared" si="85"/>
        <v>556227.38027806417</v>
      </c>
      <c r="I226" s="17">
        <f t="shared" si="86"/>
        <v>329348.53513496683</v>
      </c>
      <c r="J226" s="2">
        <f t="shared" si="98"/>
        <v>199433.13388185567</v>
      </c>
      <c r="K226" s="2">
        <f t="shared" si="99"/>
        <v>454086.68661650678</v>
      </c>
      <c r="L226" s="15">
        <f>K226/(1-SUM(G$21:G226))</f>
        <v>646708.33923112974</v>
      </c>
      <c r="M226" s="15">
        <f t="shared" si="100"/>
        <v>74118346.438790932</v>
      </c>
      <c r="N226" s="2">
        <f t="shared" si="87"/>
        <v>653519.82049836242</v>
      </c>
      <c r="O226" s="3">
        <f t="shared" si="88"/>
        <v>982868.35563332925</v>
      </c>
      <c r="P226" s="39">
        <f t="shared" si="101"/>
        <v>0</v>
      </c>
      <c r="Q226" s="34">
        <f t="shared" si="102"/>
        <v>0</v>
      </c>
      <c r="R226" s="23">
        <f t="shared" si="103"/>
        <v>0</v>
      </c>
      <c r="S226" s="39">
        <f t="shared" si="104"/>
        <v>0</v>
      </c>
      <c r="T226" s="34">
        <f t="shared" si="105"/>
        <v>0</v>
      </c>
      <c r="U226" s="23">
        <f t="shared" si="106"/>
        <v>0</v>
      </c>
      <c r="V226" s="39">
        <f t="shared" si="107"/>
        <v>0</v>
      </c>
      <c r="W226" s="34">
        <f t="shared" si="108"/>
        <v>0</v>
      </c>
      <c r="X226" s="23">
        <f t="shared" si="109"/>
        <v>0</v>
      </c>
      <c r="Y226" s="39">
        <f t="shared" si="110"/>
        <v>52695765.621594585</v>
      </c>
      <c r="Z226" s="34">
        <f t="shared" si="89"/>
        <v>653519.82049836242</v>
      </c>
      <c r="AA226" s="23">
        <f t="shared" si="111"/>
        <v>329348.53513496614</v>
      </c>
      <c r="AC226">
        <v>206</v>
      </c>
      <c r="AD226" s="3">
        <f t="shared" si="90"/>
        <v>0</v>
      </c>
      <c r="AE226" s="3">
        <f t="shared" si="91"/>
        <v>0</v>
      </c>
      <c r="AF226" s="3">
        <f t="shared" si="92"/>
        <v>0</v>
      </c>
      <c r="AG226" s="3">
        <f t="shared" si="93"/>
        <v>982868.35563332855</v>
      </c>
    </row>
    <row r="227" spans="2:33">
      <c r="B227">
        <v>207</v>
      </c>
      <c r="C227" s="3">
        <f t="shared" si="94"/>
        <v>52042245.801096335</v>
      </c>
      <c r="D227">
        <f t="shared" si="95"/>
        <v>9.9000000000000005E-2</v>
      </c>
      <c r="E227" s="13">
        <f t="shared" si="84"/>
        <v>8.6498744788083837E-3</v>
      </c>
      <c r="F227" s="15">
        <f t="shared" si="96"/>
        <v>74118346.438790932</v>
      </c>
      <c r="G227" s="16">
        <f t="shared" si="97"/>
        <v>2.6855255170833685E-3</v>
      </c>
      <c r="H227" s="17">
        <f t="shared" si="85"/>
        <v>551416.08325698238</v>
      </c>
      <c r="I227" s="17">
        <f t="shared" si="86"/>
        <v>325264.03625685209</v>
      </c>
      <c r="J227" s="2">
        <f t="shared" si="98"/>
        <v>199046.71064539827</v>
      </c>
      <c r="K227" s="2">
        <f t="shared" si="99"/>
        <v>448437.16471227357</v>
      </c>
      <c r="L227" s="15">
        <f>K227/(1-SUM(G$21:G227))</f>
        <v>641114.39327238186</v>
      </c>
      <c r="M227" s="15">
        <f t="shared" si="100"/>
        <v>73477232.045518547</v>
      </c>
      <c r="N227" s="2">
        <f t="shared" si="87"/>
        <v>647483.87535767187</v>
      </c>
      <c r="O227" s="3">
        <f t="shared" si="88"/>
        <v>972747.91161452397</v>
      </c>
      <c r="P227" s="39">
        <f t="shared" si="101"/>
        <v>0</v>
      </c>
      <c r="Q227" s="34">
        <f t="shared" si="102"/>
        <v>0</v>
      </c>
      <c r="R227" s="23">
        <f t="shared" si="103"/>
        <v>0</v>
      </c>
      <c r="S227" s="39">
        <f t="shared" si="104"/>
        <v>0</v>
      </c>
      <c r="T227" s="34">
        <f t="shared" si="105"/>
        <v>0</v>
      </c>
      <c r="U227" s="23">
        <f t="shared" si="106"/>
        <v>0</v>
      </c>
      <c r="V227" s="39">
        <f t="shared" si="107"/>
        <v>0</v>
      </c>
      <c r="W227" s="34">
        <f t="shared" si="108"/>
        <v>0</v>
      </c>
      <c r="X227" s="23">
        <f t="shared" si="109"/>
        <v>0</v>
      </c>
      <c r="Y227" s="39">
        <f t="shared" si="110"/>
        <v>52042245.801096223</v>
      </c>
      <c r="Z227" s="34">
        <f t="shared" si="89"/>
        <v>647483.87535767187</v>
      </c>
      <c r="AA227" s="23">
        <f t="shared" si="111"/>
        <v>325264.0362568514</v>
      </c>
      <c r="AC227">
        <v>207</v>
      </c>
      <c r="AD227" s="3">
        <f t="shared" si="90"/>
        <v>0</v>
      </c>
      <c r="AE227" s="3">
        <f t="shared" si="91"/>
        <v>0</v>
      </c>
      <c r="AF227" s="3">
        <f t="shared" si="92"/>
        <v>0</v>
      </c>
      <c r="AG227" s="3">
        <f t="shared" si="93"/>
        <v>972747.91161452327</v>
      </c>
    </row>
    <row r="228" spans="2:33">
      <c r="B228">
        <v>208</v>
      </c>
      <c r="C228" s="3">
        <f t="shared" si="94"/>
        <v>51394761.925738662</v>
      </c>
      <c r="D228">
        <f t="shared" si="95"/>
        <v>9.9000000000000005E-2</v>
      </c>
      <c r="E228" s="13">
        <f t="shared" si="84"/>
        <v>8.6498744788083837E-3</v>
      </c>
      <c r="F228" s="15">
        <f t="shared" si="96"/>
        <v>73477232.045518547</v>
      </c>
      <c r="G228" s="16">
        <f t="shared" si="97"/>
        <v>2.7037087627719545E-3</v>
      </c>
      <c r="H228" s="17">
        <f t="shared" si="85"/>
        <v>546646.40335121332</v>
      </c>
      <c r="I228" s="17">
        <f t="shared" si="86"/>
        <v>321217.26203586662</v>
      </c>
      <c r="J228" s="2">
        <f t="shared" si="98"/>
        <v>198661.03614569677</v>
      </c>
      <c r="K228" s="2">
        <f t="shared" si="99"/>
        <v>442839.84649938939</v>
      </c>
      <c r="L228" s="15">
        <f>K228/(1-SUM(G$21:G228))</f>
        <v>635568.8342440183</v>
      </c>
      <c r="M228" s="15">
        <f t="shared" si="100"/>
        <v>72841663.211274534</v>
      </c>
      <c r="N228" s="2">
        <f t="shared" si="87"/>
        <v>641500.88264508615</v>
      </c>
      <c r="O228" s="3">
        <f t="shared" si="88"/>
        <v>962718.14468095277</v>
      </c>
      <c r="P228" s="39">
        <f t="shared" si="101"/>
        <v>0</v>
      </c>
      <c r="Q228" s="34">
        <f t="shared" si="102"/>
        <v>0</v>
      </c>
      <c r="R228" s="23">
        <f t="shared" si="103"/>
        <v>0</v>
      </c>
      <c r="S228" s="39">
        <f t="shared" si="104"/>
        <v>0</v>
      </c>
      <c r="T228" s="34">
        <f t="shared" si="105"/>
        <v>0</v>
      </c>
      <c r="U228" s="23">
        <f t="shared" si="106"/>
        <v>0</v>
      </c>
      <c r="V228" s="39">
        <f t="shared" si="107"/>
        <v>0</v>
      </c>
      <c r="W228" s="34">
        <f t="shared" si="108"/>
        <v>0</v>
      </c>
      <c r="X228" s="23">
        <f t="shared" si="109"/>
        <v>0</v>
      </c>
      <c r="Y228" s="39">
        <f t="shared" si="110"/>
        <v>51394761.925738551</v>
      </c>
      <c r="Z228" s="34">
        <f t="shared" si="89"/>
        <v>641500.88264508615</v>
      </c>
      <c r="AA228" s="23">
        <f t="shared" si="111"/>
        <v>321217.26203586592</v>
      </c>
      <c r="AC228">
        <v>208</v>
      </c>
      <c r="AD228" s="3">
        <f t="shared" si="90"/>
        <v>0</v>
      </c>
      <c r="AE228" s="3">
        <f t="shared" si="91"/>
        <v>0</v>
      </c>
      <c r="AF228" s="3">
        <f t="shared" si="92"/>
        <v>0</v>
      </c>
      <c r="AG228" s="3">
        <f t="shared" si="93"/>
        <v>962718.14468095207</v>
      </c>
    </row>
    <row r="229" spans="2:33">
      <c r="B229">
        <v>209</v>
      </c>
      <c r="C229" s="3">
        <f t="shared" si="94"/>
        <v>50753261.043093577</v>
      </c>
      <c r="D229">
        <f t="shared" si="95"/>
        <v>9.9000000000000005E-2</v>
      </c>
      <c r="E229" s="13">
        <f t="shared" si="84"/>
        <v>8.6498744788083837E-3</v>
      </c>
      <c r="F229" s="15">
        <f t="shared" si="96"/>
        <v>72841663.211274534</v>
      </c>
      <c r="G229" s="16">
        <f t="shared" si="97"/>
        <v>2.7220151241865564E-3</v>
      </c>
      <c r="H229" s="17">
        <f t="shared" si="85"/>
        <v>541917.98057793314</v>
      </c>
      <c r="I229" s="17">
        <f t="shared" si="86"/>
        <v>317207.88151933486</v>
      </c>
      <c r="J229" s="2">
        <f t="shared" si="98"/>
        <v>198276.10893199276</v>
      </c>
      <c r="K229" s="2">
        <f t="shared" si="99"/>
        <v>437294.27395854658</v>
      </c>
      <c r="L229" s="15">
        <f>K229/(1-SUM(G$21:G229))</f>
        <v>630071.24360516493</v>
      </c>
      <c r="M229" s="15">
        <f t="shared" si="100"/>
        <v>72211591.967669368</v>
      </c>
      <c r="N229" s="2">
        <f t="shared" si="87"/>
        <v>635570.38289053936</v>
      </c>
      <c r="O229" s="3">
        <f t="shared" si="88"/>
        <v>952778.26440987422</v>
      </c>
      <c r="P229" s="39">
        <f t="shared" si="101"/>
        <v>0</v>
      </c>
      <c r="Q229" s="34">
        <f t="shared" si="102"/>
        <v>0</v>
      </c>
      <c r="R229" s="23">
        <f t="shared" si="103"/>
        <v>0</v>
      </c>
      <c r="S229" s="39">
        <f t="shared" si="104"/>
        <v>0</v>
      </c>
      <c r="T229" s="34">
        <f t="shared" si="105"/>
        <v>0</v>
      </c>
      <c r="U229" s="23">
        <f t="shared" si="106"/>
        <v>0</v>
      </c>
      <c r="V229" s="39">
        <f t="shared" si="107"/>
        <v>0</v>
      </c>
      <c r="W229" s="34">
        <f t="shared" si="108"/>
        <v>0</v>
      </c>
      <c r="X229" s="23">
        <f t="shared" si="109"/>
        <v>0</v>
      </c>
      <c r="Y229" s="39">
        <f t="shared" si="110"/>
        <v>50753261.043093465</v>
      </c>
      <c r="Z229" s="34">
        <f t="shared" si="89"/>
        <v>635570.38289053936</v>
      </c>
      <c r="AA229" s="23">
        <f t="shared" si="111"/>
        <v>317207.88151933416</v>
      </c>
      <c r="AC229">
        <v>209</v>
      </c>
      <c r="AD229" s="3">
        <f t="shared" si="90"/>
        <v>0</v>
      </c>
      <c r="AE229" s="3">
        <f t="shared" si="91"/>
        <v>0</v>
      </c>
      <c r="AF229" s="3">
        <f t="shared" si="92"/>
        <v>0</v>
      </c>
      <c r="AG229" s="3">
        <f t="shared" si="93"/>
        <v>952778.26440987352</v>
      </c>
    </row>
    <row r="230" spans="2:33">
      <c r="B230">
        <v>210</v>
      </c>
      <c r="C230" s="3">
        <f t="shared" si="94"/>
        <v>50117690.660203032</v>
      </c>
      <c r="D230">
        <f t="shared" si="95"/>
        <v>9.9000000000000005E-2</v>
      </c>
      <c r="E230" s="13">
        <f t="shared" si="84"/>
        <v>8.6498744788083837E-3</v>
      </c>
      <c r="F230" s="15">
        <f t="shared" si="96"/>
        <v>72211591.967669368</v>
      </c>
      <c r="G230" s="16">
        <f t="shared" si="97"/>
        <v>2.7404454349232365E-3</v>
      </c>
      <c r="H230" s="17">
        <f t="shared" si="85"/>
        <v>537230.4580681246</v>
      </c>
      <c r="I230" s="17">
        <f t="shared" si="86"/>
        <v>313235.56662626896</v>
      </c>
      <c r="J230" s="2">
        <f t="shared" si="98"/>
        <v>197891.92755633898</v>
      </c>
      <c r="K230" s="2">
        <f t="shared" si="99"/>
        <v>431799.99304477178</v>
      </c>
      <c r="L230" s="15">
        <f>K230/(1-SUM(G$21:G230))</f>
        <v>624621.20643527363</v>
      </c>
      <c r="M230" s="15">
        <f t="shared" si="100"/>
        <v>71586970.76123409</v>
      </c>
      <c r="N230" s="2">
        <f t="shared" si="87"/>
        <v>629691.92060111079</v>
      </c>
      <c r="O230" s="3">
        <f t="shared" si="88"/>
        <v>942927.48722737981</v>
      </c>
      <c r="P230" s="39">
        <f t="shared" si="101"/>
        <v>0</v>
      </c>
      <c r="Q230" s="34">
        <f t="shared" si="102"/>
        <v>0</v>
      </c>
      <c r="R230" s="23">
        <f t="shared" si="103"/>
        <v>0</v>
      </c>
      <c r="S230" s="39">
        <f t="shared" si="104"/>
        <v>0</v>
      </c>
      <c r="T230" s="34">
        <f t="shared" si="105"/>
        <v>0</v>
      </c>
      <c r="U230" s="23">
        <f t="shared" si="106"/>
        <v>0</v>
      </c>
      <c r="V230" s="39">
        <f t="shared" si="107"/>
        <v>0</v>
      </c>
      <c r="W230" s="34">
        <f t="shared" si="108"/>
        <v>0</v>
      </c>
      <c r="X230" s="23">
        <f t="shared" si="109"/>
        <v>0</v>
      </c>
      <c r="Y230" s="39">
        <f t="shared" si="110"/>
        <v>50117690.660202928</v>
      </c>
      <c r="Z230" s="34">
        <f t="shared" si="89"/>
        <v>629691.92060111079</v>
      </c>
      <c r="AA230" s="23">
        <f t="shared" si="111"/>
        <v>313235.56662626826</v>
      </c>
      <c r="AC230">
        <v>210</v>
      </c>
      <c r="AD230" s="3">
        <f t="shared" si="90"/>
        <v>0</v>
      </c>
      <c r="AE230" s="3">
        <f t="shared" si="91"/>
        <v>0</v>
      </c>
      <c r="AF230" s="3">
        <f t="shared" si="92"/>
        <v>0</v>
      </c>
      <c r="AG230" s="3">
        <f t="shared" si="93"/>
        <v>942927.48722737911</v>
      </c>
    </row>
    <row r="231" spans="2:33">
      <c r="B231">
        <v>211</v>
      </c>
      <c r="C231" s="3">
        <f t="shared" si="94"/>
        <v>49487998.739601925</v>
      </c>
      <c r="D231">
        <f t="shared" si="95"/>
        <v>9.9000000000000005E-2</v>
      </c>
      <c r="E231" s="13">
        <f t="shared" si="84"/>
        <v>8.6498744788083837E-3</v>
      </c>
      <c r="F231" s="15">
        <f t="shared" si="96"/>
        <v>71586970.76123409</v>
      </c>
      <c r="G231" s="16">
        <f t="shared" si="97"/>
        <v>2.7590005342221962E-3</v>
      </c>
      <c r="H231" s="17">
        <f t="shared" si="85"/>
        <v>532583.48203964264</v>
      </c>
      <c r="I231" s="17">
        <f t="shared" si="86"/>
        <v>309299.99212251202</v>
      </c>
      <c r="J231" s="2">
        <f t="shared" si="98"/>
        <v>197508.49057359359</v>
      </c>
      <c r="K231" s="2">
        <f t="shared" si="99"/>
        <v>426356.55365302367</v>
      </c>
      <c r="L231" s="15">
        <f>K231/(1-SUM(G$21:G231))</f>
        <v>619218.31140280666</v>
      </c>
      <c r="M231" s="15">
        <f t="shared" si="100"/>
        <v>70967752.449831277</v>
      </c>
      <c r="N231" s="2">
        <f t="shared" si="87"/>
        <v>623865.04422661732</v>
      </c>
      <c r="O231" s="3">
        <f t="shared" si="88"/>
        <v>933165.0363491294</v>
      </c>
      <c r="P231" s="39">
        <f t="shared" si="101"/>
        <v>0</v>
      </c>
      <c r="Q231" s="34">
        <f t="shared" si="102"/>
        <v>0</v>
      </c>
      <c r="R231" s="23">
        <f t="shared" si="103"/>
        <v>0</v>
      </c>
      <c r="S231" s="39">
        <f t="shared" si="104"/>
        <v>0</v>
      </c>
      <c r="T231" s="34">
        <f t="shared" si="105"/>
        <v>0</v>
      </c>
      <c r="U231" s="23">
        <f t="shared" si="106"/>
        <v>0</v>
      </c>
      <c r="V231" s="39">
        <f t="shared" si="107"/>
        <v>0</v>
      </c>
      <c r="W231" s="34">
        <f t="shared" si="108"/>
        <v>0</v>
      </c>
      <c r="X231" s="23">
        <f t="shared" si="109"/>
        <v>0</v>
      </c>
      <c r="Y231" s="39">
        <f t="shared" si="110"/>
        <v>49487998.739601821</v>
      </c>
      <c r="Z231" s="34">
        <f t="shared" si="89"/>
        <v>623865.04422661732</v>
      </c>
      <c r="AA231" s="23">
        <f t="shared" si="111"/>
        <v>309299.99212251138</v>
      </c>
      <c r="AC231">
        <v>211</v>
      </c>
      <c r="AD231" s="3">
        <f t="shared" si="90"/>
        <v>0</v>
      </c>
      <c r="AE231" s="3">
        <f t="shared" si="91"/>
        <v>0</v>
      </c>
      <c r="AF231" s="3">
        <f t="shared" si="92"/>
        <v>0</v>
      </c>
      <c r="AG231" s="3">
        <f t="shared" si="93"/>
        <v>933165.0363491287</v>
      </c>
    </row>
    <row r="232" spans="2:33">
      <c r="B232">
        <v>212</v>
      </c>
      <c r="C232" s="3">
        <f t="shared" si="94"/>
        <v>48864133.695375308</v>
      </c>
      <c r="D232">
        <f t="shared" si="95"/>
        <v>9.9000000000000005E-2</v>
      </c>
      <c r="E232" s="13">
        <f t="shared" si="84"/>
        <v>8.6498744788083837E-3</v>
      </c>
      <c r="F232" s="15">
        <f t="shared" si="96"/>
        <v>70967752.449831277</v>
      </c>
      <c r="G232" s="16">
        <f t="shared" si="97"/>
        <v>2.777681267005993E-3</v>
      </c>
      <c r="H232" s="17">
        <f t="shared" si="85"/>
        <v>527976.70177051285</v>
      </c>
      <c r="I232" s="17">
        <f t="shared" si="86"/>
        <v>305400.83559609565</v>
      </c>
      <c r="J232" s="2">
        <f t="shared" si="98"/>
        <v>197125.79654141501</v>
      </c>
      <c r="K232" s="2">
        <f t="shared" si="99"/>
        <v>420963.50958408933</v>
      </c>
      <c r="L232" s="15">
        <f>K232/(1-SUM(G$21:G232))</f>
        <v>613862.15073419269</v>
      </c>
      <c r="M232" s="15">
        <f t="shared" si="100"/>
        <v>70353890.299097091</v>
      </c>
      <c r="N232" s="2">
        <f t="shared" si="87"/>
        <v>618089.30612550431</v>
      </c>
      <c r="O232" s="3">
        <f t="shared" si="88"/>
        <v>923490.14172159997</v>
      </c>
      <c r="P232" s="39">
        <f t="shared" si="101"/>
        <v>0</v>
      </c>
      <c r="Q232" s="34">
        <f t="shared" si="102"/>
        <v>0</v>
      </c>
      <c r="R232" s="23">
        <f t="shared" si="103"/>
        <v>0</v>
      </c>
      <c r="S232" s="39">
        <f t="shared" si="104"/>
        <v>0</v>
      </c>
      <c r="T232" s="34">
        <f t="shared" si="105"/>
        <v>0</v>
      </c>
      <c r="U232" s="23">
        <f t="shared" si="106"/>
        <v>0</v>
      </c>
      <c r="V232" s="39">
        <f t="shared" si="107"/>
        <v>0</v>
      </c>
      <c r="W232" s="34">
        <f t="shared" si="108"/>
        <v>0</v>
      </c>
      <c r="X232" s="23">
        <f t="shared" si="109"/>
        <v>0</v>
      </c>
      <c r="Y232" s="39">
        <f t="shared" si="110"/>
        <v>48864133.695375204</v>
      </c>
      <c r="Z232" s="34">
        <f t="shared" si="89"/>
        <v>618089.30612550431</v>
      </c>
      <c r="AA232" s="23">
        <f t="shared" si="111"/>
        <v>305400.83559609501</v>
      </c>
      <c r="AC232">
        <v>212</v>
      </c>
      <c r="AD232" s="3">
        <f t="shared" si="90"/>
        <v>0</v>
      </c>
      <c r="AE232" s="3">
        <f t="shared" si="91"/>
        <v>0</v>
      </c>
      <c r="AF232" s="3">
        <f t="shared" si="92"/>
        <v>0</v>
      </c>
      <c r="AG232" s="3">
        <f t="shared" si="93"/>
        <v>923490.14172159927</v>
      </c>
    </row>
    <row r="233" spans="2:33">
      <c r="B233">
        <v>213</v>
      </c>
      <c r="C233" s="3">
        <f t="shared" si="94"/>
        <v>48246044.389249802</v>
      </c>
      <c r="D233">
        <f t="shared" si="95"/>
        <v>9.9000000000000005E-2</v>
      </c>
      <c r="E233" s="13">
        <f t="shared" si="84"/>
        <v>8.6498744788083837E-3</v>
      </c>
      <c r="F233" s="15">
        <f t="shared" si="96"/>
        <v>70353890.299097091</v>
      </c>
      <c r="G233" s="16">
        <f t="shared" si="97"/>
        <v>2.7964884839180126E-3</v>
      </c>
      <c r="H233" s="17">
        <f t="shared" si="85"/>
        <v>523409.76957246271</v>
      </c>
      <c r="I233" s="17">
        <f t="shared" si="86"/>
        <v>301537.77743281127</v>
      </c>
      <c r="J233" s="2">
        <f t="shared" si="98"/>
        <v>196743.84402025619</v>
      </c>
      <c r="K233" s="2">
        <f t="shared" si="99"/>
        <v>415620.41851077479</v>
      </c>
      <c r="L233" s="15">
        <f>K233/(1-SUM(G$21:G233))</f>
        <v>608552.32018305059</v>
      </c>
      <c r="M233" s="15">
        <f t="shared" si="100"/>
        <v>69745337.978914037</v>
      </c>
      <c r="N233" s="2">
        <f t="shared" si="87"/>
        <v>612364.26253103092</v>
      </c>
      <c r="O233" s="3">
        <f t="shared" si="88"/>
        <v>913902.03996384214</v>
      </c>
      <c r="P233" s="39">
        <f t="shared" si="101"/>
        <v>0</v>
      </c>
      <c r="Q233" s="34">
        <f t="shared" si="102"/>
        <v>0</v>
      </c>
      <c r="R233" s="23">
        <f t="shared" si="103"/>
        <v>0</v>
      </c>
      <c r="S233" s="39">
        <f t="shared" si="104"/>
        <v>0</v>
      </c>
      <c r="T233" s="34">
        <f t="shared" si="105"/>
        <v>0</v>
      </c>
      <c r="U233" s="23">
        <f t="shared" si="106"/>
        <v>0</v>
      </c>
      <c r="V233" s="39">
        <f t="shared" si="107"/>
        <v>0</v>
      </c>
      <c r="W233" s="34">
        <f t="shared" si="108"/>
        <v>0</v>
      </c>
      <c r="X233" s="23">
        <f t="shared" si="109"/>
        <v>0</v>
      </c>
      <c r="Y233" s="39">
        <f t="shared" si="110"/>
        <v>48246044.389249697</v>
      </c>
      <c r="Z233" s="34">
        <f t="shared" si="89"/>
        <v>612364.26253103092</v>
      </c>
      <c r="AA233" s="23">
        <f t="shared" si="111"/>
        <v>301537.77743281057</v>
      </c>
      <c r="AC233">
        <v>213</v>
      </c>
      <c r="AD233" s="3">
        <f t="shared" si="90"/>
        <v>0</v>
      </c>
      <c r="AE233" s="3">
        <f t="shared" si="91"/>
        <v>0</v>
      </c>
      <c r="AF233" s="3">
        <f t="shared" si="92"/>
        <v>0</v>
      </c>
      <c r="AG233" s="3">
        <f t="shared" si="93"/>
        <v>913902.03996384144</v>
      </c>
    </row>
    <row r="234" spans="2:33">
      <c r="B234">
        <v>214</v>
      </c>
      <c r="C234" s="3">
        <f t="shared" si="94"/>
        <v>47633680.126718774</v>
      </c>
      <c r="D234">
        <f t="shared" si="95"/>
        <v>9.9000000000000005E-2</v>
      </c>
      <c r="E234" s="13">
        <f t="shared" si="84"/>
        <v>8.6498744788083837E-3</v>
      </c>
      <c r="F234" s="15">
        <f t="shared" si="96"/>
        <v>69745337.978914037</v>
      </c>
      <c r="G234" s="16">
        <f t="shared" si="97"/>
        <v>2.8154230413612075E-3</v>
      </c>
      <c r="H234" s="17">
        <f t="shared" si="85"/>
        <v>518882.34076467884</v>
      </c>
      <c r="I234" s="17">
        <f t="shared" si="86"/>
        <v>297710.50079199235</v>
      </c>
      <c r="J234" s="2">
        <f t="shared" si="98"/>
        <v>196362.63157335948</v>
      </c>
      <c r="K234" s="2">
        <f t="shared" si="99"/>
        <v>410326.84194438881</v>
      </c>
      <c r="L234" s="15">
        <f>K234/(1-SUM(G$21:G234))</f>
        <v>603288.41899967974</v>
      </c>
      <c r="M234" s="15">
        <f t="shared" si="100"/>
        <v>69142049.559914351</v>
      </c>
      <c r="N234" s="2">
        <f t="shared" si="87"/>
        <v>606689.47351774829</v>
      </c>
      <c r="O234" s="3">
        <f t="shared" si="88"/>
        <v>904399.97430974059</v>
      </c>
      <c r="P234" s="39">
        <f t="shared" si="101"/>
        <v>0</v>
      </c>
      <c r="Q234" s="34">
        <f t="shared" si="102"/>
        <v>0</v>
      </c>
      <c r="R234" s="23">
        <f t="shared" si="103"/>
        <v>0</v>
      </c>
      <c r="S234" s="39">
        <f t="shared" si="104"/>
        <v>0</v>
      </c>
      <c r="T234" s="34">
        <f t="shared" si="105"/>
        <v>0</v>
      </c>
      <c r="U234" s="23">
        <f t="shared" si="106"/>
        <v>0</v>
      </c>
      <c r="V234" s="39">
        <f t="shared" si="107"/>
        <v>0</v>
      </c>
      <c r="W234" s="34">
        <f t="shared" si="108"/>
        <v>0</v>
      </c>
      <c r="X234" s="23">
        <f t="shared" si="109"/>
        <v>0</v>
      </c>
      <c r="Y234" s="39">
        <f t="shared" si="110"/>
        <v>47633680.12671867</v>
      </c>
      <c r="Z234" s="34">
        <f t="shared" si="89"/>
        <v>606689.47351774829</v>
      </c>
      <c r="AA234" s="23">
        <f t="shared" si="111"/>
        <v>297710.50079199165</v>
      </c>
      <c r="AC234">
        <v>214</v>
      </c>
      <c r="AD234" s="3">
        <f t="shared" si="90"/>
        <v>0</v>
      </c>
      <c r="AE234" s="3">
        <f t="shared" si="91"/>
        <v>0</v>
      </c>
      <c r="AF234" s="3">
        <f t="shared" si="92"/>
        <v>0</v>
      </c>
      <c r="AG234" s="3">
        <f t="shared" si="93"/>
        <v>904399.97430973989</v>
      </c>
    </row>
    <row r="235" spans="2:33">
      <c r="B235">
        <v>215</v>
      </c>
      <c r="C235" s="3">
        <f t="shared" si="94"/>
        <v>47026990.653201029</v>
      </c>
      <c r="D235">
        <f t="shared" si="95"/>
        <v>9.9000000000000005E-2</v>
      </c>
      <c r="E235" s="13">
        <f t="shared" si="84"/>
        <v>8.6498744788083837E-3</v>
      </c>
      <c r="F235" s="15">
        <f t="shared" si="96"/>
        <v>69142049.559914351</v>
      </c>
      <c r="G235" s="16">
        <f t="shared" si="97"/>
        <v>2.8344858015370905E-3</v>
      </c>
      <c r="H235" s="17">
        <f t="shared" si="85"/>
        <v>514394.07364779396</v>
      </c>
      <c r="I235" s="17">
        <f t="shared" si="86"/>
        <v>293918.69158250641</v>
      </c>
      <c r="J235" s="2">
        <f t="shared" si="98"/>
        <v>195982.15776675107</v>
      </c>
      <c r="K235" s="2">
        <f t="shared" si="99"/>
        <v>405082.34520151553</v>
      </c>
      <c r="L235" s="15">
        <f>K235/(1-SUM(G$21:G235))</f>
        <v>598070.04990081373</v>
      </c>
      <c r="M235" s="15">
        <f t="shared" si="100"/>
        <v>68543979.510013536</v>
      </c>
      <c r="N235" s="2">
        <f t="shared" si="87"/>
        <v>601064.50296826661</v>
      </c>
      <c r="O235" s="3">
        <f t="shared" si="88"/>
        <v>894983.19455077301</v>
      </c>
      <c r="P235" s="39">
        <f t="shared" si="101"/>
        <v>0</v>
      </c>
      <c r="Q235" s="34">
        <f t="shared" si="102"/>
        <v>0</v>
      </c>
      <c r="R235" s="23">
        <f t="shared" si="103"/>
        <v>0</v>
      </c>
      <c r="S235" s="39">
        <f t="shared" si="104"/>
        <v>0</v>
      </c>
      <c r="T235" s="34">
        <f t="shared" si="105"/>
        <v>0</v>
      </c>
      <c r="U235" s="23">
        <f t="shared" si="106"/>
        <v>0</v>
      </c>
      <c r="V235" s="39">
        <f t="shared" si="107"/>
        <v>0</v>
      </c>
      <c r="W235" s="34">
        <f t="shared" si="108"/>
        <v>0</v>
      </c>
      <c r="X235" s="23">
        <f t="shared" si="109"/>
        <v>0</v>
      </c>
      <c r="Y235" s="39">
        <f t="shared" si="110"/>
        <v>47026990.653200924</v>
      </c>
      <c r="Z235" s="34">
        <f t="shared" si="89"/>
        <v>601064.50296826661</v>
      </c>
      <c r="AA235" s="23">
        <f t="shared" si="111"/>
        <v>293918.69158250577</v>
      </c>
      <c r="AC235">
        <v>215</v>
      </c>
      <c r="AD235" s="3">
        <f t="shared" si="90"/>
        <v>0</v>
      </c>
      <c r="AE235" s="3">
        <f t="shared" si="91"/>
        <v>0</v>
      </c>
      <c r="AF235" s="3">
        <f t="shared" si="92"/>
        <v>0</v>
      </c>
      <c r="AG235" s="3">
        <f t="shared" si="93"/>
        <v>894983.19455077243</v>
      </c>
    </row>
    <row r="236" spans="2:33">
      <c r="B236">
        <v>216</v>
      </c>
      <c r="C236" s="3">
        <f t="shared" si="94"/>
        <v>46425926.150232762</v>
      </c>
      <c r="D236">
        <f t="shared" si="95"/>
        <v>9.9000000000000005E-2</v>
      </c>
      <c r="E236" s="13">
        <f t="shared" si="84"/>
        <v>8.6498744788083837E-3</v>
      </c>
      <c r="F236" s="15">
        <f t="shared" si="96"/>
        <v>68543979.510013536</v>
      </c>
      <c r="G236" s="16">
        <f t="shared" si="97"/>
        <v>2.853677632484999E-3</v>
      </c>
      <c r="H236" s="17">
        <f t="shared" si="85"/>
        <v>509944.6294780976</v>
      </c>
      <c r="I236" s="17">
        <f t="shared" si="86"/>
        <v>290162.03843895474</v>
      </c>
      <c r="J236" s="2">
        <f t="shared" si="98"/>
        <v>195602.42116923572</v>
      </c>
      <c r="K236" s="2">
        <f t="shared" si="99"/>
        <v>399886.4973710762</v>
      </c>
      <c r="L236" s="15">
        <f>K236/(1-SUM(G$21:G236))</f>
        <v>592896.81903963711</v>
      </c>
      <c r="M236" s="15">
        <f t="shared" si="100"/>
        <v>67951082.690973893</v>
      </c>
      <c r="N236" s="2">
        <f t="shared" si="87"/>
        <v>595488.91854031198</v>
      </c>
      <c r="O236" s="3">
        <f t="shared" si="88"/>
        <v>885650.95697926672</v>
      </c>
      <c r="P236" s="39">
        <f t="shared" si="101"/>
        <v>0</v>
      </c>
      <c r="Q236" s="34">
        <f t="shared" si="102"/>
        <v>0</v>
      </c>
      <c r="R236" s="23">
        <f t="shared" si="103"/>
        <v>0</v>
      </c>
      <c r="S236" s="39">
        <f t="shared" si="104"/>
        <v>0</v>
      </c>
      <c r="T236" s="34">
        <f t="shared" si="105"/>
        <v>0</v>
      </c>
      <c r="U236" s="23">
        <f t="shared" si="106"/>
        <v>0</v>
      </c>
      <c r="V236" s="39">
        <f t="shared" si="107"/>
        <v>0</v>
      </c>
      <c r="W236" s="34">
        <f t="shared" si="108"/>
        <v>0</v>
      </c>
      <c r="X236" s="23">
        <f t="shared" si="109"/>
        <v>0</v>
      </c>
      <c r="Y236" s="39">
        <f t="shared" si="110"/>
        <v>46425926.150232658</v>
      </c>
      <c r="Z236" s="34">
        <f t="shared" si="89"/>
        <v>595488.91854031198</v>
      </c>
      <c r="AA236" s="23">
        <f t="shared" si="111"/>
        <v>290162.0384389541</v>
      </c>
      <c r="AC236">
        <v>216</v>
      </c>
      <c r="AD236" s="3">
        <f t="shared" si="90"/>
        <v>0</v>
      </c>
      <c r="AE236" s="3">
        <f t="shared" si="91"/>
        <v>0</v>
      </c>
      <c r="AF236" s="3">
        <f t="shared" si="92"/>
        <v>0</v>
      </c>
      <c r="AG236" s="3">
        <f t="shared" si="93"/>
        <v>885650.95697926614</v>
      </c>
    </row>
    <row r="237" spans="2:33">
      <c r="B237">
        <v>217</v>
      </c>
      <c r="C237" s="3">
        <f t="shared" si="94"/>
        <v>45830437.231692448</v>
      </c>
      <c r="D237">
        <f t="shared" si="95"/>
        <v>9.9000000000000005E-2</v>
      </c>
      <c r="E237" s="13">
        <f t="shared" si="84"/>
        <v>8.6498744788083837E-3</v>
      </c>
      <c r="F237" s="15">
        <f t="shared" si="96"/>
        <v>67951082.690973893</v>
      </c>
      <c r="G237" s="16">
        <f t="shared" si="97"/>
        <v>2.8729994081216161E-3</v>
      </c>
      <c r="H237" s="17">
        <f t="shared" si="85"/>
        <v>505533.67244196951</v>
      </c>
      <c r="I237" s="17">
        <f t="shared" si="86"/>
        <v>286440.2326980778</v>
      </c>
      <c r="J237" s="2">
        <f t="shared" si="98"/>
        <v>195223.420352391</v>
      </c>
      <c r="K237" s="2">
        <f t="shared" si="99"/>
        <v>394738.87128167425</v>
      </c>
      <c r="L237" s="15">
        <f>K237/(1-SUM(G$21:G237))</f>
        <v>587768.33597605955</v>
      </c>
      <c r="M237" s="15">
        <f t="shared" si="100"/>
        <v>67363314.354997829</v>
      </c>
      <c r="N237" s="2">
        <f t="shared" si="87"/>
        <v>589962.29163406522</v>
      </c>
      <c r="O237" s="3">
        <f t="shared" si="88"/>
        <v>876402.52433214302</v>
      </c>
      <c r="P237" s="39">
        <f t="shared" si="101"/>
        <v>0</v>
      </c>
      <c r="Q237" s="34">
        <f t="shared" si="102"/>
        <v>0</v>
      </c>
      <c r="R237" s="23">
        <f t="shared" si="103"/>
        <v>0</v>
      </c>
      <c r="S237" s="39">
        <f t="shared" si="104"/>
        <v>0</v>
      </c>
      <c r="T237" s="34">
        <f t="shared" si="105"/>
        <v>0</v>
      </c>
      <c r="U237" s="23">
        <f t="shared" si="106"/>
        <v>0</v>
      </c>
      <c r="V237" s="39">
        <f t="shared" si="107"/>
        <v>0</v>
      </c>
      <c r="W237" s="34">
        <f t="shared" si="108"/>
        <v>0</v>
      </c>
      <c r="X237" s="23">
        <f t="shared" si="109"/>
        <v>0</v>
      </c>
      <c r="Y237" s="39">
        <f t="shared" si="110"/>
        <v>45830437.231692344</v>
      </c>
      <c r="Z237" s="34">
        <f t="shared" si="89"/>
        <v>589962.29163406522</v>
      </c>
      <c r="AA237" s="23">
        <f t="shared" si="111"/>
        <v>286440.23269807716</v>
      </c>
      <c r="AC237">
        <v>217</v>
      </c>
      <c r="AD237" s="3">
        <f t="shared" si="90"/>
        <v>0</v>
      </c>
      <c r="AE237" s="3">
        <f t="shared" si="91"/>
        <v>0</v>
      </c>
      <c r="AF237" s="3">
        <f t="shared" si="92"/>
        <v>0</v>
      </c>
      <c r="AG237" s="3">
        <f t="shared" si="93"/>
        <v>876402.52433214244</v>
      </c>
    </row>
    <row r="238" spans="2:33">
      <c r="B238">
        <v>218</v>
      </c>
      <c r="C238" s="3">
        <f t="shared" si="94"/>
        <v>45240474.94005838</v>
      </c>
      <c r="D238">
        <f t="shared" si="95"/>
        <v>9.9000000000000005E-2</v>
      </c>
      <c r="E238" s="13">
        <f t="shared" si="84"/>
        <v>8.6498744788083837E-3</v>
      </c>
      <c r="F238" s="15">
        <f t="shared" si="96"/>
        <v>67363314.354997829</v>
      </c>
      <c r="G238" s="16">
        <f t="shared" si="97"/>
        <v>2.892452008280773E-3</v>
      </c>
      <c r="H238" s="17">
        <f t="shared" si="85"/>
        <v>501160.86963053537</v>
      </c>
      <c r="I238" s="17">
        <f t="shared" si="86"/>
        <v>282752.96837536484</v>
      </c>
      <c r="J238" s="2">
        <f t="shared" si="98"/>
        <v>194845.15389056251</v>
      </c>
      <c r="K238" s="2">
        <f t="shared" si="99"/>
        <v>389639.04346922372</v>
      </c>
      <c r="L238" s="15">
        <f>K238/(1-SUM(G$21:G238))</f>
        <v>582684.21364724846</v>
      </c>
      <c r="M238" s="15">
        <f t="shared" si="100"/>
        <v>66780630.141350582</v>
      </c>
      <c r="N238" s="2">
        <f t="shared" si="87"/>
        <v>584484.19735978625</v>
      </c>
      <c r="O238" s="3">
        <f t="shared" si="88"/>
        <v>867237.16573515115</v>
      </c>
      <c r="P238" s="39">
        <f t="shared" si="101"/>
        <v>0</v>
      </c>
      <c r="Q238" s="34">
        <f t="shared" si="102"/>
        <v>0</v>
      </c>
      <c r="R238" s="23">
        <f t="shared" si="103"/>
        <v>0</v>
      </c>
      <c r="S238" s="39">
        <f t="shared" si="104"/>
        <v>0</v>
      </c>
      <c r="T238" s="34">
        <f t="shared" si="105"/>
        <v>0</v>
      </c>
      <c r="U238" s="23">
        <f t="shared" si="106"/>
        <v>0</v>
      </c>
      <c r="V238" s="39">
        <f t="shared" si="107"/>
        <v>0</v>
      </c>
      <c r="W238" s="34">
        <f t="shared" si="108"/>
        <v>0</v>
      </c>
      <c r="X238" s="23">
        <f t="shared" si="109"/>
        <v>0</v>
      </c>
      <c r="Y238" s="39">
        <f t="shared" si="110"/>
        <v>45240474.940058276</v>
      </c>
      <c r="Z238" s="34">
        <f t="shared" si="89"/>
        <v>584484.19735978625</v>
      </c>
      <c r="AA238" s="23">
        <f t="shared" si="111"/>
        <v>282752.9683753642</v>
      </c>
      <c r="AC238">
        <v>218</v>
      </c>
      <c r="AD238" s="3">
        <f t="shared" si="90"/>
        <v>0</v>
      </c>
      <c r="AE238" s="3">
        <f t="shared" si="91"/>
        <v>0</v>
      </c>
      <c r="AF238" s="3">
        <f t="shared" si="92"/>
        <v>0</v>
      </c>
      <c r="AG238" s="3">
        <f t="shared" si="93"/>
        <v>867237.16573515045</v>
      </c>
    </row>
    <row r="239" spans="2:33">
      <c r="B239">
        <v>219</v>
      </c>
      <c r="C239" s="3">
        <f t="shared" si="94"/>
        <v>44655990.742698595</v>
      </c>
      <c r="D239">
        <f t="shared" si="95"/>
        <v>9.9000000000000005E-2</v>
      </c>
      <c r="E239" s="13">
        <f t="shared" si="84"/>
        <v>8.6498744788083837E-3</v>
      </c>
      <c r="F239" s="15">
        <f t="shared" si="96"/>
        <v>66780630.141350582</v>
      </c>
      <c r="G239" s="16">
        <f t="shared" si="97"/>
        <v>2.9120363187535086E-3</v>
      </c>
      <c r="H239" s="17">
        <f t="shared" si="85"/>
        <v>496825.89101454074</v>
      </c>
      <c r="I239" s="17">
        <f t="shared" si="86"/>
        <v>279099.9421418662</v>
      </c>
      <c r="J239" s="2">
        <f t="shared" si="98"/>
        <v>194467.62036085816</v>
      </c>
      <c r="K239" s="2">
        <f t="shared" si="99"/>
        <v>384586.59414485801</v>
      </c>
      <c r="L239" s="15">
        <f>K239/(1-SUM(G$21:G239))</f>
        <v>577644.06833841675</v>
      </c>
      <c r="M239" s="15">
        <f t="shared" si="100"/>
        <v>66202986.073012166</v>
      </c>
      <c r="N239" s="2">
        <f t="shared" si="87"/>
        <v>579054.21450571623</v>
      </c>
      <c r="O239" s="3">
        <f t="shared" si="88"/>
        <v>858154.15664758242</v>
      </c>
      <c r="P239" s="39">
        <f t="shared" si="101"/>
        <v>0</v>
      </c>
      <c r="Q239" s="34">
        <f t="shared" si="102"/>
        <v>0</v>
      </c>
      <c r="R239" s="23">
        <f t="shared" si="103"/>
        <v>0</v>
      </c>
      <c r="S239" s="39">
        <f t="shared" si="104"/>
        <v>0</v>
      </c>
      <c r="T239" s="34">
        <f t="shared" si="105"/>
        <v>0</v>
      </c>
      <c r="U239" s="23">
        <f t="shared" si="106"/>
        <v>0</v>
      </c>
      <c r="V239" s="39">
        <f t="shared" si="107"/>
        <v>0</v>
      </c>
      <c r="W239" s="34">
        <f t="shared" si="108"/>
        <v>0</v>
      </c>
      <c r="X239" s="23">
        <f t="shared" si="109"/>
        <v>0</v>
      </c>
      <c r="Y239" s="39">
        <f t="shared" si="110"/>
        <v>44655990.742698491</v>
      </c>
      <c r="Z239" s="34">
        <f t="shared" si="89"/>
        <v>579054.21450571623</v>
      </c>
      <c r="AA239" s="23">
        <f t="shared" si="111"/>
        <v>279099.94214186555</v>
      </c>
      <c r="AC239">
        <v>219</v>
      </c>
      <c r="AD239" s="3">
        <f t="shared" si="90"/>
        <v>0</v>
      </c>
      <c r="AE239" s="3">
        <f t="shared" si="91"/>
        <v>0</v>
      </c>
      <c r="AF239" s="3">
        <f t="shared" si="92"/>
        <v>0</v>
      </c>
      <c r="AG239" s="3">
        <f t="shared" si="93"/>
        <v>858154.15664758184</v>
      </c>
    </row>
    <row r="240" spans="2:33">
      <c r="B240">
        <v>220</v>
      </c>
      <c r="C240" s="3">
        <f t="shared" si="94"/>
        <v>44076936.528192878</v>
      </c>
      <c r="D240">
        <f t="shared" si="95"/>
        <v>9.9000000000000005E-2</v>
      </c>
      <c r="E240" s="13">
        <f t="shared" si="84"/>
        <v>8.6498744788083837E-3</v>
      </c>
      <c r="F240" s="15">
        <f t="shared" si="96"/>
        <v>66202986.073012166</v>
      </c>
      <c r="G240" s="16">
        <f t="shared" si="97"/>
        <v>2.9317532313284022E-3</v>
      </c>
      <c r="H240" s="17">
        <f t="shared" si="85"/>
        <v>492528.40941944282</v>
      </c>
      <c r="I240" s="17">
        <f t="shared" si="86"/>
        <v>275480.8533012055</v>
      </c>
      <c r="J240" s="2">
        <f t="shared" si="98"/>
        <v>194090.81834314263</v>
      </c>
      <c r="K240" s="2">
        <f t="shared" si="99"/>
        <v>379581.10716311523</v>
      </c>
      <c r="L240" s="15">
        <f>K240/(1-SUM(G$21:G240))</f>
        <v>572647.51965386118</v>
      </c>
      <c r="M240" s="15">
        <f t="shared" si="100"/>
        <v>65630338.553358302</v>
      </c>
      <c r="N240" s="2">
        <f t="shared" si="87"/>
        <v>573671.92550625792</v>
      </c>
      <c r="O240" s="3">
        <f t="shared" si="88"/>
        <v>849152.77880746336</v>
      </c>
      <c r="P240" s="39">
        <f t="shared" si="101"/>
        <v>0</v>
      </c>
      <c r="Q240" s="34">
        <f t="shared" si="102"/>
        <v>0</v>
      </c>
      <c r="R240" s="23">
        <f t="shared" si="103"/>
        <v>0</v>
      </c>
      <c r="S240" s="39">
        <f t="shared" si="104"/>
        <v>0</v>
      </c>
      <c r="T240" s="34">
        <f t="shared" si="105"/>
        <v>0</v>
      </c>
      <c r="U240" s="23">
        <f t="shared" si="106"/>
        <v>0</v>
      </c>
      <c r="V240" s="39">
        <f t="shared" si="107"/>
        <v>0</v>
      </c>
      <c r="W240" s="34">
        <f t="shared" si="108"/>
        <v>0</v>
      </c>
      <c r="X240" s="23">
        <f t="shared" si="109"/>
        <v>0</v>
      </c>
      <c r="Y240" s="39">
        <f t="shared" si="110"/>
        <v>44076936.528192773</v>
      </c>
      <c r="Z240" s="34">
        <f t="shared" si="89"/>
        <v>573671.92550625792</v>
      </c>
      <c r="AA240" s="23">
        <f t="shared" si="111"/>
        <v>275480.8533012048</v>
      </c>
      <c r="AC240">
        <v>220</v>
      </c>
      <c r="AD240" s="3">
        <f t="shared" si="90"/>
        <v>0</v>
      </c>
      <c r="AE240" s="3">
        <f t="shared" si="91"/>
        <v>0</v>
      </c>
      <c r="AF240" s="3">
        <f t="shared" si="92"/>
        <v>0</v>
      </c>
      <c r="AG240" s="3">
        <f t="shared" si="93"/>
        <v>849152.77880746266</v>
      </c>
    </row>
    <row r="241" spans="2:33">
      <c r="B241">
        <v>221</v>
      </c>
      <c r="C241" s="3">
        <f t="shared" si="94"/>
        <v>43503264.602686621</v>
      </c>
      <c r="D241">
        <f t="shared" si="95"/>
        <v>9.9000000000000005E-2</v>
      </c>
      <c r="E241" s="13">
        <f t="shared" si="84"/>
        <v>8.6498744788083837E-3</v>
      </c>
      <c r="F241" s="15">
        <f t="shared" si="96"/>
        <v>65630338.553358302</v>
      </c>
      <c r="G241" s="16">
        <f t="shared" si="97"/>
        <v>2.9516036438321886E-3</v>
      </c>
      <c r="H241" s="17">
        <f t="shared" si="85"/>
        <v>488268.10050071735</v>
      </c>
      <c r="I241" s="17">
        <f t="shared" si="86"/>
        <v>271895.40376679139</v>
      </c>
      <c r="J241" s="2">
        <f t="shared" si="98"/>
        <v>193714.74642003255</v>
      </c>
      <c r="K241" s="2">
        <f t="shared" si="99"/>
        <v>374622.16999039968</v>
      </c>
      <c r="L241" s="15">
        <f>K241/(1-SUM(G$21:G241))</f>
        <v>567694.19048825442</v>
      </c>
      <c r="M241" s="15">
        <f t="shared" si="100"/>
        <v>65062644.362870045</v>
      </c>
      <c r="N241" s="2">
        <f t="shared" si="87"/>
        <v>568336.9164104322</v>
      </c>
      <c r="O241" s="3">
        <f t="shared" si="88"/>
        <v>840232.32017722353</v>
      </c>
      <c r="P241" s="39">
        <f t="shared" si="101"/>
        <v>0</v>
      </c>
      <c r="Q241" s="34">
        <f t="shared" si="102"/>
        <v>0</v>
      </c>
      <c r="R241" s="23">
        <f t="shared" si="103"/>
        <v>0</v>
      </c>
      <c r="S241" s="39">
        <f t="shared" si="104"/>
        <v>0</v>
      </c>
      <c r="T241" s="34">
        <f t="shared" si="105"/>
        <v>0</v>
      </c>
      <c r="U241" s="23">
        <f t="shared" si="106"/>
        <v>0</v>
      </c>
      <c r="V241" s="39">
        <f t="shared" si="107"/>
        <v>0</v>
      </c>
      <c r="W241" s="34">
        <f t="shared" si="108"/>
        <v>0</v>
      </c>
      <c r="X241" s="23">
        <f t="shared" si="109"/>
        <v>0</v>
      </c>
      <c r="Y241" s="39">
        <f t="shared" si="110"/>
        <v>43503264.602686517</v>
      </c>
      <c r="Z241" s="34">
        <f t="shared" si="89"/>
        <v>568336.9164104322</v>
      </c>
      <c r="AA241" s="23">
        <f t="shared" si="111"/>
        <v>271895.4037667907</v>
      </c>
      <c r="AC241">
        <v>221</v>
      </c>
      <c r="AD241" s="3">
        <f t="shared" si="90"/>
        <v>0</v>
      </c>
      <c r="AE241" s="3">
        <f t="shared" si="91"/>
        <v>0</v>
      </c>
      <c r="AF241" s="3">
        <f t="shared" si="92"/>
        <v>0</v>
      </c>
      <c r="AG241" s="3">
        <f t="shared" si="93"/>
        <v>840232.32017722283</v>
      </c>
    </row>
    <row r="242" spans="2:33">
      <c r="B242">
        <v>222</v>
      </c>
      <c r="C242" s="3">
        <f t="shared" si="94"/>
        <v>42934927.68627619</v>
      </c>
      <c r="D242">
        <f t="shared" si="95"/>
        <v>9.9000000000000005E-2</v>
      </c>
      <c r="E242" s="13">
        <f t="shared" si="84"/>
        <v>8.6498744788083837E-3</v>
      </c>
      <c r="F242" s="15">
        <f t="shared" si="96"/>
        <v>65062644.362870045</v>
      </c>
      <c r="G242" s="16">
        <f t="shared" si="97"/>
        <v>2.9715884601706354E-3</v>
      </c>
      <c r="H242" s="17">
        <f t="shared" si="85"/>
        <v>484044.64271937986</v>
      </c>
      <c r="I242" s="17">
        <f t="shared" si="86"/>
        <v>268343.29803922615</v>
      </c>
      <c r="J242" s="2">
        <f t="shared" si="98"/>
        <v>193339.40317689066</v>
      </c>
      <c r="K242" s="2">
        <f t="shared" si="99"/>
        <v>369709.37367371609</v>
      </c>
      <c r="L242" s="15">
        <f>K242/(1-SUM(G$21:G242))</f>
        <v>562783.70699818234</v>
      </c>
      <c r="M242" s="15">
        <f t="shared" si="100"/>
        <v>64499860.655871861</v>
      </c>
      <c r="N242" s="2">
        <f t="shared" si="87"/>
        <v>563048.77685060678</v>
      </c>
      <c r="O242" s="3">
        <f t="shared" si="88"/>
        <v>831392.07488983287</v>
      </c>
      <c r="P242" s="39">
        <f t="shared" si="101"/>
        <v>0</v>
      </c>
      <c r="Q242" s="34">
        <f t="shared" si="102"/>
        <v>0</v>
      </c>
      <c r="R242" s="23">
        <f t="shared" si="103"/>
        <v>0</v>
      </c>
      <c r="S242" s="39">
        <f t="shared" si="104"/>
        <v>0</v>
      </c>
      <c r="T242" s="34">
        <f t="shared" si="105"/>
        <v>0</v>
      </c>
      <c r="U242" s="23">
        <f t="shared" si="106"/>
        <v>0</v>
      </c>
      <c r="V242" s="39">
        <f t="shared" si="107"/>
        <v>0</v>
      </c>
      <c r="W242" s="34">
        <f t="shared" si="108"/>
        <v>0</v>
      </c>
      <c r="X242" s="23">
        <f t="shared" si="109"/>
        <v>0</v>
      </c>
      <c r="Y242" s="39">
        <f t="shared" si="110"/>
        <v>42934927.686276086</v>
      </c>
      <c r="Z242" s="34">
        <f t="shared" si="89"/>
        <v>563048.77685060678</v>
      </c>
      <c r="AA242" s="23">
        <f t="shared" si="111"/>
        <v>268343.29803922551</v>
      </c>
      <c r="AC242">
        <v>222</v>
      </c>
      <c r="AD242" s="3">
        <f t="shared" si="90"/>
        <v>0</v>
      </c>
      <c r="AE242" s="3">
        <f t="shared" si="91"/>
        <v>0</v>
      </c>
      <c r="AF242" s="3">
        <f t="shared" si="92"/>
        <v>0</v>
      </c>
      <c r="AG242" s="3">
        <f t="shared" si="93"/>
        <v>831392.07488983229</v>
      </c>
    </row>
    <row r="243" spans="2:33">
      <c r="B243">
        <v>223</v>
      </c>
      <c r="C243" s="3">
        <f t="shared" si="94"/>
        <v>42371878.909425586</v>
      </c>
      <c r="D243">
        <f t="shared" si="95"/>
        <v>9.9000000000000005E-2</v>
      </c>
      <c r="E243" s="13">
        <f t="shared" si="84"/>
        <v>8.6498744788083837E-3</v>
      </c>
      <c r="F243" s="15">
        <f t="shared" si="96"/>
        <v>64499860.655871861</v>
      </c>
      <c r="G243" s="16">
        <f t="shared" si="97"/>
        <v>2.991708590369708E-3</v>
      </c>
      <c r="H243" s="17">
        <f t="shared" si="85"/>
        <v>479857.7173177175</v>
      </c>
      <c r="I243" s="17">
        <f t="shared" si="86"/>
        <v>264824.24318390992</v>
      </c>
      <c r="J243" s="2">
        <f t="shared" si="98"/>
        <v>192964.78720182099</v>
      </c>
      <c r="K243" s="2">
        <f t="shared" si="99"/>
        <v>364842.31280967384</v>
      </c>
      <c r="L243" s="15">
        <f>K243/(1-SUM(G$21:G243))</f>
        <v>557915.69857392961</v>
      </c>
      <c r="M243" s="15">
        <f t="shared" si="100"/>
        <v>63941944.957297929</v>
      </c>
      <c r="N243" s="2">
        <f t="shared" si="87"/>
        <v>557807.10001149483</v>
      </c>
      <c r="O243" s="3">
        <f t="shared" si="88"/>
        <v>822631.34319540474</v>
      </c>
      <c r="P243" s="39">
        <f t="shared" si="101"/>
        <v>0</v>
      </c>
      <c r="Q243" s="34">
        <f t="shared" si="102"/>
        <v>0</v>
      </c>
      <c r="R243" s="23">
        <f t="shared" si="103"/>
        <v>0</v>
      </c>
      <c r="S243" s="39">
        <f t="shared" si="104"/>
        <v>0</v>
      </c>
      <c r="T243" s="34">
        <f t="shared" si="105"/>
        <v>0</v>
      </c>
      <c r="U243" s="23">
        <f t="shared" si="106"/>
        <v>0</v>
      </c>
      <c r="V243" s="39">
        <f t="shared" si="107"/>
        <v>0</v>
      </c>
      <c r="W243" s="34">
        <f t="shared" si="108"/>
        <v>0</v>
      </c>
      <c r="X243" s="23">
        <f t="shared" si="109"/>
        <v>0</v>
      </c>
      <c r="Y243" s="39">
        <f t="shared" si="110"/>
        <v>42371878.909425482</v>
      </c>
      <c r="Z243" s="34">
        <f t="shared" si="89"/>
        <v>557807.10001149483</v>
      </c>
      <c r="AA243" s="23">
        <f t="shared" si="111"/>
        <v>264824.24318390928</v>
      </c>
      <c r="AC243">
        <v>223</v>
      </c>
      <c r="AD243" s="3">
        <f t="shared" si="90"/>
        <v>0</v>
      </c>
      <c r="AE243" s="3">
        <f t="shared" si="91"/>
        <v>0</v>
      </c>
      <c r="AF243" s="3">
        <f t="shared" si="92"/>
        <v>0</v>
      </c>
      <c r="AG243" s="3">
        <f t="shared" si="93"/>
        <v>822631.34319540416</v>
      </c>
    </row>
    <row r="244" spans="2:33">
      <c r="B244">
        <v>224</v>
      </c>
      <c r="C244" s="3">
        <f t="shared" si="94"/>
        <v>41814071.809414089</v>
      </c>
      <c r="D244">
        <f t="shared" si="95"/>
        <v>9.9000000000000005E-2</v>
      </c>
      <c r="E244" s="13">
        <f t="shared" si="84"/>
        <v>8.6498744788083837E-3</v>
      </c>
      <c r="F244" s="15">
        <f t="shared" si="96"/>
        <v>63941944.957297929</v>
      </c>
      <c r="G244" s="16">
        <f t="shared" si="97"/>
        <v>3.0119649506170037E-3</v>
      </c>
      <c r="H244" s="17">
        <f t="shared" si="85"/>
        <v>475707.00829523173</v>
      </c>
      <c r="I244" s="17">
        <f t="shared" si="86"/>
        <v>261337.94880883803</v>
      </c>
      <c r="J244" s="2">
        <f t="shared" si="98"/>
        <v>192590.89708566302</v>
      </c>
      <c r="K244" s="2">
        <f t="shared" si="99"/>
        <v>360020.58551375987</v>
      </c>
      <c r="L244" s="15">
        <f>K244/(1-SUM(G$21:G244))</f>
        <v>553089.7978115083</v>
      </c>
      <c r="M244" s="15">
        <f t="shared" si="100"/>
        <v>63388855.15948642</v>
      </c>
      <c r="N244" s="2">
        <f t="shared" si="87"/>
        <v>552611.48259942292</v>
      </c>
      <c r="O244" s="3">
        <f t="shared" si="88"/>
        <v>813949.43140826095</v>
      </c>
      <c r="P244" s="39">
        <f t="shared" si="101"/>
        <v>0</v>
      </c>
      <c r="Q244" s="34">
        <f t="shared" si="102"/>
        <v>0</v>
      </c>
      <c r="R244" s="23">
        <f t="shared" si="103"/>
        <v>0</v>
      </c>
      <c r="S244" s="39">
        <f t="shared" si="104"/>
        <v>0</v>
      </c>
      <c r="T244" s="34">
        <f t="shared" si="105"/>
        <v>0</v>
      </c>
      <c r="U244" s="23">
        <f t="shared" si="106"/>
        <v>0</v>
      </c>
      <c r="V244" s="39">
        <f t="shared" si="107"/>
        <v>0</v>
      </c>
      <c r="W244" s="34">
        <f t="shared" si="108"/>
        <v>0</v>
      </c>
      <c r="X244" s="23">
        <f t="shared" si="109"/>
        <v>0</v>
      </c>
      <c r="Y244" s="39">
        <f t="shared" si="110"/>
        <v>41814071.809413984</v>
      </c>
      <c r="Z244" s="34">
        <f t="shared" si="89"/>
        <v>552611.48259942292</v>
      </c>
      <c r="AA244" s="23">
        <f t="shared" si="111"/>
        <v>261337.94880883742</v>
      </c>
      <c r="AC244">
        <v>224</v>
      </c>
      <c r="AD244" s="3">
        <f t="shared" si="90"/>
        <v>0</v>
      </c>
      <c r="AE244" s="3">
        <f t="shared" si="91"/>
        <v>0</v>
      </c>
      <c r="AF244" s="3">
        <f t="shared" si="92"/>
        <v>0</v>
      </c>
      <c r="AG244" s="3">
        <f t="shared" si="93"/>
        <v>813949.43140826037</v>
      </c>
    </row>
    <row r="245" spans="2:33">
      <c r="B245">
        <v>225</v>
      </c>
      <c r="C245" s="3">
        <f t="shared" si="94"/>
        <v>41261460.326814659</v>
      </c>
      <c r="D245">
        <f t="shared" si="95"/>
        <v>9.9000000000000005E-2</v>
      </c>
      <c r="E245" s="13">
        <f t="shared" si="84"/>
        <v>8.6498744788083837E-3</v>
      </c>
      <c r="F245" s="15">
        <f t="shared" si="96"/>
        <v>63388855.15948642</v>
      </c>
      <c r="G245" s="16">
        <f t="shared" si="97"/>
        <v>3.032358463303473E-3</v>
      </c>
      <c r="H245" s="17">
        <f t="shared" si="85"/>
        <v>471592.20238478843</v>
      </c>
      <c r="I245" s="17">
        <f t="shared" si="86"/>
        <v>257884.1270425916</v>
      </c>
      <c r="J245" s="2">
        <f t="shared" si="98"/>
        <v>192217.73142198668</v>
      </c>
      <c r="K245" s="2">
        <f t="shared" si="99"/>
        <v>355243.7933898773</v>
      </c>
      <c r="L245" s="15">
        <f>K245/(1-SUM(G$21:G245))</f>
        <v>548305.64048492943</v>
      </c>
      <c r="M245" s="15">
        <f t="shared" si="100"/>
        <v>62840549.519001491</v>
      </c>
      <c r="N245" s="2">
        <f t="shared" si="87"/>
        <v>547461.52481186402</v>
      </c>
      <c r="O245" s="3">
        <f t="shared" si="88"/>
        <v>805345.65185445559</v>
      </c>
      <c r="P245" s="39">
        <f t="shared" si="101"/>
        <v>0</v>
      </c>
      <c r="Q245" s="34">
        <f t="shared" si="102"/>
        <v>0</v>
      </c>
      <c r="R245" s="23">
        <f t="shared" si="103"/>
        <v>0</v>
      </c>
      <c r="S245" s="39">
        <f t="shared" si="104"/>
        <v>0</v>
      </c>
      <c r="T245" s="34">
        <f t="shared" si="105"/>
        <v>0</v>
      </c>
      <c r="U245" s="23">
        <f t="shared" si="106"/>
        <v>0</v>
      </c>
      <c r="V245" s="39">
        <f t="shared" si="107"/>
        <v>0</v>
      </c>
      <c r="W245" s="34">
        <f t="shared" si="108"/>
        <v>0</v>
      </c>
      <c r="X245" s="23">
        <f t="shared" si="109"/>
        <v>0</v>
      </c>
      <c r="Y245" s="39">
        <f t="shared" si="110"/>
        <v>41261460.326814562</v>
      </c>
      <c r="Z245" s="34">
        <f t="shared" si="89"/>
        <v>547461.52481186402</v>
      </c>
      <c r="AA245" s="23">
        <f t="shared" si="111"/>
        <v>257884.12704259099</v>
      </c>
      <c r="AC245">
        <v>225</v>
      </c>
      <c r="AD245" s="3">
        <f t="shared" si="90"/>
        <v>0</v>
      </c>
      <c r="AE245" s="3">
        <f t="shared" si="91"/>
        <v>0</v>
      </c>
      <c r="AF245" s="3">
        <f t="shared" si="92"/>
        <v>0</v>
      </c>
      <c r="AG245" s="3">
        <f t="shared" si="93"/>
        <v>805345.65185445501</v>
      </c>
    </row>
    <row r="246" spans="2:33">
      <c r="B246">
        <v>226</v>
      </c>
      <c r="C246" s="3">
        <f t="shared" si="94"/>
        <v>40713998.802002795</v>
      </c>
      <c r="D246">
        <f t="shared" si="95"/>
        <v>9.9000000000000005E-2</v>
      </c>
      <c r="E246" s="13">
        <f t="shared" si="84"/>
        <v>8.6498744788083837E-3</v>
      </c>
      <c r="F246" s="15">
        <f t="shared" si="96"/>
        <v>62840549.519001491</v>
      </c>
      <c r="G246" s="16">
        <f t="shared" si="97"/>
        <v>3.0528900570654239E-3</v>
      </c>
      <c r="H246" s="17">
        <f t="shared" si="85"/>
        <v>467512.98902897525</v>
      </c>
      <c r="I246" s="17">
        <f t="shared" si="86"/>
        <v>254462.49251251746</v>
      </c>
      <c r="J246" s="2">
        <f t="shared" si="98"/>
        <v>191845.28880708705</v>
      </c>
      <c r="K246" s="2">
        <f t="shared" si="99"/>
        <v>350511.54150014702</v>
      </c>
      <c r="L246" s="15">
        <f>K246/(1-SUM(G$21:G246))</f>
        <v>543562.86551871209</v>
      </c>
      <c r="M246" s="15">
        <f t="shared" si="100"/>
        <v>62296986.65348278</v>
      </c>
      <c r="N246" s="2">
        <f t="shared" si="87"/>
        <v>542356.83030723408</v>
      </c>
      <c r="O246" s="3">
        <f t="shared" si="88"/>
        <v>796819.32281975157</v>
      </c>
      <c r="P246" s="39">
        <f t="shared" si="101"/>
        <v>0</v>
      </c>
      <c r="Q246" s="34">
        <f t="shared" si="102"/>
        <v>0</v>
      </c>
      <c r="R246" s="23">
        <f t="shared" si="103"/>
        <v>0</v>
      </c>
      <c r="S246" s="39">
        <f t="shared" si="104"/>
        <v>0</v>
      </c>
      <c r="T246" s="34">
        <f t="shared" si="105"/>
        <v>0</v>
      </c>
      <c r="U246" s="23">
        <f t="shared" si="106"/>
        <v>0</v>
      </c>
      <c r="V246" s="39">
        <f t="shared" si="107"/>
        <v>0</v>
      </c>
      <c r="W246" s="34">
        <f t="shared" si="108"/>
        <v>0</v>
      </c>
      <c r="X246" s="23">
        <f t="shared" si="109"/>
        <v>0</v>
      </c>
      <c r="Y246" s="39">
        <f t="shared" si="110"/>
        <v>40713998.802002698</v>
      </c>
      <c r="Z246" s="34">
        <f t="shared" si="89"/>
        <v>542356.83030723408</v>
      </c>
      <c r="AA246" s="23">
        <f t="shared" si="111"/>
        <v>254462.49251251688</v>
      </c>
      <c r="AC246">
        <v>226</v>
      </c>
      <c r="AD246" s="3">
        <f t="shared" si="90"/>
        <v>0</v>
      </c>
      <c r="AE246" s="3">
        <f t="shared" si="91"/>
        <v>0</v>
      </c>
      <c r="AF246" s="3">
        <f t="shared" si="92"/>
        <v>0</v>
      </c>
      <c r="AG246" s="3">
        <f t="shared" si="93"/>
        <v>796819.32281975099</v>
      </c>
    </row>
    <row r="247" spans="2:33">
      <c r="B247">
        <v>227</v>
      </c>
      <c r="C247" s="3">
        <f t="shared" si="94"/>
        <v>40171641.971695565</v>
      </c>
      <c r="D247">
        <f t="shared" si="95"/>
        <v>9.9000000000000005E-2</v>
      </c>
      <c r="E247" s="13">
        <f t="shared" si="84"/>
        <v>8.6498744788083837E-3</v>
      </c>
      <c r="F247" s="15">
        <f t="shared" si="96"/>
        <v>62296986.65348278</v>
      </c>
      <c r="G247" s="16">
        <f t="shared" si="97"/>
        <v>3.0735606668268046E-3</v>
      </c>
      <c r="H247" s="17">
        <f t="shared" si="85"/>
        <v>463469.06035666197</v>
      </c>
      <c r="I247" s="17">
        <f t="shared" si="86"/>
        <v>251072.7623230973</v>
      </c>
      <c r="J247" s="2">
        <f t="shared" si="98"/>
        <v>191473.56783997908</v>
      </c>
      <c r="K247" s="2">
        <f t="shared" si="99"/>
        <v>345823.43833497172</v>
      </c>
      <c r="L247" s="15">
        <f>K247/(1-SUM(G$21:G247))</f>
        <v>538861.1149606338</v>
      </c>
      <c r="M247" s="15">
        <f t="shared" si="100"/>
        <v>61758125.538522147</v>
      </c>
      <c r="N247" s="2">
        <f t="shared" si="87"/>
        <v>537297.00617495086</v>
      </c>
      <c r="O247" s="3">
        <f t="shared" si="88"/>
        <v>788369.76849804819</v>
      </c>
      <c r="P247" s="39">
        <f t="shared" si="101"/>
        <v>0</v>
      </c>
      <c r="Q247" s="34">
        <f t="shared" si="102"/>
        <v>0</v>
      </c>
      <c r="R247" s="23">
        <f t="shared" si="103"/>
        <v>0</v>
      </c>
      <c r="S247" s="39">
        <f t="shared" si="104"/>
        <v>0</v>
      </c>
      <c r="T247" s="34">
        <f t="shared" si="105"/>
        <v>0</v>
      </c>
      <c r="U247" s="23">
        <f t="shared" si="106"/>
        <v>0</v>
      </c>
      <c r="V247" s="39">
        <f t="shared" si="107"/>
        <v>0</v>
      </c>
      <c r="W247" s="34">
        <f t="shared" si="108"/>
        <v>0</v>
      </c>
      <c r="X247" s="23">
        <f t="shared" si="109"/>
        <v>0</v>
      </c>
      <c r="Y247" s="39">
        <f t="shared" si="110"/>
        <v>40171641.971695468</v>
      </c>
      <c r="Z247" s="34">
        <f t="shared" si="89"/>
        <v>537297.00617495086</v>
      </c>
      <c r="AA247" s="23">
        <f t="shared" si="111"/>
        <v>251072.76232309666</v>
      </c>
      <c r="AC247">
        <v>227</v>
      </c>
      <c r="AD247" s="3">
        <f t="shared" si="90"/>
        <v>0</v>
      </c>
      <c r="AE247" s="3">
        <f t="shared" si="91"/>
        <v>0</v>
      </c>
      <c r="AF247" s="3">
        <f t="shared" si="92"/>
        <v>0</v>
      </c>
      <c r="AG247" s="3">
        <f t="shared" si="93"/>
        <v>788369.76849804749</v>
      </c>
    </row>
    <row r="248" spans="2:33">
      <c r="B248">
        <v>228</v>
      </c>
      <c r="C248" s="3">
        <f t="shared" si="94"/>
        <v>39634344.965520613</v>
      </c>
      <c r="D248">
        <f t="shared" si="95"/>
        <v>9.9000000000000005E-2</v>
      </c>
      <c r="E248" s="13">
        <f t="shared" si="84"/>
        <v>8.6498744788083837E-3</v>
      </c>
      <c r="F248" s="15">
        <f t="shared" si="96"/>
        <v>61758125.538522147</v>
      </c>
      <c r="G248" s="16">
        <f t="shared" si="97"/>
        <v>3.0943712338417791E-3</v>
      </c>
      <c r="H248" s="17">
        <f t="shared" si="85"/>
        <v>459460.11115976557</v>
      </c>
      <c r="I248" s="17">
        <f t="shared" si="86"/>
        <v>247714.65603450383</v>
      </c>
      <c r="J248" s="2">
        <f t="shared" si="98"/>
        <v>191102.56712239227</v>
      </c>
      <c r="K248" s="2">
        <f t="shared" si="99"/>
        <v>341179.09578335757</v>
      </c>
      <c r="L248" s="15">
        <f>K248/(1-SUM(G$21:G248))</f>
        <v>534200.03395471361</v>
      </c>
      <c r="M248" s="15">
        <f t="shared" si="100"/>
        <v>61223925.504567429</v>
      </c>
      <c r="N248" s="2">
        <f t="shared" si="87"/>
        <v>532281.66290574986</v>
      </c>
      <c r="O248" s="3">
        <f t="shared" si="88"/>
        <v>779996.3189402537</v>
      </c>
      <c r="P248" s="39">
        <f t="shared" si="101"/>
        <v>0</v>
      </c>
      <c r="Q248" s="34">
        <f t="shared" si="102"/>
        <v>0</v>
      </c>
      <c r="R248" s="23">
        <f t="shared" si="103"/>
        <v>0</v>
      </c>
      <c r="S248" s="39">
        <f t="shared" si="104"/>
        <v>0</v>
      </c>
      <c r="T248" s="34">
        <f t="shared" si="105"/>
        <v>0</v>
      </c>
      <c r="U248" s="23">
        <f t="shared" si="106"/>
        <v>0</v>
      </c>
      <c r="V248" s="39">
        <f t="shared" si="107"/>
        <v>0</v>
      </c>
      <c r="W248" s="34">
        <f t="shared" si="108"/>
        <v>0</v>
      </c>
      <c r="X248" s="23">
        <f t="shared" si="109"/>
        <v>0</v>
      </c>
      <c r="Y248" s="39">
        <f t="shared" si="110"/>
        <v>39634344.965520516</v>
      </c>
      <c r="Z248" s="34">
        <f t="shared" si="89"/>
        <v>532281.66290574986</v>
      </c>
      <c r="AA248" s="23">
        <f t="shared" si="111"/>
        <v>247714.65603450322</v>
      </c>
      <c r="AC248">
        <v>228</v>
      </c>
      <c r="AD248" s="3">
        <f t="shared" si="90"/>
        <v>0</v>
      </c>
      <c r="AE248" s="3">
        <f t="shared" si="91"/>
        <v>0</v>
      </c>
      <c r="AF248" s="3">
        <f t="shared" si="92"/>
        <v>0</v>
      </c>
      <c r="AG248" s="3">
        <f t="shared" si="93"/>
        <v>779996.31894025311</v>
      </c>
    </row>
    <row r="249" spans="2:33">
      <c r="B249">
        <v>229</v>
      </c>
      <c r="C249" s="3">
        <f t="shared" si="94"/>
        <v>39102063.30261486</v>
      </c>
      <c r="D249">
        <f t="shared" si="95"/>
        <v>9.9000000000000005E-2</v>
      </c>
      <c r="E249" s="13">
        <f t="shared" si="84"/>
        <v>8.6498744788083837E-3</v>
      </c>
      <c r="F249" s="15">
        <f t="shared" si="96"/>
        <v>61223925.504567429</v>
      </c>
      <c r="G249" s="16">
        <f t="shared" si="97"/>
        <v>3.1153227057375823E-3</v>
      </c>
      <c r="H249" s="17">
        <f t="shared" si="85"/>
        <v>455485.83887021412</v>
      </c>
      <c r="I249" s="17">
        <f t="shared" si="86"/>
        <v>244387.89564134285</v>
      </c>
      <c r="J249" s="2">
        <f t="shared" si="98"/>
        <v>190732.28525876519</v>
      </c>
      <c r="K249" s="2">
        <f t="shared" si="99"/>
        <v>336578.12910349359</v>
      </c>
      <c r="L249" s="15">
        <f>K249/(1-SUM(G$21:G249))</f>
        <v>529579.27071443025</v>
      </c>
      <c r="M249" s="15">
        <f t="shared" si="100"/>
        <v>60694346.233852997</v>
      </c>
      <c r="N249" s="2">
        <f t="shared" si="87"/>
        <v>527310.41436225874</v>
      </c>
      <c r="O249" s="3">
        <f t="shared" si="88"/>
        <v>771698.3100036016</v>
      </c>
      <c r="P249" s="39">
        <f t="shared" si="101"/>
        <v>0</v>
      </c>
      <c r="Q249" s="34">
        <f t="shared" si="102"/>
        <v>0</v>
      </c>
      <c r="R249" s="23">
        <f t="shared" si="103"/>
        <v>0</v>
      </c>
      <c r="S249" s="39">
        <f t="shared" si="104"/>
        <v>0</v>
      </c>
      <c r="T249" s="34">
        <f t="shared" si="105"/>
        <v>0</v>
      </c>
      <c r="U249" s="23">
        <f t="shared" si="106"/>
        <v>0</v>
      </c>
      <c r="V249" s="39">
        <f t="shared" si="107"/>
        <v>0</v>
      </c>
      <c r="W249" s="34">
        <f t="shared" si="108"/>
        <v>0</v>
      </c>
      <c r="X249" s="23">
        <f t="shared" si="109"/>
        <v>0</v>
      </c>
      <c r="Y249" s="39">
        <f t="shared" si="110"/>
        <v>39102063.302614763</v>
      </c>
      <c r="Z249" s="34">
        <f t="shared" si="89"/>
        <v>527310.41436225874</v>
      </c>
      <c r="AA249" s="23">
        <f t="shared" si="111"/>
        <v>244387.89564134227</v>
      </c>
      <c r="AC249">
        <v>229</v>
      </c>
      <c r="AD249" s="3">
        <f t="shared" si="90"/>
        <v>0</v>
      </c>
      <c r="AE249" s="3">
        <f t="shared" si="91"/>
        <v>0</v>
      </c>
      <c r="AF249" s="3">
        <f t="shared" si="92"/>
        <v>0</v>
      </c>
      <c r="AG249" s="3">
        <f t="shared" si="93"/>
        <v>771698.31000360101</v>
      </c>
    </row>
    <row r="250" spans="2:33">
      <c r="B250">
        <v>230</v>
      </c>
      <c r="C250" s="3">
        <f t="shared" si="94"/>
        <v>38574752.888252601</v>
      </c>
      <c r="D250">
        <f t="shared" si="95"/>
        <v>9.9000000000000005E-2</v>
      </c>
      <c r="E250" s="13">
        <f t="shared" si="84"/>
        <v>8.6498744788083837E-3</v>
      </c>
      <c r="F250" s="15">
        <f t="shared" si="96"/>
        <v>60694346.233852997</v>
      </c>
      <c r="G250" s="16">
        <f t="shared" si="97"/>
        <v>3.1364160365576813E-3</v>
      </c>
      <c r="H250" s="17">
        <f t="shared" si="85"/>
        <v>451545.94353711203</v>
      </c>
      <c r="I250" s="17">
        <f t="shared" si="86"/>
        <v>241092.20555157875</v>
      </c>
      <c r="J250" s="2">
        <f t="shared" si="98"/>
        <v>190362.72085624086</v>
      </c>
      <c r="K250" s="2">
        <f t="shared" si="99"/>
        <v>332020.15689358523</v>
      </c>
      <c r="L250" s="15">
        <f>K250/(1-SUM(G$21:G250))</f>
        <v>524998.47649617156</v>
      </c>
      <c r="M250" s="15">
        <f t="shared" si="100"/>
        <v>60169347.757356822</v>
      </c>
      <c r="N250" s="2">
        <f t="shared" si="87"/>
        <v>522382.87774982606</v>
      </c>
      <c r="O250" s="3">
        <f t="shared" si="88"/>
        <v>763475.08330140484</v>
      </c>
      <c r="P250" s="39">
        <f t="shared" si="101"/>
        <v>0</v>
      </c>
      <c r="Q250" s="34">
        <f t="shared" si="102"/>
        <v>0</v>
      </c>
      <c r="R250" s="23">
        <f t="shared" si="103"/>
        <v>0</v>
      </c>
      <c r="S250" s="39">
        <f t="shared" si="104"/>
        <v>0</v>
      </c>
      <c r="T250" s="34">
        <f t="shared" si="105"/>
        <v>0</v>
      </c>
      <c r="U250" s="23">
        <f t="shared" si="106"/>
        <v>0</v>
      </c>
      <c r="V250" s="39">
        <f t="shared" si="107"/>
        <v>0</v>
      </c>
      <c r="W250" s="34">
        <f t="shared" si="108"/>
        <v>0</v>
      </c>
      <c r="X250" s="23">
        <f t="shared" si="109"/>
        <v>0</v>
      </c>
      <c r="Y250" s="39">
        <f t="shared" si="110"/>
        <v>38574752.888252504</v>
      </c>
      <c r="Z250" s="34">
        <f t="shared" si="89"/>
        <v>522382.87774982606</v>
      </c>
      <c r="AA250" s="23">
        <f t="shared" si="111"/>
        <v>241092.20555157817</v>
      </c>
      <c r="AC250">
        <v>230</v>
      </c>
      <c r="AD250" s="3">
        <f t="shared" si="90"/>
        <v>0</v>
      </c>
      <c r="AE250" s="3">
        <f t="shared" si="91"/>
        <v>0</v>
      </c>
      <c r="AF250" s="3">
        <f t="shared" si="92"/>
        <v>0</v>
      </c>
      <c r="AG250" s="3">
        <f t="shared" si="93"/>
        <v>763475.08330140426</v>
      </c>
    </row>
    <row r="251" spans="2:33">
      <c r="B251">
        <v>231</v>
      </c>
      <c r="C251" s="3">
        <f t="shared" si="94"/>
        <v>38052370.010502771</v>
      </c>
      <c r="D251">
        <f t="shared" si="95"/>
        <v>9.9000000000000005E-2</v>
      </c>
      <c r="E251" s="13">
        <f t="shared" si="84"/>
        <v>8.6498744788083837E-3</v>
      </c>
      <c r="F251" s="15">
        <f t="shared" si="96"/>
        <v>60169347.757356822</v>
      </c>
      <c r="G251" s="16">
        <f t="shared" si="97"/>
        <v>3.1576521868052071E-3</v>
      </c>
      <c r="H251" s="17">
        <f t="shared" si="85"/>
        <v>447640.1278041008</v>
      </c>
      <c r="I251" s="17">
        <f t="shared" si="86"/>
        <v>237827.31256564229</v>
      </c>
      <c r="J251" s="2">
        <f t="shared" si="98"/>
        <v>189993.87252466075</v>
      </c>
      <c r="K251" s="2">
        <f t="shared" si="99"/>
        <v>327504.80106294039</v>
      </c>
      <c r="L251" s="15">
        <f>K251/(1-SUM(G$21:G251))</f>
        <v>520457.3055729139</v>
      </c>
      <c r="M251" s="15">
        <f t="shared" si="100"/>
        <v>59648890.45178391</v>
      </c>
      <c r="N251" s="2">
        <f t="shared" si="87"/>
        <v>517498.67358760117</v>
      </c>
      <c r="O251" s="3">
        <f t="shared" si="88"/>
        <v>755325.98615324346</v>
      </c>
      <c r="P251" s="39">
        <f t="shared" si="101"/>
        <v>0</v>
      </c>
      <c r="Q251" s="34">
        <f t="shared" si="102"/>
        <v>0</v>
      </c>
      <c r="R251" s="23">
        <f t="shared" si="103"/>
        <v>0</v>
      </c>
      <c r="S251" s="39">
        <f t="shared" si="104"/>
        <v>0</v>
      </c>
      <c r="T251" s="34">
        <f t="shared" si="105"/>
        <v>0</v>
      </c>
      <c r="U251" s="23">
        <f t="shared" si="106"/>
        <v>0</v>
      </c>
      <c r="V251" s="39">
        <f t="shared" si="107"/>
        <v>0</v>
      </c>
      <c r="W251" s="34">
        <f t="shared" si="108"/>
        <v>0</v>
      </c>
      <c r="X251" s="23">
        <f t="shared" si="109"/>
        <v>0</v>
      </c>
      <c r="Y251" s="39">
        <f t="shared" si="110"/>
        <v>38052370.010502681</v>
      </c>
      <c r="Z251" s="34">
        <f t="shared" si="89"/>
        <v>517498.67358760117</v>
      </c>
      <c r="AA251" s="23">
        <f t="shared" si="111"/>
        <v>237827.31256564174</v>
      </c>
      <c r="AC251">
        <v>231</v>
      </c>
      <c r="AD251" s="3">
        <f t="shared" si="90"/>
        <v>0</v>
      </c>
      <c r="AE251" s="3">
        <f t="shared" si="91"/>
        <v>0</v>
      </c>
      <c r="AF251" s="3">
        <f t="shared" si="92"/>
        <v>0</v>
      </c>
      <c r="AG251" s="3">
        <f t="shared" si="93"/>
        <v>755325.98615324288</v>
      </c>
    </row>
    <row r="252" spans="2:33">
      <c r="B252">
        <v>232</v>
      </c>
      <c r="C252" s="3">
        <f t="shared" si="94"/>
        <v>37534871.336915165</v>
      </c>
      <c r="D252">
        <f t="shared" si="95"/>
        <v>9.9000000000000005E-2</v>
      </c>
      <c r="E252" s="13">
        <f t="shared" si="84"/>
        <v>8.6498744788083837E-3</v>
      </c>
      <c r="F252" s="15">
        <f t="shared" si="96"/>
        <v>59648890.45178391</v>
      </c>
      <c r="G252" s="16">
        <f t="shared" si="97"/>
        <v>3.1790321234867014E-3</v>
      </c>
      <c r="H252" s="17">
        <f t="shared" si="85"/>
        <v>443768.0968869176</v>
      </c>
      <c r="I252" s="17">
        <f t="shared" si="86"/>
        <v>234592.94585571976</v>
      </c>
      <c r="J252" s="2">
        <f t="shared" si="98"/>
        <v>189625.73887656024</v>
      </c>
      <c r="K252" s="2">
        <f t="shared" si="99"/>
        <v>323031.68680330529</v>
      </c>
      <c r="L252" s="15">
        <f>K252/(1-SUM(G$21:G252))</f>
        <v>515955.4152081295</v>
      </c>
      <c r="M252" s="15">
        <f t="shared" si="100"/>
        <v>59132935.036575779</v>
      </c>
      <c r="N252" s="2">
        <f t="shared" si="87"/>
        <v>512657.42567986553</v>
      </c>
      <c r="O252" s="3">
        <f t="shared" si="88"/>
        <v>747250.37153558526</v>
      </c>
      <c r="P252" s="39">
        <f t="shared" si="101"/>
        <v>0</v>
      </c>
      <c r="Q252" s="34">
        <f t="shared" si="102"/>
        <v>0</v>
      </c>
      <c r="R252" s="23">
        <f t="shared" si="103"/>
        <v>0</v>
      </c>
      <c r="S252" s="39">
        <f t="shared" si="104"/>
        <v>0</v>
      </c>
      <c r="T252" s="34">
        <f t="shared" si="105"/>
        <v>0</v>
      </c>
      <c r="U252" s="23">
        <f t="shared" si="106"/>
        <v>0</v>
      </c>
      <c r="V252" s="39">
        <f t="shared" si="107"/>
        <v>0</v>
      </c>
      <c r="W252" s="34">
        <f t="shared" si="108"/>
        <v>0</v>
      </c>
      <c r="X252" s="23">
        <f t="shared" si="109"/>
        <v>0</v>
      </c>
      <c r="Y252" s="39">
        <f t="shared" si="110"/>
        <v>37534871.336915083</v>
      </c>
      <c r="Z252" s="34">
        <f t="shared" si="89"/>
        <v>512657.42567986553</v>
      </c>
      <c r="AA252" s="23">
        <f t="shared" si="111"/>
        <v>234592.94585571927</v>
      </c>
      <c r="AC252">
        <v>232</v>
      </c>
      <c r="AD252" s="3">
        <f t="shared" si="90"/>
        <v>0</v>
      </c>
      <c r="AE252" s="3">
        <f t="shared" si="91"/>
        <v>0</v>
      </c>
      <c r="AF252" s="3">
        <f t="shared" si="92"/>
        <v>0</v>
      </c>
      <c r="AG252" s="3">
        <f t="shared" si="93"/>
        <v>747250.3715355848</v>
      </c>
    </row>
    <row r="253" spans="2:33">
      <c r="B253">
        <v>233</v>
      </c>
      <c r="C253" s="3">
        <f t="shared" si="94"/>
        <v>37022213.911235303</v>
      </c>
      <c r="D253">
        <f t="shared" si="95"/>
        <v>9.9000000000000005E-2</v>
      </c>
      <c r="E253" s="13">
        <f t="shared" si="84"/>
        <v>8.6498744788083837E-3</v>
      </c>
      <c r="F253" s="15">
        <f t="shared" si="96"/>
        <v>59132935.036575779</v>
      </c>
      <c r="G253" s="16">
        <f t="shared" si="97"/>
        <v>3.2005568201561433E-3</v>
      </c>
      <c r="H253" s="17">
        <f t="shared" si="85"/>
        <v>439929.55855114601</v>
      </c>
      <c r="I253" s="17">
        <f t="shared" si="86"/>
        <v>231388.83694522062</v>
      </c>
      <c r="J253" s="2">
        <f t="shared" si="98"/>
        <v>189258.31852716277</v>
      </c>
      <c r="K253" s="2">
        <f t="shared" si="99"/>
        <v>318600.44256044866</v>
      </c>
      <c r="L253" s="15">
        <f>K253/(1-SUM(G$21:G253))</f>
        <v>511492.46562991769</v>
      </c>
      <c r="M253" s="15">
        <f t="shared" si="100"/>
        <v>58621442.570945859</v>
      </c>
      <c r="N253" s="2">
        <f t="shared" si="87"/>
        <v>507858.76108761143</v>
      </c>
      <c r="O253" s="3">
        <f t="shared" si="88"/>
        <v>739247.59803283203</v>
      </c>
      <c r="P253" s="39">
        <f t="shared" si="101"/>
        <v>0</v>
      </c>
      <c r="Q253" s="34">
        <f t="shared" si="102"/>
        <v>0</v>
      </c>
      <c r="R253" s="23">
        <f t="shared" si="103"/>
        <v>0</v>
      </c>
      <c r="S253" s="39">
        <f t="shared" si="104"/>
        <v>0</v>
      </c>
      <c r="T253" s="34">
        <f t="shared" si="105"/>
        <v>0</v>
      </c>
      <c r="U253" s="23">
        <f t="shared" si="106"/>
        <v>0</v>
      </c>
      <c r="V253" s="39">
        <f t="shared" si="107"/>
        <v>0</v>
      </c>
      <c r="W253" s="34">
        <f t="shared" si="108"/>
        <v>0</v>
      </c>
      <c r="X253" s="23">
        <f t="shared" si="109"/>
        <v>0</v>
      </c>
      <c r="Y253" s="39">
        <f t="shared" si="110"/>
        <v>37022213.911235221</v>
      </c>
      <c r="Z253" s="34">
        <f t="shared" si="89"/>
        <v>507858.76108761143</v>
      </c>
      <c r="AA253" s="23">
        <f t="shared" si="111"/>
        <v>231388.83694522013</v>
      </c>
      <c r="AC253">
        <v>233</v>
      </c>
      <c r="AD253" s="3">
        <f t="shared" si="90"/>
        <v>0</v>
      </c>
      <c r="AE253" s="3">
        <f t="shared" si="91"/>
        <v>0</v>
      </c>
      <c r="AF253" s="3">
        <f t="shared" si="92"/>
        <v>0</v>
      </c>
      <c r="AG253" s="3">
        <f t="shared" si="93"/>
        <v>739247.59803283156</v>
      </c>
    </row>
    <row r="254" spans="2:33">
      <c r="B254">
        <v>234</v>
      </c>
      <c r="C254" s="3">
        <f t="shared" si="94"/>
        <v>36514355.150147691</v>
      </c>
      <c r="D254">
        <f t="shared" si="95"/>
        <v>9.9000000000000005E-2</v>
      </c>
      <c r="E254" s="13">
        <f t="shared" si="84"/>
        <v>8.6498744788083837E-3</v>
      </c>
      <c r="F254" s="15">
        <f t="shared" si="96"/>
        <v>58621442.570945859</v>
      </c>
      <c r="G254" s="16">
        <f t="shared" si="97"/>
        <v>3.222227256959284E-3</v>
      </c>
      <c r="H254" s="17">
        <f t="shared" si="85"/>
        <v>436124.22309016087</v>
      </c>
      <c r="I254" s="17">
        <f t="shared" si="86"/>
        <v>228214.71968842307</v>
      </c>
      <c r="J254" s="2">
        <f t="shared" si="98"/>
        <v>188891.61009437506</v>
      </c>
      <c r="K254" s="2">
        <f t="shared" si="99"/>
        <v>314210.70000599162</v>
      </c>
      <c r="L254" s="15">
        <f>K254/(1-SUM(G$21:G254))</f>
        <v>507068.12000536273</v>
      </c>
      <c r="M254" s="15">
        <f t="shared" si="100"/>
        <v>58114374.450940497</v>
      </c>
      <c r="N254" s="2">
        <f t="shared" si="87"/>
        <v>503102.31010036671</v>
      </c>
      <c r="O254" s="3">
        <f t="shared" si="88"/>
        <v>731317.02978878981</v>
      </c>
      <c r="P254" s="39">
        <f t="shared" si="101"/>
        <v>0</v>
      </c>
      <c r="Q254" s="34">
        <f t="shared" si="102"/>
        <v>0</v>
      </c>
      <c r="R254" s="23">
        <f t="shared" si="103"/>
        <v>0</v>
      </c>
      <c r="S254" s="39">
        <f t="shared" si="104"/>
        <v>0</v>
      </c>
      <c r="T254" s="34">
        <f t="shared" si="105"/>
        <v>0</v>
      </c>
      <c r="U254" s="23">
        <f t="shared" si="106"/>
        <v>0</v>
      </c>
      <c r="V254" s="39">
        <f t="shared" si="107"/>
        <v>0</v>
      </c>
      <c r="W254" s="34">
        <f t="shared" si="108"/>
        <v>0</v>
      </c>
      <c r="X254" s="23">
        <f t="shared" si="109"/>
        <v>0</v>
      </c>
      <c r="Y254" s="39">
        <f t="shared" si="110"/>
        <v>36514355.150147609</v>
      </c>
      <c r="Z254" s="34">
        <f t="shared" si="89"/>
        <v>503102.31010036671</v>
      </c>
      <c r="AA254" s="23">
        <f t="shared" si="111"/>
        <v>228214.71968842254</v>
      </c>
      <c r="AC254">
        <v>234</v>
      </c>
      <c r="AD254" s="3">
        <f t="shared" si="90"/>
        <v>0</v>
      </c>
      <c r="AE254" s="3">
        <f t="shared" si="91"/>
        <v>0</v>
      </c>
      <c r="AF254" s="3">
        <f t="shared" si="92"/>
        <v>0</v>
      </c>
      <c r="AG254" s="3">
        <f t="shared" si="93"/>
        <v>731317.02978878922</v>
      </c>
    </row>
    <row r="255" spans="2:33">
      <c r="B255">
        <v>235</v>
      </c>
      <c r="C255" s="3">
        <f t="shared" si="94"/>
        <v>36011252.840047322</v>
      </c>
      <c r="D255">
        <f t="shared" si="95"/>
        <v>9.9000000000000005E-2</v>
      </c>
      <c r="E255" s="13">
        <f t="shared" si="84"/>
        <v>8.6498744788083837E-3</v>
      </c>
      <c r="F255" s="15">
        <f t="shared" si="96"/>
        <v>58114374.450940497</v>
      </c>
      <c r="G255" s="16">
        <f t="shared" si="97"/>
        <v>3.2440444206782802E-3</v>
      </c>
      <c r="H255" s="17">
        <f t="shared" si="85"/>
        <v>432351.80330326315</v>
      </c>
      <c r="I255" s="17">
        <f t="shared" si="86"/>
        <v>225070.33025029578</v>
      </c>
      <c r="J255" s="2">
        <f t="shared" si="98"/>
        <v>188525.61219878192</v>
      </c>
      <c r="K255" s="2">
        <f t="shared" si="99"/>
        <v>309862.09400948125</v>
      </c>
      <c r="L255" s="15">
        <f>K255/(1-SUM(G$21:G255))</f>
        <v>502682.04441511096</v>
      </c>
      <c r="M255" s="15">
        <f t="shared" si="100"/>
        <v>57611692.406525388</v>
      </c>
      <c r="N255" s="2">
        <f t="shared" si="87"/>
        <v>498387.70620826317</v>
      </c>
      <c r="O255" s="3">
        <f t="shared" si="88"/>
        <v>723458.03645855899</v>
      </c>
      <c r="P255" s="39">
        <f t="shared" si="101"/>
        <v>0</v>
      </c>
      <c r="Q255" s="34">
        <f t="shared" si="102"/>
        <v>0</v>
      </c>
      <c r="R255" s="23">
        <f t="shared" si="103"/>
        <v>0</v>
      </c>
      <c r="S255" s="39">
        <f t="shared" si="104"/>
        <v>0</v>
      </c>
      <c r="T255" s="34">
        <f t="shared" si="105"/>
        <v>0</v>
      </c>
      <c r="U255" s="23">
        <f t="shared" si="106"/>
        <v>0</v>
      </c>
      <c r="V255" s="39">
        <f t="shared" si="107"/>
        <v>0</v>
      </c>
      <c r="W255" s="34">
        <f t="shared" si="108"/>
        <v>0</v>
      </c>
      <c r="X255" s="23">
        <f t="shared" si="109"/>
        <v>0</v>
      </c>
      <c r="Y255" s="39">
        <f t="shared" si="110"/>
        <v>36011252.84004724</v>
      </c>
      <c r="Z255" s="34">
        <f t="shared" si="89"/>
        <v>498387.70620826317</v>
      </c>
      <c r="AA255" s="23">
        <f t="shared" si="111"/>
        <v>225070.33025029523</v>
      </c>
      <c r="AC255">
        <v>235</v>
      </c>
      <c r="AD255" s="3">
        <f t="shared" si="90"/>
        <v>0</v>
      </c>
      <c r="AE255" s="3">
        <f t="shared" si="91"/>
        <v>0</v>
      </c>
      <c r="AF255" s="3">
        <f t="shared" si="92"/>
        <v>0</v>
      </c>
      <c r="AG255" s="3">
        <f t="shared" si="93"/>
        <v>723458.0364585584</v>
      </c>
    </row>
    <row r="256" spans="2:33">
      <c r="B256">
        <v>236</v>
      </c>
      <c r="C256" s="3">
        <f t="shared" si="94"/>
        <v>35512865.133839056</v>
      </c>
      <c r="D256">
        <f t="shared" si="95"/>
        <v>9.9000000000000005E-2</v>
      </c>
      <c r="E256" s="13">
        <f t="shared" si="84"/>
        <v>8.6498744788083837E-3</v>
      </c>
      <c r="F256" s="15">
        <f t="shared" si="96"/>
        <v>57611692.406525388</v>
      </c>
      <c r="G256" s="16">
        <f t="shared" si="97"/>
        <v>3.2660093047766222E-3</v>
      </c>
      <c r="H256" s="17">
        <f t="shared" si="85"/>
        <v>428612.01447400346</v>
      </c>
      <c r="I256" s="17">
        <f t="shared" si="86"/>
        <v>221955.40708649412</v>
      </c>
      <c r="J256" s="2">
        <f t="shared" si="98"/>
        <v>188160.32346364058</v>
      </c>
      <c r="K256" s="2">
        <f t="shared" si="99"/>
        <v>305554.26261070604</v>
      </c>
      <c r="L256" s="15">
        <f>K256/(1-SUM(G$21:G256))</f>
        <v>498333.90782816947</v>
      </c>
      <c r="M256" s="15">
        <f t="shared" si="100"/>
        <v>57113358.498697221</v>
      </c>
      <c r="N256" s="2">
        <f t="shared" si="87"/>
        <v>493714.58607434662</v>
      </c>
      <c r="O256" s="3">
        <f t="shared" si="88"/>
        <v>715669.99316084071</v>
      </c>
      <c r="P256" s="39">
        <f t="shared" si="101"/>
        <v>0</v>
      </c>
      <c r="Q256" s="34">
        <f t="shared" si="102"/>
        <v>0</v>
      </c>
      <c r="R256" s="23">
        <f t="shared" si="103"/>
        <v>0</v>
      </c>
      <c r="S256" s="39">
        <f t="shared" si="104"/>
        <v>0</v>
      </c>
      <c r="T256" s="34">
        <f t="shared" si="105"/>
        <v>0</v>
      </c>
      <c r="U256" s="23">
        <f t="shared" si="106"/>
        <v>0</v>
      </c>
      <c r="V256" s="39">
        <f t="shared" si="107"/>
        <v>0</v>
      </c>
      <c r="W256" s="34">
        <f t="shared" si="108"/>
        <v>0</v>
      </c>
      <c r="X256" s="23">
        <f t="shared" si="109"/>
        <v>0</v>
      </c>
      <c r="Y256" s="39">
        <f t="shared" si="110"/>
        <v>35512865.133838974</v>
      </c>
      <c r="Z256" s="34">
        <f t="shared" si="89"/>
        <v>493714.58607434662</v>
      </c>
      <c r="AA256" s="23">
        <f t="shared" si="111"/>
        <v>221955.40708649356</v>
      </c>
      <c r="AC256">
        <v>236</v>
      </c>
      <c r="AD256" s="3">
        <f t="shared" si="90"/>
        <v>0</v>
      </c>
      <c r="AE256" s="3">
        <f t="shared" si="91"/>
        <v>0</v>
      </c>
      <c r="AF256" s="3">
        <f t="shared" si="92"/>
        <v>0</v>
      </c>
      <c r="AG256" s="3">
        <f t="shared" si="93"/>
        <v>715669.99316084012</v>
      </c>
    </row>
    <row r="257" spans="2:33">
      <c r="B257">
        <v>237</v>
      </c>
      <c r="C257" s="3">
        <f t="shared" si="94"/>
        <v>35019150.547764711</v>
      </c>
      <c r="D257">
        <f t="shared" si="95"/>
        <v>9.9000000000000005E-2</v>
      </c>
      <c r="E257" s="13">
        <f t="shared" si="84"/>
        <v>8.6498744788083837E-3</v>
      </c>
      <c r="F257" s="15">
        <f t="shared" si="96"/>
        <v>57113358.498697221</v>
      </c>
      <c r="G257" s="16">
        <f t="shared" si="97"/>
        <v>3.2881229094443806E-3</v>
      </c>
      <c r="H257" s="17">
        <f t="shared" si="85"/>
        <v>424904.57434869412</v>
      </c>
      <c r="I257" s="17">
        <f t="shared" si="86"/>
        <v>218869.69092352944</v>
      </c>
      <c r="J257" s="2">
        <f t="shared" si="98"/>
        <v>187795.74251487624</v>
      </c>
      <c r="K257" s="2">
        <f t="shared" si="99"/>
        <v>301286.8469922503</v>
      </c>
      <c r="L257" s="15">
        <f>K257/(1-SUM(G$21:G257))</f>
        <v>494023.38207692181</v>
      </c>
      <c r="M257" s="15">
        <f t="shared" si="100"/>
        <v>56619335.116620302</v>
      </c>
      <c r="N257" s="2">
        <f t="shared" si="87"/>
        <v>489082.58950712654</v>
      </c>
      <c r="O257" s="3">
        <f t="shared" si="88"/>
        <v>707952.28043065593</v>
      </c>
      <c r="P257" s="39">
        <f t="shared" si="101"/>
        <v>0</v>
      </c>
      <c r="Q257" s="34">
        <f t="shared" si="102"/>
        <v>0</v>
      </c>
      <c r="R257" s="23">
        <f t="shared" si="103"/>
        <v>0</v>
      </c>
      <c r="S257" s="39">
        <f t="shared" si="104"/>
        <v>0</v>
      </c>
      <c r="T257" s="34">
        <f t="shared" si="105"/>
        <v>0</v>
      </c>
      <c r="U257" s="23">
        <f t="shared" si="106"/>
        <v>0</v>
      </c>
      <c r="V257" s="39">
        <f t="shared" si="107"/>
        <v>0</v>
      </c>
      <c r="W257" s="34">
        <f t="shared" si="108"/>
        <v>0</v>
      </c>
      <c r="X257" s="23">
        <f t="shared" si="109"/>
        <v>0</v>
      </c>
      <c r="Y257" s="39">
        <f t="shared" si="110"/>
        <v>35019150.547764629</v>
      </c>
      <c r="Z257" s="34">
        <f t="shared" si="89"/>
        <v>489082.58950712654</v>
      </c>
      <c r="AA257" s="23">
        <f t="shared" si="111"/>
        <v>218869.69092352895</v>
      </c>
      <c r="AC257">
        <v>237</v>
      </c>
      <c r="AD257" s="3">
        <f t="shared" si="90"/>
        <v>0</v>
      </c>
      <c r="AE257" s="3">
        <f t="shared" si="91"/>
        <v>0</v>
      </c>
      <c r="AF257" s="3">
        <f t="shared" si="92"/>
        <v>0</v>
      </c>
      <c r="AG257" s="3">
        <f t="shared" si="93"/>
        <v>707952.28043065546</v>
      </c>
    </row>
    <row r="258" spans="2:33">
      <c r="B258">
        <v>238</v>
      </c>
      <c r="C258" s="3">
        <f t="shared" si="94"/>
        <v>34530067.958257586</v>
      </c>
      <c r="D258">
        <f t="shared" si="95"/>
        <v>9.9000000000000005E-2</v>
      </c>
      <c r="E258" s="13">
        <f t="shared" si="84"/>
        <v>8.6498744788083837E-3</v>
      </c>
      <c r="F258" s="15">
        <f t="shared" si="96"/>
        <v>56619335.116620302</v>
      </c>
      <c r="G258" s="16">
        <f t="shared" si="97"/>
        <v>3.3103862416437447E-3</v>
      </c>
      <c r="H258" s="17">
        <f t="shared" si="85"/>
        <v>421229.20311510633</v>
      </c>
      <c r="I258" s="17">
        <f t="shared" si="86"/>
        <v>215812.92473910991</v>
      </c>
      <c r="J258" s="2">
        <f t="shared" si="98"/>
        <v>187431.86798107639</v>
      </c>
      <c r="K258" s="2">
        <f t="shared" si="99"/>
        <v>297059.49145228649</v>
      </c>
      <c r="L258" s="15">
        <f>K258/(1-SUM(G$21:G258))</f>
        <v>489750.14183236012</v>
      </c>
      <c r="M258" s="15">
        <f t="shared" si="100"/>
        <v>56129584.974787943</v>
      </c>
      <c r="N258" s="2">
        <f t="shared" si="87"/>
        <v>484491.35943336284</v>
      </c>
      <c r="O258" s="3">
        <f t="shared" si="88"/>
        <v>700304.28417247278</v>
      </c>
      <c r="P258" s="39">
        <f t="shared" si="101"/>
        <v>0</v>
      </c>
      <c r="Q258" s="34">
        <f t="shared" si="102"/>
        <v>0</v>
      </c>
      <c r="R258" s="23">
        <f t="shared" si="103"/>
        <v>0</v>
      </c>
      <c r="S258" s="39">
        <f t="shared" si="104"/>
        <v>0</v>
      </c>
      <c r="T258" s="34">
        <f t="shared" si="105"/>
        <v>0</v>
      </c>
      <c r="U258" s="23">
        <f t="shared" si="106"/>
        <v>0</v>
      </c>
      <c r="V258" s="39">
        <f t="shared" si="107"/>
        <v>0</v>
      </c>
      <c r="W258" s="34">
        <f t="shared" si="108"/>
        <v>0</v>
      </c>
      <c r="X258" s="23">
        <f t="shared" si="109"/>
        <v>0</v>
      </c>
      <c r="Y258" s="39">
        <f t="shared" si="110"/>
        <v>34530067.958257504</v>
      </c>
      <c r="Z258" s="34">
        <f t="shared" si="89"/>
        <v>484491.35943336284</v>
      </c>
      <c r="AA258" s="23">
        <f t="shared" si="111"/>
        <v>215812.92473910938</v>
      </c>
      <c r="AC258">
        <v>238</v>
      </c>
      <c r="AD258" s="3">
        <f t="shared" si="90"/>
        <v>0</v>
      </c>
      <c r="AE258" s="3">
        <f t="shared" si="91"/>
        <v>0</v>
      </c>
      <c r="AF258" s="3">
        <f t="shared" si="92"/>
        <v>0</v>
      </c>
      <c r="AG258" s="3">
        <f t="shared" si="93"/>
        <v>700304.28417247219</v>
      </c>
    </row>
    <row r="259" spans="2:33">
      <c r="B259">
        <v>239</v>
      </c>
      <c r="C259" s="3">
        <f t="shared" si="94"/>
        <v>34045576.598824225</v>
      </c>
      <c r="D259">
        <f t="shared" si="95"/>
        <v>9.9000000000000005E-2</v>
      </c>
      <c r="E259" s="13">
        <f t="shared" si="84"/>
        <v>8.6498744788083837E-3</v>
      </c>
      <c r="F259" s="15">
        <f t="shared" si="96"/>
        <v>56129584.974787943</v>
      </c>
      <c r="G259" s="16">
        <f t="shared" si="97"/>
        <v>3.3328003151548739E-3</v>
      </c>
      <c r="H259" s="17">
        <f t="shared" si="85"/>
        <v>417585.62338135211</v>
      </c>
      <c r="I259" s="17">
        <f t="shared" si="86"/>
        <v>212784.85374265141</v>
      </c>
      <c r="J259" s="2">
        <f t="shared" si="98"/>
        <v>187068.69849348554</v>
      </c>
      <c r="K259" s="2">
        <f t="shared" si="99"/>
        <v>292871.84337760287</v>
      </c>
      <c r="L259" s="15">
        <f>K259/(1-SUM(G$21:G259))</f>
        <v>485513.8645795316</v>
      </c>
      <c r="M259" s="15">
        <f t="shared" si="100"/>
        <v>55644071.110208414</v>
      </c>
      <c r="N259" s="2">
        <f t="shared" si="87"/>
        <v>479940.54187108844</v>
      </c>
      <c r="O259" s="3">
        <f t="shared" si="88"/>
        <v>692725.39561373985</v>
      </c>
      <c r="P259" s="39">
        <f t="shared" si="101"/>
        <v>0</v>
      </c>
      <c r="Q259" s="34">
        <f t="shared" si="102"/>
        <v>0</v>
      </c>
      <c r="R259" s="23">
        <f t="shared" si="103"/>
        <v>0</v>
      </c>
      <c r="S259" s="39">
        <f t="shared" si="104"/>
        <v>0</v>
      </c>
      <c r="T259" s="34">
        <f t="shared" si="105"/>
        <v>0</v>
      </c>
      <c r="U259" s="23">
        <f t="shared" si="106"/>
        <v>0</v>
      </c>
      <c r="V259" s="39">
        <f t="shared" si="107"/>
        <v>0</v>
      </c>
      <c r="W259" s="34">
        <f t="shared" si="108"/>
        <v>0</v>
      </c>
      <c r="X259" s="23">
        <f t="shared" si="109"/>
        <v>0</v>
      </c>
      <c r="Y259" s="39">
        <f t="shared" si="110"/>
        <v>34045576.598824143</v>
      </c>
      <c r="Z259" s="34">
        <f t="shared" si="89"/>
        <v>479940.54187108844</v>
      </c>
      <c r="AA259" s="23">
        <f t="shared" si="111"/>
        <v>212784.85374265091</v>
      </c>
      <c r="AC259">
        <v>239</v>
      </c>
      <c r="AD259" s="3">
        <f t="shared" si="90"/>
        <v>0</v>
      </c>
      <c r="AE259" s="3">
        <f t="shared" si="91"/>
        <v>0</v>
      </c>
      <c r="AF259" s="3">
        <f t="shared" si="92"/>
        <v>0</v>
      </c>
      <c r="AG259" s="3">
        <f t="shared" si="93"/>
        <v>692725.39561373938</v>
      </c>
    </row>
    <row r="260" spans="2:33">
      <c r="B260">
        <v>240</v>
      </c>
      <c r="C260" s="3">
        <f t="shared" si="94"/>
        <v>33565636.056953132</v>
      </c>
      <c r="D260">
        <f t="shared" si="95"/>
        <v>9.9000000000000005E-2</v>
      </c>
      <c r="E260" s="13">
        <f t="shared" si="84"/>
        <v>8.6498744788083837E-3</v>
      </c>
      <c r="F260" s="15">
        <f t="shared" si="96"/>
        <v>55644071.110208414</v>
      </c>
      <c r="G260" s="16">
        <f t="shared" si="97"/>
        <v>3.3553661506220693E-3</v>
      </c>
      <c r="H260" s="17">
        <f t="shared" si="85"/>
        <v>413973.56015494844</v>
      </c>
      <c r="I260" s="17">
        <f t="shared" si="86"/>
        <v>209785.22535595705</v>
      </c>
      <c r="J260" s="2">
        <f t="shared" si="98"/>
        <v>186706.2326860007</v>
      </c>
      <c r="K260" s="2">
        <f t="shared" si="99"/>
        <v>288723.55321686424</v>
      </c>
      <c r="L260" s="15">
        <f>K260/(1-SUM(G$21:G260))</f>
        <v>481314.23059319751</v>
      </c>
      <c r="M260" s="15">
        <f t="shared" si="100"/>
        <v>55162756.879615217</v>
      </c>
      <c r="N260" s="2">
        <f t="shared" si="87"/>
        <v>475429.78590286494</v>
      </c>
      <c r="O260" s="3">
        <f t="shared" si="88"/>
        <v>685215.01125882193</v>
      </c>
      <c r="P260" s="39">
        <f t="shared" si="101"/>
        <v>0</v>
      </c>
      <c r="Q260" s="34">
        <f t="shared" si="102"/>
        <v>0</v>
      </c>
      <c r="R260" s="23">
        <f t="shared" si="103"/>
        <v>0</v>
      </c>
      <c r="S260" s="39">
        <f t="shared" si="104"/>
        <v>0</v>
      </c>
      <c r="T260" s="34">
        <f t="shared" si="105"/>
        <v>0</v>
      </c>
      <c r="U260" s="23">
        <f t="shared" si="106"/>
        <v>0</v>
      </c>
      <c r="V260" s="39">
        <f t="shared" si="107"/>
        <v>0</v>
      </c>
      <c r="W260" s="34">
        <f t="shared" si="108"/>
        <v>0</v>
      </c>
      <c r="X260" s="23">
        <f t="shared" si="109"/>
        <v>0</v>
      </c>
      <c r="Y260" s="39">
        <f t="shared" si="110"/>
        <v>33565636.056953058</v>
      </c>
      <c r="Z260" s="34">
        <f t="shared" si="89"/>
        <v>475429.78590286494</v>
      </c>
      <c r="AA260" s="23">
        <f t="shared" si="111"/>
        <v>209785.22535595659</v>
      </c>
      <c r="AC260">
        <v>240</v>
      </c>
      <c r="AD260" s="3">
        <f t="shared" si="90"/>
        <v>0</v>
      </c>
      <c r="AE260" s="3">
        <f t="shared" si="91"/>
        <v>0</v>
      </c>
      <c r="AF260" s="3">
        <f t="shared" si="92"/>
        <v>0</v>
      </c>
      <c r="AG260" s="3">
        <f t="shared" si="93"/>
        <v>685215.01125882147</v>
      </c>
    </row>
    <row r="261" spans="2:33">
      <c r="B261">
        <v>241</v>
      </c>
      <c r="C261" s="3">
        <f t="shared" si="94"/>
        <v>33090206.271050267</v>
      </c>
      <c r="D261">
        <f t="shared" si="95"/>
        <v>9.9000000000000005E-2</v>
      </c>
      <c r="E261" s="13">
        <f t="shared" si="84"/>
        <v>8.6498744788083837E-3</v>
      </c>
      <c r="F261" s="15">
        <f t="shared" si="96"/>
        <v>55162756.879615217</v>
      </c>
      <c r="G261" s="16">
        <f t="shared" si="97"/>
        <v>3.3780847756002398E-3</v>
      </c>
      <c r="H261" s="17">
        <f t="shared" si="85"/>
        <v>410392.74082206271</v>
      </c>
      <c r="I261" s="17">
        <f t="shared" si="86"/>
        <v>206813.78919406419</v>
      </c>
      <c r="J261" s="2">
        <f t="shared" si="98"/>
        <v>186344.46919516555</v>
      </c>
      <c r="K261" s="2">
        <f t="shared" si="99"/>
        <v>284614.27445410448</v>
      </c>
      <c r="L261" s="15">
        <f>K261/(1-SUM(G$21:G261))</f>
        <v>477150.9229137022</v>
      </c>
      <c r="M261" s="15">
        <f t="shared" si="100"/>
        <v>54685605.956701517</v>
      </c>
      <c r="N261" s="2">
        <f t="shared" si="87"/>
        <v>470958.74364927004</v>
      </c>
      <c r="O261" s="3">
        <f t="shared" si="88"/>
        <v>677772.53284333425</v>
      </c>
      <c r="P261" s="39">
        <f t="shared" si="101"/>
        <v>0</v>
      </c>
      <c r="Q261" s="34">
        <f t="shared" si="102"/>
        <v>0</v>
      </c>
      <c r="R261" s="23">
        <f t="shared" si="103"/>
        <v>0</v>
      </c>
      <c r="S261" s="39">
        <f t="shared" si="104"/>
        <v>0</v>
      </c>
      <c r="T261" s="34">
        <f t="shared" si="105"/>
        <v>0</v>
      </c>
      <c r="U261" s="23">
        <f t="shared" si="106"/>
        <v>0</v>
      </c>
      <c r="V261" s="39">
        <f t="shared" si="107"/>
        <v>0</v>
      </c>
      <c r="W261" s="34">
        <f t="shared" si="108"/>
        <v>0</v>
      </c>
      <c r="X261" s="23">
        <f t="shared" si="109"/>
        <v>0</v>
      </c>
      <c r="Y261" s="39">
        <f t="shared" si="110"/>
        <v>33090206.271050192</v>
      </c>
      <c r="Z261" s="34">
        <f t="shared" si="89"/>
        <v>470958.74364927004</v>
      </c>
      <c r="AA261" s="23">
        <f t="shared" si="111"/>
        <v>206813.78919406372</v>
      </c>
      <c r="AC261">
        <v>241</v>
      </c>
      <c r="AD261" s="3">
        <f t="shared" si="90"/>
        <v>0</v>
      </c>
      <c r="AE261" s="3">
        <f t="shared" si="91"/>
        <v>0</v>
      </c>
      <c r="AF261" s="3">
        <f t="shared" si="92"/>
        <v>0</v>
      </c>
      <c r="AG261" s="3">
        <f t="shared" si="93"/>
        <v>677772.53284333379</v>
      </c>
    </row>
    <row r="262" spans="2:33">
      <c r="B262">
        <v>242</v>
      </c>
      <c r="C262" s="3">
        <f t="shared" si="94"/>
        <v>32619247.527400997</v>
      </c>
      <c r="D262">
        <f t="shared" si="95"/>
        <v>9.9000000000000005E-2</v>
      </c>
      <c r="E262" s="13">
        <f t="shared" si="84"/>
        <v>8.6498744788083837E-3</v>
      </c>
      <c r="F262" s="15">
        <f t="shared" si="96"/>
        <v>54685605.956701517</v>
      </c>
      <c r="G262" s="16">
        <f t="shared" si="97"/>
        <v>3.400957224601701E-3</v>
      </c>
      <c r="H262" s="17">
        <f t="shared" si="85"/>
        <v>406842.89512693766</v>
      </c>
      <c r="I262" s="17">
        <f t="shared" si="86"/>
        <v>203870.29704625622</v>
      </c>
      <c r="J262" s="2">
        <f t="shared" si="98"/>
        <v>185983.40666016584</v>
      </c>
      <c r="K262" s="2">
        <f t="shared" si="99"/>
        <v>280543.66358244774</v>
      </c>
      <c r="L262" s="15">
        <f>K262/(1-SUM(G$21:G262))</f>
        <v>473023.6273230511</v>
      </c>
      <c r="M262" s="15">
        <f t="shared" si="100"/>
        <v>54212582.329378463</v>
      </c>
      <c r="N262" s="2">
        <f t="shared" si="87"/>
        <v>466527.07024261355</v>
      </c>
      <c r="O262" s="3">
        <f t="shared" si="88"/>
        <v>670397.36728886981</v>
      </c>
      <c r="P262" s="39">
        <f t="shared" si="101"/>
        <v>0</v>
      </c>
      <c r="Q262" s="34">
        <f t="shared" si="102"/>
        <v>0</v>
      </c>
      <c r="R262" s="23">
        <f t="shared" si="103"/>
        <v>0</v>
      </c>
      <c r="S262" s="39">
        <f t="shared" si="104"/>
        <v>0</v>
      </c>
      <c r="T262" s="34">
        <f t="shared" si="105"/>
        <v>0</v>
      </c>
      <c r="U262" s="23">
        <f t="shared" si="106"/>
        <v>0</v>
      </c>
      <c r="V262" s="39">
        <f t="shared" si="107"/>
        <v>0</v>
      </c>
      <c r="W262" s="34">
        <f t="shared" si="108"/>
        <v>0</v>
      </c>
      <c r="X262" s="23">
        <f t="shared" si="109"/>
        <v>0</v>
      </c>
      <c r="Y262" s="39">
        <f t="shared" si="110"/>
        <v>32619247.527400922</v>
      </c>
      <c r="Z262" s="34">
        <f t="shared" si="89"/>
        <v>466527.07024261355</v>
      </c>
      <c r="AA262" s="23">
        <f t="shared" si="111"/>
        <v>203870.29704625576</v>
      </c>
      <c r="AC262">
        <v>242</v>
      </c>
      <c r="AD262" s="3">
        <f t="shared" si="90"/>
        <v>0</v>
      </c>
      <c r="AE262" s="3">
        <f t="shared" si="91"/>
        <v>0</v>
      </c>
      <c r="AF262" s="3">
        <f t="shared" si="92"/>
        <v>0</v>
      </c>
      <c r="AG262" s="3">
        <f t="shared" si="93"/>
        <v>670397.36728886934</v>
      </c>
    </row>
    <row r="263" spans="2:33">
      <c r="B263">
        <v>243</v>
      </c>
      <c r="C263" s="3">
        <f t="shared" si="94"/>
        <v>32152720.457158383</v>
      </c>
      <c r="D263">
        <f t="shared" si="95"/>
        <v>9.9000000000000005E-2</v>
      </c>
      <c r="E263" s="13">
        <f t="shared" si="84"/>
        <v>8.6498744788083837E-3</v>
      </c>
      <c r="F263" s="15">
        <f t="shared" si="96"/>
        <v>54212582.329378463</v>
      </c>
      <c r="G263" s="16">
        <f t="shared" si="97"/>
        <v>3.4239845391432744E-3</v>
      </c>
      <c r="H263" s="17">
        <f t="shared" si="85"/>
        <v>403323.75515149452</v>
      </c>
      <c r="I263" s="17">
        <f t="shared" si="86"/>
        <v>200954.50285723989</v>
      </c>
      <c r="J263" s="2">
        <f t="shared" si="98"/>
        <v>185623.04372282373</v>
      </c>
      <c r="K263" s="2">
        <f t="shared" si="99"/>
        <v>276511.38007805776</v>
      </c>
      <c r="L263" s="15">
        <f>K263/(1-SUM(G$21:G263))</f>
        <v>468932.03232119611</v>
      </c>
      <c r="M263" s="15">
        <f t="shared" si="100"/>
        <v>53743650.297057264</v>
      </c>
      <c r="N263" s="2">
        <f t="shared" si="87"/>
        <v>462134.42380088149</v>
      </c>
      <c r="O263" s="3">
        <f t="shared" si="88"/>
        <v>663088.9266581214</v>
      </c>
      <c r="P263" s="39">
        <f t="shared" si="101"/>
        <v>0</v>
      </c>
      <c r="Q263" s="34">
        <f t="shared" si="102"/>
        <v>0</v>
      </c>
      <c r="R263" s="23">
        <f t="shared" si="103"/>
        <v>0</v>
      </c>
      <c r="S263" s="39">
        <f t="shared" si="104"/>
        <v>0</v>
      </c>
      <c r="T263" s="34">
        <f t="shared" si="105"/>
        <v>0</v>
      </c>
      <c r="U263" s="23">
        <f t="shared" si="106"/>
        <v>0</v>
      </c>
      <c r="V263" s="39">
        <f t="shared" si="107"/>
        <v>0</v>
      </c>
      <c r="W263" s="34">
        <f t="shared" si="108"/>
        <v>0</v>
      </c>
      <c r="X263" s="23">
        <f t="shared" si="109"/>
        <v>0</v>
      </c>
      <c r="Y263" s="39">
        <f t="shared" si="110"/>
        <v>32152720.457158308</v>
      </c>
      <c r="Z263" s="34">
        <f t="shared" si="89"/>
        <v>462134.42380088149</v>
      </c>
      <c r="AA263" s="23">
        <f t="shared" si="111"/>
        <v>200954.50285723942</v>
      </c>
      <c r="AC263">
        <v>243</v>
      </c>
      <c r="AD263" s="3">
        <f t="shared" si="90"/>
        <v>0</v>
      </c>
      <c r="AE263" s="3">
        <f t="shared" si="91"/>
        <v>0</v>
      </c>
      <c r="AF263" s="3">
        <f t="shared" si="92"/>
        <v>0</v>
      </c>
      <c r="AG263" s="3">
        <f t="shared" si="93"/>
        <v>663088.92665812094</v>
      </c>
    </row>
    <row r="264" spans="2:33">
      <c r="B264">
        <v>244</v>
      </c>
      <c r="C264" s="3">
        <f t="shared" si="94"/>
        <v>31690586.033357501</v>
      </c>
      <c r="D264">
        <f t="shared" si="95"/>
        <v>9.9000000000000005E-2</v>
      </c>
      <c r="E264" s="13">
        <f t="shared" si="84"/>
        <v>8.6498744788083837E-3</v>
      </c>
      <c r="F264" s="15">
        <f t="shared" si="96"/>
        <v>53743650.297057264</v>
      </c>
      <c r="G264" s="16">
        <f t="shared" si="97"/>
        <v>3.4471677677937237E-3</v>
      </c>
      <c r="H264" s="17">
        <f t="shared" si="85"/>
        <v>399835.05529511243</v>
      </c>
      <c r="I264" s="17">
        <f t="shared" si="86"/>
        <v>198066.16270848436</v>
      </c>
      <c r="J264" s="2">
        <f t="shared" si="98"/>
        <v>185263.37902759339</v>
      </c>
      <c r="K264" s="2">
        <f t="shared" si="99"/>
        <v>272517.08637431188</v>
      </c>
      <c r="L264" s="15">
        <f>K264/(1-SUM(G$21:G264))</f>
        <v>464875.82910252537</v>
      </c>
      <c r="M264" s="15">
        <f t="shared" si="100"/>
        <v>53278774.46795474</v>
      </c>
      <c r="N264" s="2">
        <f t="shared" si="87"/>
        <v>457780.46540190524</v>
      </c>
      <c r="O264" s="3">
        <f t="shared" si="88"/>
        <v>655846.62811038957</v>
      </c>
      <c r="P264" s="39">
        <f t="shared" si="101"/>
        <v>0</v>
      </c>
      <c r="Q264" s="34">
        <f t="shared" si="102"/>
        <v>0</v>
      </c>
      <c r="R264" s="23">
        <f t="shared" si="103"/>
        <v>0</v>
      </c>
      <c r="S264" s="39">
        <f t="shared" si="104"/>
        <v>0</v>
      </c>
      <c r="T264" s="34">
        <f t="shared" si="105"/>
        <v>0</v>
      </c>
      <c r="U264" s="23">
        <f t="shared" si="106"/>
        <v>0</v>
      </c>
      <c r="V264" s="39">
        <f t="shared" si="107"/>
        <v>0</v>
      </c>
      <c r="W264" s="34">
        <f t="shared" si="108"/>
        <v>0</v>
      </c>
      <c r="X264" s="23">
        <f t="shared" si="109"/>
        <v>0</v>
      </c>
      <c r="Y264" s="39">
        <f t="shared" si="110"/>
        <v>31690586.033357427</v>
      </c>
      <c r="Z264" s="34">
        <f t="shared" si="89"/>
        <v>457780.46540190524</v>
      </c>
      <c r="AA264" s="23">
        <f t="shared" si="111"/>
        <v>198066.1627084839</v>
      </c>
      <c r="AC264">
        <v>244</v>
      </c>
      <c r="AD264" s="3">
        <f t="shared" si="90"/>
        <v>0</v>
      </c>
      <c r="AE264" s="3">
        <f t="shared" si="91"/>
        <v>0</v>
      </c>
      <c r="AF264" s="3">
        <f t="shared" si="92"/>
        <v>0</v>
      </c>
      <c r="AG264" s="3">
        <f t="shared" si="93"/>
        <v>655846.62811038911</v>
      </c>
    </row>
    <row r="265" spans="2:33">
      <c r="B265">
        <v>245</v>
      </c>
      <c r="C265" s="3">
        <f t="shared" si="94"/>
        <v>31232805.567955595</v>
      </c>
      <c r="D265">
        <f t="shared" si="95"/>
        <v>9.9000000000000005E-2</v>
      </c>
      <c r="E265" s="13">
        <f t="shared" si="84"/>
        <v>8.6498744788083837E-3</v>
      </c>
      <c r="F265" s="15">
        <f t="shared" si="96"/>
        <v>53278774.46795474</v>
      </c>
      <c r="G265" s="16">
        <f t="shared" si="97"/>
        <v>3.4705079662214942E-3</v>
      </c>
      <c r="H265" s="17">
        <f t="shared" si="85"/>
        <v>396376.53225458221</v>
      </c>
      <c r="I265" s="17">
        <f t="shared" si="86"/>
        <v>195205.03479972246</v>
      </c>
      <c r="J265" s="2">
        <f t="shared" si="98"/>
        <v>184904.41122155526</v>
      </c>
      <c r="K265" s="2">
        <f t="shared" si="99"/>
        <v>268560.44783619908</v>
      </c>
      <c r="L265" s="15">
        <f>K265/(1-SUM(G$21:G265))</f>
        <v>460854.71153255651</v>
      </c>
      <c r="M265" s="15">
        <f t="shared" si="100"/>
        <v>52817919.756422184</v>
      </c>
      <c r="N265" s="2">
        <f t="shared" si="87"/>
        <v>453464.85905775434</v>
      </c>
      <c r="O265" s="3">
        <f t="shared" si="88"/>
        <v>648669.89385747677</v>
      </c>
      <c r="P265" s="39">
        <f t="shared" si="101"/>
        <v>0</v>
      </c>
      <c r="Q265" s="34">
        <f t="shared" si="102"/>
        <v>0</v>
      </c>
      <c r="R265" s="23">
        <f t="shared" si="103"/>
        <v>0</v>
      </c>
      <c r="S265" s="39">
        <f t="shared" si="104"/>
        <v>0</v>
      </c>
      <c r="T265" s="34">
        <f t="shared" si="105"/>
        <v>0</v>
      </c>
      <c r="U265" s="23">
        <f t="shared" si="106"/>
        <v>0</v>
      </c>
      <c r="V265" s="39">
        <f t="shared" si="107"/>
        <v>0</v>
      </c>
      <c r="W265" s="34">
        <f t="shared" si="108"/>
        <v>0</v>
      </c>
      <c r="X265" s="23">
        <f t="shared" si="109"/>
        <v>0</v>
      </c>
      <c r="Y265" s="39">
        <f t="shared" si="110"/>
        <v>31232805.56795552</v>
      </c>
      <c r="Z265" s="34">
        <f t="shared" si="89"/>
        <v>453464.85905775434</v>
      </c>
      <c r="AA265" s="23">
        <f t="shared" si="111"/>
        <v>195205.03479972199</v>
      </c>
      <c r="AC265">
        <v>245</v>
      </c>
      <c r="AD265" s="3">
        <f t="shared" si="90"/>
        <v>0</v>
      </c>
      <c r="AE265" s="3">
        <f t="shared" si="91"/>
        <v>0</v>
      </c>
      <c r="AF265" s="3">
        <f t="shared" si="92"/>
        <v>0</v>
      </c>
      <c r="AG265" s="3">
        <f t="shared" si="93"/>
        <v>648669.8938574763</v>
      </c>
    </row>
    <row r="266" spans="2:33">
      <c r="B266">
        <v>246</v>
      </c>
      <c r="C266" s="3">
        <f t="shared" si="94"/>
        <v>30779340.70889784</v>
      </c>
      <c r="D266">
        <f t="shared" si="95"/>
        <v>9.9000000000000005E-2</v>
      </c>
      <c r="E266" s="13">
        <f t="shared" si="84"/>
        <v>8.6498744788083837E-3</v>
      </c>
      <c r="F266" s="15">
        <f t="shared" si="96"/>
        <v>52817919.756422184</v>
      </c>
      <c r="G266" s="16">
        <f t="shared" si="97"/>
        <v>3.4940061972427859E-3</v>
      </c>
      <c r="H266" s="17">
        <f t="shared" si="85"/>
        <v>392947.92500423477</v>
      </c>
      <c r="I266" s="17">
        <f t="shared" si="86"/>
        <v>192370.8794306115</v>
      </c>
      <c r="J266" s="2">
        <f t="shared" si="98"/>
        <v>184546.13895441129</v>
      </c>
      <c r="K266" s="2">
        <f t="shared" si="99"/>
        <v>264641.13273493899</v>
      </c>
      <c r="L266" s="15">
        <f>K266/(1-SUM(G$21:G266))</f>
        <v>456868.37612483249</v>
      </c>
      <c r="M266" s="15">
        <f t="shared" si="100"/>
        <v>52361051.380297355</v>
      </c>
      <c r="N266" s="2">
        <f t="shared" si="87"/>
        <v>449187.27168935025</v>
      </c>
      <c r="O266" s="3">
        <f t="shared" si="88"/>
        <v>641558.15111996175</v>
      </c>
      <c r="P266" s="39">
        <f t="shared" si="101"/>
        <v>0</v>
      </c>
      <c r="Q266" s="34">
        <f t="shared" si="102"/>
        <v>0</v>
      </c>
      <c r="R266" s="23">
        <f t="shared" si="103"/>
        <v>0</v>
      </c>
      <c r="S266" s="39">
        <f t="shared" si="104"/>
        <v>0</v>
      </c>
      <c r="T266" s="34">
        <f t="shared" si="105"/>
        <v>0</v>
      </c>
      <c r="U266" s="23">
        <f t="shared" si="106"/>
        <v>0</v>
      </c>
      <c r="V266" s="39">
        <f t="shared" si="107"/>
        <v>0</v>
      </c>
      <c r="W266" s="34">
        <f t="shared" si="108"/>
        <v>0</v>
      </c>
      <c r="X266" s="23">
        <f t="shared" si="109"/>
        <v>0</v>
      </c>
      <c r="Y266" s="39">
        <f t="shared" si="110"/>
        <v>30779340.708897766</v>
      </c>
      <c r="Z266" s="34">
        <f t="shared" si="89"/>
        <v>449187.27168935025</v>
      </c>
      <c r="AA266" s="23">
        <f t="shared" si="111"/>
        <v>192370.87943061104</v>
      </c>
      <c r="AC266">
        <v>246</v>
      </c>
      <c r="AD266" s="3">
        <f t="shared" si="90"/>
        <v>0</v>
      </c>
      <c r="AE266" s="3">
        <f t="shared" si="91"/>
        <v>0</v>
      </c>
      <c r="AF266" s="3">
        <f t="shared" si="92"/>
        <v>0</v>
      </c>
      <c r="AG266" s="3">
        <f t="shared" si="93"/>
        <v>641558.15111996129</v>
      </c>
    </row>
    <row r="267" spans="2:33">
      <c r="B267">
        <v>247</v>
      </c>
      <c r="C267" s="3">
        <f t="shared" si="94"/>
        <v>30330153.437208489</v>
      </c>
      <c r="D267">
        <f t="shared" si="95"/>
        <v>9.9000000000000005E-2</v>
      </c>
      <c r="E267" s="13">
        <f t="shared" si="84"/>
        <v>8.6498744788083837E-3</v>
      </c>
      <c r="F267" s="15">
        <f t="shared" si="96"/>
        <v>52361051.380297355</v>
      </c>
      <c r="G267" s="16">
        <f t="shared" si="97"/>
        <v>3.5176635308699507E-3</v>
      </c>
      <c r="H267" s="17">
        <f t="shared" si="85"/>
        <v>389548.97477623983</v>
      </c>
      <c r="I267" s="17">
        <f t="shared" si="86"/>
        <v>189563.45898255307</v>
      </c>
      <c r="J267" s="2">
        <f t="shared" si="98"/>
        <v>184188.56087847971</v>
      </c>
      <c r="K267" s="2">
        <f t="shared" si="99"/>
        <v>260758.81222282088</v>
      </c>
      <c r="L267" s="15">
        <f>K267/(1-SUM(G$21:G267))</f>
        <v>452916.52201801579</v>
      </c>
      <c r="M267" s="15">
        <f t="shared" si="100"/>
        <v>51908134.85827934</v>
      </c>
      <c r="N267" s="2">
        <f t="shared" si="87"/>
        <v>444947.37310130056</v>
      </c>
      <c r="O267" s="3">
        <f t="shared" si="88"/>
        <v>634510.83208385366</v>
      </c>
      <c r="P267" s="39">
        <f t="shared" si="101"/>
        <v>0</v>
      </c>
      <c r="Q267" s="34">
        <f t="shared" si="102"/>
        <v>0</v>
      </c>
      <c r="R267" s="23">
        <f t="shared" si="103"/>
        <v>0</v>
      </c>
      <c r="S267" s="39">
        <f t="shared" si="104"/>
        <v>0</v>
      </c>
      <c r="T267" s="34">
        <f t="shared" si="105"/>
        <v>0</v>
      </c>
      <c r="U267" s="23">
        <f t="shared" si="106"/>
        <v>0</v>
      </c>
      <c r="V267" s="39">
        <f t="shared" si="107"/>
        <v>0</v>
      </c>
      <c r="W267" s="34">
        <f t="shared" si="108"/>
        <v>0</v>
      </c>
      <c r="X267" s="23">
        <f t="shared" si="109"/>
        <v>0</v>
      </c>
      <c r="Y267" s="39">
        <f t="shared" si="110"/>
        <v>30330153.437208414</v>
      </c>
      <c r="Z267" s="34">
        <f t="shared" si="89"/>
        <v>444947.37310130056</v>
      </c>
      <c r="AA267" s="23">
        <f t="shared" si="111"/>
        <v>189563.45898255261</v>
      </c>
      <c r="AC267">
        <v>247</v>
      </c>
      <c r="AD267" s="3">
        <f t="shared" si="90"/>
        <v>0</v>
      </c>
      <c r="AE267" s="3">
        <f t="shared" si="91"/>
        <v>0</v>
      </c>
      <c r="AF267" s="3">
        <f t="shared" si="92"/>
        <v>0</v>
      </c>
      <c r="AG267" s="3">
        <f t="shared" si="93"/>
        <v>634510.83208385319</v>
      </c>
    </row>
    <row r="268" spans="2:33">
      <c r="B268">
        <v>248</v>
      </c>
      <c r="C268" s="3">
        <f t="shared" si="94"/>
        <v>29885206.064107191</v>
      </c>
      <c r="D268">
        <f t="shared" si="95"/>
        <v>9.9000000000000005E-2</v>
      </c>
      <c r="E268" s="13">
        <f t="shared" si="84"/>
        <v>8.6498744788083837E-3</v>
      </c>
      <c r="F268" s="15">
        <f t="shared" si="96"/>
        <v>51908134.85827934</v>
      </c>
      <c r="G268" s="16">
        <f t="shared" si="97"/>
        <v>3.5414810443602169E-3</v>
      </c>
      <c r="H268" s="17">
        <f t="shared" si="85"/>
        <v>386179.42504107684</v>
      </c>
      <c r="I268" s="17">
        <f t="shared" si="86"/>
        <v>186782.53790066994</v>
      </c>
      <c r="J268" s="2">
        <f t="shared" si="98"/>
        <v>183831.67564869008</v>
      </c>
      <c r="K268" s="2">
        <f t="shared" si="99"/>
        <v>256913.16030826015</v>
      </c>
      <c r="L268" s="15">
        <f>K268/(1-SUM(G$21:G268))</f>
        <v>448998.85095318151</v>
      </c>
      <c r="M268" s="15">
        <f t="shared" si="100"/>
        <v>51459136.007326156</v>
      </c>
      <c r="N268" s="2">
        <f t="shared" si="87"/>
        <v>440744.83595695021</v>
      </c>
      <c r="O268" s="3">
        <f t="shared" si="88"/>
        <v>627527.37385762017</v>
      </c>
      <c r="P268" s="39">
        <f t="shared" si="101"/>
        <v>0</v>
      </c>
      <c r="Q268" s="34">
        <f t="shared" si="102"/>
        <v>0</v>
      </c>
      <c r="R268" s="23">
        <f t="shared" si="103"/>
        <v>0</v>
      </c>
      <c r="S268" s="39">
        <f t="shared" si="104"/>
        <v>0</v>
      </c>
      <c r="T268" s="34">
        <f t="shared" si="105"/>
        <v>0</v>
      </c>
      <c r="U268" s="23">
        <f t="shared" si="106"/>
        <v>0</v>
      </c>
      <c r="V268" s="39">
        <f t="shared" si="107"/>
        <v>0</v>
      </c>
      <c r="W268" s="34">
        <f t="shared" si="108"/>
        <v>0</v>
      </c>
      <c r="X268" s="23">
        <f t="shared" si="109"/>
        <v>0</v>
      </c>
      <c r="Y268" s="39">
        <f t="shared" si="110"/>
        <v>29885206.064107113</v>
      </c>
      <c r="Z268" s="34">
        <f t="shared" si="89"/>
        <v>440744.83595695021</v>
      </c>
      <c r="AA268" s="23">
        <f t="shared" si="111"/>
        <v>186782.53790066947</v>
      </c>
      <c r="AC268">
        <v>248</v>
      </c>
      <c r="AD268" s="3">
        <f t="shared" si="90"/>
        <v>0</v>
      </c>
      <c r="AE268" s="3">
        <f t="shared" si="91"/>
        <v>0</v>
      </c>
      <c r="AF268" s="3">
        <f t="shared" si="92"/>
        <v>0</v>
      </c>
      <c r="AG268" s="3">
        <f t="shared" si="93"/>
        <v>627527.37385761971</v>
      </c>
    </row>
    <row r="269" spans="2:33">
      <c r="B269">
        <v>249</v>
      </c>
      <c r="C269" s="3">
        <f t="shared" si="94"/>
        <v>29444461.228150241</v>
      </c>
      <c r="D269">
        <f t="shared" si="95"/>
        <v>9.9000000000000005E-2</v>
      </c>
      <c r="E269" s="13">
        <f t="shared" si="84"/>
        <v>8.6498744788083837E-3</v>
      </c>
      <c r="F269" s="15">
        <f t="shared" si="96"/>
        <v>51459136.007326156</v>
      </c>
      <c r="G269" s="16">
        <f t="shared" si="97"/>
        <v>3.5654598222647385E-3</v>
      </c>
      <c r="H269" s="17">
        <f t="shared" si="85"/>
        <v>382839.02148817311</v>
      </c>
      <c r="I269" s="17">
        <f t="shared" si="86"/>
        <v>184027.88267593901</v>
      </c>
      <c r="J269" s="2">
        <f t="shared" si="98"/>
        <v>183475.48192257812</v>
      </c>
      <c r="K269" s="2">
        <f t="shared" si="99"/>
        <v>253103.85383107056</v>
      </c>
      <c r="L269" s="15">
        <f>K269/(1-SUM(G$21:G269))</f>
        <v>445115.06725130737</v>
      </c>
      <c r="M269" s="15">
        <f t="shared" si="100"/>
        <v>51014020.940074846</v>
      </c>
      <c r="N269" s="2">
        <f t="shared" si="87"/>
        <v>436579.33575364866</v>
      </c>
      <c r="O269" s="3">
        <f t="shared" si="88"/>
        <v>620607.21842958767</v>
      </c>
      <c r="P269" s="39">
        <f t="shared" si="101"/>
        <v>0</v>
      </c>
      <c r="Q269" s="34">
        <f t="shared" si="102"/>
        <v>0</v>
      </c>
      <c r="R269" s="23">
        <f t="shared" si="103"/>
        <v>0</v>
      </c>
      <c r="S269" s="39">
        <f t="shared" si="104"/>
        <v>0</v>
      </c>
      <c r="T269" s="34">
        <f t="shared" si="105"/>
        <v>0</v>
      </c>
      <c r="U269" s="23">
        <f t="shared" si="106"/>
        <v>0</v>
      </c>
      <c r="V269" s="39">
        <f t="shared" si="107"/>
        <v>0</v>
      </c>
      <c r="W269" s="34">
        <f t="shared" si="108"/>
        <v>0</v>
      </c>
      <c r="X269" s="23">
        <f t="shared" si="109"/>
        <v>0</v>
      </c>
      <c r="Y269" s="39">
        <f t="shared" si="110"/>
        <v>29444461.228150163</v>
      </c>
      <c r="Z269" s="34">
        <f t="shared" si="89"/>
        <v>436579.33575364866</v>
      </c>
      <c r="AA269" s="23">
        <f t="shared" si="111"/>
        <v>184027.88267593851</v>
      </c>
      <c r="AC269">
        <v>249</v>
      </c>
      <c r="AD269" s="3">
        <f t="shared" si="90"/>
        <v>0</v>
      </c>
      <c r="AE269" s="3">
        <f t="shared" si="91"/>
        <v>0</v>
      </c>
      <c r="AF269" s="3">
        <f t="shared" si="92"/>
        <v>0</v>
      </c>
      <c r="AG269" s="3">
        <f t="shared" si="93"/>
        <v>620607.2184295872</v>
      </c>
    </row>
    <row r="270" spans="2:33">
      <c r="B270">
        <v>250</v>
      </c>
      <c r="C270" s="3">
        <f t="shared" si="94"/>
        <v>29007881.892396592</v>
      </c>
      <c r="D270">
        <f t="shared" si="95"/>
        <v>9.9000000000000005E-2</v>
      </c>
      <c r="E270" s="13">
        <f t="shared" si="84"/>
        <v>8.6498744788083837E-3</v>
      </c>
      <c r="F270" s="15">
        <f t="shared" si="96"/>
        <v>51014020.940074846</v>
      </c>
      <c r="G270" s="16">
        <f t="shared" si="97"/>
        <v>3.5896009564779906E-3</v>
      </c>
      <c r="H270" s="17">
        <f t="shared" si="85"/>
        <v>379527.51200671046</v>
      </c>
      <c r="I270" s="17">
        <f t="shared" si="86"/>
        <v>181299.26182747868</v>
      </c>
      <c r="J270" s="2">
        <f t="shared" si="98"/>
        <v>183119.97836028092</v>
      </c>
      <c r="K270" s="2">
        <f t="shared" si="99"/>
        <v>249330.57243795058</v>
      </c>
      <c r="L270" s="15">
        <f>K270/(1-SUM(G$21:G270))</f>
        <v>441264.87779095722</v>
      </c>
      <c r="M270" s="15">
        <f t="shared" si="100"/>
        <v>50572756.062283888</v>
      </c>
      <c r="N270" s="2">
        <f t="shared" si="87"/>
        <v>432450.5507982315</v>
      </c>
      <c r="O270" s="3">
        <f t="shared" si="88"/>
        <v>613749.81262571015</v>
      </c>
      <c r="P270" s="39">
        <f t="shared" si="101"/>
        <v>0</v>
      </c>
      <c r="Q270" s="34">
        <f t="shared" si="102"/>
        <v>0</v>
      </c>
      <c r="R270" s="23">
        <f t="shared" si="103"/>
        <v>0</v>
      </c>
      <c r="S270" s="39">
        <f t="shared" si="104"/>
        <v>0</v>
      </c>
      <c r="T270" s="34">
        <f t="shared" si="105"/>
        <v>0</v>
      </c>
      <c r="U270" s="23">
        <f t="shared" si="106"/>
        <v>0</v>
      </c>
      <c r="V270" s="39">
        <f t="shared" si="107"/>
        <v>0</v>
      </c>
      <c r="W270" s="34">
        <f t="shared" si="108"/>
        <v>0</v>
      </c>
      <c r="X270" s="23">
        <f t="shared" si="109"/>
        <v>0</v>
      </c>
      <c r="Y270" s="39">
        <f t="shared" si="110"/>
        <v>29007881.892396513</v>
      </c>
      <c r="Z270" s="34">
        <f t="shared" si="89"/>
        <v>432450.5507982315</v>
      </c>
      <c r="AA270" s="23">
        <f t="shared" si="111"/>
        <v>181299.26182747819</v>
      </c>
      <c r="AC270">
        <v>250</v>
      </c>
      <c r="AD270" s="3">
        <f t="shared" si="90"/>
        <v>0</v>
      </c>
      <c r="AE270" s="3">
        <f t="shared" si="91"/>
        <v>0</v>
      </c>
      <c r="AF270" s="3">
        <f t="shared" si="92"/>
        <v>0</v>
      </c>
      <c r="AG270" s="3">
        <f t="shared" si="93"/>
        <v>613749.81262570969</v>
      </c>
    </row>
    <row r="271" spans="2:33">
      <c r="B271">
        <v>251</v>
      </c>
      <c r="C271" s="3">
        <f t="shared" si="94"/>
        <v>28575431.341598362</v>
      </c>
      <c r="D271">
        <f t="shared" si="95"/>
        <v>9.9000000000000005E-2</v>
      </c>
      <c r="E271" s="13">
        <f t="shared" si="84"/>
        <v>8.6498744788083837E-3</v>
      </c>
      <c r="F271" s="15">
        <f t="shared" si="96"/>
        <v>50572756.062283888</v>
      </c>
      <c r="G271" s="16">
        <f t="shared" si="97"/>
        <v>3.6139055462874776E-3</v>
      </c>
      <c r="H271" s="17">
        <f t="shared" si="85"/>
        <v>376244.64666659787</v>
      </c>
      <c r="I271" s="17">
        <f t="shared" si="86"/>
        <v>178596.44588498978</v>
      </c>
      <c r="J271" s="2">
        <f t="shared" si="98"/>
        <v>182765.16362453141</v>
      </c>
      <c r="K271" s="2">
        <f t="shared" si="99"/>
        <v>245592.9985581818</v>
      </c>
      <c r="L271" s="15">
        <f>K271/(1-SUM(G$21:G271))</f>
        <v>437447.99198615877</v>
      </c>
      <c r="M271" s="15">
        <f t="shared" si="100"/>
        <v>50135308.070297733</v>
      </c>
      <c r="N271" s="2">
        <f t="shared" si="87"/>
        <v>428358.16218271322</v>
      </c>
      <c r="O271" s="3">
        <f t="shared" si="88"/>
        <v>606954.60806770297</v>
      </c>
      <c r="P271" s="39">
        <f t="shared" si="101"/>
        <v>0</v>
      </c>
      <c r="Q271" s="34">
        <f t="shared" si="102"/>
        <v>0</v>
      </c>
      <c r="R271" s="23">
        <f t="shared" si="103"/>
        <v>0</v>
      </c>
      <c r="S271" s="39">
        <f t="shared" si="104"/>
        <v>0</v>
      </c>
      <c r="T271" s="34">
        <f t="shared" si="105"/>
        <v>0</v>
      </c>
      <c r="U271" s="23">
        <f t="shared" si="106"/>
        <v>0</v>
      </c>
      <c r="V271" s="39">
        <f t="shared" si="107"/>
        <v>0</v>
      </c>
      <c r="W271" s="34">
        <f t="shared" si="108"/>
        <v>0</v>
      </c>
      <c r="X271" s="23">
        <f t="shared" si="109"/>
        <v>0</v>
      </c>
      <c r="Y271" s="39">
        <f t="shared" si="110"/>
        <v>28575431.341598283</v>
      </c>
      <c r="Z271" s="34">
        <f t="shared" si="89"/>
        <v>428358.16218271322</v>
      </c>
      <c r="AA271" s="23">
        <f t="shared" si="111"/>
        <v>178596.44588498925</v>
      </c>
      <c r="AC271">
        <v>251</v>
      </c>
      <c r="AD271" s="3">
        <f t="shared" si="90"/>
        <v>0</v>
      </c>
      <c r="AE271" s="3">
        <f t="shared" si="91"/>
        <v>0</v>
      </c>
      <c r="AF271" s="3">
        <f t="shared" si="92"/>
        <v>0</v>
      </c>
      <c r="AG271" s="3">
        <f t="shared" si="93"/>
        <v>606954.6080677025</v>
      </c>
    </row>
    <row r="272" spans="2:33">
      <c r="B272">
        <v>252</v>
      </c>
      <c r="C272" s="3">
        <f t="shared" si="94"/>
        <v>28147073.179415647</v>
      </c>
      <c r="D272">
        <f t="shared" si="95"/>
        <v>9.9000000000000005E-2</v>
      </c>
      <c r="E272" s="13">
        <f t="shared" si="84"/>
        <v>8.6498744788083837E-3</v>
      </c>
      <c r="F272" s="15">
        <f t="shared" si="96"/>
        <v>50135308.070297733</v>
      </c>
      <c r="G272" s="16">
        <f t="shared" si="97"/>
        <v>3.6383746984237995E-3</v>
      </c>
      <c r="H272" s="17">
        <f t="shared" si="85"/>
        <v>372990.1776996082</v>
      </c>
      <c r="I272" s="17">
        <f t="shared" si="86"/>
        <v>175919.20737134779</v>
      </c>
      <c r="J272" s="2">
        <f t="shared" si="98"/>
        <v>182411.03638065379</v>
      </c>
      <c r="K272" s="2">
        <f t="shared" si="99"/>
        <v>241890.81737953736</v>
      </c>
      <c r="L272" s="15">
        <f>K272/(1-SUM(G$21:G272))</f>
        <v>433664.12176447175</v>
      </c>
      <c r="M272" s="15">
        <f t="shared" si="100"/>
        <v>49701643.948533259</v>
      </c>
      <c r="N272" s="2">
        <f t="shared" si="87"/>
        <v>424301.85376019112</v>
      </c>
      <c r="O272" s="3">
        <f t="shared" si="88"/>
        <v>600221.06113153894</v>
      </c>
      <c r="P272" s="39">
        <f t="shared" si="101"/>
        <v>0</v>
      </c>
      <c r="Q272" s="34">
        <f t="shared" si="102"/>
        <v>0</v>
      </c>
      <c r="R272" s="23">
        <f t="shared" si="103"/>
        <v>0</v>
      </c>
      <c r="S272" s="39">
        <f t="shared" si="104"/>
        <v>0</v>
      </c>
      <c r="T272" s="34">
        <f t="shared" si="105"/>
        <v>0</v>
      </c>
      <c r="U272" s="23">
        <f t="shared" si="106"/>
        <v>0</v>
      </c>
      <c r="V272" s="39">
        <f t="shared" si="107"/>
        <v>0</v>
      </c>
      <c r="W272" s="34">
        <f t="shared" si="108"/>
        <v>0</v>
      </c>
      <c r="X272" s="23">
        <f t="shared" si="109"/>
        <v>0</v>
      </c>
      <c r="Y272" s="39">
        <f t="shared" si="110"/>
        <v>28147073.179415569</v>
      </c>
      <c r="Z272" s="34">
        <f t="shared" si="89"/>
        <v>424301.85376019112</v>
      </c>
      <c r="AA272" s="23">
        <f t="shared" si="111"/>
        <v>175919.20737134732</v>
      </c>
      <c r="AC272">
        <v>252</v>
      </c>
      <c r="AD272" s="3">
        <f t="shared" si="90"/>
        <v>0</v>
      </c>
      <c r="AE272" s="3">
        <f t="shared" si="91"/>
        <v>0</v>
      </c>
      <c r="AF272" s="3">
        <f t="shared" si="92"/>
        <v>0</v>
      </c>
      <c r="AG272" s="3">
        <f t="shared" si="93"/>
        <v>600221.06113153847</v>
      </c>
    </row>
    <row r="273" spans="2:33">
      <c r="B273">
        <v>253</v>
      </c>
      <c r="C273" s="3">
        <f t="shared" si="94"/>
        <v>27722771.325655457</v>
      </c>
      <c r="D273">
        <f t="shared" si="95"/>
        <v>9.9000000000000005E-2</v>
      </c>
      <c r="E273" s="13">
        <f t="shared" si="84"/>
        <v>8.6498744788083837E-3</v>
      </c>
      <c r="F273" s="15">
        <f t="shared" si="96"/>
        <v>49701643.948533259</v>
      </c>
      <c r="G273" s="16">
        <f t="shared" si="97"/>
        <v>3.6630095271110445E-3</v>
      </c>
      <c r="H273" s="17">
        <f t="shared" si="85"/>
        <v>369763.85948067805</v>
      </c>
      <c r="I273" s="17">
        <f t="shared" si="86"/>
        <v>173267.32078534659</v>
      </c>
      <c r="J273" s="2">
        <f t="shared" si="98"/>
        <v>182057.59529655831</v>
      </c>
      <c r="K273" s="2">
        <f t="shared" si="99"/>
        <v>238223.71682439907</v>
      </c>
      <c r="L273" s="15">
        <f>K273/(1-SUM(G$21:G273))</f>
        <v>429912.98154524644</v>
      </c>
      <c r="M273" s="15">
        <f t="shared" si="100"/>
        <v>49271730.966988012</v>
      </c>
      <c r="N273" s="2">
        <f t="shared" si="87"/>
        <v>420281.31212095742</v>
      </c>
      <c r="O273" s="3">
        <f t="shared" si="88"/>
        <v>593548.63290630397</v>
      </c>
      <c r="P273" s="39">
        <f t="shared" si="101"/>
        <v>0</v>
      </c>
      <c r="Q273" s="34">
        <f t="shared" si="102"/>
        <v>0</v>
      </c>
      <c r="R273" s="23">
        <f t="shared" si="103"/>
        <v>0</v>
      </c>
      <c r="S273" s="39">
        <f t="shared" si="104"/>
        <v>0</v>
      </c>
      <c r="T273" s="34">
        <f t="shared" si="105"/>
        <v>0</v>
      </c>
      <c r="U273" s="23">
        <f t="shared" si="106"/>
        <v>0</v>
      </c>
      <c r="V273" s="39">
        <f t="shared" si="107"/>
        <v>0</v>
      </c>
      <c r="W273" s="34">
        <f t="shared" si="108"/>
        <v>0</v>
      </c>
      <c r="X273" s="23">
        <f t="shared" si="109"/>
        <v>0</v>
      </c>
      <c r="Y273" s="39">
        <f t="shared" si="110"/>
        <v>27722771.325655378</v>
      </c>
      <c r="Z273" s="34">
        <f t="shared" si="89"/>
        <v>420281.31212095742</v>
      </c>
      <c r="AA273" s="23">
        <f t="shared" si="111"/>
        <v>173267.32078534612</v>
      </c>
      <c r="AC273">
        <v>253</v>
      </c>
      <c r="AD273" s="3">
        <f t="shared" si="90"/>
        <v>0</v>
      </c>
      <c r="AE273" s="3">
        <f t="shared" si="91"/>
        <v>0</v>
      </c>
      <c r="AF273" s="3">
        <f t="shared" si="92"/>
        <v>0</v>
      </c>
      <c r="AG273" s="3">
        <f t="shared" si="93"/>
        <v>593548.63290630351</v>
      </c>
    </row>
    <row r="274" spans="2:33">
      <c r="B274">
        <v>254</v>
      </c>
      <c r="C274" s="3">
        <f t="shared" si="94"/>
        <v>27302490.013534501</v>
      </c>
      <c r="D274">
        <f t="shared" si="95"/>
        <v>9.9000000000000005E-2</v>
      </c>
      <c r="E274" s="13">
        <f t="shared" si="84"/>
        <v>8.6498744788083837E-3</v>
      </c>
      <c r="F274" s="15">
        <f t="shared" si="96"/>
        <v>49271730.966988012</v>
      </c>
      <c r="G274" s="16">
        <f t="shared" si="97"/>
        <v>3.6878111541175252E-3</v>
      </c>
      <c r="H274" s="17">
        <f t="shared" si="85"/>
        <v>366565.44850937038</v>
      </c>
      <c r="I274" s="17">
        <f t="shared" si="86"/>
        <v>170640.56258459063</v>
      </c>
      <c r="J274" s="2">
        <f t="shared" si="98"/>
        <v>181704.83904273628</v>
      </c>
      <c r="K274" s="2">
        <f t="shared" si="99"/>
        <v>234591.38752608109</v>
      </c>
      <c r="L274" s="15">
        <f>K274/(1-SUM(G$21:G274))</f>
        <v>426194.28821807</v>
      </c>
      <c r="M274" s="15">
        <f t="shared" si="100"/>
        <v>48845536.678769939</v>
      </c>
      <c r="N274" s="2">
        <f t="shared" si="87"/>
        <v>416296.22656881739</v>
      </c>
      <c r="O274" s="3">
        <f t="shared" si="88"/>
        <v>586936.78915340803</v>
      </c>
      <c r="P274" s="39">
        <f t="shared" si="101"/>
        <v>0</v>
      </c>
      <c r="Q274" s="34">
        <f t="shared" si="102"/>
        <v>0</v>
      </c>
      <c r="R274" s="23">
        <f t="shared" si="103"/>
        <v>0</v>
      </c>
      <c r="S274" s="39">
        <f t="shared" si="104"/>
        <v>0</v>
      </c>
      <c r="T274" s="34">
        <f t="shared" si="105"/>
        <v>0</v>
      </c>
      <c r="U274" s="23">
        <f t="shared" si="106"/>
        <v>0</v>
      </c>
      <c r="V274" s="39">
        <f t="shared" si="107"/>
        <v>0</v>
      </c>
      <c r="W274" s="34">
        <f t="shared" si="108"/>
        <v>0</v>
      </c>
      <c r="X274" s="23">
        <f t="shared" si="109"/>
        <v>0</v>
      </c>
      <c r="Y274" s="39">
        <f t="shared" si="110"/>
        <v>27302490.013534419</v>
      </c>
      <c r="Z274" s="34">
        <f t="shared" si="89"/>
        <v>416296.22656881739</v>
      </c>
      <c r="AA274" s="23">
        <f t="shared" si="111"/>
        <v>170640.56258459011</v>
      </c>
      <c r="AC274">
        <v>254</v>
      </c>
      <c r="AD274" s="3">
        <f t="shared" si="90"/>
        <v>0</v>
      </c>
      <c r="AE274" s="3">
        <f t="shared" si="91"/>
        <v>0</v>
      </c>
      <c r="AF274" s="3">
        <f t="shared" si="92"/>
        <v>0</v>
      </c>
      <c r="AG274" s="3">
        <f t="shared" si="93"/>
        <v>586936.78915340756</v>
      </c>
    </row>
    <row r="275" spans="2:33">
      <c r="B275">
        <v>255</v>
      </c>
      <c r="C275" s="3">
        <f t="shared" si="94"/>
        <v>26886193.786965683</v>
      </c>
      <c r="D275">
        <f t="shared" si="95"/>
        <v>9.9000000000000005E-2</v>
      </c>
      <c r="E275" s="13">
        <f t="shared" si="84"/>
        <v>8.6498744788083837E-3</v>
      </c>
      <c r="F275" s="15">
        <f t="shared" si="96"/>
        <v>48845536.678769939</v>
      </c>
      <c r="G275" s="16">
        <f t="shared" si="97"/>
        <v>3.7127807088068636E-3</v>
      </c>
      <c r="H275" s="17">
        <f t="shared" si="85"/>
        <v>363394.70339149621</v>
      </c>
      <c r="I275" s="17">
        <f t="shared" si="86"/>
        <v>168038.71116853552</v>
      </c>
      <c r="J275" s="2">
        <f t="shared" si="98"/>
        <v>181352.76629225511</v>
      </c>
      <c r="K275" s="2">
        <f t="shared" si="99"/>
        <v>230993.52280535831</v>
      </c>
      <c r="L275" s="15">
        <f>K275/(1-SUM(G$21:G275))</f>
        <v>422507.76112139865</v>
      </c>
      <c r="M275" s="15">
        <f t="shared" si="100"/>
        <v>48423028.917648539</v>
      </c>
      <c r="N275" s="2">
        <f t="shared" si="87"/>
        <v>412346.28909761342</v>
      </c>
      <c r="O275" s="3">
        <f t="shared" si="88"/>
        <v>580385.00026614894</v>
      </c>
      <c r="P275" s="39">
        <f t="shared" si="101"/>
        <v>0</v>
      </c>
      <c r="Q275" s="34">
        <f t="shared" si="102"/>
        <v>0</v>
      </c>
      <c r="R275" s="23">
        <f t="shared" si="103"/>
        <v>0</v>
      </c>
      <c r="S275" s="39">
        <f t="shared" si="104"/>
        <v>0</v>
      </c>
      <c r="T275" s="34">
        <f t="shared" si="105"/>
        <v>0</v>
      </c>
      <c r="U275" s="23">
        <f t="shared" si="106"/>
        <v>0</v>
      </c>
      <c r="V275" s="39">
        <f t="shared" si="107"/>
        <v>0</v>
      </c>
      <c r="W275" s="34">
        <f t="shared" si="108"/>
        <v>0</v>
      </c>
      <c r="X275" s="23">
        <f t="shared" si="109"/>
        <v>0</v>
      </c>
      <c r="Y275" s="39">
        <f t="shared" si="110"/>
        <v>26886193.786965601</v>
      </c>
      <c r="Z275" s="34">
        <f t="shared" si="89"/>
        <v>412346.28909761342</v>
      </c>
      <c r="AA275" s="23">
        <f t="shared" si="111"/>
        <v>168038.711168535</v>
      </c>
      <c r="AC275">
        <v>255</v>
      </c>
      <c r="AD275" s="3">
        <f t="shared" si="90"/>
        <v>0</v>
      </c>
      <c r="AE275" s="3">
        <f t="shared" si="91"/>
        <v>0</v>
      </c>
      <c r="AF275" s="3">
        <f t="shared" si="92"/>
        <v>0</v>
      </c>
      <c r="AG275" s="3">
        <f t="shared" si="93"/>
        <v>580385.00026614848</v>
      </c>
    </row>
    <row r="276" spans="2:33">
      <c r="B276">
        <v>256</v>
      </c>
      <c r="C276" s="3">
        <f t="shared" si="94"/>
        <v>26473847.497868069</v>
      </c>
      <c r="D276">
        <f t="shared" si="95"/>
        <v>9.9000000000000005E-2</v>
      </c>
      <c r="E276" s="13">
        <f t="shared" si="84"/>
        <v>8.6498744788083837E-3</v>
      </c>
      <c r="F276" s="15">
        <f t="shared" si="96"/>
        <v>48423028.917648539</v>
      </c>
      <c r="G276" s="16">
        <f t="shared" si="97"/>
        <v>3.7379193281894111E-3</v>
      </c>
      <c r="H276" s="17">
        <f t="shared" si="85"/>
        <v>360251.38482089585</v>
      </c>
      <c r="I276" s="17">
        <f t="shared" si="86"/>
        <v>165461.54686167542</v>
      </c>
      <c r="J276" s="2">
        <f t="shared" si="98"/>
        <v>181001.37572075325</v>
      </c>
      <c r="K276" s="2">
        <f t="shared" si="99"/>
        <v>227429.81864719803</v>
      </c>
      <c r="L276" s="15">
        <f>K276/(1-SUM(G$21:G276))</f>
        <v>418853.12202137616</v>
      </c>
      <c r="M276" s="15">
        <f t="shared" si="100"/>
        <v>48004175.795627162</v>
      </c>
      <c r="N276" s="2">
        <f t="shared" si="87"/>
        <v>408431.19436795125</v>
      </c>
      <c r="O276" s="3">
        <f t="shared" si="88"/>
        <v>573892.7412296267</v>
      </c>
      <c r="P276" s="39">
        <f t="shared" si="101"/>
        <v>0</v>
      </c>
      <c r="Q276" s="34">
        <f t="shared" si="102"/>
        <v>0</v>
      </c>
      <c r="R276" s="23">
        <f t="shared" si="103"/>
        <v>0</v>
      </c>
      <c r="S276" s="39">
        <f t="shared" si="104"/>
        <v>0</v>
      </c>
      <c r="T276" s="34">
        <f t="shared" si="105"/>
        <v>0</v>
      </c>
      <c r="U276" s="23">
        <f t="shared" si="106"/>
        <v>0</v>
      </c>
      <c r="V276" s="39">
        <f t="shared" si="107"/>
        <v>0</v>
      </c>
      <c r="W276" s="34">
        <f t="shared" si="108"/>
        <v>0</v>
      </c>
      <c r="X276" s="23">
        <f t="shared" si="109"/>
        <v>0</v>
      </c>
      <c r="Y276" s="39">
        <f t="shared" si="110"/>
        <v>26473847.497867987</v>
      </c>
      <c r="Z276" s="34">
        <f t="shared" si="89"/>
        <v>408431.19436795125</v>
      </c>
      <c r="AA276" s="23">
        <f t="shared" si="111"/>
        <v>165461.5468616749</v>
      </c>
      <c r="AC276">
        <v>256</v>
      </c>
      <c r="AD276" s="3">
        <f t="shared" si="90"/>
        <v>0</v>
      </c>
      <c r="AE276" s="3">
        <f t="shared" si="91"/>
        <v>0</v>
      </c>
      <c r="AF276" s="3">
        <f t="shared" si="92"/>
        <v>0</v>
      </c>
      <c r="AG276" s="3">
        <f t="shared" si="93"/>
        <v>573892.74122962612</v>
      </c>
    </row>
    <row r="277" spans="2:33">
      <c r="B277">
        <v>257</v>
      </c>
      <c r="C277" s="3">
        <f t="shared" si="94"/>
        <v>26065416.303500116</v>
      </c>
      <c r="D277">
        <f t="shared" si="95"/>
        <v>9.9000000000000005E-2</v>
      </c>
      <c r="E277" s="13">
        <f t="shared" si="84"/>
        <v>8.6498744788083837E-3</v>
      </c>
      <c r="F277" s="15">
        <f t="shared" si="96"/>
        <v>48004175.795627162</v>
      </c>
      <c r="G277" s="16">
        <f t="shared" si="97"/>
        <v>3.7632281569740275E-3</v>
      </c>
      <c r="H277" s="17">
        <f t="shared" si="85"/>
        <v>357135.25556137814</v>
      </c>
      <c r="I277" s="17">
        <f t="shared" si="86"/>
        <v>162908.85189687571</v>
      </c>
      <c r="J277" s="2">
        <f t="shared" si="98"/>
        <v>180650.66600643523</v>
      </c>
      <c r="K277" s="2">
        <f t="shared" si="99"/>
        <v>223899.97367769282</v>
      </c>
      <c r="L277" s="15">
        <f>K277/(1-SUM(G$21:G277))</f>
        <v>415230.09509083431</v>
      </c>
      <c r="M277" s="15">
        <f t="shared" si="100"/>
        <v>47588945.700536326</v>
      </c>
      <c r="N277" s="2">
        <f t="shared" si="87"/>
        <v>404550.63968412805</v>
      </c>
      <c r="O277" s="3">
        <f t="shared" si="88"/>
        <v>567459.49158100376</v>
      </c>
      <c r="P277" s="39">
        <f t="shared" si="101"/>
        <v>0</v>
      </c>
      <c r="Q277" s="34">
        <f t="shared" si="102"/>
        <v>0</v>
      </c>
      <c r="R277" s="23">
        <f t="shared" si="103"/>
        <v>0</v>
      </c>
      <c r="S277" s="39">
        <f t="shared" si="104"/>
        <v>0</v>
      </c>
      <c r="T277" s="34">
        <f t="shared" si="105"/>
        <v>0</v>
      </c>
      <c r="U277" s="23">
        <f t="shared" si="106"/>
        <v>0</v>
      </c>
      <c r="V277" s="39">
        <f t="shared" si="107"/>
        <v>0</v>
      </c>
      <c r="W277" s="34">
        <f t="shared" si="108"/>
        <v>0</v>
      </c>
      <c r="X277" s="23">
        <f t="shared" si="109"/>
        <v>0</v>
      </c>
      <c r="Y277" s="39">
        <f t="shared" si="110"/>
        <v>26065416.303500034</v>
      </c>
      <c r="Z277" s="34">
        <f t="shared" si="89"/>
        <v>404550.63968412805</v>
      </c>
      <c r="AA277" s="23">
        <f t="shared" si="111"/>
        <v>162908.85189687522</v>
      </c>
      <c r="AC277">
        <v>257</v>
      </c>
      <c r="AD277" s="3">
        <f t="shared" si="90"/>
        <v>0</v>
      </c>
      <c r="AE277" s="3">
        <f t="shared" si="91"/>
        <v>0</v>
      </c>
      <c r="AF277" s="3">
        <f t="shared" si="92"/>
        <v>0</v>
      </c>
      <c r="AG277" s="3">
        <f t="shared" si="93"/>
        <v>567459.4915810033</v>
      </c>
    </row>
    <row r="278" spans="2:33">
      <c r="B278">
        <v>258</v>
      </c>
      <c r="C278" s="3">
        <f t="shared" si="94"/>
        <v>25660865.66381599</v>
      </c>
      <c r="D278">
        <f t="shared" si="95"/>
        <v>9.9000000000000005E-2</v>
      </c>
      <c r="E278" s="13">
        <f t="shared" ref="E278:E341" si="112">1-(1-D278)^(1/12)</f>
        <v>8.6498744788083837E-3</v>
      </c>
      <c r="F278" s="15">
        <f t="shared" si="96"/>
        <v>47588945.700536326</v>
      </c>
      <c r="G278" s="16">
        <f t="shared" si="97"/>
        <v>3.7887083476202065E-3</v>
      </c>
      <c r="H278" s="17">
        <f t="shared" ref="H278:H341" si="113">F278*$C$5/12*(1+$C$5/12)^$C$4/((1+$C$5/12)^$C$4-1)</f>
        <v>354046.08042881504</v>
      </c>
      <c r="I278" s="17">
        <f t="shared" ref="I278:I341" si="114">C278*$C$3/12</f>
        <v>160380.41039884993</v>
      </c>
      <c r="J278" s="2">
        <f t="shared" si="98"/>
        <v>180300.63583006672</v>
      </c>
      <c r="K278" s="2">
        <f t="shared" si="99"/>
        <v>220403.68914119285</v>
      </c>
      <c r="L278" s="15">
        <f>K278/(1-SUM(G$21:G278))</f>
        <v>411638.406888475</v>
      </c>
      <c r="M278" s="15">
        <f t="shared" si="100"/>
        <v>47177307.293647848</v>
      </c>
      <c r="N278" s="2">
        <f t="shared" ref="N278:N341" si="115">J278+K278</f>
        <v>400704.32497125957</v>
      </c>
      <c r="O278" s="3">
        <f t="shared" ref="O278:O341" si="116">N278+I278</f>
        <v>561084.73537010956</v>
      </c>
      <c r="P278" s="39">
        <f t="shared" si="101"/>
        <v>0</v>
      </c>
      <c r="Q278" s="34">
        <f t="shared" si="102"/>
        <v>0</v>
      </c>
      <c r="R278" s="23">
        <f t="shared" si="103"/>
        <v>0</v>
      </c>
      <c r="S278" s="39">
        <f t="shared" si="104"/>
        <v>0</v>
      </c>
      <c r="T278" s="34">
        <f t="shared" si="105"/>
        <v>0</v>
      </c>
      <c r="U278" s="23">
        <f t="shared" si="106"/>
        <v>0</v>
      </c>
      <c r="V278" s="39">
        <f t="shared" si="107"/>
        <v>0</v>
      </c>
      <c r="W278" s="34">
        <f t="shared" si="108"/>
        <v>0</v>
      </c>
      <c r="X278" s="23">
        <f t="shared" si="109"/>
        <v>0</v>
      </c>
      <c r="Y278" s="39">
        <f t="shared" si="110"/>
        <v>25660865.663815904</v>
      </c>
      <c r="Z278" s="34">
        <f t="shared" ref="Z278:Z341" si="117">IF(N278-Q278-T278-W278&gt;0, IF(Y278&gt;N278-Q278-T278-W278,N278-Q278-T278-W278,Y278),0)</f>
        <v>400704.32497125957</v>
      </c>
      <c r="AA278" s="23">
        <f t="shared" si="111"/>
        <v>160380.4103988494</v>
      </c>
      <c r="AC278">
        <v>258</v>
      </c>
      <c r="AD278" s="3">
        <f t="shared" ref="AD278:AD341" si="118">Q278+R278</f>
        <v>0</v>
      </c>
      <c r="AE278" s="3">
        <f t="shared" ref="AE278:AE341" si="119">T278+U278</f>
        <v>0</v>
      </c>
      <c r="AF278" s="3">
        <f t="shared" ref="AF278:AF341" si="120">W278+X278</f>
        <v>0</v>
      </c>
      <c r="AG278" s="3">
        <f t="shared" ref="AG278:AG341" si="121">Z278+AA278</f>
        <v>561084.73537010897</v>
      </c>
    </row>
    <row r="279" spans="2:33">
      <c r="B279">
        <v>259</v>
      </c>
      <c r="C279" s="3">
        <f t="shared" ref="C279:C342" si="122">C278-J278-K278</f>
        <v>25260161.338844731</v>
      </c>
      <c r="D279">
        <f t="shared" ref="D279:D342" si="123">MIN(B279+3,30)*0.002*$C$6/100</f>
        <v>9.9000000000000005E-2</v>
      </c>
      <c r="E279" s="13">
        <f t="shared" si="112"/>
        <v>8.6498744788083837E-3</v>
      </c>
      <c r="F279" s="15">
        <f t="shared" ref="F279:F342" si="124">M278</f>
        <v>47177307.293647848</v>
      </c>
      <c r="G279" s="16">
        <f t="shared" ref="G279:G342" si="125">$C$5/12*(1+$C$5/12)^(B279-1)/((1+$C$5/12)^$C$4-1)</f>
        <v>3.8143610603905516E-3</v>
      </c>
      <c r="H279" s="17">
        <f t="shared" si="113"/>
        <v>350983.62627339154</v>
      </c>
      <c r="I279" s="17">
        <f t="shared" si="114"/>
        <v>157876.00836777958</v>
      </c>
      <c r="J279" s="2">
        <f t="shared" ref="J279:J342" si="126">F279*G279</f>
        <v>179951.28387496952</v>
      </c>
      <c r="K279" s="2">
        <f t="shared" ref="K279:K342" si="127">(C279-J279)*E279</f>
        <v>216940.66887763634</v>
      </c>
      <c r="L279" s="15">
        <f>K279/(1-SUM(G$21:G279))</f>
        <v>408077.78633823304</v>
      </c>
      <c r="M279" s="15">
        <f t="shared" ref="M279:M342" si="128">F279-L279</f>
        <v>46769229.507309616</v>
      </c>
      <c r="N279" s="2">
        <f t="shared" si="115"/>
        <v>396891.9527526059</v>
      </c>
      <c r="O279" s="3">
        <f t="shared" si="116"/>
        <v>554767.96112038544</v>
      </c>
      <c r="P279" s="39">
        <f t="shared" ref="P279:P342" si="129">P278-Q278</f>
        <v>0</v>
      </c>
      <c r="Q279" s="34">
        <f t="shared" ref="Q279:Q342" si="130">IF(P279&gt;N279, N279, P279)</f>
        <v>0</v>
      </c>
      <c r="R279" s="23">
        <f t="shared" ref="R279:R342" si="131">P279*D$10/12</f>
        <v>0</v>
      </c>
      <c r="S279" s="39">
        <f t="shared" ref="S279:S342" si="132">S278-T278</f>
        <v>0</v>
      </c>
      <c r="T279" s="34">
        <f t="shared" ref="T279:T342" si="133">IF(N279-Q279&gt;0, IF(S279&gt;N279-Q279,N279-Q279,S279),0)</f>
        <v>0</v>
      </c>
      <c r="U279" s="23">
        <f t="shared" ref="U279:U342" si="134">S279*D$11/12</f>
        <v>0</v>
      </c>
      <c r="V279" s="39">
        <f t="shared" ref="V279:V342" si="135">V278-W278</f>
        <v>0</v>
      </c>
      <c r="W279" s="34">
        <f t="shared" ref="W279:W342" si="136">IF(N279-Q279-T279&gt;0, IF(V279&gt;N279-Q279-T279,N279-Q279-T279,V279),0)</f>
        <v>0</v>
      </c>
      <c r="X279" s="23">
        <f t="shared" ref="X279:X342" si="137">V279*D$12/12</f>
        <v>0</v>
      </c>
      <c r="Y279" s="39">
        <f t="shared" ref="Y279:Y342" si="138">Y278-Z278</f>
        <v>25260161.338844646</v>
      </c>
      <c r="Z279" s="34">
        <f t="shared" si="117"/>
        <v>396891.9527526059</v>
      </c>
      <c r="AA279" s="23">
        <f t="shared" ref="AA279:AA342" si="139">Y279*D$13/12</f>
        <v>157876.00836777902</v>
      </c>
      <c r="AC279">
        <v>259</v>
      </c>
      <c r="AD279" s="3">
        <f t="shared" si="118"/>
        <v>0</v>
      </c>
      <c r="AE279" s="3">
        <f t="shared" si="119"/>
        <v>0</v>
      </c>
      <c r="AF279" s="3">
        <f t="shared" si="120"/>
        <v>0</v>
      </c>
      <c r="AG279" s="3">
        <f t="shared" si="121"/>
        <v>554767.96112038498</v>
      </c>
    </row>
    <row r="280" spans="2:33">
      <c r="B280">
        <v>260</v>
      </c>
      <c r="C280" s="3">
        <f t="shared" si="122"/>
        <v>24863269.386092126</v>
      </c>
      <c r="D280">
        <f t="shared" si="123"/>
        <v>9.9000000000000005E-2</v>
      </c>
      <c r="E280" s="13">
        <f t="shared" si="112"/>
        <v>8.6498744788083837E-3</v>
      </c>
      <c r="F280" s="15">
        <f t="shared" si="124"/>
        <v>46769229.507309616</v>
      </c>
      <c r="G280" s="16">
        <f t="shared" si="125"/>
        <v>3.8401874634036133E-3</v>
      </c>
      <c r="H280" s="17">
        <f t="shared" si="113"/>
        <v>347947.66196200973</v>
      </c>
      <c r="I280" s="17">
        <f t="shared" si="114"/>
        <v>155395.43366307579</v>
      </c>
      <c r="J280" s="2">
        <f t="shared" si="126"/>
        <v>179602.60882701672</v>
      </c>
      <c r="K280" s="2">
        <f t="shared" si="127"/>
        <v>213510.61930007586</v>
      </c>
      <c r="L280" s="15">
        <f>K280/(1-SUM(G$21:G280))</f>
        <v>404547.96470881748</v>
      </c>
      <c r="M280" s="15">
        <f t="shared" si="128"/>
        <v>46364681.542600796</v>
      </c>
      <c r="N280" s="2">
        <f t="shared" si="115"/>
        <v>393113.22812709259</v>
      </c>
      <c r="O280" s="3">
        <f t="shared" si="116"/>
        <v>548508.66179016838</v>
      </c>
      <c r="P280" s="39">
        <f t="shared" si="129"/>
        <v>0</v>
      </c>
      <c r="Q280" s="34">
        <f t="shared" si="130"/>
        <v>0</v>
      </c>
      <c r="R280" s="23">
        <f t="shared" si="131"/>
        <v>0</v>
      </c>
      <c r="S280" s="39">
        <f t="shared" si="132"/>
        <v>0</v>
      </c>
      <c r="T280" s="34">
        <f t="shared" si="133"/>
        <v>0</v>
      </c>
      <c r="U280" s="23">
        <f t="shared" si="134"/>
        <v>0</v>
      </c>
      <c r="V280" s="39">
        <f t="shared" si="135"/>
        <v>0</v>
      </c>
      <c r="W280" s="34">
        <f t="shared" si="136"/>
        <v>0</v>
      </c>
      <c r="X280" s="23">
        <f t="shared" si="137"/>
        <v>0</v>
      </c>
      <c r="Y280" s="39">
        <f t="shared" si="138"/>
        <v>24863269.386092041</v>
      </c>
      <c r="Z280" s="34">
        <f t="shared" si="117"/>
        <v>393113.22812709259</v>
      </c>
      <c r="AA280" s="23">
        <f t="shared" si="139"/>
        <v>155395.43366307524</v>
      </c>
      <c r="AC280">
        <v>260</v>
      </c>
      <c r="AD280" s="3">
        <f t="shared" si="118"/>
        <v>0</v>
      </c>
      <c r="AE280" s="3">
        <f t="shared" si="119"/>
        <v>0</v>
      </c>
      <c r="AF280" s="3">
        <f t="shared" si="120"/>
        <v>0</v>
      </c>
      <c r="AG280" s="3">
        <f t="shared" si="121"/>
        <v>548508.6617901678</v>
      </c>
    </row>
    <row r="281" spans="2:33">
      <c r="B281">
        <v>261</v>
      </c>
      <c r="C281" s="3">
        <f t="shared" si="122"/>
        <v>24470156.157965034</v>
      </c>
      <c r="D281">
        <f t="shared" si="123"/>
        <v>9.9000000000000005E-2</v>
      </c>
      <c r="E281" s="13">
        <f t="shared" si="112"/>
        <v>8.6498744788083837E-3</v>
      </c>
      <c r="F281" s="15">
        <f t="shared" si="124"/>
        <v>46364681.542600796</v>
      </c>
      <c r="G281" s="16">
        <f t="shared" si="125"/>
        <v>3.8661887326870759E-3</v>
      </c>
      <c r="H281" s="17">
        <f t="shared" si="113"/>
        <v>344937.95836084342</v>
      </c>
      <c r="I281" s="17">
        <f t="shared" si="114"/>
        <v>152938.47598728145</v>
      </c>
      <c r="J281" s="2">
        <f t="shared" si="126"/>
        <v>179254.60937462765</v>
      </c>
      <c r="K281" s="2">
        <f t="shared" si="127"/>
        <v>210113.24937239921</v>
      </c>
      <c r="L281" s="15">
        <f>K281/(1-SUM(G$21:G281))</f>
        <v>401048.6755934289</v>
      </c>
      <c r="M281" s="15">
        <f t="shared" si="128"/>
        <v>45963632.867007367</v>
      </c>
      <c r="N281" s="2">
        <f t="shared" si="115"/>
        <v>389367.85874702688</v>
      </c>
      <c r="O281" s="3">
        <f t="shared" si="116"/>
        <v>542306.3347343083</v>
      </c>
      <c r="P281" s="39">
        <f t="shared" si="129"/>
        <v>0</v>
      </c>
      <c r="Q281" s="34">
        <f t="shared" si="130"/>
        <v>0</v>
      </c>
      <c r="R281" s="23">
        <f t="shared" si="131"/>
        <v>0</v>
      </c>
      <c r="S281" s="39">
        <f t="shared" si="132"/>
        <v>0</v>
      </c>
      <c r="T281" s="34">
        <f t="shared" si="133"/>
        <v>0</v>
      </c>
      <c r="U281" s="23">
        <f t="shared" si="134"/>
        <v>0</v>
      </c>
      <c r="V281" s="39">
        <f t="shared" si="135"/>
        <v>0</v>
      </c>
      <c r="W281" s="34">
        <f t="shared" si="136"/>
        <v>0</v>
      </c>
      <c r="X281" s="23">
        <f t="shared" si="137"/>
        <v>0</v>
      </c>
      <c r="Y281" s="39">
        <f t="shared" si="138"/>
        <v>24470156.157964949</v>
      </c>
      <c r="Z281" s="34">
        <f t="shared" si="117"/>
        <v>389367.85874702688</v>
      </c>
      <c r="AA281" s="23">
        <f t="shared" si="139"/>
        <v>152938.47598728092</v>
      </c>
      <c r="AC281">
        <v>261</v>
      </c>
      <c r="AD281" s="3">
        <f t="shared" si="118"/>
        <v>0</v>
      </c>
      <c r="AE281" s="3">
        <f t="shared" si="119"/>
        <v>0</v>
      </c>
      <c r="AF281" s="3">
        <f t="shared" si="120"/>
        <v>0</v>
      </c>
      <c r="AG281" s="3">
        <f t="shared" si="121"/>
        <v>542306.33473430783</v>
      </c>
    </row>
    <row r="282" spans="2:33">
      <c r="B282">
        <v>262</v>
      </c>
      <c r="C282" s="3">
        <f t="shared" si="122"/>
        <v>24080788.299218006</v>
      </c>
      <c r="D282">
        <f t="shared" si="123"/>
        <v>9.9000000000000005E-2</v>
      </c>
      <c r="E282" s="13">
        <f t="shared" si="112"/>
        <v>8.6498744788083837E-3</v>
      </c>
      <c r="F282" s="15">
        <f t="shared" si="124"/>
        <v>45963632.867007367</v>
      </c>
      <c r="G282" s="16">
        <f t="shared" si="125"/>
        <v>3.8923660522313108E-3</v>
      </c>
      <c r="H282" s="17">
        <f t="shared" si="113"/>
        <v>341954.28831804567</v>
      </c>
      <c r="I282" s="17">
        <f t="shared" si="114"/>
        <v>150504.92687011254</v>
      </c>
      <c r="J282" s="2">
        <f t="shared" si="126"/>
        <v>178907.28420876278</v>
      </c>
      <c r="K282" s="2">
        <f t="shared" si="127"/>
        <v>206748.27058724308</v>
      </c>
      <c r="L282" s="15">
        <f>K282/(1-SUM(G$21:G282))</f>
        <v>397579.65488965338</v>
      </c>
      <c r="M282" s="15">
        <f t="shared" si="128"/>
        <v>45566053.212117717</v>
      </c>
      <c r="N282" s="2">
        <f t="shared" si="115"/>
        <v>385655.55479600583</v>
      </c>
      <c r="O282" s="3">
        <f t="shared" si="116"/>
        <v>536160.48166611837</v>
      </c>
      <c r="P282" s="39">
        <f t="shared" si="129"/>
        <v>0</v>
      </c>
      <c r="Q282" s="34">
        <f t="shared" si="130"/>
        <v>0</v>
      </c>
      <c r="R282" s="23">
        <f t="shared" si="131"/>
        <v>0</v>
      </c>
      <c r="S282" s="39">
        <f t="shared" si="132"/>
        <v>0</v>
      </c>
      <c r="T282" s="34">
        <f t="shared" si="133"/>
        <v>0</v>
      </c>
      <c r="U282" s="23">
        <f t="shared" si="134"/>
        <v>0</v>
      </c>
      <c r="V282" s="39">
        <f t="shared" si="135"/>
        <v>0</v>
      </c>
      <c r="W282" s="34">
        <f t="shared" si="136"/>
        <v>0</v>
      </c>
      <c r="X282" s="23">
        <f t="shared" si="137"/>
        <v>0</v>
      </c>
      <c r="Y282" s="39">
        <f t="shared" si="138"/>
        <v>24080788.299217921</v>
      </c>
      <c r="Z282" s="34">
        <f t="shared" si="117"/>
        <v>385655.55479600583</v>
      </c>
      <c r="AA282" s="23">
        <f t="shared" si="139"/>
        <v>150504.92687011199</v>
      </c>
      <c r="AC282">
        <v>262</v>
      </c>
      <c r="AD282" s="3">
        <f t="shared" si="118"/>
        <v>0</v>
      </c>
      <c r="AE282" s="3">
        <f t="shared" si="119"/>
        <v>0</v>
      </c>
      <c r="AF282" s="3">
        <f t="shared" si="120"/>
        <v>0</v>
      </c>
      <c r="AG282" s="3">
        <f t="shared" si="121"/>
        <v>536160.48166611779</v>
      </c>
    </row>
    <row r="283" spans="2:33">
      <c r="B283">
        <v>263</v>
      </c>
      <c r="C283" s="3">
        <f t="shared" si="122"/>
        <v>23695132.744422</v>
      </c>
      <c r="D283">
        <f t="shared" si="123"/>
        <v>9.9000000000000005E-2</v>
      </c>
      <c r="E283" s="13">
        <f t="shared" si="112"/>
        <v>8.6498744788083837E-3</v>
      </c>
      <c r="F283" s="15">
        <f t="shared" si="124"/>
        <v>45566053.212117717</v>
      </c>
      <c r="G283" s="16">
        <f t="shared" si="125"/>
        <v>3.9187206140432942E-3</v>
      </c>
      <c r="H283" s="17">
        <f t="shared" si="113"/>
        <v>338996.42664660426</v>
      </c>
      <c r="I283" s="17">
        <f t="shared" si="114"/>
        <v>148094.57965263751</v>
      </c>
      <c r="J283" s="2">
        <f t="shared" si="126"/>
        <v>178560.63202291937</v>
      </c>
      <c r="K283" s="2">
        <f t="shared" si="127"/>
        <v>203415.39694409777</v>
      </c>
      <c r="L283" s="15">
        <f>K283/(1-SUM(G$21:G283))</f>
        <v>394140.64077952999</v>
      </c>
      <c r="M283" s="15">
        <f t="shared" si="128"/>
        <v>45171912.571338184</v>
      </c>
      <c r="N283" s="2">
        <f t="shared" si="115"/>
        <v>381976.02896701713</v>
      </c>
      <c r="O283" s="3">
        <f t="shared" si="116"/>
        <v>530070.60861965467</v>
      </c>
      <c r="P283" s="39">
        <f t="shared" si="129"/>
        <v>0</v>
      </c>
      <c r="Q283" s="34">
        <f t="shared" si="130"/>
        <v>0</v>
      </c>
      <c r="R283" s="23">
        <f t="shared" si="131"/>
        <v>0</v>
      </c>
      <c r="S283" s="39">
        <f t="shared" si="132"/>
        <v>0</v>
      </c>
      <c r="T283" s="34">
        <f t="shared" si="133"/>
        <v>0</v>
      </c>
      <c r="U283" s="23">
        <f t="shared" si="134"/>
        <v>0</v>
      </c>
      <c r="V283" s="39">
        <f t="shared" si="135"/>
        <v>0</v>
      </c>
      <c r="W283" s="34">
        <f t="shared" si="136"/>
        <v>0</v>
      </c>
      <c r="X283" s="23">
        <f t="shared" si="137"/>
        <v>0</v>
      </c>
      <c r="Y283" s="39">
        <f t="shared" si="138"/>
        <v>23695132.744421914</v>
      </c>
      <c r="Z283" s="34">
        <f t="shared" si="117"/>
        <v>381976.02896701713</v>
      </c>
      <c r="AA283" s="23">
        <f t="shared" si="139"/>
        <v>148094.57965263695</v>
      </c>
      <c r="AC283">
        <v>263</v>
      </c>
      <c r="AD283" s="3">
        <f t="shared" si="118"/>
        <v>0</v>
      </c>
      <c r="AE283" s="3">
        <f t="shared" si="119"/>
        <v>0</v>
      </c>
      <c r="AF283" s="3">
        <f t="shared" si="120"/>
        <v>0</v>
      </c>
      <c r="AG283" s="3">
        <f t="shared" si="121"/>
        <v>530070.60861965409</v>
      </c>
    </row>
    <row r="284" spans="2:33">
      <c r="B284">
        <v>264</v>
      </c>
      <c r="C284" s="3">
        <f t="shared" si="122"/>
        <v>23313156.715454981</v>
      </c>
      <c r="D284">
        <f t="shared" si="123"/>
        <v>9.9000000000000005E-2</v>
      </c>
      <c r="E284" s="13">
        <f t="shared" si="112"/>
        <v>8.6498744788083837E-3</v>
      </c>
      <c r="F284" s="15">
        <f t="shared" si="124"/>
        <v>45171912.571338184</v>
      </c>
      <c r="G284" s="16">
        <f t="shared" si="125"/>
        <v>3.9452536182008804E-3</v>
      </c>
      <c r="H284" s="17">
        <f t="shared" si="113"/>
        <v>336064.15010734642</v>
      </c>
      <c r="I284" s="17">
        <f t="shared" si="114"/>
        <v>145707.22947159363</v>
      </c>
      <c r="J284" s="2">
        <f t="shared" si="126"/>
        <v>178214.65151312581</v>
      </c>
      <c r="K284" s="2">
        <f t="shared" si="127"/>
        <v>200114.3449276012</v>
      </c>
      <c r="L284" s="15">
        <f>K284/(1-SUM(G$21:G284))</f>
        <v>390731.37370978994</v>
      </c>
      <c r="M284" s="15">
        <f t="shared" si="128"/>
        <v>44781181.197628394</v>
      </c>
      <c r="N284" s="2">
        <f t="shared" si="115"/>
        <v>378328.99644072703</v>
      </c>
      <c r="O284" s="3">
        <f t="shared" si="116"/>
        <v>524036.22591232066</v>
      </c>
      <c r="P284" s="39">
        <f t="shared" si="129"/>
        <v>0</v>
      </c>
      <c r="Q284" s="34">
        <f t="shared" si="130"/>
        <v>0</v>
      </c>
      <c r="R284" s="23">
        <f t="shared" si="131"/>
        <v>0</v>
      </c>
      <c r="S284" s="39">
        <f t="shared" si="132"/>
        <v>0</v>
      </c>
      <c r="T284" s="34">
        <f t="shared" si="133"/>
        <v>0</v>
      </c>
      <c r="U284" s="23">
        <f t="shared" si="134"/>
        <v>0</v>
      </c>
      <c r="V284" s="39">
        <f t="shared" si="135"/>
        <v>0</v>
      </c>
      <c r="W284" s="34">
        <f t="shared" si="136"/>
        <v>0</v>
      </c>
      <c r="X284" s="23">
        <f t="shared" si="137"/>
        <v>0</v>
      </c>
      <c r="Y284" s="39">
        <f t="shared" si="138"/>
        <v>23313156.715454899</v>
      </c>
      <c r="Z284" s="34">
        <f t="shared" si="117"/>
        <v>378328.99644072703</v>
      </c>
      <c r="AA284" s="23">
        <f t="shared" si="139"/>
        <v>145707.22947159311</v>
      </c>
      <c r="AC284">
        <v>264</v>
      </c>
      <c r="AD284" s="3">
        <f t="shared" si="118"/>
        <v>0</v>
      </c>
      <c r="AE284" s="3">
        <f t="shared" si="119"/>
        <v>0</v>
      </c>
      <c r="AF284" s="3">
        <f t="shared" si="120"/>
        <v>0</v>
      </c>
      <c r="AG284" s="3">
        <f t="shared" si="121"/>
        <v>524036.22591232014</v>
      </c>
    </row>
    <row r="285" spans="2:33">
      <c r="B285">
        <v>265</v>
      </c>
      <c r="C285" s="3">
        <f t="shared" si="122"/>
        <v>22934827.719014253</v>
      </c>
      <c r="D285">
        <f t="shared" si="123"/>
        <v>9.9000000000000005E-2</v>
      </c>
      <c r="E285" s="13">
        <f t="shared" si="112"/>
        <v>8.6498744788083837E-3</v>
      </c>
      <c r="F285" s="15">
        <f t="shared" si="124"/>
        <v>44781181.197628394</v>
      </c>
      <c r="G285" s="16">
        <f t="shared" si="125"/>
        <v>3.9719662729074488E-3</v>
      </c>
      <c r="H285" s="17">
        <f t="shared" si="113"/>
        <v>333157.23739209044</v>
      </c>
      <c r="I285" s="17">
        <f t="shared" si="114"/>
        <v>143342.67324383909</v>
      </c>
      <c r="J285" s="2">
        <f t="shared" si="126"/>
        <v>177869.34137793718</v>
      </c>
      <c r="K285" s="2">
        <f t="shared" si="127"/>
        <v>196844.83348602103</v>
      </c>
      <c r="L285" s="15">
        <f>K285/(1-SUM(G$21:G285))</f>
        <v>387351.5963722681</v>
      </c>
      <c r="M285" s="15">
        <f t="shared" si="128"/>
        <v>44393829.601256125</v>
      </c>
      <c r="N285" s="2">
        <f t="shared" si="115"/>
        <v>374714.17486395821</v>
      </c>
      <c r="O285" s="3">
        <f t="shared" si="116"/>
        <v>518056.84810779733</v>
      </c>
      <c r="P285" s="39">
        <f t="shared" si="129"/>
        <v>0</v>
      </c>
      <c r="Q285" s="34">
        <f t="shared" si="130"/>
        <v>0</v>
      </c>
      <c r="R285" s="23">
        <f t="shared" si="131"/>
        <v>0</v>
      </c>
      <c r="S285" s="39">
        <f t="shared" si="132"/>
        <v>0</v>
      </c>
      <c r="T285" s="34">
        <f t="shared" si="133"/>
        <v>0</v>
      </c>
      <c r="U285" s="23">
        <f t="shared" si="134"/>
        <v>0</v>
      </c>
      <c r="V285" s="39">
        <f t="shared" si="135"/>
        <v>0</v>
      </c>
      <c r="W285" s="34">
        <f t="shared" si="136"/>
        <v>0</v>
      </c>
      <c r="X285" s="23">
        <f t="shared" si="137"/>
        <v>0</v>
      </c>
      <c r="Y285" s="39">
        <f t="shared" si="138"/>
        <v>22934827.719014172</v>
      </c>
      <c r="Z285" s="34">
        <f t="shared" si="117"/>
        <v>374714.17486395821</v>
      </c>
      <c r="AA285" s="23">
        <f t="shared" si="139"/>
        <v>143342.67324383857</v>
      </c>
      <c r="AC285">
        <v>265</v>
      </c>
      <c r="AD285" s="3">
        <f t="shared" si="118"/>
        <v>0</v>
      </c>
      <c r="AE285" s="3">
        <f t="shared" si="119"/>
        <v>0</v>
      </c>
      <c r="AF285" s="3">
        <f t="shared" si="120"/>
        <v>0</v>
      </c>
      <c r="AG285" s="3">
        <f t="shared" si="121"/>
        <v>518056.84810779674</v>
      </c>
    </row>
    <row r="286" spans="2:33">
      <c r="B286">
        <v>266</v>
      </c>
      <c r="C286" s="3">
        <f t="shared" si="122"/>
        <v>22560113.544150297</v>
      </c>
      <c r="D286">
        <f t="shared" si="123"/>
        <v>9.9000000000000005E-2</v>
      </c>
      <c r="E286" s="13">
        <f t="shared" si="112"/>
        <v>8.6498744788083837E-3</v>
      </c>
      <c r="F286" s="15">
        <f t="shared" si="124"/>
        <v>44393829.601256125</v>
      </c>
      <c r="G286" s="16">
        <f t="shared" si="125"/>
        <v>3.998859794546927E-3</v>
      </c>
      <c r="H286" s="17">
        <f t="shared" si="113"/>
        <v>330275.46910694218</v>
      </c>
      <c r="I286" s="17">
        <f t="shared" si="114"/>
        <v>141000.70965093936</v>
      </c>
      <c r="J286" s="2">
        <f t="shared" si="126"/>
        <v>177524.70031843035</v>
      </c>
      <c r="K286" s="2">
        <f t="shared" si="127"/>
        <v>193606.58400992252</v>
      </c>
      <c r="L286" s="15">
        <f>K286/(1-SUM(G$21:G286))</f>
        <v>384001.05368448194</v>
      </c>
      <c r="M286" s="15">
        <f t="shared" si="128"/>
        <v>44009828.547571644</v>
      </c>
      <c r="N286" s="2">
        <f t="shared" si="115"/>
        <v>371131.28432835289</v>
      </c>
      <c r="O286" s="3">
        <f t="shared" si="116"/>
        <v>512131.99397929222</v>
      </c>
      <c r="P286" s="39">
        <f t="shared" si="129"/>
        <v>0</v>
      </c>
      <c r="Q286" s="34">
        <f t="shared" si="130"/>
        <v>0</v>
      </c>
      <c r="R286" s="23">
        <f t="shared" si="131"/>
        <v>0</v>
      </c>
      <c r="S286" s="39">
        <f t="shared" si="132"/>
        <v>0</v>
      </c>
      <c r="T286" s="34">
        <f t="shared" si="133"/>
        <v>0</v>
      </c>
      <c r="U286" s="23">
        <f t="shared" si="134"/>
        <v>0</v>
      </c>
      <c r="V286" s="39">
        <f t="shared" si="135"/>
        <v>0</v>
      </c>
      <c r="W286" s="34">
        <f t="shared" si="136"/>
        <v>0</v>
      </c>
      <c r="X286" s="23">
        <f t="shared" si="137"/>
        <v>0</v>
      </c>
      <c r="Y286" s="39">
        <f t="shared" si="138"/>
        <v>22560113.544150215</v>
      </c>
      <c r="Z286" s="34">
        <f t="shared" si="117"/>
        <v>371131.28432835289</v>
      </c>
      <c r="AA286" s="23">
        <f t="shared" si="139"/>
        <v>141000.70965093884</v>
      </c>
      <c r="AC286">
        <v>266</v>
      </c>
      <c r="AD286" s="3">
        <f t="shared" si="118"/>
        <v>0</v>
      </c>
      <c r="AE286" s="3">
        <f t="shared" si="119"/>
        <v>0</v>
      </c>
      <c r="AF286" s="3">
        <f t="shared" si="120"/>
        <v>0</v>
      </c>
      <c r="AG286" s="3">
        <f t="shared" si="121"/>
        <v>512131.99397929176</v>
      </c>
    </row>
    <row r="287" spans="2:33">
      <c r="B287">
        <v>267</v>
      </c>
      <c r="C287" s="3">
        <f t="shared" si="122"/>
        <v>22188982.259821944</v>
      </c>
      <c r="D287">
        <f t="shared" si="123"/>
        <v>9.9000000000000005E-2</v>
      </c>
      <c r="E287" s="13">
        <f t="shared" si="112"/>
        <v>8.6498744788083837E-3</v>
      </c>
      <c r="F287" s="15">
        <f t="shared" si="124"/>
        <v>44009828.547571644</v>
      </c>
      <c r="G287" s="16">
        <f t="shared" si="125"/>
        <v>4.0259354077391719E-3</v>
      </c>
      <c r="H287" s="17">
        <f t="shared" si="113"/>
        <v>327418.62775573751</v>
      </c>
      <c r="I287" s="17">
        <f t="shared" si="114"/>
        <v>138681.13912388714</v>
      </c>
      <c r="J287" s="2">
        <f t="shared" si="126"/>
        <v>177180.72703819891</v>
      </c>
      <c r="K287" s="2">
        <f t="shared" si="127"/>
        <v>190399.32031102138</v>
      </c>
      <c r="L287" s="15">
        <f>K287/(1-SUM(G$21:G287))</f>
        <v>380679.4927703811</v>
      </c>
      <c r="M287" s="15">
        <f t="shared" si="128"/>
        <v>43629149.054801263</v>
      </c>
      <c r="N287" s="2">
        <f t="shared" si="115"/>
        <v>367580.04734922026</v>
      </c>
      <c r="O287" s="3">
        <f t="shared" si="116"/>
        <v>506261.18647310743</v>
      </c>
      <c r="P287" s="39">
        <f t="shared" si="129"/>
        <v>0</v>
      </c>
      <c r="Q287" s="34">
        <f t="shared" si="130"/>
        <v>0</v>
      </c>
      <c r="R287" s="23">
        <f t="shared" si="131"/>
        <v>0</v>
      </c>
      <c r="S287" s="39">
        <f t="shared" si="132"/>
        <v>0</v>
      </c>
      <c r="T287" s="34">
        <f t="shared" si="133"/>
        <v>0</v>
      </c>
      <c r="U287" s="23">
        <f t="shared" si="134"/>
        <v>0</v>
      </c>
      <c r="V287" s="39">
        <f t="shared" si="135"/>
        <v>0</v>
      </c>
      <c r="W287" s="34">
        <f t="shared" si="136"/>
        <v>0</v>
      </c>
      <c r="X287" s="23">
        <f t="shared" si="137"/>
        <v>0</v>
      </c>
      <c r="Y287" s="39">
        <f t="shared" si="138"/>
        <v>22188982.259821862</v>
      </c>
      <c r="Z287" s="34">
        <f t="shared" si="117"/>
        <v>367580.04734922026</v>
      </c>
      <c r="AA287" s="23">
        <f t="shared" si="139"/>
        <v>138681.13912388662</v>
      </c>
      <c r="AC287">
        <v>267</v>
      </c>
      <c r="AD287" s="3">
        <f t="shared" si="118"/>
        <v>0</v>
      </c>
      <c r="AE287" s="3">
        <f t="shared" si="119"/>
        <v>0</v>
      </c>
      <c r="AF287" s="3">
        <f t="shared" si="120"/>
        <v>0</v>
      </c>
      <c r="AG287" s="3">
        <f t="shared" si="121"/>
        <v>506261.18647310685</v>
      </c>
    </row>
    <row r="288" spans="2:33">
      <c r="B288">
        <v>268</v>
      </c>
      <c r="C288" s="3">
        <f t="shared" si="122"/>
        <v>21821402.212472726</v>
      </c>
      <c r="D288">
        <f t="shared" si="123"/>
        <v>9.9000000000000005E-2</v>
      </c>
      <c r="E288" s="13">
        <f t="shared" si="112"/>
        <v>8.6498744788083837E-3</v>
      </c>
      <c r="F288" s="15">
        <f t="shared" si="124"/>
        <v>43629149.054801263</v>
      </c>
      <c r="G288" s="16">
        <f t="shared" si="125"/>
        <v>4.0531943453957402E-3</v>
      </c>
      <c r="H288" s="17">
        <f t="shared" si="113"/>
        <v>324586.49772362667</v>
      </c>
      <c r="I288" s="17">
        <f t="shared" si="114"/>
        <v>136383.76382795454</v>
      </c>
      <c r="J288" s="2">
        <f t="shared" si="126"/>
        <v>176837.42024334837</v>
      </c>
      <c r="K288" s="2">
        <f t="shared" si="127"/>
        <v>187222.76860121937</v>
      </c>
      <c r="L288" s="15">
        <f>K288/(1-SUM(G$21:G288))</f>
        <v>377386.66294126096</v>
      </c>
      <c r="M288" s="15">
        <f t="shared" si="128"/>
        <v>43251762.391860001</v>
      </c>
      <c r="N288" s="2">
        <f t="shared" si="115"/>
        <v>364060.18884456775</v>
      </c>
      <c r="O288" s="3">
        <f t="shared" si="116"/>
        <v>500443.95267252228</v>
      </c>
      <c r="P288" s="39">
        <f t="shared" si="129"/>
        <v>0</v>
      </c>
      <c r="Q288" s="34">
        <f t="shared" si="130"/>
        <v>0</v>
      </c>
      <c r="R288" s="23">
        <f t="shared" si="131"/>
        <v>0</v>
      </c>
      <c r="S288" s="39">
        <f t="shared" si="132"/>
        <v>0</v>
      </c>
      <c r="T288" s="34">
        <f t="shared" si="133"/>
        <v>0</v>
      </c>
      <c r="U288" s="23">
        <f t="shared" si="134"/>
        <v>0</v>
      </c>
      <c r="V288" s="39">
        <f t="shared" si="135"/>
        <v>0</v>
      </c>
      <c r="W288" s="34">
        <f t="shared" si="136"/>
        <v>0</v>
      </c>
      <c r="X288" s="23">
        <f t="shared" si="137"/>
        <v>0</v>
      </c>
      <c r="Y288" s="39">
        <f t="shared" si="138"/>
        <v>21821402.21247264</v>
      </c>
      <c r="Z288" s="34">
        <f t="shared" si="117"/>
        <v>364060.18884456775</v>
      </c>
      <c r="AA288" s="23">
        <f t="shared" si="139"/>
        <v>136383.76382795398</v>
      </c>
      <c r="AC288">
        <v>268</v>
      </c>
      <c r="AD288" s="3">
        <f t="shared" si="118"/>
        <v>0</v>
      </c>
      <c r="AE288" s="3">
        <f t="shared" si="119"/>
        <v>0</v>
      </c>
      <c r="AF288" s="3">
        <f t="shared" si="120"/>
        <v>0</v>
      </c>
      <c r="AG288" s="3">
        <f t="shared" si="121"/>
        <v>500443.9526725217</v>
      </c>
    </row>
    <row r="289" spans="2:33">
      <c r="B289">
        <v>269</v>
      </c>
      <c r="C289" s="3">
        <f t="shared" si="122"/>
        <v>21457342.023628157</v>
      </c>
      <c r="D289">
        <f t="shared" si="123"/>
        <v>9.9000000000000005E-2</v>
      </c>
      <c r="E289" s="13">
        <f t="shared" si="112"/>
        <v>8.6498744788083837E-3</v>
      </c>
      <c r="F289" s="15">
        <f t="shared" si="124"/>
        <v>43251762.391860001</v>
      </c>
      <c r="G289" s="16">
        <f t="shared" si="125"/>
        <v>4.0806378487760241E-3</v>
      </c>
      <c r="H289" s="17">
        <f t="shared" si="113"/>
        <v>321778.86526080122</v>
      </c>
      <c r="I289" s="17">
        <f t="shared" si="114"/>
        <v>134108.38764767596</v>
      </c>
      <c r="J289" s="2">
        <f t="shared" si="126"/>
        <v>176494.77864249135</v>
      </c>
      <c r="K289" s="2">
        <f t="shared" si="127"/>
        <v>184076.65747182121</v>
      </c>
      <c r="L289" s="15">
        <f>K289/(1-SUM(G$21:G289))</f>
        <v>374122.3156768427</v>
      </c>
      <c r="M289" s="15">
        <f t="shared" si="128"/>
        <v>42877640.076183155</v>
      </c>
      <c r="N289" s="2">
        <f t="shared" si="115"/>
        <v>360571.43611431256</v>
      </c>
      <c r="O289" s="3">
        <f t="shared" si="116"/>
        <v>494679.82376198855</v>
      </c>
      <c r="P289" s="39">
        <f t="shared" si="129"/>
        <v>0</v>
      </c>
      <c r="Q289" s="34">
        <f t="shared" si="130"/>
        <v>0</v>
      </c>
      <c r="R289" s="23">
        <f t="shared" si="131"/>
        <v>0</v>
      </c>
      <c r="S289" s="39">
        <f t="shared" si="132"/>
        <v>0</v>
      </c>
      <c r="T289" s="34">
        <f t="shared" si="133"/>
        <v>0</v>
      </c>
      <c r="U289" s="23">
        <f t="shared" si="134"/>
        <v>0</v>
      </c>
      <c r="V289" s="39">
        <f t="shared" si="135"/>
        <v>0</v>
      </c>
      <c r="W289" s="34">
        <f t="shared" si="136"/>
        <v>0</v>
      </c>
      <c r="X289" s="23">
        <f t="shared" si="137"/>
        <v>0</v>
      </c>
      <c r="Y289" s="39">
        <f t="shared" si="138"/>
        <v>21457342.023628071</v>
      </c>
      <c r="Z289" s="34">
        <f t="shared" si="117"/>
        <v>360571.43611431256</v>
      </c>
      <c r="AA289" s="23">
        <f t="shared" si="139"/>
        <v>134108.38764767544</v>
      </c>
      <c r="AC289">
        <v>269</v>
      </c>
      <c r="AD289" s="3">
        <f t="shared" si="118"/>
        <v>0</v>
      </c>
      <c r="AE289" s="3">
        <f t="shared" si="119"/>
        <v>0</v>
      </c>
      <c r="AF289" s="3">
        <f t="shared" si="120"/>
        <v>0</v>
      </c>
      <c r="AG289" s="3">
        <f t="shared" si="121"/>
        <v>494679.82376198797</v>
      </c>
    </row>
    <row r="290" spans="2:33">
      <c r="B290">
        <v>270</v>
      </c>
      <c r="C290" s="3">
        <f t="shared" si="122"/>
        <v>21096770.587513845</v>
      </c>
      <c r="D290">
        <f t="shared" si="123"/>
        <v>9.9000000000000005E-2</v>
      </c>
      <c r="E290" s="13">
        <f t="shared" si="112"/>
        <v>8.6498744788083837E-3</v>
      </c>
      <c r="F290" s="15">
        <f t="shared" si="124"/>
        <v>42877640.076183155</v>
      </c>
      <c r="G290" s="16">
        <f t="shared" si="125"/>
        <v>4.1082671675437788E-3</v>
      </c>
      <c r="H290" s="17">
        <f t="shared" si="113"/>
        <v>318995.5184663618</v>
      </c>
      <c r="I290" s="17">
        <f t="shared" si="114"/>
        <v>131854.81617196152</v>
      </c>
      <c r="J290" s="2">
        <f t="shared" si="126"/>
        <v>176152.80094674259</v>
      </c>
      <c r="K290" s="2">
        <f t="shared" si="127"/>
        <v>180960.71787293153</v>
      </c>
      <c r="L290" s="15">
        <f>K290/(1-SUM(G$21:G290))</f>
        <v>370886.20460651699</v>
      </c>
      <c r="M290" s="15">
        <f t="shared" si="128"/>
        <v>42506753.871576637</v>
      </c>
      <c r="N290" s="2">
        <f t="shared" si="115"/>
        <v>357113.51881967415</v>
      </c>
      <c r="O290" s="3">
        <f t="shared" si="116"/>
        <v>488968.33499163564</v>
      </c>
      <c r="P290" s="39">
        <f t="shared" si="129"/>
        <v>0</v>
      </c>
      <c r="Q290" s="34">
        <f t="shared" si="130"/>
        <v>0</v>
      </c>
      <c r="R290" s="23">
        <f t="shared" si="131"/>
        <v>0</v>
      </c>
      <c r="S290" s="39">
        <f t="shared" si="132"/>
        <v>0</v>
      </c>
      <c r="T290" s="34">
        <f t="shared" si="133"/>
        <v>0</v>
      </c>
      <c r="U290" s="23">
        <f t="shared" si="134"/>
        <v>0</v>
      </c>
      <c r="V290" s="39">
        <f t="shared" si="135"/>
        <v>0</v>
      </c>
      <c r="W290" s="34">
        <f t="shared" si="136"/>
        <v>0</v>
      </c>
      <c r="X290" s="23">
        <f t="shared" si="137"/>
        <v>0</v>
      </c>
      <c r="Y290" s="39">
        <f t="shared" si="138"/>
        <v>21096770.58751376</v>
      </c>
      <c r="Z290" s="34">
        <f t="shared" si="117"/>
        <v>357113.51881967415</v>
      </c>
      <c r="AA290" s="23">
        <f t="shared" si="139"/>
        <v>131854.81617196099</v>
      </c>
      <c r="AC290">
        <v>270</v>
      </c>
      <c r="AD290" s="3">
        <f t="shared" si="118"/>
        <v>0</v>
      </c>
      <c r="AE290" s="3">
        <f t="shared" si="119"/>
        <v>0</v>
      </c>
      <c r="AF290" s="3">
        <f t="shared" si="120"/>
        <v>0</v>
      </c>
      <c r="AG290" s="3">
        <f t="shared" si="121"/>
        <v>488968.33499163517</v>
      </c>
    </row>
    <row r="291" spans="2:33">
      <c r="B291">
        <v>271</v>
      </c>
      <c r="C291" s="3">
        <f t="shared" si="122"/>
        <v>20739657.068694171</v>
      </c>
      <c r="D291">
        <f t="shared" si="123"/>
        <v>9.9000000000000005E-2</v>
      </c>
      <c r="E291" s="13">
        <f t="shared" si="112"/>
        <v>8.6498744788083837E-3</v>
      </c>
      <c r="F291" s="15">
        <f t="shared" si="124"/>
        <v>42506753.871576637</v>
      </c>
      <c r="G291" s="16">
        <f t="shared" si="125"/>
        <v>4.1360835598240235E-3</v>
      </c>
      <c r="H291" s="17">
        <f t="shared" si="113"/>
        <v>316236.24727232527</v>
      </c>
      <c r="I291" s="17">
        <f t="shared" si="114"/>
        <v>129622.85667933855</v>
      </c>
      <c r="J291" s="2">
        <f t="shared" si="126"/>
        <v>175811.48586971429</v>
      </c>
      <c r="K291" s="2">
        <f t="shared" si="127"/>
        <v>177874.68309302977</v>
      </c>
      <c r="L291" s="15">
        <f>K291/(1-SUM(G$21:G291))</f>
        <v>367678.08549074898</v>
      </c>
      <c r="M291" s="15">
        <f t="shared" si="128"/>
        <v>42139075.786085889</v>
      </c>
      <c r="N291" s="2">
        <f t="shared" si="115"/>
        <v>353686.16896274406</v>
      </c>
      <c r="O291" s="3">
        <f t="shared" si="116"/>
        <v>483309.02564208262</v>
      </c>
      <c r="P291" s="39">
        <f t="shared" si="129"/>
        <v>0</v>
      </c>
      <c r="Q291" s="34">
        <f t="shared" si="130"/>
        <v>0</v>
      </c>
      <c r="R291" s="23">
        <f t="shared" si="131"/>
        <v>0</v>
      </c>
      <c r="S291" s="39">
        <f t="shared" si="132"/>
        <v>0</v>
      </c>
      <c r="T291" s="34">
        <f t="shared" si="133"/>
        <v>0</v>
      </c>
      <c r="U291" s="23">
        <f t="shared" si="134"/>
        <v>0</v>
      </c>
      <c r="V291" s="39">
        <f t="shared" si="135"/>
        <v>0</v>
      </c>
      <c r="W291" s="34">
        <f t="shared" si="136"/>
        <v>0</v>
      </c>
      <c r="X291" s="23">
        <f t="shared" si="137"/>
        <v>0</v>
      </c>
      <c r="Y291" s="39">
        <f t="shared" si="138"/>
        <v>20739657.068694085</v>
      </c>
      <c r="Z291" s="34">
        <f t="shared" si="117"/>
        <v>353686.16896274406</v>
      </c>
      <c r="AA291" s="23">
        <f t="shared" si="139"/>
        <v>129622.85667933803</v>
      </c>
      <c r="AC291">
        <v>271</v>
      </c>
      <c r="AD291" s="3">
        <f t="shared" si="118"/>
        <v>0</v>
      </c>
      <c r="AE291" s="3">
        <f t="shared" si="119"/>
        <v>0</v>
      </c>
      <c r="AF291" s="3">
        <f t="shared" si="120"/>
        <v>0</v>
      </c>
      <c r="AG291" s="3">
        <f t="shared" si="121"/>
        <v>483309.0256420821</v>
      </c>
    </row>
    <row r="292" spans="2:33">
      <c r="B292">
        <v>272</v>
      </c>
      <c r="C292" s="3">
        <f t="shared" si="122"/>
        <v>20385970.899731427</v>
      </c>
      <c r="D292">
        <f t="shared" si="123"/>
        <v>9.9000000000000005E-2</v>
      </c>
      <c r="E292" s="13">
        <f t="shared" si="112"/>
        <v>8.6498744788083837E-3</v>
      </c>
      <c r="F292" s="15">
        <f t="shared" si="124"/>
        <v>42139075.786085889</v>
      </c>
      <c r="G292" s="16">
        <f t="shared" si="125"/>
        <v>4.1640882922603329E-3</v>
      </c>
      <c r="H292" s="17">
        <f t="shared" si="113"/>
        <v>313500.84342777025</v>
      </c>
      <c r="I292" s="17">
        <f t="shared" si="114"/>
        <v>127412.31812332141</v>
      </c>
      <c r="J292" s="2">
        <f t="shared" si="126"/>
        <v>175470.83212751112</v>
      </c>
      <c r="K292" s="2">
        <f t="shared" si="127"/>
        <v>174818.28873872221</v>
      </c>
      <c r="L292" s="15">
        <f>K292/(1-SUM(G$21:G292))</f>
        <v>364497.7162026455</v>
      </c>
      <c r="M292" s="15">
        <f t="shared" si="128"/>
        <v>41774578.069883242</v>
      </c>
      <c r="N292" s="2">
        <f t="shared" si="115"/>
        <v>350289.12086623337</v>
      </c>
      <c r="O292" s="3">
        <f t="shared" si="116"/>
        <v>477701.43898955476</v>
      </c>
      <c r="P292" s="39">
        <f t="shared" si="129"/>
        <v>0</v>
      </c>
      <c r="Q292" s="34">
        <f t="shared" si="130"/>
        <v>0</v>
      </c>
      <c r="R292" s="23">
        <f t="shared" si="131"/>
        <v>0</v>
      </c>
      <c r="S292" s="39">
        <f t="shared" si="132"/>
        <v>0</v>
      </c>
      <c r="T292" s="34">
        <f t="shared" si="133"/>
        <v>0</v>
      </c>
      <c r="U292" s="23">
        <f t="shared" si="134"/>
        <v>0</v>
      </c>
      <c r="V292" s="39">
        <f t="shared" si="135"/>
        <v>0</v>
      </c>
      <c r="W292" s="34">
        <f t="shared" si="136"/>
        <v>0</v>
      </c>
      <c r="X292" s="23">
        <f t="shared" si="137"/>
        <v>0</v>
      </c>
      <c r="Y292" s="39">
        <f t="shared" si="138"/>
        <v>20385970.899731342</v>
      </c>
      <c r="Z292" s="34">
        <f t="shared" si="117"/>
        <v>350289.12086623337</v>
      </c>
      <c r="AA292" s="23">
        <f t="shared" si="139"/>
        <v>127412.31812332087</v>
      </c>
      <c r="AC292">
        <v>272</v>
      </c>
      <c r="AD292" s="3">
        <f t="shared" si="118"/>
        <v>0</v>
      </c>
      <c r="AE292" s="3">
        <f t="shared" si="119"/>
        <v>0</v>
      </c>
      <c r="AF292" s="3">
        <f t="shared" si="120"/>
        <v>0</v>
      </c>
      <c r="AG292" s="3">
        <f t="shared" si="121"/>
        <v>477701.43898955424</v>
      </c>
    </row>
    <row r="293" spans="2:33">
      <c r="B293">
        <v>273</v>
      </c>
      <c r="C293" s="3">
        <f t="shared" si="122"/>
        <v>20035681.778865192</v>
      </c>
      <c r="D293">
        <f t="shared" si="123"/>
        <v>9.9000000000000005E-2</v>
      </c>
      <c r="E293" s="13">
        <f t="shared" si="112"/>
        <v>8.6498744788083837E-3</v>
      </c>
      <c r="F293" s="15">
        <f t="shared" si="124"/>
        <v>41774578.069883242</v>
      </c>
      <c r="G293" s="16">
        <f t="shared" si="125"/>
        <v>4.1922826400725127E-3</v>
      </c>
      <c r="H293" s="17">
        <f t="shared" si="113"/>
        <v>310789.10048311937</v>
      </c>
      <c r="I293" s="17">
        <f t="shared" si="114"/>
        <v>125223.01111790746</v>
      </c>
      <c r="J293" s="2">
        <f t="shared" si="126"/>
        <v>175130.83843872542</v>
      </c>
      <c r="K293" s="2">
        <f t="shared" si="127"/>
        <v>171791.27271466871</v>
      </c>
      <c r="L293" s="15">
        <f>K293/(1-SUM(G$21:G293))</f>
        <v>361344.85670968029</v>
      </c>
      <c r="M293" s="15">
        <f t="shared" si="128"/>
        <v>41413233.213173561</v>
      </c>
      <c r="N293" s="2">
        <f t="shared" si="115"/>
        <v>346922.1111533941</v>
      </c>
      <c r="O293" s="3">
        <f t="shared" si="116"/>
        <v>472145.12227130157</v>
      </c>
      <c r="P293" s="39">
        <f t="shared" si="129"/>
        <v>0</v>
      </c>
      <c r="Q293" s="34">
        <f t="shared" si="130"/>
        <v>0</v>
      </c>
      <c r="R293" s="23">
        <f t="shared" si="131"/>
        <v>0</v>
      </c>
      <c r="S293" s="39">
        <f t="shared" si="132"/>
        <v>0</v>
      </c>
      <c r="T293" s="34">
        <f t="shared" si="133"/>
        <v>0</v>
      </c>
      <c r="U293" s="23">
        <f t="shared" si="134"/>
        <v>0</v>
      </c>
      <c r="V293" s="39">
        <f t="shared" si="135"/>
        <v>0</v>
      </c>
      <c r="W293" s="34">
        <f t="shared" si="136"/>
        <v>0</v>
      </c>
      <c r="X293" s="23">
        <f t="shared" si="137"/>
        <v>0</v>
      </c>
      <c r="Y293" s="39">
        <f t="shared" si="138"/>
        <v>20035681.77886511</v>
      </c>
      <c r="Z293" s="34">
        <f t="shared" si="117"/>
        <v>346922.1111533941</v>
      </c>
      <c r="AA293" s="23">
        <f t="shared" si="139"/>
        <v>125223.01111790694</v>
      </c>
      <c r="AC293">
        <v>273</v>
      </c>
      <c r="AD293" s="3">
        <f t="shared" si="118"/>
        <v>0</v>
      </c>
      <c r="AE293" s="3">
        <f t="shared" si="119"/>
        <v>0</v>
      </c>
      <c r="AF293" s="3">
        <f t="shared" si="120"/>
        <v>0</v>
      </c>
      <c r="AG293" s="3">
        <f t="shared" si="121"/>
        <v>472145.12227130105</v>
      </c>
    </row>
    <row r="294" spans="2:33">
      <c r="B294">
        <v>274</v>
      </c>
      <c r="C294" s="3">
        <f t="shared" si="122"/>
        <v>19688759.667711798</v>
      </c>
      <c r="D294">
        <f t="shared" si="123"/>
        <v>9.9000000000000005E-2</v>
      </c>
      <c r="E294" s="13">
        <f t="shared" si="112"/>
        <v>8.6498744788083837E-3</v>
      </c>
      <c r="F294" s="15">
        <f t="shared" si="124"/>
        <v>41413233.213173561</v>
      </c>
      <c r="G294" s="16">
        <f t="shared" si="125"/>
        <v>4.2206678871146708E-3</v>
      </c>
      <c r="H294" s="17">
        <f t="shared" si="113"/>
        <v>308100.8137745586</v>
      </c>
      <c r="I294" s="17">
        <f t="shared" si="114"/>
        <v>123054.74792319874</v>
      </c>
      <c r="J294" s="2">
        <f t="shared" si="126"/>
        <v>174791.50352443237</v>
      </c>
      <c r="K294" s="2">
        <f t="shared" si="127"/>
        <v>168793.37520368356</v>
      </c>
      <c r="L294" s="15">
        <f>K294/(1-SUM(G$21:G294))</f>
        <v>358219.26905557862</v>
      </c>
      <c r="M294" s="15">
        <f t="shared" si="128"/>
        <v>41055013.944117986</v>
      </c>
      <c r="N294" s="2">
        <f t="shared" si="115"/>
        <v>343584.87872811593</v>
      </c>
      <c r="O294" s="3">
        <f t="shared" si="116"/>
        <v>466639.62665131467</v>
      </c>
      <c r="P294" s="39">
        <f t="shared" si="129"/>
        <v>0</v>
      </c>
      <c r="Q294" s="34">
        <f t="shared" si="130"/>
        <v>0</v>
      </c>
      <c r="R294" s="23">
        <f t="shared" si="131"/>
        <v>0</v>
      </c>
      <c r="S294" s="39">
        <f t="shared" si="132"/>
        <v>0</v>
      </c>
      <c r="T294" s="34">
        <f t="shared" si="133"/>
        <v>0</v>
      </c>
      <c r="U294" s="23">
        <f t="shared" si="134"/>
        <v>0</v>
      </c>
      <c r="V294" s="39">
        <f t="shared" si="135"/>
        <v>0</v>
      </c>
      <c r="W294" s="34">
        <f t="shared" si="136"/>
        <v>0</v>
      </c>
      <c r="X294" s="23">
        <f t="shared" si="137"/>
        <v>0</v>
      </c>
      <c r="Y294" s="39">
        <f t="shared" si="138"/>
        <v>19688759.667711716</v>
      </c>
      <c r="Z294" s="34">
        <f t="shared" si="117"/>
        <v>343584.87872811593</v>
      </c>
      <c r="AA294" s="23">
        <f t="shared" si="139"/>
        <v>123054.74792319821</v>
      </c>
      <c r="AC294">
        <v>274</v>
      </c>
      <c r="AD294" s="3">
        <f t="shared" si="118"/>
        <v>0</v>
      </c>
      <c r="AE294" s="3">
        <f t="shared" si="119"/>
        <v>0</v>
      </c>
      <c r="AF294" s="3">
        <f t="shared" si="120"/>
        <v>0</v>
      </c>
      <c r="AG294" s="3">
        <f t="shared" si="121"/>
        <v>466639.62665131415</v>
      </c>
    </row>
    <row r="295" spans="2:33">
      <c r="B295">
        <v>275</v>
      </c>
      <c r="C295" s="3">
        <f t="shared" si="122"/>
        <v>19345174.78898368</v>
      </c>
      <c r="D295">
        <f t="shared" si="123"/>
        <v>9.9000000000000005E-2</v>
      </c>
      <c r="E295" s="13">
        <f t="shared" si="112"/>
        <v>8.6498744788083837E-3</v>
      </c>
      <c r="F295" s="15">
        <f t="shared" si="124"/>
        <v>41055013.944117986</v>
      </c>
      <c r="G295" s="16">
        <f t="shared" si="125"/>
        <v>4.2492453259336763E-3</v>
      </c>
      <c r="H295" s="17">
        <f t="shared" si="113"/>
        <v>305435.78040858987</v>
      </c>
      <c r="I295" s="17">
        <f t="shared" si="114"/>
        <v>120907.34243114799</v>
      </c>
      <c r="J295" s="2">
        <f t="shared" si="126"/>
        <v>174452.82610818525</v>
      </c>
      <c r="K295" s="2">
        <f t="shared" si="127"/>
        <v>165824.33864700812</v>
      </c>
      <c r="L295" s="15">
        <f>K295/(1-SUM(G$21:G295))</f>
        <v>355120.71734235744</v>
      </c>
      <c r="M295" s="15">
        <f t="shared" si="128"/>
        <v>40699893.226775631</v>
      </c>
      <c r="N295" s="2">
        <f t="shared" si="115"/>
        <v>340277.1647551934</v>
      </c>
      <c r="O295" s="3">
        <f t="shared" si="116"/>
        <v>461184.50718634139</v>
      </c>
      <c r="P295" s="39">
        <f t="shared" si="129"/>
        <v>0</v>
      </c>
      <c r="Q295" s="34">
        <f t="shared" si="130"/>
        <v>0</v>
      </c>
      <c r="R295" s="23">
        <f t="shared" si="131"/>
        <v>0</v>
      </c>
      <c r="S295" s="39">
        <f t="shared" si="132"/>
        <v>0</v>
      </c>
      <c r="T295" s="34">
        <f t="shared" si="133"/>
        <v>0</v>
      </c>
      <c r="U295" s="23">
        <f t="shared" si="134"/>
        <v>0</v>
      </c>
      <c r="V295" s="39">
        <f t="shared" si="135"/>
        <v>0</v>
      </c>
      <c r="W295" s="34">
        <f t="shared" si="136"/>
        <v>0</v>
      </c>
      <c r="X295" s="23">
        <f t="shared" si="137"/>
        <v>0</v>
      </c>
      <c r="Y295" s="39">
        <f t="shared" si="138"/>
        <v>19345174.788983598</v>
      </c>
      <c r="Z295" s="34">
        <f t="shared" si="117"/>
        <v>340277.1647551934</v>
      </c>
      <c r="AA295" s="23">
        <f t="shared" si="139"/>
        <v>120907.34243114748</v>
      </c>
      <c r="AC295">
        <v>275</v>
      </c>
      <c r="AD295" s="3">
        <f t="shared" si="118"/>
        <v>0</v>
      </c>
      <c r="AE295" s="3">
        <f t="shared" si="119"/>
        <v>0</v>
      </c>
      <c r="AF295" s="3">
        <f t="shared" si="120"/>
        <v>0</v>
      </c>
      <c r="AG295" s="3">
        <f t="shared" si="121"/>
        <v>461184.50718634087</v>
      </c>
    </row>
    <row r="296" spans="2:33">
      <c r="B296">
        <v>276</v>
      </c>
      <c r="C296" s="3">
        <f t="shared" si="122"/>
        <v>19004897.624228489</v>
      </c>
      <c r="D296">
        <f t="shared" si="123"/>
        <v>9.9000000000000005E-2</v>
      </c>
      <c r="E296" s="13">
        <f t="shared" si="112"/>
        <v>8.6498744788083837E-3</v>
      </c>
      <c r="F296" s="15">
        <f t="shared" si="124"/>
        <v>40699893.226775631</v>
      </c>
      <c r="G296" s="16">
        <f t="shared" si="125"/>
        <v>4.2780162578280202E-3</v>
      </c>
      <c r="H296" s="17">
        <f t="shared" si="113"/>
        <v>302793.79924671864</v>
      </c>
      <c r="I296" s="17">
        <f t="shared" si="114"/>
        <v>118780.61015142805</v>
      </c>
      <c r="J296" s="2">
        <f t="shared" si="126"/>
        <v>174114.80491601067</v>
      </c>
      <c r="K296" s="2">
        <f t="shared" si="127"/>
        <v>162883.90772475439</v>
      </c>
      <c r="L296" s="15">
        <f>K296/(1-SUM(G$21:G296))</f>
        <v>352048.96771252173</v>
      </c>
      <c r="M296" s="15">
        <f t="shared" si="128"/>
        <v>40347844.25906311</v>
      </c>
      <c r="N296" s="2">
        <f t="shared" si="115"/>
        <v>336998.71264076506</v>
      </c>
      <c r="O296" s="3">
        <f t="shared" si="116"/>
        <v>455779.3227921931</v>
      </c>
      <c r="P296" s="39">
        <f t="shared" si="129"/>
        <v>0</v>
      </c>
      <c r="Q296" s="34">
        <f t="shared" si="130"/>
        <v>0</v>
      </c>
      <c r="R296" s="23">
        <f t="shared" si="131"/>
        <v>0</v>
      </c>
      <c r="S296" s="39">
        <f t="shared" si="132"/>
        <v>0</v>
      </c>
      <c r="T296" s="34">
        <f t="shared" si="133"/>
        <v>0</v>
      </c>
      <c r="U296" s="23">
        <f t="shared" si="134"/>
        <v>0</v>
      </c>
      <c r="V296" s="39">
        <f t="shared" si="135"/>
        <v>0</v>
      </c>
      <c r="W296" s="34">
        <f t="shared" si="136"/>
        <v>0</v>
      </c>
      <c r="X296" s="23">
        <f t="shared" si="137"/>
        <v>0</v>
      </c>
      <c r="Y296" s="39">
        <f t="shared" si="138"/>
        <v>19004897.624228407</v>
      </c>
      <c r="Z296" s="34">
        <f t="shared" si="117"/>
        <v>336998.71264076506</v>
      </c>
      <c r="AA296" s="23">
        <f t="shared" si="139"/>
        <v>118780.61015142755</v>
      </c>
      <c r="AC296">
        <v>276</v>
      </c>
      <c r="AD296" s="3">
        <f t="shared" si="118"/>
        <v>0</v>
      </c>
      <c r="AE296" s="3">
        <f t="shared" si="119"/>
        <v>0</v>
      </c>
      <c r="AF296" s="3">
        <f t="shared" si="120"/>
        <v>0</v>
      </c>
      <c r="AG296" s="3">
        <f t="shared" si="121"/>
        <v>455779.32279219263</v>
      </c>
    </row>
    <row r="297" spans="2:33">
      <c r="B297">
        <v>277</v>
      </c>
      <c r="C297" s="3">
        <f t="shared" si="122"/>
        <v>18667898.911587726</v>
      </c>
      <c r="D297">
        <f t="shared" si="123"/>
        <v>9.9000000000000005E-2</v>
      </c>
      <c r="E297" s="13">
        <f t="shared" si="112"/>
        <v>8.6498744788083837E-3</v>
      </c>
      <c r="F297" s="15">
        <f t="shared" si="124"/>
        <v>40347844.25906311</v>
      </c>
      <c r="G297" s="16">
        <f t="shared" si="125"/>
        <v>4.3069819929070644E-3</v>
      </c>
      <c r="H297" s="17">
        <f t="shared" si="113"/>
        <v>300174.67089027294</v>
      </c>
      <c r="I297" s="17">
        <f t="shared" si="114"/>
        <v>116674.36819742329</v>
      </c>
      <c r="J297" s="2">
        <f t="shared" si="126"/>
        <v>173777.43867640349</v>
      </c>
      <c r="K297" s="2">
        <f t="shared" si="127"/>
        <v>159971.82933651778</v>
      </c>
      <c r="L297" s="15">
        <f>K297/(1-SUM(G$21:G297))</f>
        <v>349003.78833141451</v>
      </c>
      <c r="M297" s="15">
        <f t="shared" si="128"/>
        <v>39998840.470731698</v>
      </c>
      <c r="N297" s="2">
        <f t="shared" si="115"/>
        <v>333749.26801292127</v>
      </c>
      <c r="O297" s="3">
        <f t="shared" si="116"/>
        <v>450423.63621034456</v>
      </c>
      <c r="P297" s="39">
        <f t="shared" si="129"/>
        <v>0</v>
      </c>
      <c r="Q297" s="34">
        <f t="shared" si="130"/>
        <v>0</v>
      </c>
      <c r="R297" s="23">
        <f t="shared" si="131"/>
        <v>0</v>
      </c>
      <c r="S297" s="39">
        <f t="shared" si="132"/>
        <v>0</v>
      </c>
      <c r="T297" s="34">
        <f t="shared" si="133"/>
        <v>0</v>
      </c>
      <c r="U297" s="23">
        <f t="shared" si="134"/>
        <v>0</v>
      </c>
      <c r="V297" s="39">
        <f t="shared" si="135"/>
        <v>0</v>
      </c>
      <c r="W297" s="34">
        <f t="shared" si="136"/>
        <v>0</v>
      </c>
      <c r="X297" s="23">
        <f t="shared" si="137"/>
        <v>0</v>
      </c>
      <c r="Y297" s="39">
        <f t="shared" si="138"/>
        <v>18667898.911587641</v>
      </c>
      <c r="Z297" s="34">
        <f t="shared" si="117"/>
        <v>333749.26801292127</v>
      </c>
      <c r="AA297" s="23">
        <f t="shared" si="139"/>
        <v>116674.36819742275</v>
      </c>
      <c r="AC297">
        <v>277</v>
      </c>
      <c r="AD297" s="3">
        <f t="shared" si="118"/>
        <v>0</v>
      </c>
      <c r="AE297" s="3">
        <f t="shared" si="119"/>
        <v>0</v>
      </c>
      <c r="AF297" s="3">
        <f t="shared" si="120"/>
        <v>0</v>
      </c>
      <c r="AG297" s="3">
        <f t="shared" si="121"/>
        <v>450423.63621034403</v>
      </c>
    </row>
    <row r="298" spans="2:33">
      <c r="B298">
        <v>278</v>
      </c>
      <c r="C298" s="3">
        <f t="shared" si="122"/>
        <v>18334149.643574808</v>
      </c>
      <c r="D298">
        <f t="shared" si="123"/>
        <v>9.9000000000000005E-2</v>
      </c>
      <c r="E298" s="13">
        <f t="shared" si="112"/>
        <v>8.6498744788083837E-3</v>
      </c>
      <c r="F298" s="15">
        <f t="shared" si="124"/>
        <v>39998840.470731698</v>
      </c>
      <c r="G298" s="16">
        <f t="shared" si="125"/>
        <v>4.3361438501507057E-3</v>
      </c>
      <c r="H298" s="17">
        <f t="shared" si="113"/>
        <v>297578.19766535441</v>
      </c>
      <c r="I298" s="17">
        <f t="shared" si="114"/>
        <v>114588.43527234254</v>
      </c>
      <c r="J298" s="2">
        <f t="shared" si="126"/>
        <v>173440.72612032242</v>
      </c>
      <c r="K298" s="2">
        <f t="shared" si="127"/>
        <v>157087.85258215739</v>
      </c>
      <c r="L298" s="15">
        <f>K298/(1-SUM(G$21:G298))</f>
        <v>345984.94936971925</v>
      </c>
      <c r="M298" s="15">
        <f t="shared" si="128"/>
        <v>39652855.521361977</v>
      </c>
      <c r="N298" s="2">
        <f t="shared" si="115"/>
        <v>330528.57870247983</v>
      </c>
      <c r="O298" s="3">
        <f t="shared" si="116"/>
        <v>445117.01397482236</v>
      </c>
      <c r="P298" s="39">
        <f t="shared" si="129"/>
        <v>0</v>
      </c>
      <c r="Q298" s="34">
        <f t="shared" si="130"/>
        <v>0</v>
      </c>
      <c r="R298" s="23">
        <f t="shared" si="131"/>
        <v>0</v>
      </c>
      <c r="S298" s="39">
        <f t="shared" si="132"/>
        <v>0</v>
      </c>
      <c r="T298" s="34">
        <f t="shared" si="133"/>
        <v>0</v>
      </c>
      <c r="U298" s="23">
        <f t="shared" si="134"/>
        <v>0</v>
      </c>
      <c r="V298" s="39">
        <f t="shared" si="135"/>
        <v>0</v>
      </c>
      <c r="W298" s="34">
        <f t="shared" si="136"/>
        <v>0</v>
      </c>
      <c r="X298" s="23">
        <f t="shared" si="137"/>
        <v>0</v>
      </c>
      <c r="Y298" s="39">
        <f t="shared" si="138"/>
        <v>18334149.643574718</v>
      </c>
      <c r="Z298" s="34">
        <f t="shared" si="117"/>
        <v>330528.57870247983</v>
      </c>
      <c r="AA298" s="23">
        <f t="shared" si="139"/>
        <v>114588.43527234199</v>
      </c>
      <c r="AC298">
        <v>278</v>
      </c>
      <c r="AD298" s="3">
        <f t="shared" si="118"/>
        <v>0</v>
      </c>
      <c r="AE298" s="3">
        <f t="shared" si="119"/>
        <v>0</v>
      </c>
      <c r="AF298" s="3">
        <f t="shared" si="120"/>
        <v>0</v>
      </c>
      <c r="AG298" s="3">
        <f t="shared" si="121"/>
        <v>445117.01397482184</v>
      </c>
    </row>
    <row r="299" spans="2:33">
      <c r="B299">
        <v>279</v>
      </c>
      <c r="C299" s="3">
        <f t="shared" si="122"/>
        <v>18003621.064872328</v>
      </c>
      <c r="D299">
        <f t="shared" si="123"/>
        <v>9.9000000000000005E-2</v>
      </c>
      <c r="E299" s="13">
        <f t="shared" si="112"/>
        <v>8.6498744788083837E-3</v>
      </c>
      <c r="F299" s="15">
        <f t="shared" si="124"/>
        <v>39652855.521361977</v>
      </c>
      <c r="G299" s="16">
        <f t="shared" si="125"/>
        <v>4.3655031574694348E-3</v>
      </c>
      <c r="H299" s="17">
        <f t="shared" si="113"/>
        <v>295004.18360791891</v>
      </c>
      <c r="I299" s="17">
        <f t="shared" si="114"/>
        <v>112522.63165545206</v>
      </c>
      <c r="J299" s="2">
        <f t="shared" si="126"/>
        <v>173104.66598118501</v>
      </c>
      <c r="K299" s="2">
        <f t="shared" si="127"/>
        <v>154231.72874274288</v>
      </c>
      <c r="L299" s="15">
        <f>K299/(1-SUM(G$21:G299))</f>
        <v>342992.22298611439</v>
      </c>
      <c r="M299" s="15">
        <f t="shared" si="128"/>
        <v>39309863.29837586</v>
      </c>
      <c r="N299" s="2">
        <f t="shared" si="115"/>
        <v>327336.39472392789</v>
      </c>
      <c r="O299" s="3">
        <f t="shared" si="116"/>
        <v>439859.02637937997</v>
      </c>
      <c r="P299" s="39">
        <f t="shared" si="129"/>
        <v>0</v>
      </c>
      <c r="Q299" s="34">
        <f t="shared" si="130"/>
        <v>0</v>
      </c>
      <c r="R299" s="23">
        <f t="shared" si="131"/>
        <v>0</v>
      </c>
      <c r="S299" s="39">
        <f t="shared" si="132"/>
        <v>0</v>
      </c>
      <c r="T299" s="34">
        <f t="shared" si="133"/>
        <v>0</v>
      </c>
      <c r="U299" s="23">
        <f t="shared" si="134"/>
        <v>0</v>
      </c>
      <c r="V299" s="39">
        <f t="shared" si="135"/>
        <v>0</v>
      </c>
      <c r="W299" s="34">
        <f t="shared" si="136"/>
        <v>0</v>
      </c>
      <c r="X299" s="23">
        <f t="shared" si="137"/>
        <v>0</v>
      </c>
      <c r="Y299" s="39">
        <f t="shared" si="138"/>
        <v>18003621.064872239</v>
      </c>
      <c r="Z299" s="34">
        <f t="shared" si="117"/>
        <v>327336.39472392789</v>
      </c>
      <c r="AA299" s="23">
        <f t="shared" si="139"/>
        <v>112522.63165545149</v>
      </c>
      <c r="AC299">
        <v>279</v>
      </c>
      <c r="AD299" s="3">
        <f t="shared" si="118"/>
        <v>0</v>
      </c>
      <c r="AE299" s="3">
        <f t="shared" si="119"/>
        <v>0</v>
      </c>
      <c r="AF299" s="3">
        <f t="shared" si="120"/>
        <v>0</v>
      </c>
      <c r="AG299" s="3">
        <f t="shared" si="121"/>
        <v>439859.02637937939</v>
      </c>
    </row>
    <row r="300" spans="2:33">
      <c r="B300">
        <v>280</v>
      </c>
      <c r="C300" s="3">
        <f t="shared" si="122"/>
        <v>17676284.670148402</v>
      </c>
      <c r="D300">
        <f t="shared" si="123"/>
        <v>9.9000000000000005E-2</v>
      </c>
      <c r="E300" s="13">
        <f t="shared" si="112"/>
        <v>8.6498744788083837E-3</v>
      </c>
      <c r="F300" s="15">
        <f t="shared" si="124"/>
        <v>39309863.29837586</v>
      </c>
      <c r="G300" s="16">
        <f t="shared" si="125"/>
        <v>4.3950612517648022E-3</v>
      </c>
      <c r="H300" s="17">
        <f t="shared" si="113"/>
        <v>292452.43444898701</v>
      </c>
      <c r="I300" s="17">
        <f t="shared" si="114"/>
        <v>110476.77918842751</v>
      </c>
      <c r="J300" s="2">
        <f t="shared" si="126"/>
        <v>172769.25699486307</v>
      </c>
      <c r="K300" s="2">
        <f t="shared" si="127"/>
        <v>151403.211261666</v>
      </c>
      <c r="L300" s="15">
        <f>K300/(1-SUM(G$21:G300))</f>
        <v>340025.38331007719</v>
      </c>
      <c r="M300" s="15">
        <f t="shared" si="128"/>
        <v>38969837.91506578</v>
      </c>
      <c r="N300" s="2">
        <f t="shared" si="115"/>
        <v>324172.46825652907</v>
      </c>
      <c r="O300" s="3">
        <f t="shared" si="116"/>
        <v>434649.24744495656</v>
      </c>
      <c r="P300" s="39">
        <f t="shared" si="129"/>
        <v>0</v>
      </c>
      <c r="Q300" s="34">
        <f t="shared" si="130"/>
        <v>0</v>
      </c>
      <c r="R300" s="23">
        <f t="shared" si="131"/>
        <v>0</v>
      </c>
      <c r="S300" s="39">
        <f t="shared" si="132"/>
        <v>0</v>
      </c>
      <c r="T300" s="34">
        <f t="shared" si="133"/>
        <v>0</v>
      </c>
      <c r="U300" s="23">
        <f t="shared" si="134"/>
        <v>0</v>
      </c>
      <c r="V300" s="39">
        <f t="shared" si="135"/>
        <v>0</v>
      </c>
      <c r="W300" s="34">
        <f t="shared" si="136"/>
        <v>0</v>
      </c>
      <c r="X300" s="23">
        <f t="shared" si="137"/>
        <v>0</v>
      </c>
      <c r="Y300" s="39">
        <f t="shared" si="138"/>
        <v>17676284.670148309</v>
      </c>
      <c r="Z300" s="34">
        <f t="shared" si="117"/>
        <v>324172.46825652907</v>
      </c>
      <c r="AA300" s="23">
        <f t="shared" si="139"/>
        <v>110476.77918842692</v>
      </c>
      <c r="AC300">
        <v>280</v>
      </c>
      <c r="AD300" s="3">
        <f t="shared" si="118"/>
        <v>0</v>
      </c>
      <c r="AE300" s="3">
        <f t="shared" si="119"/>
        <v>0</v>
      </c>
      <c r="AF300" s="3">
        <f t="shared" si="120"/>
        <v>0</v>
      </c>
      <c r="AG300" s="3">
        <f t="shared" si="121"/>
        <v>434649.24744495598</v>
      </c>
    </row>
    <row r="301" spans="2:33">
      <c r="B301">
        <v>281</v>
      </c>
      <c r="C301" s="3">
        <f t="shared" si="122"/>
        <v>17352112.201891873</v>
      </c>
      <c r="D301">
        <f t="shared" si="123"/>
        <v>9.9000000000000005E-2</v>
      </c>
      <c r="E301" s="13">
        <f t="shared" si="112"/>
        <v>8.6498744788083837E-3</v>
      </c>
      <c r="F301" s="15">
        <f t="shared" si="124"/>
        <v>38969837.91506578</v>
      </c>
      <c r="G301" s="16">
        <f t="shared" si="125"/>
        <v>4.4248194789902927E-3</v>
      </c>
      <c r="H301" s="17">
        <f t="shared" si="113"/>
        <v>289922.75759998127</v>
      </c>
      <c r="I301" s="17">
        <f t="shared" si="114"/>
        <v>108450.70126182422</v>
      </c>
      <c r="J301" s="2">
        <f t="shared" si="126"/>
        <v>172434.49789967752</v>
      </c>
      <c r="K301" s="2">
        <f t="shared" si="127"/>
        <v>148602.0557259155</v>
      </c>
      <c r="L301" s="15">
        <f>K301/(1-SUM(G$21:G301))</f>
        <v>337084.20642483642</v>
      </c>
      <c r="M301" s="15">
        <f t="shared" si="128"/>
        <v>38632753.70864094</v>
      </c>
      <c r="N301" s="2">
        <f t="shared" si="115"/>
        <v>321036.55362559302</v>
      </c>
      <c r="O301" s="3">
        <f t="shared" si="116"/>
        <v>429487.25488741725</v>
      </c>
      <c r="P301" s="39">
        <f t="shared" si="129"/>
        <v>0</v>
      </c>
      <c r="Q301" s="34">
        <f t="shared" si="130"/>
        <v>0</v>
      </c>
      <c r="R301" s="23">
        <f t="shared" si="131"/>
        <v>0</v>
      </c>
      <c r="S301" s="39">
        <f t="shared" si="132"/>
        <v>0</v>
      </c>
      <c r="T301" s="34">
        <f t="shared" si="133"/>
        <v>0</v>
      </c>
      <c r="U301" s="23">
        <f t="shared" si="134"/>
        <v>0</v>
      </c>
      <c r="V301" s="39">
        <f t="shared" si="135"/>
        <v>0</v>
      </c>
      <c r="W301" s="34">
        <f t="shared" si="136"/>
        <v>0</v>
      </c>
      <c r="X301" s="23">
        <f t="shared" si="137"/>
        <v>0</v>
      </c>
      <c r="Y301" s="39">
        <f t="shared" si="138"/>
        <v>17352112.20189178</v>
      </c>
      <c r="Z301" s="34">
        <f t="shared" si="117"/>
        <v>321036.55362559302</v>
      </c>
      <c r="AA301" s="23">
        <f t="shared" si="139"/>
        <v>108450.70126182363</v>
      </c>
      <c r="AC301">
        <v>281</v>
      </c>
      <c r="AD301" s="3">
        <f t="shared" si="118"/>
        <v>0</v>
      </c>
      <c r="AE301" s="3">
        <f t="shared" si="119"/>
        <v>0</v>
      </c>
      <c r="AF301" s="3">
        <f t="shared" si="120"/>
        <v>0</v>
      </c>
      <c r="AG301" s="3">
        <f t="shared" si="121"/>
        <v>429487.25488741667</v>
      </c>
    </row>
    <row r="302" spans="2:33">
      <c r="B302">
        <v>282</v>
      </c>
      <c r="C302" s="3">
        <f t="shared" si="122"/>
        <v>17031075.648266278</v>
      </c>
      <c r="D302">
        <f t="shared" si="123"/>
        <v>9.9000000000000005E-2</v>
      </c>
      <c r="E302" s="13">
        <f t="shared" si="112"/>
        <v>8.6498744788083837E-3</v>
      </c>
      <c r="F302" s="15">
        <f t="shared" si="124"/>
        <v>38632753.70864094</v>
      </c>
      <c r="G302" s="16">
        <f t="shared" si="125"/>
        <v>4.4547791942126233E-3</v>
      </c>
      <c r="H302" s="17">
        <f t="shared" si="113"/>
        <v>287414.96213819139</v>
      </c>
      <c r="I302" s="17">
        <f t="shared" si="114"/>
        <v>106444.22280166425</v>
      </c>
      <c r="J302" s="2">
        <f t="shared" si="126"/>
        <v>172100.38743639423</v>
      </c>
      <c r="K302" s="2">
        <f t="shared" si="127"/>
        <v>145828.01984751434</v>
      </c>
      <c r="L302" s="15">
        <f>K302/(1-SUM(G$21:G302))</f>
        <v>334168.47035047296</v>
      </c>
      <c r="M302" s="15">
        <f t="shared" si="128"/>
        <v>38298585.238290466</v>
      </c>
      <c r="N302" s="2">
        <f t="shared" si="115"/>
        <v>317928.40728390857</v>
      </c>
      <c r="O302" s="3">
        <f t="shared" si="116"/>
        <v>424372.63008557283</v>
      </c>
      <c r="P302" s="39">
        <f t="shared" si="129"/>
        <v>0</v>
      </c>
      <c r="Q302" s="34">
        <f t="shared" si="130"/>
        <v>0</v>
      </c>
      <c r="R302" s="23">
        <f t="shared" si="131"/>
        <v>0</v>
      </c>
      <c r="S302" s="39">
        <f t="shared" si="132"/>
        <v>0</v>
      </c>
      <c r="T302" s="34">
        <f t="shared" si="133"/>
        <v>0</v>
      </c>
      <c r="U302" s="23">
        <f t="shared" si="134"/>
        <v>0</v>
      </c>
      <c r="V302" s="39">
        <f t="shared" si="135"/>
        <v>0</v>
      </c>
      <c r="W302" s="34">
        <f t="shared" si="136"/>
        <v>0</v>
      </c>
      <c r="X302" s="23">
        <f t="shared" si="137"/>
        <v>0</v>
      </c>
      <c r="Y302" s="39">
        <f t="shared" si="138"/>
        <v>17031075.648266185</v>
      </c>
      <c r="Z302" s="34">
        <f t="shared" si="117"/>
        <v>317928.40728390857</v>
      </c>
      <c r="AA302" s="23">
        <f t="shared" si="139"/>
        <v>106444.22280166367</v>
      </c>
      <c r="AC302">
        <v>282</v>
      </c>
      <c r="AD302" s="3">
        <f t="shared" si="118"/>
        <v>0</v>
      </c>
      <c r="AE302" s="3">
        <f t="shared" si="119"/>
        <v>0</v>
      </c>
      <c r="AF302" s="3">
        <f t="shared" si="120"/>
        <v>0</v>
      </c>
      <c r="AG302" s="3">
        <f t="shared" si="121"/>
        <v>424372.63008557225</v>
      </c>
    </row>
    <row r="303" spans="2:33">
      <c r="B303">
        <v>283</v>
      </c>
      <c r="C303" s="3">
        <f t="shared" si="122"/>
        <v>16713147.24098237</v>
      </c>
      <c r="D303">
        <f t="shared" si="123"/>
        <v>9.9000000000000005E-2</v>
      </c>
      <c r="E303" s="13">
        <f t="shared" si="112"/>
        <v>8.6498744788083837E-3</v>
      </c>
      <c r="F303" s="15">
        <f t="shared" si="124"/>
        <v>38298585.238290466</v>
      </c>
      <c r="G303" s="16">
        <f t="shared" si="125"/>
        <v>4.4849417616734388E-3</v>
      </c>
      <c r="H303" s="17">
        <f t="shared" si="113"/>
        <v>284928.85879236448</v>
      </c>
      <c r="I303" s="17">
        <f t="shared" si="114"/>
        <v>104457.17025613981</v>
      </c>
      <c r="J303" s="2">
        <f t="shared" si="126"/>
        <v>171766.9243482188</v>
      </c>
      <c r="K303" s="2">
        <f t="shared" si="127"/>
        <v>143080.86344511708</v>
      </c>
      <c r="L303" s="15">
        <f>K303/(1-SUM(G$21:G303))</f>
        <v>331277.95502716606</v>
      </c>
      <c r="M303" s="15">
        <f t="shared" si="128"/>
        <v>37967307.283263303</v>
      </c>
      <c r="N303" s="2">
        <f t="shared" si="115"/>
        <v>314847.78779333585</v>
      </c>
      <c r="O303" s="3">
        <f t="shared" si="116"/>
        <v>419304.95804947568</v>
      </c>
      <c r="P303" s="39">
        <f t="shared" si="129"/>
        <v>0</v>
      </c>
      <c r="Q303" s="34">
        <f t="shared" si="130"/>
        <v>0</v>
      </c>
      <c r="R303" s="23">
        <f t="shared" si="131"/>
        <v>0</v>
      </c>
      <c r="S303" s="39">
        <f t="shared" si="132"/>
        <v>0</v>
      </c>
      <c r="T303" s="34">
        <f t="shared" si="133"/>
        <v>0</v>
      </c>
      <c r="U303" s="23">
        <f t="shared" si="134"/>
        <v>0</v>
      </c>
      <c r="V303" s="39">
        <f t="shared" si="135"/>
        <v>0</v>
      </c>
      <c r="W303" s="34">
        <f t="shared" si="136"/>
        <v>0</v>
      </c>
      <c r="X303" s="23">
        <f t="shared" si="137"/>
        <v>0</v>
      </c>
      <c r="Y303" s="39">
        <f t="shared" si="138"/>
        <v>16713147.240982277</v>
      </c>
      <c r="Z303" s="34">
        <f t="shared" si="117"/>
        <v>314847.78779333585</v>
      </c>
      <c r="AA303" s="23">
        <f t="shared" si="139"/>
        <v>104457.17025613923</v>
      </c>
      <c r="AC303">
        <v>283</v>
      </c>
      <c r="AD303" s="3">
        <f t="shared" si="118"/>
        <v>0</v>
      </c>
      <c r="AE303" s="3">
        <f t="shared" si="119"/>
        <v>0</v>
      </c>
      <c r="AF303" s="3">
        <f t="shared" si="120"/>
        <v>0</v>
      </c>
      <c r="AG303" s="3">
        <f t="shared" si="121"/>
        <v>419304.9580494751</v>
      </c>
    </row>
    <row r="304" spans="2:33">
      <c r="B304">
        <v>284</v>
      </c>
      <c r="C304" s="3">
        <f t="shared" si="122"/>
        <v>16398299.453189036</v>
      </c>
      <c r="D304">
        <f t="shared" si="123"/>
        <v>9.9000000000000005E-2</v>
      </c>
      <c r="E304" s="13">
        <f t="shared" si="112"/>
        <v>8.6498744788083837E-3</v>
      </c>
      <c r="F304" s="15">
        <f t="shared" si="124"/>
        <v>37967307.283263303</v>
      </c>
      <c r="G304" s="16">
        <f t="shared" si="125"/>
        <v>4.5153085548514365E-3</v>
      </c>
      <c r="H304" s="17">
        <f t="shared" si="113"/>
        <v>282464.25992842036</v>
      </c>
      <c r="I304" s="17">
        <f t="shared" si="114"/>
        <v>102489.37158243147</v>
      </c>
      <c r="J304" s="2">
        <f t="shared" si="126"/>
        <v>171434.10738079203</v>
      </c>
      <c r="K304" s="2">
        <f t="shared" si="127"/>
        <v>140360.34842576689</v>
      </c>
      <c r="L304" s="15">
        <f>K304/(1-SUM(G$21:G304))</f>
        <v>328412.44229858479</v>
      </c>
      <c r="M304" s="15">
        <f t="shared" si="128"/>
        <v>37638894.84096472</v>
      </c>
      <c r="N304" s="2">
        <f t="shared" si="115"/>
        <v>311794.45580655895</v>
      </c>
      <c r="O304" s="3">
        <f t="shared" si="116"/>
        <v>414283.82738899044</v>
      </c>
      <c r="P304" s="39">
        <f t="shared" si="129"/>
        <v>0</v>
      </c>
      <c r="Q304" s="34">
        <f t="shared" si="130"/>
        <v>0</v>
      </c>
      <c r="R304" s="23">
        <f t="shared" si="131"/>
        <v>0</v>
      </c>
      <c r="S304" s="39">
        <f t="shared" si="132"/>
        <v>0</v>
      </c>
      <c r="T304" s="34">
        <f t="shared" si="133"/>
        <v>0</v>
      </c>
      <c r="U304" s="23">
        <f t="shared" si="134"/>
        <v>0</v>
      </c>
      <c r="V304" s="39">
        <f t="shared" si="135"/>
        <v>0</v>
      </c>
      <c r="W304" s="34">
        <f t="shared" si="136"/>
        <v>0</v>
      </c>
      <c r="X304" s="23">
        <f t="shared" si="137"/>
        <v>0</v>
      </c>
      <c r="Y304" s="39">
        <f t="shared" si="138"/>
        <v>16398299.453188941</v>
      </c>
      <c r="Z304" s="34">
        <f t="shared" si="117"/>
        <v>311794.45580655895</v>
      </c>
      <c r="AA304" s="23">
        <f t="shared" si="139"/>
        <v>102489.37158243089</v>
      </c>
      <c r="AC304">
        <v>284</v>
      </c>
      <c r="AD304" s="3">
        <f t="shared" si="118"/>
        <v>0</v>
      </c>
      <c r="AE304" s="3">
        <f t="shared" si="119"/>
        <v>0</v>
      </c>
      <c r="AF304" s="3">
        <f t="shared" si="120"/>
        <v>0</v>
      </c>
      <c r="AG304" s="3">
        <f t="shared" si="121"/>
        <v>414283.82738898986</v>
      </c>
    </row>
    <row r="305" spans="2:33">
      <c r="B305">
        <v>285</v>
      </c>
      <c r="C305" s="3">
        <f t="shared" si="122"/>
        <v>16086504.997382477</v>
      </c>
      <c r="D305">
        <f t="shared" si="123"/>
        <v>9.9000000000000005E-2</v>
      </c>
      <c r="E305" s="13">
        <f t="shared" si="112"/>
        <v>8.6498744788083837E-3</v>
      </c>
      <c r="F305" s="15">
        <f t="shared" si="124"/>
        <v>37638894.84096472</v>
      </c>
      <c r="G305" s="16">
        <f t="shared" si="125"/>
        <v>4.5458809565249109E-3</v>
      </c>
      <c r="H305" s="17">
        <f t="shared" si="113"/>
        <v>280020.97953528992</v>
      </c>
      <c r="I305" s="17">
        <f t="shared" si="114"/>
        <v>100540.65623364049</v>
      </c>
      <c r="J305" s="2">
        <f t="shared" si="126"/>
        <v>171101.93528218524</v>
      </c>
      <c r="K305" s="2">
        <f t="shared" si="127"/>
        <v>137666.2387668101</v>
      </c>
      <c r="L305" s="15">
        <f>K305/(1-SUM(G$21:G305))</f>
        <v>325571.7158954232</v>
      </c>
      <c r="M305" s="15">
        <f t="shared" si="128"/>
        <v>37313323.125069298</v>
      </c>
      <c r="N305" s="2">
        <f t="shared" si="115"/>
        <v>308768.17404899537</v>
      </c>
      <c r="O305" s="3">
        <f t="shared" si="116"/>
        <v>409308.83028263587</v>
      </c>
      <c r="P305" s="39">
        <f t="shared" si="129"/>
        <v>0</v>
      </c>
      <c r="Q305" s="34">
        <f t="shared" si="130"/>
        <v>0</v>
      </c>
      <c r="R305" s="23">
        <f t="shared" si="131"/>
        <v>0</v>
      </c>
      <c r="S305" s="39">
        <f t="shared" si="132"/>
        <v>0</v>
      </c>
      <c r="T305" s="34">
        <f t="shared" si="133"/>
        <v>0</v>
      </c>
      <c r="U305" s="23">
        <f t="shared" si="134"/>
        <v>0</v>
      </c>
      <c r="V305" s="39">
        <f t="shared" si="135"/>
        <v>0</v>
      </c>
      <c r="W305" s="34">
        <f t="shared" si="136"/>
        <v>0</v>
      </c>
      <c r="X305" s="23">
        <f t="shared" si="137"/>
        <v>0</v>
      </c>
      <c r="Y305" s="39">
        <f t="shared" si="138"/>
        <v>16086504.997382382</v>
      </c>
      <c r="Z305" s="34">
        <f t="shared" si="117"/>
        <v>308768.17404899537</v>
      </c>
      <c r="AA305" s="23">
        <f t="shared" si="139"/>
        <v>100540.65623363988</v>
      </c>
      <c r="AC305">
        <v>285</v>
      </c>
      <c r="AD305" s="3">
        <f t="shared" si="118"/>
        <v>0</v>
      </c>
      <c r="AE305" s="3">
        <f t="shared" si="119"/>
        <v>0</v>
      </c>
      <c r="AF305" s="3">
        <f t="shared" si="120"/>
        <v>0</v>
      </c>
      <c r="AG305" s="3">
        <f t="shared" si="121"/>
        <v>409308.83028263523</v>
      </c>
    </row>
    <row r="306" spans="2:33">
      <c r="B306">
        <v>286</v>
      </c>
      <c r="C306" s="3">
        <f t="shared" si="122"/>
        <v>15777736.823333481</v>
      </c>
      <c r="D306">
        <f t="shared" si="123"/>
        <v>9.9000000000000005E-2</v>
      </c>
      <c r="E306" s="13">
        <f t="shared" si="112"/>
        <v>8.6498744788083837E-3</v>
      </c>
      <c r="F306" s="15">
        <f t="shared" si="124"/>
        <v>37313323.125069298</v>
      </c>
      <c r="G306" s="16">
        <f t="shared" si="125"/>
        <v>4.5766603588347152E-3</v>
      </c>
      <c r="H306" s="17">
        <f t="shared" si="113"/>
        <v>277598.83321087668</v>
      </c>
      <c r="I306" s="17">
        <f t="shared" si="114"/>
        <v>98610.855145834255</v>
      </c>
      <c r="J306" s="2">
        <f t="shared" si="126"/>
        <v>170770.40680289533</v>
      </c>
      <c r="K306" s="2">
        <f t="shared" si="127"/>
        <v>134998.30049796746</v>
      </c>
      <c r="L306" s="15">
        <f>K306/(1-SUM(G$21:G306))</f>
        <v>322755.56141907774</v>
      </c>
      <c r="M306" s="15">
        <f t="shared" si="128"/>
        <v>36990567.563650221</v>
      </c>
      <c r="N306" s="2">
        <f t="shared" si="115"/>
        <v>305768.70730086276</v>
      </c>
      <c r="O306" s="3">
        <f t="shared" si="116"/>
        <v>404379.56244669703</v>
      </c>
      <c r="P306" s="39">
        <f t="shared" si="129"/>
        <v>0</v>
      </c>
      <c r="Q306" s="34">
        <f t="shared" si="130"/>
        <v>0</v>
      </c>
      <c r="R306" s="23">
        <f t="shared" si="131"/>
        <v>0</v>
      </c>
      <c r="S306" s="39">
        <f t="shared" si="132"/>
        <v>0</v>
      </c>
      <c r="T306" s="34">
        <f t="shared" si="133"/>
        <v>0</v>
      </c>
      <c r="U306" s="23">
        <f t="shared" si="134"/>
        <v>0</v>
      </c>
      <c r="V306" s="39">
        <f t="shared" si="135"/>
        <v>0</v>
      </c>
      <c r="W306" s="34">
        <f t="shared" si="136"/>
        <v>0</v>
      </c>
      <c r="X306" s="23">
        <f t="shared" si="137"/>
        <v>0</v>
      </c>
      <c r="Y306" s="39">
        <f t="shared" si="138"/>
        <v>15777736.823333386</v>
      </c>
      <c r="Z306" s="34">
        <f t="shared" si="117"/>
        <v>305768.70730086276</v>
      </c>
      <c r="AA306" s="23">
        <f t="shared" si="139"/>
        <v>98610.855145833673</v>
      </c>
      <c r="AC306">
        <v>286</v>
      </c>
      <c r="AD306" s="3">
        <f t="shared" si="118"/>
        <v>0</v>
      </c>
      <c r="AE306" s="3">
        <f t="shared" si="119"/>
        <v>0</v>
      </c>
      <c r="AF306" s="3">
        <f t="shared" si="120"/>
        <v>0</v>
      </c>
      <c r="AG306" s="3">
        <f t="shared" si="121"/>
        <v>404379.56244669645</v>
      </c>
    </row>
    <row r="307" spans="2:33">
      <c r="B307">
        <v>287</v>
      </c>
      <c r="C307" s="3">
        <f t="shared" si="122"/>
        <v>15471968.116032619</v>
      </c>
      <c r="D307">
        <f t="shared" si="123"/>
        <v>9.9000000000000005E-2</v>
      </c>
      <c r="E307" s="13">
        <f t="shared" si="112"/>
        <v>8.6498744788083837E-3</v>
      </c>
      <c r="F307" s="15">
        <f t="shared" si="124"/>
        <v>36990567.563650221</v>
      </c>
      <c r="G307" s="16">
        <f t="shared" si="125"/>
        <v>4.6076481633476581E-3</v>
      </c>
      <c r="H307" s="17">
        <f t="shared" si="113"/>
        <v>275197.63814813882</v>
      </c>
      <c r="I307" s="17">
        <f t="shared" si="114"/>
        <v>96699.800725203866</v>
      </c>
      <c r="J307" s="2">
        <f t="shared" si="126"/>
        <v>170439.52069584039</v>
      </c>
      <c r="K307" s="2">
        <f t="shared" si="127"/>
        <v>132356.3016835603</v>
      </c>
      <c r="L307" s="15">
        <f>K307/(1-SUM(G$21:G307))</f>
        <v>319963.76632546552</v>
      </c>
      <c r="M307" s="15">
        <f t="shared" si="128"/>
        <v>36670603.797324754</v>
      </c>
      <c r="N307" s="2">
        <f t="shared" si="115"/>
        <v>302795.82237940072</v>
      </c>
      <c r="O307" s="3">
        <f t="shared" si="116"/>
        <v>399495.6231046046</v>
      </c>
      <c r="P307" s="39">
        <f t="shared" si="129"/>
        <v>0</v>
      </c>
      <c r="Q307" s="34">
        <f t="shared" si="130"/>
        <v>0</v>
      </c>
      <c r="R307" s="23">
        <f t="shared" si="131"/>
        <v>0</v>
      </c>
      <c r="S307" s="39">
        <f t="shared" si="132"/>
        <v>0</v>
      </c>
      <c r="T307" s="34">
        <f t="shared" si="133"/>
        <v>0</v>
      </c>
      <c r="U307" s="23">
        <f t="shared" si="134"/>
        <v>0</v>
      </c>
      <c r="V307" s="39">
        <f t="shared" si="135"/>
        <v>0</v>
      </c>
      <c r="W307" s="34">
        <f t="shared" si="136"/>
        <v>0</v>
      </c>
      <c r="X307" s="23">
        <f t="shared" si="137"/>
        <v>0</v>
      </c>
      <c r="Y307" s="39">
        <f t="shared" si="138"/>
        <v>15471968.116032524</v>
      </c>
      <c r="Z307" s="34">
        <f t="shared" si="117"/>
        <v>302795.82237940072</v>
      </c>
      <c r="AA307" s="23">
        <f t="shared" si="139"/>
        <v>96699.800725203284</v>
      </c>
      <c r="AC307">
        <v>287</v>
      </c>
      <c r="AD307" s="3">
        <f t="shared" si="118"/>
        <v>0</v>
      </c>
      <c r="AE307" s="3">
        <f t="shared" si="119"/>
        <v>0</v>
      </c>
      <c r="AF307" s="3">
        <f t="shared" si="120"/>
        <v>0</v>
      </c>
      <c r="AG307" s="3">
        <f t="shared" si="121"/>
        <v>399495.62310460402</v>
      </c>
    </row>
    <row r="308" spans="2:33">
      <c r="B308">
        <v>288</v>
      </c>
      <c r="C308" s="3">
        <f t="shared" si="122"/>
        <v>15169172.293653218</v>
      </c>
      <c r="D308">
        <f t="shared" si="123"/>
        <v>9.9000000000000005E-2</v>
      </c>
      <c r="E308" s="13">
        <f t="shared" si="112"/>
        <v>8.6498744788083837E-3</v>
      </c>
      <c r="F308" s="15">
        <f t="shared" si="124"/>
        <v>36670603.797324754</v>
      </c>
      <c r="G308" s="16">
        <f t="shared" si="125"/>
        <v>4.6388457811203264E-3</v>
      </c>
      <c r="H308" s="17">
        <f t="shared" si="113"/>
        <v>272817.21312129282</v>
      </c>
      <c r="I308" s="17">
        <f t="shared" si="114"/>
        <v>94807.326835332613</v>
      </c>
      <c r="J308" s="2">
        <f t="shared" si="126"/>
        <v>170109.27571635495</v>
      </c>
      <c r="K308" s="2">
        <f t="shared" si="127"/>
        <v>129740.01240489073</v>
      </c>
      <c r="L308" s="15">
        <f>K308/(1-SUM(G$21:G308))</f>
        <v>317196.11990898353</v>
      </c>
      <c r="M308" s="15">
        <f t="shared" si="128"/>
        <v>36353407.677415773</v>
      </c>
      <c r="N308" s="2">
        <f t="shared" si="115"/>
        <v>299849.28812124569</v>
      </c>
      <c r="O308" s="3">
        <f t="shared" si="116"/>
        <v>394656.6149565783</v>
      </c>
      <c r="P308" s="39">
        <f t="shared" si="129"/>
        <v>0</v>
      </c>
      <c r="Q308" s="34">
        <f t="shared" si="130"/>
        <v>0</v>
      </c>
      <c r="R308" s="23">
        <f t="shared" si="131"/>
        <v>0</v>
      </c>
      <c r="S308" s="39">
        <f t="shared" si="132"/>
        <v>0</v>
      </c>
      <c r="T308" s="34">
        <f t="shared" si="133"/>
        <v>0</v>
      </c>
      <c r="U308" s="23">
        <f t="shared" si="134"/>
        <v>0</v>
      </c>
      <c r="V308" s="39">
        <f t="shared" si="135"/>
        <v>0</v>
      </c>
      <c r="W308" s="34">
        <f t="shared" si="136"/>
        <v>0</v>
      </c>
      <c r="X308" s="23">
        <f t="shared" si="137"/>
        <v>0</v>
      </c>
      <c r="Y308" s="39">
        <f t="shared" si="138"/>
        <v>15169172.293653123</v>
      </c>
      <c r="Z308" s="34">
        <f t="shared" si="117"/>
        <v>299849.28812124569</v>
      </c>
      <c r="AA308" s="23">
        <f t="shared" si="139"/>
        <v>94807.326835332016</v>
      </c>
      <c r="AC308">
        <v>288</v>
      </c>
      <c r="AD308" s="3">
        <f t="shared" si="118"/>
        <v>0</v>
      </c>
      <c r="AE308" s="3">
        <f t="shared" si="119"/>
        <v>0</v>
      </c>
      <c r="AF308" s="3">
        <f t="shared" si="120"/>
        <v>0</v>
      </c>
      <c r="AG308" s="3">
        <f t="shared" si="121"/>
        <v>394656.61495657772</v>
      </c>
    </row>
    <row r="309" spans="2:33">
      <c r="B309">
        <v>289</v>
      </c>
      <c r="C309" s="3">
        <f t="shared" si="122"/>
        <v>14869323.005531972</v>
      </c>
      <c r="D309">
        <f t="shared" si="123"/>
        <v>9.9000000000000005E-2</v>
      </c>
      <c r="E309" s="13">
        <f t="shared" si="112"/>
        <v>8.6498744788083837E-3</v>
      </c>
      <c r="F309" s="15">
        <f t="shared" si="124"/>
        <v>36353407.677415773</v>
      </c>
      <c r="G309" s="16">
        <f t="shared" si="125"/>
        <v>4.6702546327633283E-3</v>
      </c>
      <c r="H309" s="17">
        <f t="shared" si="113"/>
        <v>270457.37847213529</v>
      </c>
      <c r="I309" s="17">
        <f t="shared" si="114"/>
        <v>92933.268784574815</v>
      </c>
      <c r="J309" s="2">
        <f t="shared" si="126"/>
        <v>169779.67062218496</v>
      </c>
      <c r="K309" s="2">
        <f t="shared" si="127"/>
        <v>127149.20474277405</v>
      </c>
      <c r="L309" s="15">
        <f>K309/(1-SUM(G$21:G309))</f>
        <v>314452.41328660591</v>
      </c>
      <c r="M309" s="15">
        <f t="shared" si="128"/>
        <v>36038955.264129169</v>
      </c>
      <c r="N309" s="2">
        <f t="shared" si="115"/>
        <v>296928.87536495901</v>
      </c>
      <c r="O309" s="3">
        <f t="shared" si="116"/>
        <v>389862.14414953382</v>
      </c>
      <c r="P309" s="39">
        <f t="shared" si="129"/>
        <v>0</v>
      </c>
      <c r="Q309" s="34">
        <f t="shared" si="130"/>
        <v>0</v>
      </c>
      <c r="R309" s="23">
        <f t="shared" si="131"/>
        <v>0</v>
      </c>
      <c r="S309" s="39">
        <f t="shared" si="132"/>
        <v>0</v>
      </c>
      <c r="T309" s="34">
        <f t="shared" si="133"/>
        <v>0</v>
      </c>
      <c r="U309" s="23">
        <f t="shared" si="134"/>
        <v>0</v>
      </c>
      <c r="V309" s="39">
        <f t="shared" si="135"/>
        <v>0</v>
      </c>
      <c r="W309" s="34">
        <f t="shared" si="136"/>
        <v>0</v>
      </c>
      <c r="X309" s="23">
        <f t="shared" si="137"/>
        <v>0</v>
      </c>
      <c r="Y309" s="39">
        <f t="shared" si="138"/>
        <v>14869323.005531877</v>
      </c>
      <c r="Z309" s="34">
        <f t="shared" si="117"/>
        <v>296928.87536495901</v>
      </c>
      <c r="AA309" s="23">
        <f t="shared" si="139"/>
        <v>92933.268784574233</v>
      </c>
      <c r="AC309">
        <v>289</v>
      </c>
      <c r="AD309" s="3">
        <f t="shared" si="118"/>
        <v>0</v>
      </c>
      <c r="AE309" s="3">
        <f t="shared" si="119"/>
        <v>0</v>
      </c>
      <c r="AF309" s="3">
        <f t="shared" si="120"/>
        <v>0</v>
      </c>
      <c r="AG309" s="3">
        <f t="shared" si="121"/>
        <v>389862.14414953324</v>
      </c>
    </row>
    <row r="310" spans="2:33">
      <c r="B310">
        <v>290</v>
      </c>
      <c r="C310" s="3">
        <f t="shared" si="122"/>
        <v>14572394.130167013</v>
      </c>
      <c r="D310">
        <f t="shared" si="123"/>
        <v>9.9000000000000005E-2</v>
      </c>
      <c r="E310" s="13">
        <f t="shared" si="112"/>
        <v>8.6498744788083837E-3</v>
      </c>
      <c r="F310" s="15">
        <f t="shared" si="124"/>
        <v>36038955.264129169</v>
      </c>
      <c r="G310" s="16">
        <f t="shared" si="125"/>
        <v>4.7018761485059972E-3</v>
      </c>
      <c r="H310" s="17">
        <f t="shared" si="113"/>
        <v>268117.95609648363</v>
      </c>
      <c r="I310" s="17">
        <f t="shared" si="114"/>
        <v>91077.46331354382</v>
      </c>
      <c r="J310" s="2">
        <f t="shared" si="126"/>
        <v>169450.70417348359</v>
      </c>
      <c r="K310" s="2">
        <f t="shared" si="127"/>
        <v>124583.65276022242</v>
      </c>
      <c r="L310" s="15">
        <f>K310/(1-SUM(G$21:G310))</f>
        <v>311732.43938211858</v>
      </c>
      <c r="M310" s="15">
        <f t="shared" si="128"/>
        <v>35727222.824747048</v>
      </c>
      <c r="N310" s="2">
        <f t="shared" si="115"/>
        <v>294034.35693370603</v>
      </c>
      <c r="O310" s="3">
        <f t="shared" si="116"/>
        <v>385111.82024724985</v>
      </c>
      <c r="P310" s="39">
        <f t="shared" si="129"/>
        <v>0</v>
      </c>
      <c r="Q310" s="34">
        <f t="shared" si="130"/>
        <v>0</v>
      </c>
      <c r="R310" s="23">
        <f t="shared" si="131"/>
        <v>0</v>
      </c>
      <c r="S310" s="39">
        <f t="shared" si="132"/>
        <v>0</v>
      </c>
      <c r="T310" s="34">
        <f t="shared" si="133"/>
        <v>0</v>
      </c>
      <c r="U310" s="23">
        <f t="shared" si="134"/>
        <v>0</v>
      </c>
      <c r="V310" s="39">
        <f t="shared" si="135"/>
        <v>0</v>
      </c>
      <c r="W310" s="34">
        <f t="shared" si="136"/>
        <v>0</v>
      </c>
      <c r="X310" s="23">
        <f t="shared" si="137"/>
        <v>0</v>
      </c>
      <c r="Y310" s="39">
        <f t="shared" si="138"/>
        <v>14572394.130166918</v>
      </c>
      <c r="Z310" s="34">
        <f t="shared" si="117"/>
        <v>294034.35693370603</v>
      </c>
      <c r="AA310" s="23">
        <f t="shared" si="139"/>
        <v>91077.463313543238</v>
      </c>
      <c r="AC310">
        <v>290</v>
      </c>
      <c r="AD310" s="3">
        <f t="shared" si="118"/>
        <v>0</v>
      </c>
      <c r="AE310" s="3">
        <f t="shared" si="119"/>
        <v>0</v>
      </c>
      <c r="AF310" s="3">
        <f t="shared" si="120"/>
        <v>0</v>
      </c>
      <c r="AG310" s="3">
        <f t="shared" si="121"/>
        <v>385111.82024724927</v>
      </c>
    </row>
    <row r="311" spans="2:33">
      <c r="B311">
        <v>291</v>
      </c>
      <c r="C311" s="3">
        <f t="shared" si="122"/>
        <v>14278359.773233308</v>
      </c>
      <c r="D311">
        <f t="shared" si="123"/>
        <v>9.9000000000000005E-2</v>
      </c>
      <c r="E311" s="13">
        <f t="shared" si="112"/>
        <v>8.6498744788083837E-3</v>
      </c>
      <c r="F311" s="15">
        <f t="shared" si="124"/>
        <v>35727222.824747048</v>
      </c>
      <c r="G311" s="16">
        <f t="shared" si="125"/>
        <v>4.7337117682615072E-3</v>
      </c>
      <c r="H311" s="17">
        <f t="shared" si="113"/>
        <v>265798.76943073433</v>
      </c>
      <c r="I311" s="17">
        <f t="shared" si="114"/>
        <v>89239.748582708169</v>
      </c>
      <c r="J311" s="2">
        <f t="shared" si="126"/>
        <v>169122.37513280622</v>
      </c>
      <c r="K311" s="2">
        <f t="shared" si="127"/>
        <v>122043.13248527833</v>
      </c>
      <c r="L311" s="15">
        <f>K311/(1-SUM(G$21:G311))</f>
        <v>309035.99291049066</v>
      </c>
      <c r="M311" s="15">
        <f t="shared" si="128"/>
        <v>35418186.831836559</v>
      </c>
      <c r="N311" s="2">
        <f t="shared" si="115"/>
        <v>291165.50761808455</v>
      </c>
      <c r="O311" s="3">
        <f t="shared" si="116"/>
        <v>380405.25620079273</v>
      </c>
      <c r="P311" s="39">
        <f t="shared" si="129"/>
        <v>0</v>
      </c>
      <c r="Q311" s="34">
        <f t="shared" si="130"/>
        <v>0</v>
      </c>
      <c r="R311" s="23">
        <f t="shared" si="131"/>
        <v>0</v>
      </c>
      <c r="S311" s="39">
        <f t="shared" si="132"/>
        <v>0</v>
      </c>
      <c r="T311" s="34">
        <f t="shared" si="133"/>
        <v>0</v>
      </c>
      <c r="U311" s="23">
        <f t="shared" si="134"/>
        <v>0</v>
      </c>
      <c r="V311" s="39">
        <f t="shared" si="135"/>
        <v>0</v>
      </c>
      <c r="W311" s="34">
        <f t="shared" si="136"/>
        <v>0</v>
      </c>
      <c r="X311" s="23">
        <f t="shared" si="137"/>
        <v>0</v>
      </c>
      <c r="Y311" s="39">
        <f t="shared" si="138"/>
        <v>14278359.773233213</v>
      </c>
      <c r="Z311" s="34">
        <f t="shared" si="117"/>
        <v>291165.50761808455</v>
      </c>
      <c r="AA311" s="23">
        <f t="shared" si="139"/>
        <v>89239.748582707587</v>
      </c>
      <c r="AC311">
        <v>291</v>
      </c>
      <c r="AD311" s="3">
        <f t="shared" si="118"/>
        <v>0</v>
      </c>
      <c r="AE311" s="3">
        <f t="shared" si="119"/>
        <v>0</v>
      </c>
      <c r="AF311" s="3">
        <f t="shared" si="120"/>
        <v>0</v>
      </c>
      <c r="AG311" s="3">
        <f t="shared" si="121"/>
        <v>380405.25620079215</v>
      </c>
    </row>
    <row r="312" spans="2:33">
      <c r="B312">
        <v>292</v>
      </c>
      <c r="C312" s="3">
        <f t="shared" si="122"/>
        <v>13987194.265615223</v>
      </c>
      <c r="D312">
        <f t="shared" si="123"/>
        <v>9.9000000000000005E-2</v>
      </c>
      <c r="E312" s="13">
        <f t="shared" si="112"/>
        <v>8.6498744788083837E-3</v>
      </c>
      <c r="F312" s="15">
        <f t="shared" si="124"/>
        <v>35418186.831836559</v>
      </c>
      <c r="G312" s="16">
        <f t="shared" si="125"/>
        <v>4.765762941692446E-3</v>
      </c>
      <c r="H312" s="17">
        <f t="shared" si="113"/>
        <v>263499.64343853667</v>
      </c>
      <c r="I312" s="17">
        <f t="shared" si="114"/>
        <v>87419.964160095144</v>
      </c>
      <c r="J312" s="2">
        <f t="shared" si="126"/>
        <v>168794.68226510606</v>
      </c>
      <c r="K312" s="2">
        <f t="shared" si="127"/>
        <v>119527.42189399658</v>
      </c>
      <c r="L312" s="15">
        <f>K312/(1-SUM(G$21:G312))</f>
        <v>306362.8703623811</v>
      </c>
      <c r="M312" s="15">
        <f t="shared" si="128"/>
        <v>35111823.96147418</v>
      </c>
      <c r="N312" s="2">
        <f t="shared" si="115"/>
        <v>288322.10415910266</v>
      </c>
      <c r="O312" s="3">
        <f t="shared" si="116"/>
        <v>375742.0683191978</v>
      </c>
      <c r="P312" s="39">
        <f t="shared" si="129"/>
        <v>0</v>
      </c>
      <c r="Q312" s="34">
        <f t="shared" si="130"/>
        <v>0</v>
      </c>
      <c r="R312" s="23">
        <f t="shared" si="131"/>
        <v>0</v>
      </c>
      <c r="S312" s="39">
        <f t="shared" si="132"/>
        <v>0</v>
      </c>
      <c r="T312" s="34">
        <f t="shared" si="133"/>
        <v>0</v>
      </c>
      <c r="U312" s="23">
        <f t="shared" si="134"/>
        <v>0</v>
      </c>
      <c r="V312" s="39">
        <f t="shared" si="135"/>
        <v>0</v>
      </c>
      <c r="W312" s="34">
        <f t="shared" si="136"/>
        <v>0</v>
      </c>
      <c r="X312" s="23">
        <f t="shared" si="137"/>
        <v>0</v>
      </c>
      <c r="Y312" s="39">
        <f t="shared" si="138"/>
        <v>13987194.265615128</v>
      </c>
      <c r="Z312" s="34">
        <f t="shared" si="117"/>
        <v>288322.10415910266</v>
      </c>
      <c r="AA312" s="23">
        <f t="shared" si="139"/>
        <v>87419.964160094547</v>
      </c>
      <c r="AC312">
        <v>292</v>
      </c>
      <c r="AD312" s="3">
        <f t="shared" si="118"/>
        <v>0</v>
      </c>
      <c r="AE312" s="3">
        <f t="shared" si="119"/>
        <v>0</v>
      </c>
      <c r="AF312" s="3">
        <f t="shared" si="120"/>
        <v>0</v>
      </c>
      <c r="AG312" s="3">
        <f t="shared" si="121"/>
        <v>375742.06831919722</v>
      </c>
    </row>
    <row r="313" spans="2:33">
      <c r="B313">
        <v>293</v>
      </c>
      <c r="C313" s="3">
        <f t="shared" si="122"/>
        <v>13698872.161456119</v>
      </c>
      <c r="D313">
        <f t="shared" si="123"/>
        <v>9.9000000000000005E-2</v>
      </c>
      <c r="E313" s="13">
        <f t="shared" si="112"/>
        <v>8.6498744788083837E-3</v>
      </c>
      <c r="F313" s="15">
        <f t="shared" si="124"/>
        <v>35111823.96147418</v>
      </c>
      <c r="G313" s="16">
        <f t="shared" si="125"/>
        <v>4.7980311282768227E-3</v>
      </c>
      <c r="H313" s="17">
        <f t="shared" si="113"/>
        <v>261220.40459758247</v>
      </c>
      <c r="I313" s="17">
        <f t="shared" si="114"/>
        <v>85617.95100910074</v>
      </c>
      <c r="J313" s="2">
        <f t="shared" si="126"/>
        <v>168467.62433772912</v>
      </c>
      <c r="K313" s="2">
        <f t="shared" si="127"/>
        <v>117036.30089357353</v>
      </c>
      <c r="L313" s="15">
        <f>K313/(1-SUM(G$21:G313))</f>
        <v>303712.86998877913</v>
      </c>
      <c r="M313" s="15">
        <f t="shared" si="128"/>
        <v>34808111.091485403</v>
      </c>
      <c r="N313" s="2">
        <f t="shared" si="115"/>
        <v>285503.92523130262</v>
      </c>
      <c r="O313" s="3">
        <f t="shared" si="116"/>
        <v>371121.87624040339</v>
      </c>
      <c r="P313" s="39">
        <f t="shared" si="129"/>
        <v>0</v>
      </c>
      <c r="Q313" s="34">
        <f t="shared" si="130"/>
        <v>0</v>
      </c>
      <c r="R313" s="23">
        <f t="shared" si="131"/>
        <v>0</v>
      </c>
      <c r="S313" s="39">
        <f t="shared" si="132"/>
        <v>0</v>
      </c>
      <c r="T313" s="34">
        <f t="shared" si="133"/>
        <v>0</v>
      </c>
      <c r="U313" s="23">
        <f t="shared" si="134"/>
        <v>0</v>
      </c>
      <c r="V313" s="39">
        <f t="shared" si="135"/>
        <v>0</v>
      </c>
      <c r="W313" s="34">
        <f t="shared" si="136"/>
        <v>0</v>
      </c>
      <c r="X313" s="23">
        <f t="shared" si="137"/>
        <v>0</v>
      </c>
      <c r="Y313" s="39">
        <f t="shared" si="138"/>
        <v>13698872.161456026</v>
      </c>
      <c r="Z313" s="34">
        <f t="shared" si="117"/>
        <v>285503.92523130262</v>
      </c>
      <c r="AA313" s="23">
        <f t="shared" si="139"/>
        <v>85617.951009100158</v>
      </c>
      <c r="AC313">
        <v>293</v>
      </c>
      <c r="AD313" s="3">
        <f t="shared" si="118"/>
        <v>0</v>
      </c>
      <c r="AE313" s="3">
        <f t="shared" si="119"/>
        <v>0</v>
      </c>
      <c r="AF313" s="3">
        <f t="shared" si="120"/>
        <v>0</v>
      </c>
      <c r="AG313" s="3">
        <f t="shared" si="121"/>
        <v>371121.87624040281</v>
      </c>
    </row>
    <row r="314" spans="2:33">
      <c r="B314">
        <v>294</v>
      </c>
      <c r="C314" s="3">
        <f t="shared" si="122"/>
        <v>13413368.236224817</v>
      </c>
      <c r="D314">
        <f t="shared" si="123"/>
        <v>9.9000000000000005E-2</v>
      </c>
      <c r="E314" s="13">
        <f t="shared" si="112"/>
        <v>8.6498744788083837E-3</v>
      </c>
      <c r="F314" s="15">
        <f t="shared" si="124"/>
        <v>34808111.091485403</v>
      </c>
      <c r="G314" s="16">
        <f t="shared" si="125"/>
        <v>4.8305177973745296E-3</v>
      </c>
      <c r="H314" s="17">
        <f t="shared" si="113"/>
        <v>258960.88088650981</v>
      </c>
      <c r="I314" s="17">
        <f t="shared" si="114"/>
        <v>83833.551476405104</v>
      </c>
      <c r="J314" s="2">
        <f t="shared" si="126"/>
        <v>168141.20012041001</v>
      </c>
      <c r="K314" s="2">
        <f t="shared" si="127"/>
        <v>114569.55130562233</v>
      </c>
      <c r="L314" s="15">
        <f>K314/(1-SUM(G$21:G314))</f>
        <v>301085.79178577772</v>
      </c>
      <c r="M314" s="15">
        <f t="shared" si="128"/>
        <v>34507025.299699627</v>
      </c>
      <c r="N314" s="2">
        <f t="shared" si="115"/>
        <v>282710.75142603234</v>
      </c>
      <c r="O314" s="3">
        <f t="shared" si="116"/>
        <v>366544.30290243746</v>
      </c>
      <c r="P314" s="39">
        <f t="shared" si="129"/>
        <v>0</v>
      </c>
      <c r="Q314" s="34">
        <f t="shared" si="130"/>
        <v>0</v>
      </c>
      <c r="R314" s="23">
        <f t="shared" si="131"/>
        <v>0</v>
      </c>
      <c r="S314" s="39">
        <f t="shared" si="132"/>
        <v>0</v>
      </c>
      <c r="T314" s="34">
        <f t="shared" si="133"/>
        <v>0</v>
      </c>
      <c r="U314" s="23">
        <f t="shared" si="134"/>
        <v>0</v>
      </c>
      <c r="V314" s="39">
        <f t="shared" si="135"/>
        <v>0</v>
      </c>
      <c r="W314" s="34">
        <f t="shared" si="136"/>
        <v>0</v>
      </c>
      <c r="X314" s="23">
        <f t="shared" si="137"/>
        <v>0</v>
      </c>
      <c r="Y314" s="39">
        <f t="shared" si="138"/>
        <v>13413368.236224724</v>
      </c>
      <c r="Z314" s="34">
        <f t="shared" si="117"/>
        <v>282710.75142603234</v>
      </c>
      <c r="AA314" s="23">
        <f t="shared" si="139"/>
        <v>83833.551476404522</v>
      </c>
      <c r="AC314">
        <v>294</v>
      </c>
      <c r="AD314" s="3">
        <f t="shared" si="118"/>
        <v>0</v>
      </c>
      <c r="AE314" s="3">
        <f t="shared" si="119"/>
        <v>0</v>
      </c>
      <c r="AF314" s="3">
        <f t="shared" si="120"/>
        <v>0</v>
      </c>
      <c r="AG314" s="3">
        <f t="shared" si="121"/>
        <v>366544.30290243687</v>
      </c>
    </row>
    <row r="315" spans="2:33">
      <c r="B315">
        <v>295</v>
      </c>
      <c r="C315" s="3">
        <f t="shared" si="122"/>
        <v>13130657.484798785</v>
      </c>
      <c r="D315">
        <f t="shared" si="123"/>
        <v>9.9000000000000005E-2</v>
      </c>
      <c r="E315" s="13">
        <f t="shared" si="112"/>
        <v>8.6498744788083837E-3</v>
      </c>
      <c r="F315" s="15">
        <f t="shared" si="124"/>
        <v>34507025.299699627</v>
      </c>
      <c r="G315" s="16">
        <f t="shared" si="125"/>
        <v>4.8632244282942536E-3</v>
      </c>
      <c r="H315" s="17">
        <f t="shared" si="113"/>
        <v>256720.90177191974</v>
      </c>
      <c r="I315" s="17">
        <f t="shared" si="114"/>
        <v>82066.609279992408</v>
      </c>
      <c r="J315" s="2">
        <f t="shared" si="126"/>
        <v>167815.40838526707</v>
      </c>
      <c r="K315" s="2">
        <f t="shared" si="127"/>
        <v>112126.95684959277</v>
      </c>
      <c r="L315" s="15">
        <f>K315/(1-SUM(G$21:G315))</f>
        <v>298481.43747947825</v>
      </c>
      <c r="M315" s="15">
        <f t="shared" si="128"/>
        <v>34208543.862220146</v>
      </c>
      <c r="N315" s="2">
        <f t="shared" si="115"/>
        <v>279942.36523485987</v>
      </c>
      <c r="O315" s="3">
        <f t="shared" si="116"/>
        <v>362008.97451485228</v>
      </c>
      <c r="P315" s="39">
        <f t="shared" si="129"/>
        <v>0</v>
      </c>
      <c r="Q315" s="34">
        <f t="shared" si="130"/>
        <v>0</v>
      </c>
      <c r="R315" s="23">
        <f t="shared" si="131"/>
        <v>0</v>
      </c>
      <c r="S315" s="39">
        <f t="shared" si="132"/>
        <v>0</v>
      </c>
      <c r="T315" s="34">
        <f t="shared" si="133"/>
        <v>0</v>
      </c>
      <c r="U315" s="23">
        <f t="shared" si="134"/>
        <v>0</v>
      </c>
      <c r="V315" s="39">
        <f t="shared" si="135"/>
        <v>0</v>
      </c>
      <c r="W315" s="34">
        <f t="shared" si="136"/>
        <v>0</v>
      </c>
      <c r="X315" s="23">
        <f t="shared" si="137"/>
        <v>0</v>
      </c>
      <c r="Y315" s="39">
        <f t="shared" si="138"/>
        <v>13130657.484798692</v>
      </c>
      <c r="Z315" s="34">
        <f t="shared" si="117"/>
        <v>279942.36523485987</v>
      </c>
      <c r="AA315" s="23">
        <f t="shared" si="139"/>
        <v>82066.609279991826</v>
      </c>
      <c r="AC315">
        <v>295</v>
      </c>
      <c r="AD315" s="3">
        <f t="shared" si="118"/>
        <v>0</v>
      </c>
      <c r="AE315" s="3">
        <f t="shared" si="119"/>
        <v>0</v>
      </c>
      <c r="AF315" s="3">
        <f t="shared" si="120"/>
        <v>0</v>
      </c>
      <c r="AG315" s="3">
        <f t="shared" si="121"/>
        <v>362008.9745148517</v>
      </c>
    </row>
    <row r="316" spans="2:33">
      <c r="B316">
        <v>296</v>
      </c>
      <c r="C316" s="3">
        <f t="shared" si="122"/>
        <v>12850715.119563924</v>
      </c>
      <c r="D316">
        <f t="shared" si="123"/>
        <v>9.9000000000000005E-2</v>
      </c>
      <c r="E316" s="13">
        <f t="shared" si="112"/>
        <v>8.6498744788083837E-3</v>
      </c>
      <c r="F316" s="15">
        <f t="shared" si="124"/>
        <v>34208543.862220146</v>
      </c>
      <c r="G316" s="16">
        <f t="shared" si="125"/>
        <v>4.8961525103608308E-3</v>
      </c>
      <c r="H316" s="17">
        <f t="shared" si="113"/>
        <v>254500.29819550607</v>
      </c>
      <c r="I316" s="17">
        <f t="shared" si="114"/>
        <v>80316.96949727452</v>
      </c>
      <c r="J316" s="2">
        <f t="shared" si="126"/>
        <v>167490.24790679777</v>
      </c>
      <c r="K316" s="2">
        <f t="shared" si="127"/>
        <v>109708.30312633471</v>
      </c>
      <c r="L316" s="15">
        <f>K316/(1-SUM(G$21:G316))</f>
        <v>295899.61051102652</v>
      </c>
      <c r="M316" s="15">
        <f t="shared" si="128"/>
        <v>33912644.251709118</v>
      </c>
      <c r="N316" s="2">
        <f t="shared" si="115"/>
        <v>277198.55103313248</v>
      </c>
      <c r="O316" s="3">
        <f t="shared" si="116"/>
        <v>357515.52053040697</v>
      </c>
      <c r="P316" s="39">
        <f t="shared" si="129"/>
        <v>0</v>
      </c>
      <c r="Q316" s="34">
        <f t="shared" si="130"/>
        <v>0</v>
      </c>
      <c r="R316" s="23">
        <f t="shared" si="131"/>
        <v>0</v>
      </c>
      <c r="S316" s="39">
        <f t="shared" si="132"/>
        <v>0</v>
      </c>
      <c r="T316" s="34">
        <f t="shared" si="133"/>
        <v>0</v>
      </c>
      <c r="U316" s="23">
        <f t="shared" si="134"/>
        <v>0</v>
      </c>
      <c r="V316" s="39">
        <f t="shared" si="135"/>
        <v>0</v>
      </c>
      <c r="W316" s="34">
        <f t="shared" si="136"/>
        <v>0</v>
      </c>
      <c r="X316" s="23">
        <f t="shared" si="137"/>
        <v>0</v>
      </c>
      <c r="Y316" s="39">
        <f t="shared" si="138"/>
        <v>12850715.119563833</v>
      </c>
      <c r="Z316" s="34">
        <f t="shared" si="117"/>
        <v>277198.55103313248</v>
      </c>
      <c r="AA316" s="23">
        <f t="shared" si="139"/>
        <v>80316.969497273953</v>
      </c>
      <c r="AC316">
        <v>296</v>
      </c>
      <c r="AD316" s="3">
        <f t="shared" si="118"/>
        <v>0</v>
      </c>
      <c r="AE316" s="3">
        <f t="shared" si="119"/>
        <v>0</v>
      </c>
      <c r="AF316" s="3">
        <f t="shared" si="120"/>
        <v>0</v>
      </c>
      <c r="AG316" s="3">
        <f t="shared" si="121"/>
        <v>357515.52053040644</v>
      </c>
    </row>
    <row r="317" spans="2:33">
      <c r="B317">
        <v>297</v>
      </c>
      <c r="C317" s="3">
        <f t="shared" si="122"/>
        <v>12573516.568530791</v>
      </c>
      <c r="D317">
        <f t="shared" si="123"/>
        <v>9.9000000000000005E-2</v>
      </c>
      <c r="E317" s="13">
        <f t="shared" si="112"/>
        <v>8.6498744788083837E-3</v>
      </c>
      <c r="F317" s="15">
        <f t="shared" si="124"/>
        <v>33912644.251709118</v>
      </c>
      <c r="G317" s="16">
        <f t="shared" si="125"/>
        <v>4.9293035429830651E-3</v>
      </c>
      <c r="H317" s="17">
        <f t="shared" si="113"/>
        <v>252298.90256129557</v>
      </c>
      <c r="I317" s="17">
        <f t="shared" si="114"/>
        <v>78584.478553317444</v>
      </c>
      <c r="J317" s="2">
        <f t="shared" si="126"/>
        <v>167165.71746187404</v>
      </c>
      <c r="K317" s="2">
        <f t="shared" si="127"/>
        <v>107313.37760180369</v>
      </c>
      <c r="L317" s="15">
        <f>K317/(1-SUM(G$21:G317))</f>
        <v>293340.11602177797</v>
      </c>
      <c r="M317" s="15">
        <f t="shared" si="128"/>
        <v>33619304.135687344</v>
      </c>
      <c r="N317" s="2">
        <f t="shared" si="115"/>
        <v>274479.09506367776</v>
      </c>
      <c r="O317" s="3">
        <f t="shared" si="116"/>
        <v>353063.57361699519</v>
      </c>
      <c r="P317" s="39">
        <f t="shared" si="129"/>
        <v>0</v>
      </c>
      <c r="Q317" s="34">
        <f t="shared" si="130"/>
        <v>0</v>
      </c>
      <c r="R317" s="23">
        <f t="shared" si="131"/>
        <v>0</v>
      </c>
      <c r="S317" s="39">
        <f t="shared" si="132"/>
        <v>0</v>
      </c>
      <c r="T317" s="34">
        <f t="shared" si="133"/>
        <v>0</v>
      </c>
      <c r="U317" s="23">
        <f t="shared" si="134"/>
        <v>0</v>
      </c>
      <c r="V317" s="39">
        <f t="shared" si="135"/>
        <v>0</v>
      </c>
      <c r="W317" s="34">
        <f t="shared" si="136"/>
        <v>0</v>
      </c>
      <c r="X317" s="23">
        <f t="shared" si="137"/>
        <v>0</v>
      </c>
      <c r="Y317" s="39">
        <f t="shared" si="138"/>
        <v>12573516.568530701</v>
      </c>
      <c r="Z317" s="34">
        <f t="shared" si="117"/>
        <v>274479.09506367776</v>
      </c>
      <c r="AA317" s="23">
        <f t="shared" si="139"/>
        <v>78584.478553316876</v>
      </c>
      <c r="AC317">
        <v>297</v>
      </c>
      <c r="AD317" s="3">
        <f t="shared" si="118"/>
        <v>0</v>
      </c>
      <c r="AE317" s="3">
        <f t="shared" si="119"/>
        <v>0</v>
      </c>
      <c r="AF317" s="3">
        <f t="shared" si="120"/>
        <v>0</v>
      </c>
      <c r="AG317" s="3">
        <f t="shared" si="121"/>
        <v>353063.57361699466</v>
      </c>
    </row>
    <row r="318" spans="2:33">
      <c r="B318">
        <v>298</v>
      </c>
      <c r="C318" s="3">
        <f t="shared" si="122"/>
        <v>12299037.473467112</v>
      </c>
      <c r="D318">
        <f t="shared" si="123"/>
        <v>9.9000000000000005E-2</v>
      </c>
      <c r="E318" s="13">
        <f t="shared" si="112"/>
        <v>8.6498744788083837E-3</v>
      </c>
      <c r="F318" s="15">
        <f t="shared" si="124"/>
        <v>33619304.135687344</v>
      </c>
      <c r="G318" s="16">
        <f t="shared" si="125"/>
        <v>4.9626790357220132E-3</v>
      </c>
      <c r="H318" s="17">
        <f t="shared" si="113"/>
        <v>250116.54872299917</v>
      </c>
      <c r="I318" s="17">
        <f t="shared" si="114"/>
        <v>76868.984209169445</v>
      </c>
      <c r="J318" s="2">
        <f t="shared" si="126"/>
        <v>166841.81582973796</v>
      </c>
      <c r="K318" s="2">
        <f t="shared" si="127"/>
        <v>104941.96959090742</v>
      </c>
      <c r="L318" s="15">
        <f>K318/(1-SUM(G$21:G318))</f>
        <v>290802.76083859068</v>
      </c>
      <c r="M318" s="15">
        <f t="shared" si="128"/>
        <v>33328501.374848753</v>
      </c>
      <c r="N318" s="2">
        <f t="shared" si="115"/>
        <v>271783.78542064538</v>
      </c>
      <c r="O318" s="3">
        <f t="shared" si="116"/>
        <v>348652.76962981484</v>
      </c>
      <c r="P318" s="39">
        <f t="shared" si="129"/>
        <v>0</v>
      </c>
      <c r="Q318" s="34">
        <f t="shared" si="130"/>
        <v>0</v>
      </c>
      <c r="R318" s="23">
        <f t="shared" si="131"/>
        <v>0</v>
      </c>
      <c r="S318" s="39">
        <f t="shared" si="132"/>
        <v>0</v>
      </c>
      <c r="T318" s="34">
        <f t="shared" si="133"/>
        <v>0</v>
      </c>
      <c r="U318" s="23">
        <f t="shared" si="134"/>
        <v>0</v>
      </c>
      <c r="V318" s="39">
        <f t="shared" si="135"/>
        <v>0</v>
      </c>
      <c r="W318" s="34">
        <f t="shared" si="136"/>
        <v>0</v>
      </c>
      <c r="X318" s="23">
        <f t="shared" si="137"/>
        <v>0</v>
      </c>
      <c r="Y318" s="39">
        <f t="shared" si="138"/>
        <v>12299037.473467024</v>
      </c>
      <c r="Z318" s="34">
        <f t="shared" si="117"/>
        <v>271783.78542064538</v>
      </c>
      <c r="AA318" s="23">
        <f t="shared" si="139"/>
        <v>76868.984209168892</v>
      </c>
      <c r="AC318">
        <v>298</v>
      </c>
      <c r="AD318" s="3">
        <f t="shared" si="118"/>
        <v>0</v>
      </c>
      <c r="AE318" s="3">
        <f t="shared" si="119"/>
        <v>0</v>
      </c>
      <c r="AF318" s="3">
        <f t="shared" si="120"/>
        <v>0</v>
      </c>
      <c r="AG318" s="3">
        <f t="shared" si="121"/>
        <v>348652.76962981425</v>
      </c>
    </row>
    <row r="319" spans="2:33">
      <c r="B319">
        <v>299</v>
      </c>
      <c r="C319" s="3">
        <f t="shared" si="122"/>
        <v>12027253.688046467</v>
      </c>
      <c r="D319">
        <f t="shared" si="123"/>
        <v>9.9000000000000005E-2</v>
      </c>
      <c r="E319" s="13">
        <f t="shared" si="112"/>
        <v>8.6498744788083837E-3</v>
      </c>
      <c r="F319" s="15">
        <f t="shared" si="124"/>
        <v>33328501.374848753</v>
      </c>
      <c r="G319" s="16">
        <f t="shared" si="125"/>
        <v>4.9962805083597151E-3</v>
      </c>
      <c r="H319" s="17">
        <f t="shared" si="113"/>
        <v>247953.07197147238</v>
      </c>
      <c r="I319" s="17">
        <f t="shared" si="114"/>
        <v>75170.335550290416</v>
      </c>
      <c r="J319" s="2">
        <f t="shared" si="126"/>
        <v>166518.5417919968</v>
      </c>
      <c r="K319" s="2">
        <f t="shared" si="127"/>
        <v>102593.87024149217</v>
      </c>
      <c r="L319" s="15">
        <f>K319/(1-SUM(G$21:G319))</f>
        <v>288287.35345924611</v>
      </c>
      <c r="M319" s="15">
        <f t="shared" si="128"/>
        <v>33040214.021389507</v>
      </c>
      <c r="N319" s="2">
        <f t="shared" si="115"/>
        <v>269112.41203348897</v>
      </c>
      <c r="O319" s="3">
        <f t="shared" si="116"/>
        <v>344282.74758377939</v>
      </c>
      <c r="P319" s="39">
        <f t="shared" si="129"/>
        <v>0</v>
      </c>
      <c r="Q319" s="34">
        <f t="shared" si="130"/>
        <v>0</v>
      </c>
      <c r="R319" s="23">
        <f t="shared" si="131"/>
        <v>0</v>
      </c>
      <c r="S319" s="39">
        <f t="shared" si="132"/>
        <v>0</v>
      </c>
      <c r="T319" s="34">
        <f t="shared" si="133"/>
        <v>0</v>
      </c>
      <c r="U319" s="23">
        <f t="shared" si="134"/>
        <v>0</v>
      </c>
      <c r="V319" s="39">
        <f t="shared" si="135"/>
        <v>0</v>
      </c>
      <c r="W319" s="34">
        <f t="shared" si="136"/>
        <v>0</v>
      </c>
      <c r="X319" s="23">
        <f t="shared" si="137"/>
        <v>0</v>
      </c>
      <c r="Y319" s="39">
        <f t="shared" si="138"/>
        <v>12027253.688046379</v>
      </c>
      <c r="Z319" s="34">
        <f t="shared" si="117"/>
        <v>269112.41203348897</v>
      </c>
      <c r="AA319" s="23">
        <f t="shared" si="139"/>
        <v>75170.335550289863</v>
      </c>
      <c r="AC319">
        <v>299</v>
      </c>
      <c r="AD319" s="3">
        <f t="shared" si="118"/>
        <v>0</v>
      </c>
      <c r="AE319" s="3">
        <f t="shared" si="119"/>
        <v>0</v>
      </c>
      <c r="AF319" s="3">
        <f t="shared" si="120"/>
        <v>0</v>
      </c>
      <c r="AG319" s="3">
        <f t="shared" si="121"/>
        <v>344282.74758377881</v>
      </c>
    </row>
    <row r="320" spans="2:33">
      <c r="B320">
        <v>300</v>
      </c>
      <c r="C320" s="3">
        <f t="shared" si="122"/>
        <v>11758141.276012978</v>
      </c>
      <c r="D320">
        <f t="shared" si="123"/>
        <v>9.9000000000000005E-2</v>
      </c>
      <c r="E320" s="13">
        <f t="shared" si="112"/>
        <v>8.6498744788083837E-3</v>
      </c>
      <c r="F320" s="15">
        <f t="shared" si="124"/>
        <v>33040214.021389507</v>
      </c>
      <c r="G320" s="16">
        <f t="shared" si="125"/>
        <v>5.0301094909684018E-3</v>
      </c>
      <c r="H320" s="17">
        <f t="shared" si="113"/>
        <v>245808.30902228408</v>
      </c>
      <c r="I320" s="17">
        <f t="shared" si="114"/>
        <v>73488.382975081113</v>
      </c>
      <c r="J320" s="2">
        <f t="shared" si="126"/>
        <v>166195.89413261862</v>
      </c>
      <c r="K320" s="2">
        <f t="shared" si="127"/>
        <v>100268.87251846763</v>
      </c>
      <c r="L320" s="15">
        <f>K320/(1-SUM(G$21:G320))</f>
        <v>285793.70403799595</v>
      </c>
      <c r="M320" s="15">
        <f t="shared" si="128"/>
        <v>32754420.317351513</v>
      </c>
      <c r="N320" s="2">
        <f t="shared" si="115"/>
        <v>266464.76665108628</v>
      </c>
      <c r="O320" s="3">
        <f t="shared" si="116"/>
        <v>339953.14962616737</v>
      </c>
      <c r="P320" s="39">
        <f t="shared" si="129"/>
        <v>0</v>
      </c>
      <c r="Q320" s="34">
        <f t="shared" si="130"/>
        <v>0</v>
      </c>
      <c r="R320" s="23">
        <f t="shared" si="131"/>
        <v>0</v>
      </c>
      <c r="S320" s="39">
        <f t="shared" si="132"/>
        <v>0</v>
      </c>
      <c r="T320" s="34">
        <f t="shared" si="133"/>
        <v>0</v>
      </c>
      <c r="U320" s="23">
        <f t="shared" si="134"/>
        <v>0</v>
      </c>
      <c r="V320" s="39">
        <f t="shared" si="135"/>
        <v>0</v>
      </c>
      <c r="W320" s="34">
        <f t="shared" si="136"/>
        <v>0</v>
      </c>
      <c r="X320" s="23">
        <f t="shared" si="137"/>
        <v>0</v>
      </c>
      <c r="Y320" s="39">
        <f t="shared" si="138"/>
        <v>11758141.27601289</v>
      </c>
      <c r="Z320" s="34">
        <f t="shared" si="117"/>
        <v>266464.76665108628</v>
      </c>
      <c r="AA320" s="23">
        <f t="shared" si="139"/>
        <v>73488.38297508056</v>
      </c>
      <c r="AC320">
        <v>300</v>
      </c>
      <c r="AD320" s="3">
        <f t="shared" si="118"/>
        <v>0</v>
      </c>
      <c r="AE320" s="3">
        <f t="shared" si="119"/>
        <v>0</v>
      </c>
      <c r="AF320" s="3">
        <f t="shared" si="120"/>
        <v>0</v>
      </c>
      <c r="AG320" s="3">
        <f t="shared" si="121"/>
        <v>339953.14962616685</v>
      </c>
    </row>
    <row r="321" spans="2:33">
      <c r="B321">
        <v>301</v>
      </c>
      <c r="C321" s="3">
        <f t="shared" si="122"/>
        <v>11491676.509361893</v>
      </c>
      <c r="D321">
        <f t="shared" si="123"/>
        <v>9.9000000000000005E-2</v>
      </c>
      <c r="E321" s="13">
        <f t="shared" si="112"/>
        <v>8.6498744788083837E-3</v>
      </c>
      <c r="F321" s="15">
        <f t="shared" si="124"/>
        <v>32754420.317351513</v>
      </c>
      <c r="G321" s="16">
        <f t="shared" si="125"/>
        <v>5.064167523980167E-3</v>
      </c>
      <c r="H321" s="17">
        <f t="shared" si="113"/>
        <v>243682.0980033931</v>
      </c>
      <c r="I321" s="17">
        <f t="shared" si="114"/>
        <v>71822.978183511834</v>
      </c>
      <c r="J321" s="2">
        <f t="shared" si="126"/>
        <v>165873.87163792769</v>
      </c>
      <c r="K321" s="2">
        <f t="shared" si="127"/>
        <v>97966.771188069208</v>
      </c>
      <c r="L321" s="15">
        <f>K321/(1-SUM(G$21:G321))</f>
        <v>283321.6243712338</v>
      </c>
      <c r="M321" s="15">
        <f t="shared" si="128"/>
        <v>32471098.692980278</v>
      </c>
      <c r="N321" s="2">
        <f t="shared" si="115"/>
        <v>263840.64282599691</v>
      </c>
      <c r="O321" s="3">
        <f t="shared" si="116"/>
        <v>335663.62100950873</v>
      </c>
      <c r="P321" s="39">
        <f t="shared" si="129"/>
        <v>0</v>
      </c>
      <c r="Q321" s="34">
        <f t="shared" si="130"/>
        <v>0</v>
      </c>
      <c r="R321" s="23">
        <f t="shared" si="131"/>
        <v>0</v>
      </c>
      <c r="S321" s="39">
        <f t="shared" si="132"/>
        <v>0</v>
      </c>
      <c r="T321" s="34">
        <f t="shared" si="133"/>
        <v>0</v>
      </c>
      <c r="U321" s="23">
        <f t="shared" si="134"/>
        <v>0</v>
      </c>
      <c r="V321" s="39">
        <f t="shared" si="135"/>
        <v>0</v>
      </c>
      <c r="W321" s="34">
        <f t="shared" si="136"/>
        <v>0</v>
      </c>
      <c r="X321" s="23">
        <f t="shared" si="137"/>
        <v>0</v>
      </c>
      <c r="Y321" s="39">
        <f t="shared" si="138"/>
        <v>11491676.509361804</v>
      </c>
      <c r="Z321" s="34">
        <f t="shared" si="117"/>
        <v>263840.64282599691</v>
      </c>
      <c r="AA321" s="23">
        <f t="shared" si="139"/>
        <v>71822.978183511266</v>
      </c>
      <c r="AC321">
        <v>301</v>
      </c>
      <c r="AD321" s="3">
        <f t="shared" si="118"/>
        <v>0</v>
      </c>
      <c r="AE321" s="3">
        <f t="shared" si="119"/>
        <v>0</v>
      </c>
      <c r="AF321" s="3">
        <f t="shared" si="120"/>
        <v>0</v>
      </c>
      <c r="AG321" s="3">
        <f t="shared" si="121"/>
        <v>335663.62100950815</v>
      </c>
    </row>
    <row r="322" spans="2:33">
      <c r="B322">
        <v>302</v>
      </c>
      <c r="C322" s="3">
        <f t="shared" si="122"/>
        <v>11227835.866535896</v>
      </c>
      <c r="D322">
        <f t="shared" si="123"/>
        <v>9.9000000000000005E-2</v>
      </c>
      <c r="E322" s="13">
        <f t="shared" si="112"/>
        <v>8.6498744788083837E-3</v>
      </c>
      <c r="F322" s="15">
        <f t="shared" si="124"/>
        <v>32471098.692980278</v>
      </c>
      <c r="G322" s="16">
        <f t="shared" si="125"/>
        <v>5.0984561582571178E-3</v>
      </c>
      <c r="H322" s="17">
        <f t="shared" si="113"/>
        <v>241574.27844293098</v>
      </c>
      <c r="I322" s="17">
        <f t="shared" si="114"/>
        <v>70173.974165849344</v>
      </c>
      <c r="J322" s="2">
        <f t="shared" si="126"/>
        <v>165552.47309659995</v>
      </c>
      <c r="K322" s="2">
        <f t="shared" si="127"/>
        <v>95687.362802256379</v>
      </c>
      <c r="L322" s="15">
        <f>K322/(1-SUM(G$21:G322))</f>
        <v>280870.92788329069</v>
      </c>
      <c r="M322" s="15">
        <f t="shared" si="128"/>
        <v>32190227.765096989</v>
      </c>
      <c r="N322" s="2">
        <f t="shared" si="115"/>
        <v>261239.83589885634</v>
      </c>
      <c r="O322" s="3">
        <f t="shared" si="116"/>
        <v>331413.81006470567</v>
      </c>
      <c r="P322" s="39">
        <f t="shared" si="129"/>
        <v>0</v>
      </c>
      <c r="Q322" s="34">
        <f t="shared" si="130"/>
        <v>0</v>
      </c>
      <c r="R322" s="23">
        <f t="shared" si="131"/>
        <v>0</v>
      </c>
      <c r="S322" s="39">
        <f t="shared" si="132"/>
        <v>0</v>
      </c>
      <c r="T322" s="34">
        <f t="shared" si="133"/>
        <v>0</v>
      </c>
      <c r="U322" s="23">
        <f t="shared" si="134"/>
        <v>0</v>
      </c>
      <c r="V322" s="39">
        <f t="shared" si="135"/>
        <v>0</v>
      </c>
      <c r="W322" s="34">
        <f t="shared" si="136"/>
        <v>0</v>
      </c>
      <c r="X322" s="23">
        <f t="shared" si="137"/>
        <v>0</v>
      </c>
      <c r="Y322" s="39">
        <f t="shared" si="138"/>
        <v>11227835.866535807</v>
      </c>
      <c r="Z322" s="34">
        <f t="shared" si="117"/>
        <v>261239.83589885634</v>
      </c>
      <c r="AA322" s="23">
        <f t="shared" si="139"/>
        <v>70173.974165848791</v>
      </c>
      <c r="AC322">
        <v>302</v>
      </c>
      <c r="AD322" s="3">
        <f t="shared" si="118"/>
        <v>0</v>
      </c>
      <c r="AE322" s="3">
        <f t="shared" si="119"/>
        <v>0</v>
      </c>
      <c r="AF322" s="3">
        <f t="shared" si="120"/>
        <v>0</v>
      </c>
      <c r="AG322" s="3">
        <f t="shared" si="121"/>
        <v>331413.81006470515</v>
      </c>
    </row>
    <row r="323" spans="2:33">
      <c r="B323">
        <v>303</v>
      </c>
      <c r="C323" s="3">
        <f t="shared" si="122"/>
        <v>10966596.030637041</v>
      </c>
      <c r="D323">
        <f t="shared" si="123"/>
        <v>9.9000000000000005E-2</v>
      </c>
      <c r="E323" s="13">
        <f t="shared" si="112"/>
        <v>8.6498744788083837E-3</v>
      </c>
      <c r="F323" s="15">
        <f t="shared" si="124"/>
        <v>32190227.765096989</v>
      </c>
      <c r="G323" s="16">
        <f t="shared" si="125"/>
        <v>5.1329769551619834E-3</v>
      </c>
      <c r="H323" s="17">
        <f t="shared" si="113"/>
        <v>239484.69125709086</v>
      </c>
      <c r="I323" s="17">
        <f t="shared" si="114"/>
        <v>68541.225191481499</v>
      </c>
      <c r="J323" s="2">
        <f t="shared" si="126"/>
        <v>165231.69729965829</v>
      </c>
      <c r="K323" s="2">
        <f t="shared" si="127"/>
        <v>93430.445683246158</v>
      </c>
      <c r="L323" s="15">
        <f>K323/(1-SUM(G$21:G323))</f>
        <v>278441.42961235403</v>
      </c>
      <c r="M323" s="15">
        <f t="shared" si="128"/>
        <v>31911786.335484635</v>
      </c>
      <c r="N323" s="2">
        <f t="shared" si="115"/>
        <v>258662.14298290445</v>
      </c>
      <c r="O323" s="3">
        <f t="shared" si="116"/>
        <v>327203.36817438598</v>
      </c>
      <c r="P323" s="39">
        <f t="shared" si="129"/>
        <v>0</v>
      </c>
      <c r="Q323" s="34">
        <f t="shared" si="130"/>
        <v>0</v>
      </c>
      <c r="R323" s="23">
        <f t="shared" si="131"/>
        <v>0</v>
      </c>
      <c r="S323" s="39">
        <f t="shared" si="132"/>
        <v>0</v>
      </c>
      <c r="T323" s="34">
        <f t="shared" si="133"/>
        <v>0</v>
      </c>
      <c r="U323" s="23">
        <f t="shared" si="134"/>
        <v>0</v>
      </c>
      <c r="V323" s="39">
        <f t="shared" si="135"/>
        <v>0</v>
      </c>
      <c r="W323" s="34">
        <f t="shared" si="136"/>
        <v>0</v>
      </c>
      <c r="X323" s="23">
        <f t="shared" si="137"/>
        <v>0</v>
      </c>
      <c r="Y323" s="39">
        <f t="shared" si="138"/>
        <v>10966596.030636951</v>
      </c>
      <c r="Z323" s="34">
        <f t="shared" si="117"/>
        <v>258662.14298290445</v>
      </c>
      <c r="AA323" s="23">
        <f t="shared" si="139"/>
        <v>68541.225191480946</v>
      </c>
      <c r="AC323">
        <v>303</v>
      </c>
      <c r="AD323" s="3">
        <f t="shared" si="118"/>
        <v>0</v>
      </c>
      <c r="AE323" s="3">
        <f t="shared" si="119"/>
        <v>0</v>
      </c>
      <c r="AF323" s="3">
        <f t="shared" si="120"/>
        <v>0</v>
      </c>
      <c r="AG323" s="3">
        <f t="shared" si="121"/>
        <v>327203.3681743854</v>
      </c>
    </row>
    <row r="324" spans="2:33">
      <c r="B324">
        <v>304</v>
      </c>
      <c r="C324" s="3">
        <f t="shared" si="122"/>
        <v>10707933.887654137</v>
      </c>
      <c r="D324">
        <f t="shared" si="123"/>
        <v>9.9000000000000005E-2</v>
      </c>
      <c r="E324" s="13">
        <f t="shared" si="112"/>
        <v>8.6498744788083837E-3</v>
      </c>
      <c r="F324" s="15">
        <f t="shared" si="124"/>
        <v>31911786.335484635</v>
      </c>
      <c r="G324" s="16">
        <f t="shared" si="125"/>
        <v>5.1677314866292266E-3</v>
      </c>
      <c r="H324" s="17">
        <f t="shared" si="113"/>
        <v>237413.17873812077</v>
      </c>
      <c r="I324" s="17">
        <f t="shared" si="114"/>
        <v>66924.586797838347</v>
      </c>
      <c r="J324" s="2">
        <f t="shared" si="126"/>
        <v>164911.54304046824</v>
      </c>
      <c r="K324" s="2">
        <f t="shared" si="127"/>
        <v>91195.819908180303</v>
      </c>
      <c r="L324" s="15">
        <f>K324/(1-SUM(G$21:G324))</f>
        <v>276032.94619650737</v>
      </c>
      <c r="M324" s="15">
        <f t="shared" si="128"/>
        <v>31635753.389288127</v>
      </c>
      <c r="N324" s="2">
        <f t="shared" si="115"/>
        <v>256107.36294864854</v>
      </c>
      <c r="O324" s="3">
        <f t="shared" si="116"/>
        <v>323031.94974648691</v>
      </c>
      <c r="P324" s="39">
        <f t="shared" si="129"/>
        <v>0</v>
      </c>
      <c r="Q324" s="34">
        <f t="shared" si="130"/>
        <v>0</v>
      </c>
      <c r="R324" s="23">
        <f t="shared" si="131"/>
        <v>0</v>
      </c>
      <c r="S324" s="39">
        <f t="shared" si="132"/>
        <v>0</v>
      </c>
      <c r="T324" s="34">
        <f t="shared" si="133"/>
        <v>0</v>
      </c>
      <c r="U324" s="23">
        <f t="shared" si="134"/>
        <v>0</v>
      </c>
      <c r="V324" s="39">
        <f t="shared" si="135"/>
        <v>0</v>
      </c>
      <c r="W324" s="34">
        <f t="shared" si="136"/>
        <v>0</v>
      </c>
      <c r="X324" s="23">
        <f t="shared" si="137"/>
        <v>0</v>
      </c>
      <c r="Y324" s="39">
        <f t="shared" si="138"/>
        <v>10707933.887654047</v>
      </c>
      <c r="Z324" s="34">
        <f t="shared" si="117"/>
        <v>256107.36294864854</v>
      </c>
      <c r="AA324" s="23">
        <f t="shared" si="139"/>
        <v>66924.586797837794</v>
      </c>
      <c r="AC324">
        <v>304</v>
      </c>
      <c r="AD324" s="3">
        <f t="shared" si="118"/>
        <v>0</v>
      </c>
      <c r="AE324" s="3">
        <f t="shared" si="119"/>
        <v>0</v>
      </c>
      <c r="AF324" s="3">
        <f t="shared" si="120"/>
        <v>0</v>
      </c>
      <c r="AG324" s="3">
        <f t="shared" si="121"/>
        <v>323031.94974648632</v>
      </c>
    </row>
    <row r="325" spans="2:33">
      <c r="B325">
        <v>305</v>
      </c>
      <c r="C325" s="3">
        <f t="shared" si="122"/>
        <v>10451826.524705488</v>
      </c>
      <c r="D325">
        <f t="shared" si="123"/>
        <v>9.9000000000000005E-2</v>
      </c>
      <c r="E325" s="13">
        <f t="shared" si="112"/>
        <v>8.6498744788083837E-3</v>
      </c>
      <c r="F325" s="15">
        <f t="shared" si="124"/>
        <v>31635753.389288127</v>
      </c>
      <c r="G325" s="16">
        <f t="shared" si="125"/>
        <v>5.2027213352366123E-3</v>
      </c>
      <c r="H325" s="17">
        <f t="shared" si="113"/>
        <v>235359.58454242101</v>
      </c>
      <c r="I325" s="17">
        <f t="shared" si="114"/>
        <v>65323.915779409297</v>
      </c>
      <c r="J325" s="2">
        <f t="shared" si="126"/>
        <v>164592.00911473332</v>
      </c>
      <c r="K325" s="2">
        <f t="shared" si="127"/>
        <v>88983.287293925197</v>
      </c>
      <c r="L325" s="15">
        <f>K325/(1-SUM(G$21:G325))</f>
        <v>273645.2958598921</v>
      </c>
      <c r="M325" s="15">
        <f t="shared" si="128"/>
        <v>31362108.093428236</v>
      </c>
      <c r="N325" s="2">
        <f t="shared" si="115"/>
        <v>253575.2964086585</v>
      </c>
      <c r="O325" s="3">
        <f t="shared" si="116"/>
        <v>318899.21218806779</v>
      </c>
      <c r="P325" s="39">
        <f t="shared" si="129"/>
        <v>0</v>
      </c>
      <c r="Q325" s="34">
        <f t="shared" si="130"/>
        <v>0</v>
      </c>
      <c r="R325" s="23">
        <f t="shared" si="131"/>
        <v>0</v>
      </c>
      <c r="S325" s="39">
        <f t="shared" si="132"/>
        <v>0</v>
      </c>
      <c r="T325" s="34">
        <f t="shared" si="133"/>
        <v>0</v>
      </c>
      <c r="U325" s="23">
        <f t="shared" si="134"/>
        <v>0</v>
      </c>
      <c r="V325" s="39">
        <f t="shared" si="135"/>
        <v>0</v>
      </c>
      <c r="W325" s="34">
        <f t="shared" si="136"/>
        <v>0</v>
      </c>
      <c r="X325" s="23">
        <f t="shared" si="137"/>
        <v>0</v>
      </c>
      <c r="Y325" s="39">
        <f t="shared" si="138"/>
        <v>10451826.524705399</v>
      </c>
      <c r="Z325" s="34">
        <f t="shared" si="117"/>
        <v>253575.2964086585</v>
      </c>
      <c r="AA325" s="23">
        <f t="shared" si="139"/>
        <v>65323.915779408737</v>
      </c>
      <c r="AC325">
        <v>305</v>
      </c>
      <c r="AD325" s="3">
        <f t="shared" si="118"/>
        <v>0</v>
      </c>
      <c r="AE325" s="3">
        <f t="shared" si="119"/>
        <v>0</v>
      </c>
      <c r="AF325" s="3">
        <f t="shared" si="120"/>
        <v>0</v>
      </c>
      <c r="AG325" s="3">
        <f t="shared" si="121"/>
        <v>318899.21218806726</v>
      </c>
    </row>
    <row r="326" spans="2:33">
      <c r="B326">
        <v>306</v>
      </c>
      <c r="C326" s="3">
        <f t="shared" si="122"/>
        <v>10198251.228296829</v>
      </c>
      <c r="D326">
        <f t="shared" si="123"/>
        <v>9.9000000000000005E-2</v>
      </c>
      <c r="E326" s="13">
        <f t="shared" si="112"/>
        <v>8.6498744788083837E-3</v>
      </c>
      <c r="F326" s="15">
        <f t="shared" si="124"/>
        <v>31362108.093428236</v>
      </c>
      <c r="G326" s="16">
        <f t="shared" si="125"/>
        <v>5.2379480942772779E-3</v>
      </c>
      <c r="H326" s="17">
        <f t="shared" si="113"/>
        <v>233323.75367874451</v>
      </c>
      <c r="I326" s="17">
        <f t="shared" si="114"/>
        <v>63739.070176855188</v>
      </c>
      <c r="J326" s="2">
        <f t="shared" si="126"/>
        <v>164273.09432049043</v>
      </c>
      <c r="K326" s="2">
        <f t="shared" si="127"/>
        <v>86792.6513820033</v>
      </c>
      <c r="L326" s="15">
        <f>K326/(1-SUM(G$21:G326))</f>
        <v>271278.2983989878</v>
      </c>
      <c r="M326" s="15">
        <f t="shared" si="128"/>
        <v>31090829.795029249</v>
      </c>
      <c r="N326" s="2">
        <f t="shared" si="115"/>
        <v>251065.74570249373</v>
      </c>
      <c r="O326" s="3">
        <f t="shared" si="116"/>
        <v>314804.8158793489</v>
      </c>
      <c r="P326" s="39">
        <f t="shared" si="129"/>
        <v>0</v>
      </c>
      <c r="Q326" s="34">
        <f t="shared" si="130"/>
        <v>0</v>
      </c>
      <c r="R326" s="23">
        <f t="shared" si="131"/>
        <v>0</v>
      </c>
      <c r="S326" s="39">
        <f t="shared" si="132"/>
        <v>0</v>
      </c>
      <c r="T326" s="34">
        <f t="shared" si="133"/>
        <v>0</v>
      </c>
      <c r="U326" s="23">
        <f t="shared" si="134"/>
        <v>0</v>
      </c>
      <c r="V326" s="39">
        <f t="shared" si="135"/>
        <v>0</v>
      </c>
      <c r="W326" s="34">
        <f t="shared" si="136"/>
        <v>0</v>
      </c>
      <c r="X326" s="23">
        <f t="shared" si="137"/>
        <v>0</v>
      </c>
      <c r="Y326" s="39">
        <f t="shared" si="138"/>
        <v>10198251.22829674</v>
      </c>
      <c r="Z326" s="34">
        <f t="shared" si="117"/>
        <v>251065.74570249373</v>
      </c>
      <c r="AA326" s="23">
        <f t="shared" si="139"/>
        <v>63739.070176854621</v>
      </c>
      <c r="AC326">
        <v>306</v>
      </c>
      <c r="AD326" s="3">
        <f t="shared" si="118"/>
        <v>0</v>
      </c>
      <c r="AE326" s="3">
        <f t="shared" si="119"/>
        <v>0</v>
      </c>
      <c r="AF326" s="3">
        <f t="shared" si="120"/>
        <v>0</v>
      </c>
      <c r="AG326" s="3">
        <f t="shared" si="121"/>
        <v>314804.81587934837</v>
      </c>
    </row>
    <row r="327" spans="2:33">
      <c r="B327">
        <v>307</v>
      </c>
      <c r="C327" s="3">
        <f t="shared" si="122"/>
        <v>9947185.4825943355</v>
      </c>
      <c r="D327">
        <f t="shared" si="123"/>
        <v>9.9000000000000005E-2</v>
      </c>
      <c r="E327" s="13">
        <f t="shared" si="112"/>
        <v>8.6498744788083837E-3</v>
      </c>
      <c r="F327" s="15">
        <f t="shared" si="124"/>
        <v>31090829.795029249</v>
      </c>
      <c r="G327" s="16">
        <f t="shared" si="125"/>
        <v>5.2734133678322805E-3</v>
      </c>
      <c r="H327" s="17">
        <f t="shared" si="113"/>
        <v>231305.53249649884</v>
      </c>
      <c r="I327" s="17">
        <f t="shared" si="114"/>
        <v>62169.909266214592</v>
      </c>
      <c r="J327" s="2">
        <f t="shared" si="126"/>
        <v>163954.7974581054</v>
      </c>
      <c r="K327" s="2">
        <f t="shared" si="127"/>
        <v>84623.717423654933</v>
      </c>
      <c r="L327" s="15">
        <f>K327/(1-SUM(G$21:G327))</f>
        <v>268931.77516901202</v>
      </c>
      <c r="M327" s="15">
        <f t="shared" si="128"/>
        <v>30821898.019860238</v>
      </c>
      <c r="N327" s="2">
        <f t="shared" si="115"/>
        <v>248578.51488176035</v>
      </c>
      <c r="O327" s="3">
        <f t="shared" si="116"/>
        <v>310748.42414797493</v>
      </c>
      <c r="P327" s="39">
        <f t="shared" si="129"/>
        <v>0</v>
      </c>
      <c r="Q327" s="34">
        <f t="shared" si="130"/>
        <v>0</v>
      </c>
      <c r="R327" s="23">
        <f t="shared" si="131"/>
        <v>0</v>
      </c>
      <c r="S327" s="39">
        <f t="shared" si="132"/>
        <v>0</v>
      </c>
      <c r="T327" s="34">
        <f t="shared" si="133"/>
        <v>0</v>
      </c>
      <c r="U327" s="23">
        <f t="shared" si="134"/>
        <v>0</v>
      </c>
      <c r="V327" s="39">
        <f t="shared" si="135"/>
        <v>0</v>
      </c>
      <c r="W327" s="34">
        <f t="shared" si="136"/>
        <v>0</v>
      </c>
      <c r="X327" s="23">
        <f t="shared" si="137"/>
        <v>0</v>
      </c>
      <c r="Y327" s="39">
        <f t="shared" si="138"/>
        <v>9947185.482594246</v>
      </c>
      <c r="Z327" s="34">
        <f t="shared" si="117"/>
        <v>248578.51488176035</v>
      </c>
      <c r="AA327" s="23">
        <f t="shared" si="139"/>
        <v>62169.909266214032</v>
      </c>
      <c r="AC327">
        <v>307</v>
      </c>
      <c r="AD327" s="3">
        <f t="shared" si="118"/>
        <v>0</v>
      </c>
      <c r="AE327" s="3">
        <f t="shared" si="119"/>
        <v>0</v>
      </c>
      <c r="AF327" s="3">
        <f t="shared" si="120"/>
        <v>0</v>
      </c>
      <c r="AG327" s="3">
        <f t="shared" si="121"/>
        <v>310748.42414797435</v>
      </c>
    </row>
    <row r="328" spans="2:33">
      <c r="B328">
        <v>308</v>
      </c>
      <c r="C328" s="3">
        <f t="shared" si="122"/>
        <v>9698606.9677125756</v>
      </c>
      <c r="D328">
        <f t="shared" si="123"/>
        <v>9.9000000000000005E-2</v>
      </c>
      <c r="E328" s="13">
        <f t="shared" si="112"/>
        <v>8.6498744788083837E-3</v>
      </c>
      <c r="F328" s="15">
        <f t="shared" si="124"/>
        <v>30821898.019860238</v>
      </c>
      <c r="G328" s="16">
        <f t="shared" si="125"/>
        <v>5.3091187708436448E-3</v>
      </c>
      <c r="H328" s="17">
        <f t="shared" si="113"/>
        <v>229304.76867415011</v>
      </c>
      <c r="I328" s="17">
        <f t="shared" si="114"/>
        <v>60616.293548203597</v>
      </c>
      <c r="J328" s="2">
        <f t="shared" si="126"/>
        <v>163637.11733026855</v>
      </c>
      <c r="K328" s="2">
        <f t="shared" si="127"/>
        <v>82476.292365029309</v>
      </c>
      <c r="L328" s="15">
        <f>K328/(1-SUM(G$21:G328))</f>
        <v>266605.54907043721</v>
      </c>
      <c r="M328" s="15">
        <f t="shared" si="128"/>
        <v>30555292.470789801</v>
      </c>
      <c r="N328" s="2">
        <f t="shared" si="115"/>
        <v>246113.40969529786</v>
      </c>
      <c r="O328" s="3">
        <f t="shared" si="116"/>
        <v>306729.70324350148</v>
      </c>
      <c r="P328" s="39">
        <f t="shared" si="129"/>
        <v>0</v>
      </c>
      <c r="Q328" s="34">
        <f t="shared" si="130"/>
        <v>0</v>
      </c>
      <c r="R328" s="23">
        <f t="shared" si="131"/>
        <v>0</v>
      </c>
      <c r="S328" s="39">
        <f t="shared" si="132"/>
        <v>0</v>
      </c>
      <c r="T328" s="34">
        <f t="shared" si="133"/>
        <v>0</v>
      </c>
      <c r="U328" s="23">
        <f t="shared" si="134"/>
        <v>0</v>
      </c>
      <c r="V328" s="39">
        <f t="shared" si="135"/>
        <v>0</v>
      </c>
      <c r="W328" s="34">
        <f t="shared" si="136"/>
        <v>0</v>
      </c>
      <c r="X328" s="23">
        <f t="shared" si="137"/>
        <v>0</v>
      </c>
      <c r="Y328" s="39">
        <f t="shared" si="138"/>
        <v>9698606.9677124862</v>
      </c>
      <c r="Z328" s="34">
        <f t="shared" si="117"/>
        <v>246113.40969529786</v>
      </c>
      <c r="AA328" s="23">
        <f t="shared" si="139"/>
        <v>60616.293548203037</v>
      </c>
      <c r="AC328">
        <v>308</v>
      </c>
      <c r="AD328" s="3">
        <f t="shared" si="118"/>
        <v>0</v>
      </c>
      <c r="AE328" s="3">
        <f t="shared" si="119"/>
        <v>0</v>
      </c>
      <c r="AF328" s="3">
        <f t="shared" si="120"/>
        <v>0</v>
      </c>
      <c r="AG328" s="3">
        <f t="shared" si="121"/>
        <v>306729.7032435009</v>
      </c>
    </row>
    <row r="329" spans="2:33">
      <c r="B329">
        <v>309</v>
      </c>
      <c r="C329" s="3">
        <f t="shared" si="122"/>
        <v>9452493.5580172781</v>
      </c>
      <c r="D329">
        <f t="shared" si="123"/>
        <v>9.9000000000000005E-2</v>
      </c>
      <c r="E329" s="13">
        <f t="shared" si="112"/>
        <v>8.6498744788083837E-3</v>
      </c>
      <c r="F329" s="15">
        <f t="shared" si="124"/>
        <v>30555292.470789801</v>
      </c>
      <c r="G329" s="16">
        <f t="shared" si="125"/>
        <v>5.3450659291879006E-3</v>
      </c>
      <c r="H329" s="17">
        <f t="shared" si="113"/>
        <v>227321.31120772642</v>
      </c>
      <c r="I329" s="17">
        <f t="shared" si="114"/>
        <v>59078.084737607984</v>
      </c>
      <c r="J329" s="2">
        <f t="shared" si="126"/>
        <v>163320.05274199016</v>
      </c>
      <c r="K329" s="2">
        <f t="shared" si="127"/>
        <v>80350.184832503728</v>
      </c>
      <c r="L329" s="15">
        <f>K329/(1-SUM(G$21:G329))</f>
        <v>264299.44453562441</v>
      </c>
      <c r="M329" s="15">
        <f t="shared" si="128"/>
        <v>30290993.026254177</v>
      </c>
      <c r="N329" s="2">
        <f t="shared" si="115"/>
        <v>243670.23757449389</v>
      </c>
      <c r="O329" s="3">
        <f t="shared" si="116"/>
        <v>302748.3223121019</v>
      </c>
      <c r="P329" s="39">
        <f t="shared" si="129"/>
        <v>0</v>
      </c>
      <c r="Q329" s="34">
        <f t="shared" si="130"/>
        <v>0</v>
      </c>
      <c r="R329" s="23">
        <f t="shared" si="131"/>
        <v>0</v>
      </c>
      <c r="S329" s="39">
        <f t="shared" si="132"/>
        <v>0</v>
      </c>
      <c r="T329" s="34">
        <f t="shared" si="133"/>
        <v>0</v>
      </c>
      <c r="U329" s="23">
        <f t="shared" si="134"/>
        <v>0</v>
      </c>
      <c r="V329" s="39">
        <f t="shared" si="135"/>
        <v>0</v>
      </c>
      <c r="W329" s="34">
        <f t="shared" si="136"/>
        <v>0</v>
      </c>
      <c r="X329" s="23">
        <f t="shared" si="137"/>
        <v>0</v>
      </c>
      <c r="Y329" s="39">
        <f t="shared" si="138"/>
        <v>9452493.5580171887</v>
      </c>
      <c r="Z329" s="34">
        <f t="shared" si="117"/>
        <v>243670.23757449389</v>
      </c>
      <c r="AA329" s="23">
        <f t="shared" si="139"/>
        <v>59078.084737607423</v>
      </c>
      <c r="AC329">
        <v>309</v>
      </c>
      <c r="AD329" s="3">
        <f t="shared" si="118"/>
        <v>0</v>
      </c>
      <c r="AE329" s="3">
        <f t="shared" si="119"/>
        <v>0</v>
      </c>
      <c r="AF329" s="3">
        <f t="shared" si="120"/>
        <v>0</v>
      </c>
      <c r="AG329" s="3">
        <f t="shared" si="121"/>
        <v>302748.32231210131</v>
      </c>
    </row>
    <row r="330" spans="2:33">
      <c r="B330">
        <v>310</v>
      </c>
      <c r="C330" s="3">
        <f t="shared" si="122"/>
        <v>9208823.3204427846</v>
      </c>
      <c r="D330">
        <f t="shared" si="123"/>
        <v>9.9000000000000005E-2</v>
      </c>
      <c r="E330" s="13">
        <f t="shared" si="112"/>
        <v>8.6498744788083837E-3</v>
      </c>
      <c r="F330" s="15">
        <f t="shared" si="124"/>
        <v>30290993.026254177</v>
      </c>
      <c r="G330" s="16">
        <f t="shared" si="125"/>
        <v>5.3812564797501104E-3</v>
      </c>
      <c r="H330" s="17">
        <f t="shared" si="113"/>
        <v>225355.01039942136</v>
      </c>
      <c r="I330" s="17">
        <f t="shared" si="114"/>
        <v>57555.145752767399</v>
      </c>
      <c r="J330" s="2">
        <f t="shared" si="126"/>
        <v>163003.60250059571</v>
      </c>
      <c r="K330" s="2">
        <f t="shared" si="127"/>
        <v>78245.205118129801</v>
      </c>
      <c r="L330" s="15">
        <f>K330/(1-SUM(G$21:G330))</f>
        <v>262013.28751557271</v>
      </c>
      <c r="M330" s="15">
        <f t="shared" si="128"/>
        <v>30028979.738738604</v>
      </c>
      <c r="N330" s="2">
        <f t="shared" si="115"/>
        <v>241248.80761872552</v>
      </c>
      <c r="O330" s="3">
        <f t="shared" si="116"/>
        <v>298803.95337149291</v>
      </c>
      <c r="P330" s="39">
        <f t="shared" si="129"/>
        <v>0</v>
      </c>
      <c r="Q330" s="34">
        <f t="shared" si="130"/>
        <v>0</v>
      </c>
      <c r="R330" s="23">
        <f t="shared" si="131"/>
        <v>0</v>
      </c>
      <c r="S330" s="39">
        <f t="shared" si="132"/>
        <v>0</v>
      </c>
      <c r="T330" s="34">
        <f t="shared" si="133"/>
        <v>0</v>
      </c>
      <c r="U330" s="23">
        <f t="shared" si="134"/>
        <v>0</v>
      </c>
      <c r="V330" s="39">
        <f t="shared" si="135"/>
        <v>0</v>
      </c>
      <c r="W330" s="34">
        <f t="shared" si="136"/>
        <v>0</v>
      </c>
      <c r="X330" s="23">
        <f t="shared" si="137"/>
        <v>0</v>
      </c>
      <c r="Y330" s="39">
        <f t="shared" si="138"/>
        <v>9208823.3204426952</v>
      </c>
      <c r="Z330" s="34">
        <f t="shared" si="117"/>
        <v>241248.80761872552</v>
      </c>
      <c r="AA330" s="23">
        <f t="shared" si="139"/>
        <v>57555.145752766839</v>
      </c>
      <c r="AC330">
        <v>310</v>
      </c>
      <c r="AD330" s="3">
        <f t="shared" si="118"/>
        <v>0</v>
      </c>
      <c r="AE330" s="3">
        <f t="shared" si="119"/>
        <v>0</v>
      </c>
      <c r="AF330" s="3">
        <f t="shared" si="120"/>
        <v>0</v>
      </c>
      <c r="AG330" s="3">
        <f t="shared" si="121"/>
        <v>298803.95337149233</v>
      </c>
    </row>
    <row r="331" spans="2:33">
      <c r="B331">
        <v>311</v>
      </c>
      <c r="C331" s="3">
        <f t="shared" si="122"/>
        <v>8967574.5128240604</v>
      </c>
      <c r="D331">
        <f t="shared" si="123"/>
        <v>9.9000000000000005E-2</v>
      </c>
      <c r="E331" s="13">
        <f t="shared" si="112"/>
        <v>8.6498744788083837E-3</v>
      </c>
      <c r="F331" s="15">
        <f t="shared" si="124"/>
        <v>30028979.738738604</v>
      </c>
      <c r="G331" s="16">
        <f t="shared" si="125"/>
        <v>5.4176920704984187E-3</v>
      </c>
      <c r="H331" s="17">
        <f t="shared" si="113"/>
        <v>223405.71784629571</v>
      </c>
      <c r="I331" s="17">
        <f t="shared" si="114"/>
        <v>56047.340705150382</v>
      </c>
      <c r="J331" s="2">
        <f t="shared" si="126"/>
        <v>162687.76541572181</v>
      </c>
      <c r="K331" s="2">
        <f t="shared" si="127"/>
        <v>76161.165165205544</v>
      </c>
      <c r="L331" s="15">
        <f>K331/(1-SUM(G$21:G331))</f>
        <v>259746.90546678338</v>
      </c>
      <c r="M331" s="15">
        <f t="shared" si="128"/>
        <v>29769232.83327182</v>
      </c>
      <c r="N331" s="2">
        <f t="shared" si="115"/>
        <v>238848.93058092735</v>
      </c>
      <c r="O331" s="3">
        <f t="shared" si="116"/>
        <v>294896.27128607774</v>
      </c>
      <c r="P331" s="39">
        <f t="shared" si="129"/>
        <v>0</v>
      </c>
      <c r="Q331" s="34">
        <f t="shared" si="130"/>
        <v>0</v>
      </c>
      <c r="R331" s="23">
        <f t="shared" si="131"/>
        <v>0</v>
      </c>
      <c r="S331" s="39">
        <f t="shared" si="132"/>
        <v>0</v>
      </c>
      <c r="T331" s="34">
        <f t="shared" si="133"/>
        <v>0</v>
      </c>
      <c r="U331" s="23">
        <f t="shared" si="134"/>
        <v>0</v>
      </c>
      <c r="V331" s="39">
        <f t="shared" si="135"/>
        <v>0</v>
      </c>
      <c r="W331" s="34">
        <f t="shared" si="136"/>
        <v>0</v>
      </c>
      <c r="X331" s="23">
        <f t="shared" si="137"/>
        <v>0</v>
      </c>
      <c r="Y331" s="39">
        <f t="shared" si="138"/>
        <v>8967574.5128239691</v>
      </c>
      <c r="Z331" s="34">
        <f t="shared" si="117"/>
        <v>238848.93058092735</v>
      </c>
      <c r="AA331" s="23">
        <f t="shared" si="139"/>
        <v>56047.340705149807</v>
      </c>
      <c r="AC331">
        <v>311</v>
      </c>
      <c r="AD331" s="3">
        <f t="shared" si="118"/>
        <v>0</v>
      </c>
      <c r="AE331" s="3">
        <f t="shared" si="119"/>
        <v>0</v>
      </c>
      <c r="AF331" s="3">
        <f t="shared" si="120"/>
        <v>0</v>
      </c>
      <c r="AG331" s="3">
        <f t="shared" si="121"/>
        <v>294896.27128607716</v>
      </c>
    </row>
    <row r="332" spans="2:33">
      <c r="B332">
        <v>312</v>
      </c>
      <c r="C332" s="3">
        <f t="shared" si="122"/>
        <v>8728725.5822431315</v>
      </c>
      <c r="D332">
        <f t="shared" si="123"/>
        <v>9.9000000000000005E-2</v>
      </c>
      <c r="E332" s="13">
        <f t="shared" si="112"/>
        <v>8.6498744788083837E-3</v>
      </c>
      <c r="F332" s="15">
        <f t="shared" si="124"/>
        <v>29769232.83327182</v>
      </c>
      <c r="G332" s="16">
        <f t="shared" si="125"/>
        <v>5.4543743605590857E-3</v>
      </c>
      <c r="H332" s="17">
        <f t="shared" si="113"/>
        <v>221473.28642907707</v>
      </c>
      <c r="I332" s="17">
        <f t="shared" si="114"/>
        <v>54554.534889019567</v>
      </c>
      <c r="J332" s="2">
        <f t="shared" si="126"/>
        <v>162372.54029931151</v>
      </c>
      <c r="K332" s="2">
        <f t="shared" si="127"/>
        <v>74097.878553972419</v>
      </c>
      <c r="L332" s="15">
        <f>K332/(1-SUM(G$21:G332))</f>
        <v>257500.12733823704</v>
      </c>
      <c r="M332" s="15">
        <f t="shared" si="128"/>
        <v>29511732.705933582</v>
      </c>
      <c r="N332" s="2">
        <f t="shared" si="115"/>
        <v>236470.41885328392</v>
      </c>
      <c r="O332" s="3">
        <f t="shared" si="116"/>
        <v>291024.95374230348</v>
      </c>
      <c r="P332" s="39">
        <f t="shared" si="129"/>
        <v>0</v>
      </c>
      <c r="Q332" s="34">
        <f t="shared" si="130"/>
        <v>0</v>
      </c>
      <c r="R332" s="23">
        <f t="shared" si="131"/>
        <v>0</v>
      </c>
      <c r="S332" s="39">
        <f t="shared" si="132"/>
        <v>0</v>
      </c>
      <c r="T332" s="34">
        <f t="shared" si="133"/>
        <v>0</v>
      </c>
      <c r="U332" s="23">
        <f t="shared" si="134"/>
        <v>0</v>
      </c>
      <c r="V332" s="39">
        <f t="shared" si="135"/>
        <v>0</v>
      </c>
      <c r="W332" s="34">
        <f t="shared" si="136"/>
        <v>0</v>
      </c>
      <c r="X332" s="23">
        <f t="shared" si="137"/>
        <v>0</v>
      </c>
      <c r="Y332" s="39">
        <f t="shared" si="138"/>
        <v>8728725.5822430421</v>
      </c>
      <c r="Z332" s="34">
        <f t="shared" si="117"/>
        <v>236470.41885328392</v>
      </c>
      <c r="AA332" s="23">
        <f t="shared" si="139"/>
        <v>54554.534889019007</v>
      </c>
      <c r="AC332">
        <v>312</v>
      </c>
      <c r="AD332" s="3">
        <f t="shared" si="118"/>
        <v>0</v>
      </c>
      <c r="AE332" s="3">
        <f t="shared" si="119"/>
        <v>0</v>
      </c>
      <c r="AF332" s="3">
        <f t="shared" si="120"/>
        <v>0</v>
      </c>
      <c r="AG332" s="3">
        <f t="shared" si="121"/>
        <v>291024.95374230295</v>
      </c>
    </row>
    <row r="333" spans="2:33">
      <c r="B333">
        <v>313</v>
      </c>
      <c r="C333" s="3">
        <f t="shared" si="122"/>
        <v>8492255.1633898485</v>
      </c>
      <c r="D333">
        <f t="shared" si="123"/>
        <v>9.9000000000000005E-2</v>
      </c>
      <c r="E333" s="13">
        <f t="shared" si="112"/>
        <v>8.6498744788083837E-3</v>
      </c>
      <c r="F333" s="15">
        <f t="shared" si="124"/>
        <v>29511732.705933582</v>
      </c>
      <c r="G333" s="16">
        <f t="shared" si="125"/>
        <v>5.4913050202920382E-3</v>
      </c>
      <c r="H333" s="17">
        <f t="shared" si="113"/>
        <v>219557.57030105626</v>
      </c>
      <c r="I333" s="17">
        <f t="shared" si="114"/>
        <v>53076.594771186552</v>
      </c>
      <c r="J333" s="2">
        <f t="shared" si="126"/>
        <v>162057.92596560981</v>
      </c>
      <c r="K333" s="2">
        <f t="shared" si="127"/>
        <v>72055.16048743602</v>
      </c>
      <c r="L333" s="15">
        <f>K333/(1-SUM(G$21:G333))</f>
        <v>255272.7835584844</v>
      </c>
      <c r="M333" s="15">
        <f t="shared" si="128"/>
        <v>29256459.922375098</v>
      </c>
      <c r="N333" s="2">
        <f t="shared" si="115"/>
        <v>234113.08645304583</v>
      </c>
      <c r="O333" s="3">
        <f t="shared" si="116"/>
        <v>287189.68122423236</v>
      </c>
      <c r="P333" s="39">
        <f t="shared" si="129"/>
        <v>0</v>
      </c>
      <c r="Q333" s="34">
        <f t="shared" si="130"/>
        <v>0</v>
      </c>
      <c r="R333" s="23">
        <f t="shared" si="131"/>
        <v>0</v>
      </c>
      <c r="S333" s="39">
        <f t="shared" si="132"/>
        <v>0</v>
      </c>
      <c r="T333" s="34">
        <f t="shared" si="133"/>
        <v>0</v>
      </c>
      <c r="U333" s="23">
        <f t="shared" si="134"/>
        <v>0</v>
      </c>
      <c r="V333" s="39">
        <f t="shared" si="135"/>
        <v>0</v>
      </c>
      <c r="W333" s="34">
        <f t="shared" si="136"/>
        <v>0</v>
      </c>
      <c r="X333" s="23">
        <f t="shared" si="137"/>
        <v>0</v>
      </c>
      <c r="Y333" s="39">
        <f t="shared" si="138"/>
        <v>8492255.1633897573</v>
      </c>
      <c r="Z333" s="34">
        <f t="shared" si="117"/>
        <v>234113.08645304583</v>
      </c>
      <c r="AA333" s="23">
        <f t="shared" si="139"/>
        <v>53076.594771185977</v>
      </c>
      <c r="AC333">
        <v>313</v>
      </c>
      <c r="AD333" s="3">
        <f t="shared" si="118"/>
        <v>0</v>
      </c>
      <c r="AE333" s="3">
        <f t="shared" si="119"/>
        <v>0</v>
      </c>
      <c r="AF333" s="3">
        <f t="shared" si="120"/>
        <v>0</v>
      </c>
      <c r="AG333" s="3">
        <f t="shared" si="121"/>
        <v>287189.68122423184</v>
      </c>
    </row>
    <row r="334" spans="2:33">
      <c r="B334">
        <v>314</v>
      </c>
      <c r="C334" s="3">
        <f t="shared" si="122"/>
        <v>8258142.0769368028</v>
      </c>
      <c r="D334">
        <f t="shared" si="123"/>
        <v>9.9000000000000005E-2</v>
      </c>
      <c r="E334" s="13">
        <f t="shared" si="112"/>
        <v>8.6498744788083837E-3</v>
      </c>
      <c r="F334" s="15">
        <f t="shared" si="124"/>
        <v>29256459.922375098</v>
      </c>
      <c r="G334" s="16">
        <f t="shared" si="125"/>
        <v>5.5284857313669328E-3</v>
      </c>
      <c r="H334" s="17">
        <f t="shared" si="113"/>
        <v>217658.42487707984</v>
      </c>
      <c r="I334" s="17">
        <f t="shared" si="114"/>
        <v>51613.387980855012</v>
      </c>
      <c r="J334" s="2">
        <f t="shared" si="126"/>
        <v>161743.92123115924</v>
      </c>
      <c r="K334" s="2">
        <f t="shared" si="127"/>
        <v>70032.827777309518</v>
      </c>
      <c r="L334" s="15">
        <f>K334/(1-SUM(G$21:G334))</f>
        <v>253064.70602284776</v>
      </c>
      <c r="M334" s="15">
        <f t="shared" si="128"/>
        <v>29003395.21635225</v>
      </c>
      <c r="N334" s="2">
        <f t="shared" si="115"/>
        <v>231776.74900846876</v>
      </c>
      <c r="O334" s="3">
        <f t="shared" si="116"/>
        <v>283390.13698932377</v>
      </c>
      <c r="P334" s="39">
        <f t="shared" si="129"/>
        <v>0</v>
      </c>
      <c r="Q334" s="34">
        <f t="shared" si="130"/>
        <v>0</v>
      </c>
      <c r="R334" s="23">
        <f t="shared" si="131"/>
        <v>0</v>
      </c>
      <c r="S334" s="39">
        <f t="shared" si="132"/>
        <v>0</v>
      </c>
      <c r="T334" s="34">
        <f t="shared" si="133"/>
        <v>0</v>
      </c>
      <c r="U334" s="23">
        <f t="shared" si="134"/>
        <v>0</v>
      </c>
      <c r="V334" s="39">
        <f t="shared" si="135"/>
        <v>0</v>
      </c>
      <c r="W334" s="34">
        <f t="shared" si="136"/>
        <v>0</v>
      </c>
      <c r="X334" s="23">
        <f t="shared" si="137"/>
        <v>0</v>
      </c>
      <c r="Y334" s="39">
        <f t="shared" si="138"/>
        <v>8258142.0769367116</v>
      </c>
      <c r="Z334" s="34">
        <f t="shared" si="117"/>
        <v>231776.74900846876</v>
      </c>
      <c r="AA334" s="23">
        <f t="shared" si="139"/>
        <v>51613.387980854452</v>
      </c>
      <c r="AC334">
        <v>314</v>
      </c>
      <c r="AD334" s="3">
        <f t="shared" si="118"/>
        <v>0</v>
      </c>
      <c r="AE334" s="3">
        <f t="shared" si="119"/>
        <v>0</v>
      </c>
      <c r="AF334" s="3">
        <f t="shared" si="120"/>
        <v>0</v>
      </c>
      <c r="AG334" s="3">
        <f t="shared" si="121"/>
        <v>283390.13698932319</v>
      </c>
    </row>
    <row r="335" spans="2:33">
      <c r="B335">
        <v>315</v>
      </c>
      <c r="C335" s="3">
        <f t="shared" si="122"/>
        <v>8026365.3279283345</v>
      </c>
      <c r="D335">
        <f t="shared" si="123"/>
        <v>9.9000000000000005E-2</v>
      </c>
      <c r="E335" s="13">
        <f t="shared" si="112"/>
        <v>8.6498744788083837E-3</v>
      </c>
      <c r="F335" s="15">
        <f t="shared" si="124"/>
        <v>29003395.21635225</v>
      </c>
      <c r="G335" s="16">
        <f t="shared" si="125"/>
        <v>5.5659181868397307E-3</v>
      </c>
      <c r="H335" s="17">
        <f t="shared" si="113"/>
        <v>215775.70682263785</v>
      </c>
      <c r="I335" s="17">
        <f t="shared" si="114"/>
        <v>50164.783299552095</v>
      </c>
      <c r="J335" s="2">
        <f t="shared" si="126"/>
        <v>161430.52491479545</v>
      </c>
      <c r="K335" s="2">
        <f t="shared" si="127"/>
        <v>68030.698830078647</v>
      </c>
      <c r="L335" s="15">
        <f>K335/(1-SUM(G$21:G335))</f>
        <v>250875.72808073385</v>
      </c>
      <c r="M335" s="15">
        <f t="shared" si="128"/>
        <v>28752519.488271516</v>
      </c>
      <c r="N335" s="2">
        <f t="shared" si="115"/>
        <v>229461.22374487409</v>
      </c>
      <c r="O335" s="3">
        <f t="shared" si="116"/>
        <v>279626.00704442617</v>
      </c>
      <c r="P335" s="39">
        <f t="shared" si="129"/>
        <v>0</v>
      </c>
      <c r="Q335" s="34">
        <f t="shared" si="130"/>
        <v>0</v>
      </c>
      <c r="R335" s="23">
        <f t="shared" si="131"/>
        <v>0</v>
      </c>
      <c r="S335" s="39">
        <f t="shared" si="132"/>
        <v>0</v>
      </c>
      <c r="T335" s="34">
        <f t="shared" si="133"/>
        <v>0</v>
      </c>
      <c r="U335" s="23">
        <f t="shared" si="134"/>
        <v>0</v>
      </c>
      <c r="V335" s="39">
        <f t="shared" si="135"/>
        <v>0</v>
      </c>
      <c r="W335" s="34">
        <f t="shared" si="136"/>
        <v>0</v>
      </c>
      <c r="X335" s="23">
        <f t="shared" si="137"/>
        <v>0</v>
      </c>
      <c r="Y335" s="39">
        <f t="shared" si="138"/>
        <v>8026365.3279282432</v>
      </c>
      <c r="Z335" s="34">
        <f t="shared" si="117"/>
        <v>229461.22374487409</v>
      </c>
      <c r="AA335" s="23">
        <f t="shared" si="139"/>
        <v>50164.78329955152</v>
      </c>
      <c r="AC335">
        <v>315</v>
      </c>
      <c r="AD335" s="3">
        <f t="shared" si="118"/>
        <v>0</v>
      </c>
      <c r="AE335" s="3">
        <f t="shared" si="119"/>
        <v>0</v>
      </c>
      <c r="AF335" s="3">
        <f t="shared" si="120"/>
        <v>0</v>
      </c>
      <c r="AG335" s="3">
        <f t="shared" si="121"/>
        <v>279626.00704442558</v>
      </c>
    </row>
    <row r="336" spans="2:33">
      <c r="B336">
        <v>316</v>
      </c>
      <c r="C336" s="3">
        <f t="shared" si="122"/>
        <v>7796904.1041834606</v>
      </c>
      <c r="D336">
        <f t="shared" si="123"/>
        <v>9.9000000000000005E-2</v>
      </c>
      <c r="E336" s="13">
        <f t="shared" si="112"/>
        <v>8.6498744788083837E-3</v>
      </c>
      <c r="F336" s="15">
        <f t="shared" si="124"/>
        <v>28752519.488271516</v>
      </c>
      <c r="G336" s="16">
        <f t="shared" si="125"/>
        <v>5.6036040912297918E-3</v>
      </c>
      <c r="H336" s="17">
        <f t="shared" si="113"/>
        <v>213909.27404304573</v>
      </c>
      <c r="I336" s="17">
        <f t="shared" si="114"/>
        <v>48730.650651146629</v>
      </c>
      <c r="J336" s="2">
        <f t="shared" si="126"/>
        <v>161117.7358376426</v>
      </c>
      <c r="K336" s="2">
        <f t="shared" si="127"/>
        <v>66048.59363318744</v>
      </c>
      <c r="L336" s="15">
        <f>K336/(1-SUM(G$21:G336))</f>
        <v>248705.68452305623</v>
      </c>
      <c r="M336" s="15">
        <f t="shared" si="128"/>
        <v>28503813.803748459</v>
      </c>
      <c r="N336" s="2">
        <f t="shared" si="115"/>
        <v>227166.32947083004</v>
      </c>
      <c r="O336" s="3">
        <f t="shared" si="116"/>
        <v>275896.9801219767</v>
      </c>
      <c r="P336" s="39">
        <f t="shared" si="129"/>
        <v>0</v>
      </c>
      <c r="Q336" s="34">
        <f t="shared" si="130"/>
        <v>0</v>
      </c>
      <c r="R336" s="23">
        <f t="shared" si="131"/>
        <v>0</v>
      </c>
      <c r="S336" s="39">
        <f t="shared" si="132"/>
        <v>0</v>
      </c>
      <c r="T336" s="34">
        <f t="shared" si="133"/>
        <v>0</v>
      </c>
      <c r="U336" s="23">
        <f t="shared" si="134"/>
        <v>0</v>
      </c>
      <c r="V336" s="39">
        <f t="shared" si="135"/>
        <v>0</v>
      </c>
      <c r="W336" s="34">
        <f t="shared" si="136"/>
        <v>0</v>
      </c>
      <c r="X336" s="23">
        <f t="shared" si="137"/>
        <v>0</v>
      </c>
      <c r="Y336" s="39">
        <f t="shared" si="138"/>
        <v>7796904.1041833693</v>
      </c>
      <c r="Z336" s="34">
        <f t="shared" si="117"/>
        <v>227166.32947083004</v>
      </c>
      <c r="AA336" s="23">
        <f t="shared" si="139"/>
        <v>48730.650651146054</v>
      </c>
      <c r="AC336">
        <v>316</v>
      </c>
      <c r="AD336" s="3">
        <f t="shared" si="118"/>
        <v>0</v>
      </c>
      <c r="AE336" s="3">
        <f t="shared" si="119"/>
        <v>0</v>
      </c>
      <c r="AF336" s="3">
        <f t="shared" si="120"/>
        <v>0</v>
      </c>
      <c r="AG336" s="3">
        <f t="shared" si="121"/>
        <v>275896.98012197611</v>
      </c>
    </row>
    <row r="337" spans="2:33">
      <c r="B337">
        <v>317</v>
      </c>
      <c r="C337" s="3">
        <f t="shared" si="122"/>
        <v>7569737.7747126305</v>
      </c>
      <c r="D337">
        <f t="shared" si="123"/>
        <v>9.9000000000000005E-2</v>
      </c>
      <c r="E337" s="13">
        <f t="shared" si="112"/>
        <v>8.6498744788083837E-3</v>
      </c>
      <c r="F337" s="15">
        <f t="shared" si="124"/>
        <v>28503813.803748459</v>
      </c>
      <c r="G337" s="16">
        <f t="shared" si="125"/>
        <v>5.6415451605974941E-3</v>
      </c>
      <c r="H337" s="17">
        <f t="shared" si="113"/>
        <v>212058.98567272024</v>
      </c>
      <c r="I337" s="17">
        <f t="shared" si="114"/>
        <v>47310.861091953935</v>
      </c>
      <c r="J337" s="2">
        <f t="shared" si="126"/>
        <v>160805.55282310917</v>
      </c>
      <c r="K337" s="2">
        <f t="shared" si="127"/>
        <v>64086.33374134326</v>
      </c>
      <c r="L337" s="15">
        <f>K337/(1-SUM(G$21:G337))</f>
        <v>246554.41156976597</v>
      </c>
      <c r="M337" s="15">
        <f t="shared" si="128"/>
        <v>28257259.392178692</v>
      </c>
      <c r="N337" s="2">
        <f t="shared" si="115"/>
        <v>224891.88656445243</v>
      </c>
      <c r="O337" s="3">
        <f t="shared" si="116"/>
        <v>272202.74765640637</v>
      </c>
      <c r="P337" s="39">
        <f t="shared" si="129"/>
        <v>0</v>
      </c>
      <c r="Q337" s="34">
        <f t="shared" si="130"/>
        <v>0</v>
      </c>
      <c r="R337" s="23">
        <f t="shared" si="131"/>
        <v>0</v>
      </c>
      <c r="S337" s="39">
        <f t="shared" si="132"/>
        <v>0</v>
      </c>
      <c r="T337" s="34">
        <f t="shared" si="133"/>
        <v>0</v>
      </c>
      <c r="U337" s="23">
        <f t="shared" si="134"/>
        <v>0</v>
      </c>
      <c r="V337" s="39">
        <f t="shared" si="135"/>
        <v>0</v>
      </c>
      <c r="W337" s="34">
        <f t="shared" si="136"/>
        <v>0</v>
      </c>
      <c r="X337" s="23">
        <f t="shared" si="137"/>
        <v>0</v>
      </c>
      <c r="Y337" s="39">
        <f t="shared" si="138"/>
        <v>7569737.7747125393</v>
      </c>
      <c r="Z337" s="34">
        <f t="shared" si="117"/>
        <v>224891.88656445243</v>
      </c>
      <c r="AA337" s="23">
        <f t="shared" si="139"/>
        <v>47310.861091953375</v>
      </c>
      <c r="AC337">
        <v>317</v>
      </c>
      <c r="AD337" s="3">
        <f t="shared" si="118"/>
        <v>0</v>
      </c>
      <c r="AE337" s="3">
        <f t="shared" si="119"/>
        <v>0</v>
      </c>
      <c r="AF337" s="3">
        <f t="shared" si="120"/>
        <v>0</v>
      </c>
      <c r="AG337" s="3">
        <f t="shared" si="121"/>
        <v>272202.74765640579</v>
      </c>
    </row>
    <row r="338" spans="2:33">
      <c r="B338">
        <v>318</v>
      </c>
      <c r="C338" s="3">
        <f t="shared" si="122"/>
        <v>7344845.8881481774</v>
      </c>
      <c r="D338">
        <f t="shared" si="123"/>
        <v>9.9000000000000005E-2</v>
      </c>
      <c r="E338" s="13">
        <f t="shared" si="112"/>
        <v>8.6498744788083837E-3</v>
      </c>
      <c r="F338" s="15">
        <f t="shared" si="124"/>
        <v>28257259.392178692</v>
      </c>
      <c r="G338" s="16">
        <f t="shared" si="125"/>
        <v>5.6797431226223733E-3</v>
      </c>
      <c r="H338" s="17">
        <f t="shared" si="113"/>
        <v>210224.70206454772</v>
      </c>
      <c r="I338" s="17">
        <f t="shared" si="114"/>
        <v>45905.286800926107</v>
      </c>
      <c r="J338" s="2">
        <f t="shared" si="126"/>
        <v>160493.97469688338</v>
      </c>
      <c r="K338" s="2">
        <f t="shared" si="127"/>
        <v>62143.742262940526</v>
      </c>
      <c r="L338" s="15">
        <f>K338/(1-SUM(G$21:G338))</f>
        <v>244421.74685749144</v>
      </c>
      <c r="M338" s="15">
        <f t="shared" si="128"/>
        <v>28012837.645321202</v>
      </c>
      <c r="N338" s="2">
        <f t="shared" si="115"/>
        <v>222637.71695982391</v>
      </c>
      <c r="O338" s="3">
        <f t="shared" si="116"/>
        <v>268543.00376075</v>
      </c>
      <c r="P338" s="39">
        <f t="shared" si="129"/>
        <v>0</v>
      </c>
      <c r="Q338" s="34">
        <f t="shared" si="130"/>
        <v>0</v>
      </c>
      <c r="R338" s="23">
        <f t="shared" si="131"/>
        <v>0</v>
      </c>
      <c r="S338" s="39">
        <f t="shared" si="132"/>
        <v>0</v>
      </c>
      <c r="T338" s="34">
        <f t="shared" si="133"/>
        <v>0</v>
      </c>
      <c r="U338" s="23">
        <f t="shared" si="134"/>
        <v>0</v>
      </c>
      <c r="V338" s="39">
        <f t="shared" si="135"/>
        <v>0</v>
      </c>
      <c r="W338" s="34">
        <f t="shared" si="136"/>
        <v>0</v>
      </c>
      <c r="X338" s="23">
        <f t="shared" si="137"/>
        <v>0</v>
      </c>
      <c r="Y338" s="39">
        <f t="shared" si="138"/>
        <v>7344845.8881480871</v>
      </c>
      <c r="Z338" s="34">
        <f t="shared" si="117"/>
        <v>222637.71695982391</v>
      </c>
      <c r="AA338" s="23">
        <f t="shared" si="139"/>
        <v>45905.28680092554</v>
      </c>
      <c r="AC338">
        <v>318</v>
      </c>
      <c r="AD338" s="3">
        <f t="shared" si="118"/>
        <v>0</v>
      </c>
      <c r="AE338" s="3">
        <f t="shared" si="119"/>
        <v>0</v>
      </c>
      <c r="AF338" s="3">
        <f t="shared" si="120"/>
        <v>0</v>
      </c>
      <c r="AG338" s="3">
        <f t="shared" si="121"/>
        <v>268543.00376074947</v>
      </c>
    </row>
    <row r="339" spans="2:33">
      <c r="B339">
        <v>319</v>
      </c>
      <c r="C339" s="3">
        <f t="shared" si="122"/>
        <v>7122208.1711883536</v>
      </c>
      <c r="D339">
        <f t="shared" si="123"/>
        <v>9.9000000000000005E-2</v>
      </c>
      <c r="E339" s="13">
        <f t="shared" si="112"/>
        <v>8.6498744788083837E-3</v>
      </c>
      <c r="F339" s="15">
        <f t="shared" si="124"/>
        <v>28012837.645321202</v>
      </c>
      <c r="G339" s="16">
        <f t="shared" si="125"/>
        <v>5.7181997166817957E-3</v>
      </c>
      <c r="H339" s="17">
        <f t="shared" si="113"/>
        <v>208406.28477934437</v>
      </c>
      <c r="I339" s="17">
        <f t="shared" si="114"/>
        <v>44513.801069927205</v>
      </c>
      <c r="J339" s="2">
        <f t="shared" si="126"/>
        <v>160183.00028692884</v>
      </c>
      <c r="K339" s="2">
        <f t="shared" si="127"/>
        <v>60220.643846601815</v>
      </c>
      <c r="L339" s="15">
        <f>K339/(1-SUM(G$21:G339))</f>
        <v>242307.52942728341</v>
      </c>
      <c r="M339" s="15">
        <f t="shared" si="128"/>
        <v>27770530.115893919</v>
      </c>
      <c r="N339" s="2">
        <f t="shared" si="115"/>
        <v>220403.64413353067</v>
      </c>
      <c r="O339" s="3">
        <f t="shared" si="116"/>
        <v>264917.4452034579</v>
      </c>
      <c r="P339" s="39">
        <f t="shared" si="129"/>
        <v>0</v>
      </c>
      <c r="Q339" s="34">
        <f t="shared" si="130"/>
        <v>0</v>
      </c>
      <c r="R339" s="23">
        <f t="shared" si="131"/>
        <v>0</v>
      </c>
      <c r="S339" s="39">
        <f t="shared" si="132"/>
        <v>0</v>
      </c>
      <c r="T339" s="34">
        <f t="shared" si="133"/>
        <v>0</v>
      </c>
      <c r="U339" s="23">
        <f t="shared" si="134"/>
        <v>0</v>
      </c>
      <c r="V339" s="39">
        <f t="shared" si="135"/>
        <v>0</v>
      </c>
      <c r="W339" s="34">
        <f t="shared" si="136"/>
        <v>0</v>
      </c>
      <c r="X339" s="23">
        <f t="shared" si="137"/>
        <v>0</v>
      </c>
      <c r="Y339" s="39">
        <f t="shared" si="138"/>
        <v>7122208.1711882632</v>
      </c>
      <c r="Z339" s="34">
        <f t="shared" si="117"/>
        <v>220403.64413353067</v>
      </c>
      <c r="AA339" s="23">
        <f t="shared" si="139"/>
        <v>44513.801069926645</v>
      </c>
      <c r="AC339">
        <v>319</v>
      </c>
      <c r="AD339" s="3">
        <f t="shared" si="118"/>
        <v>0</v>
      </c>
      <c r="AE339" s="3">
        <f t="shared" si="119"/>
        <v>0</v>
      </c>
      <c r="AF339" s="3">
        <f t="shared" si="120"/>
        <v>0</v>
      </c>
      <c r="AG339" s="3">
        <f t="shared" si="121"/>
        <v>264917.44520345732</v>
      </c>
    </row>
    <row r="340" spans="2:33">
      <c r="B340">
        <v>320</v>
      </c>
      <c r="C340" s="3">
        <f t="shared" si="122"/>
        <v>6901804.527054823</v>
      </c>
      <c r="D340">
        <f t="shared" si="123"/>
        <v>9.9000000000000005E-2</v>
      </c>
      <c r="E340" s="13">
        <f t="shared" si="112"/>
        <v>8.6498744788083837E-3</v>
      </c>
      <c r="F340" s="15">
        <f t="shared" si="124"/>
        <v>27770530.115893919</v>
      </c>
      <c r="G340" s="16">
        <f t="shared" si="125"/>
        <v>5.756916693930165E-3</v>
      </c>
      <c r="H340" s="17">
        <f t="shared" si="113"/>
        <v>206603.5965754081</v>
      </c>
      <c r="I340" s="17">
        <f t="shared" si="114"/>
        <v>43136.278294092641</v>
      </c>
      <c r="J340" s="2">
        <f t="shared" si="126"/>
        <v>159872.62842348011</v>
      </c>
      <c r="K340" s="2">
        <f t="shared" si="127"/>
        <v>58316.864667835405</v>
      </c>
      <c r="L340" s="15">
        <f>K340/(1-SUM(G$21:G340))</f>
        <v>240211.59971246767</v>
      </c>
      <c r="M340" s="15">
        <f t="shared" si="128"/>
        <v>27530318.51618145</v>
      </c>
      <c r="N340" s="2">
        <f t="shared" si="115"/>
        <v>218189.49309131553</v>
      </c>
      <c r="O340" s="3">
        <f t="shared" si="116"/>
        <v>261325.77138540818</v>
      </c>
      <c r="P340" s="39">
        <f t="shared" si="129"/>
        <v>0</v>
      </c>
      <c r="Q340" s="34">
        <f t="shared" si="130"/>
        <v>0</v>
      </c>
      <c r="R340" s="23">
        <f t="shared" si="131"/>
        <v>0</v>
      </c>
      <c r="S340" s="39">
        <f t="shared" si="132"/>
        <v>0</v>
      </c>
      <c r="T340" s="34">
        <f t="shared" si="133"/>
        <v>0</v>
      </c>
      <c r="U340" s="23">
        <f t="shared" si="134"/>
        <v>0</v>
      </c>
      <c r="V340" s="39">
        <f t="shared" si="135"/>
        <v>0</v>
      </c>
      <c r="W340" s="34">
        <f t="shared" si="136"/>
        <v>0</v>
      </c>
      <c r="X340" s="23">
        <f t="shared" si="137"/>
        <v>0</v>
      </c>
      <c r="Y340" s="39">
        <f t="shared" si="138"/>
        <v>6901804.5270547327</v>
      </c>
      <c r="Z340" s="34">
        <f t="shared" si="117"/>
        <v>218189.49309131553</v>
      </c>
      <c r="AA340" s="23">
        <f t="shared" si="139"/>
        <v>43136.278294092081</v>
      </c>
      <c r="AC340">
        <v>320</v>
      </c>
      <c r="AD340" s="3">
        <f t="shared" si="118"/>
        <v>0</v>
      </c>
      <c r="AE340" s="3">
        <f t="shared" si="119"/>
        <v>0</v>
      </c>
      <c r="AF340" s="3">
        <f t="shared" si="120"/>
        <v>0</v>
      </c>
      <c r="AG340" s="3">
        <f t="shared" si="121"/>
        <v>261325.7713854076</v>
      </c>
    </row>
    <row r="341" spans="2:33">
      <c r="B341">
        <v>321</v>
      </c>
      <c r="C341" s="3">
        <f t="shared" si="122"/>
        <v>6683615.033963507</v>
      </c>
      <c r="D341">
        <f t="shared" si="123"/>
        <v>9.9000000000000005E-2</v>
      </c>
      <c r="E341" s="13">
        <f t="shared" si="112"/>
        <v>8.6498744788083837E-3</v>
      </c>
      <c r="F341" s="15">
        <f t="shared" si="124"/>
        <v>27530318.51618145</v>
      </c>
      <c r="G341" s="16">
        <f t="shared" si="125"/>
        <v>5.7958958173786514E-3</v>
      </c>
      <c r="H341" s="17">
        <f t="shared" si="113"/>
        <v>204816.5013981603</v>
      </c>
      <c r="I341" s="17">
        <f t="shared" si="114"/>
        <v>41772.593962271916</v>
      </c>
      <c r="J341" s="2">
        <f t="shared" si="126"/>
        <v>159562.85793903811</v>
      </c>
      <c r="K341" s="2">
        <f t="shared" si="127"/>
        <v>56432.23241580835</v>
      </c>
      <c r="L341" s="15">
        <f>K341/(1-SUM(G$21:G341))</f>
        <v>238133.79952660139</v>
      </c>
      <c r="M341" s="15">
        <f t="shared" si="128"/>
        <v>27292184.716654848</v>
      </c>
      <c r="N341" s="2">
        <f t="shared" si="115"/>
        <v>215995.09035484644</v>
      </c>
      <c r="O341" s="3">
        <f t="shared" si="116"/>
        <v>257767.68431711837</v>
      </c>
      <c r="P341" s="39">
        <f t="shared" si="129"/>
        <v>0</v>
      </c>
      <c r="Q341" s="34">
        <f t="shared" si="130"/>
        <v>0</v>
      </c>
      <c r="R341" s="23">
        <f t="shared" si="131"/>
        <v>0</v>
      </c>
      <c r="S341" s="39">
        <f t="shared" si="132"/>
        <v>0</v>
      </c>
      <c r="T341" s="34">
        <f t="shared" si="133"/>
        <v>0</v>
      </c>
      <c r="U341" s="23">
        <f t="shared" si="134"/>
        <v>0</v>
      </c>
      <c r="V341" s="39">
        <f t="shared" si="135"/>
        <v>0</v>
      </c>
      <c r="W341" s="34">
        <f t="shared" si="136"/>
        <v>0</v>
      </c>
      <c r="X341" s="23">
        <f t="shared" si="137"/>
        <v>0</v>
      </c>
      <c r="Y341" s="39">
        <f t="shared" si="138"/>
        <v>6683615.0339634167</v>
      </c>
      <c r="Z341" s="34">
        <f t="shared" si="117"/>
        <v>215995.09035484644</v>
      </c>
      <c r="AA341" s="23">
        <f t="shared" si="139"/>
        <v>41772.593962271356</v>
      </c>
      <c r="AC341">
        <v>321</v>
      </c>
      <c r="AD341" s="3">
        <f t="shared" si="118"/>
        <v>0</v>
      </c>
      <c r="AE341" s="3">
        <f t="shared" si="119"/>
        <v>0</v>
      </c>
      <c r="AF341" s="3">
        <f t="shared" si="120"/>
        <v>0</v>
      </c>
      <c r="AG341" s="3">
        <f t="shared" si="121"/>
        <v>257767.68431711779</v>
      </c>
    </row>
    <row r="342" spans="2:33">
      <c r="B342">
        <v>322</v>
      </c>
      <c r="C342" s="3">
        <f t="shared" si="122"/>
        <v>6467619.9436086603</v>
      </c>
      <c r="D342">
        <f t="shared" si="123"/>
        <v>9.9000000000000005E-2</v>
      </c>
      <c r="E342" s="13">
        <f t="shared" ref="E342:E377" si="140">1-(1-D342)^(1/12)</f>
        <v>8.6498744788083837E-3</v>
      </c>
      <c r="F342" s="15">
        <f t="shared" si="124"/>
        <v>27292184.716654848</v>
      </c>
      <c r="G342" s="16">
        <f t="shared" si="125"/>
        <v>5.835138861975485E-3</v>
      </c>
      <c r="H342" s="17">
        <f t="shared" ref="H342:H377" si="141">F342*$C$5/12*(1+$C$5/12)^$C$4/((1+$C$5/12)^$C$4-1)</f>
        <v>203044.86436987738</v>
      </c>
      <c r="I342" s="17">
        <f t="shared" ref="I342:I377" si="142">C342*$C$3/12</f>
        <v>40422.624647554127</v>
      </c>
      <c r="J342" s="2">
        <f t="shared" si="126"/>
        <v>159253.6876683661</v>
      </c>
      <c r="K342" s="2">
        <f t="shared" si="127"/>
        <v>54566.576280233945</v>
      </c>
      <c r="L342" s="15">
        <f>K342/(1-SUM(G$21:G342))</f>
        <v>236073.97205153503</v>
      </c>
      <c r="M342" s="15">
        <f t="shared" si="128"/>
        <v>27056110.744603314</v>
      </c>
      <c r="N342" s="2">
        <f t="shared" ref="N342:N377" si="143">J342+K342</f>
        <v>213820.26394860004</v>
      </c>
      <c r="O342" s="3">
        <f t="shared" ref="O342:O377" si="144">N342+I342</f>
        <v>254242.88859615417</v>
      </c>
      <c r="P342" s="39">
        <f t="shared" si="129"/>
        <v>0</v>
      </c>
      <c r="Q342" s="34">
        <f t="shared" si="130"/>
        <v>0</v>
      </c>
      <c r="R342" s="23">
        <f t="shared" si="131"/>
        <v>0</v>
      </c>
      <c r="S342" s="39">
        <f t="shared" si="132"/>
        <v>0</v>
      </c>
      <c r="T342" s="34">
        <f t="shared" si="133"/>
        <v>0</v>
      </c>
      <c r="U342" s="23">
        <f t="shared" si="134"/>
        <v>0</v>
      </c>
      <c r="V342" s="39">
        <f t="shared" si="135"/>
        <v>0</v>
      </c>
      <c r="W342" s="34">
        <f t="shared" si="136"/>
        <v>0</v>
      </c>
      <c r="X342" s="23">
        <f t="shared" si="137"/>
        <v>0</v>
      </c>
      <c r="Y342" s="39">
        <f t="shared" si="138"/>
        <v>6467619.9436085699</v>
      </c>
      <c r="Z342" s="34">
        <f t="shared" ref="Z342:Z377" si="145">IF(N342-Q342-T342-W342&gt;0, IF(Y342&gt;N342-Q342-T342-W342,N342-Q342-T342-W342,Y342),0)</f>
        <v>213820.26394860004</v>
      </c>
      <c r="AA342" s="23">
        <f t="shared" si="139"/>
        <v>40422.624647553559</v>
      </c>
      <c r="AC342">
        <v>322</v>
      </c>
      <c r="AD342" s="3">
        <f t="shared" ref="AD342:AD377" si="146">Q342+R342</f>
        <v>0</v>
      </c>
      <c r="AE342" s="3">
        <f t="shared" ref="AE342:AE377" si="147">T342+U342</f>
        <v>0</v>
      </c>
      <c r="AF342" s="3">
        <f t="shared" ref="AF342:AF377" si="148">W342+X342</f>
        <v>0</v>
      </c>
      <c r="AG342" s="3">
        <f t="shared" ref="AG342:AG377" si="149">Z342+AA342</f>
        <v>254242.88859615359</v>
      </c>
    </row>
    <row r="343" spans="2:33">
      <c r="B343">
        <v>323</v>
      </c>
      <c r="C343" s="3">
        <f t="shared" ref="C343:C377" si="150">C342-J342-K342</f>
        <v>6253799.6796600595</v>
      </c>
      <c r="D343">
        <f t="shared" ref="D343:D377" si="151">MIN(B343+3,30)*0.002*$C$6/100</f>
        <v>9.9000000000000005E-2</v>
      </c>
      <c r="E343" s="13">
        <f t="shared" si="140"/>
        <v>8.6498744788083837E-3</v>
      </c>
      <c r="F343" s="15">
        <f t="shared" ref="F343:F377" si="152">M342</f>
        <v>27056110.744603314</v>
      </c>
      <c r="G343" s="16">
        <f t="shared" ref="G343:G377" si="153">$C$5/12*(1+$C$5/12)^(B343-1)/((1+$C$5/12)^$C$4-1)</f>
        <v>5.8746476146867791E-3</v>
      </c>
      <c r="H343" s="17">
        <f t="shared" si="141"/>
        <v>201288.55177951118</v>
      </c>
      <c r="I343" s="17">
        <f t="shared" si="142"/>
        <v>39086.247997875369</v>
      </c>
      <c r="J343" s="2">
        <f t="shared" ref="J343:J377" si="154">F343*G343</f>
        <v>158945.11644848521</v>
      </c>
      <c r="K343" s="2">
        <f t="shared" ref="K343:K377" si="155">(C343-J343)*E343</f>
        <v>52719.726938372616</v>
      </c>
      <c r="L343" s="15">
        <f>K343/(1-SUM(G$21:G343))</f>
        <v>234031.96182557603</v>
      </c>
      <c r="M343" s="15">
        <f t="shared" ref="M343:M376" si="156">F343-L343</f>
        <v>26822078.782777738</v>
      </c>
      <c r="N343" s="2">
        <f t="shared" si="143"/>
        <v>211664.84338685783</v>
      </c>
      <c r="O343" s="3">
        <f t="shared" si="144"/>
        <v>250751.09138473321</v>
      </c>
      <c r="P343" s="39">
        <f t="shared" ref="P343:P377" si="157">P342-Q342</f>
        <v>0</v>
      </c>
      <c r="Q343" s="34">
        <f t="shared" ref="Q343:Q377" si="158">IF(P343&gt;N343, N343, P343)</f>
        <v>0</v>
      </c>
      <c r="R343" s="23">
        <f t="shared" ref="R343:R377" si="159">P343*D$10/12</f>
        <v>0</v>
      </c>
      <c r="S343" s="39">
        <f t="shared" ref="S343:S377" si="160">S342-T342</f>
        <v>0</v>
      </c>
      <c r="T343" s="34">
        <f t="shared" ref="T343:T377" si="161">IF(N343-Q343&gt;0, IF(S343&gt;N343-Q343,N343-Q343,S343),0)</f>
        <v>0</v>
      </c>
      <c r="U343" s="23">
        <f t="shared" ref="U343:U377" si="162">S343*D$11/12</f>
        <v>0</v>
      </c>
      <c r="V343" s="39">
        <f t="shared" ref="V343:V377" si="163">V342-W342</f>
        <v>0</v>
      </c>
      <c r="W343" s="34">
        <f t="shared" ref="W343:W377" si="164">IF(N343-Q343-T343&gt;0, IF(V343&gt;N343-Q343-T343,N343-Q343-T343,V343),0)</f>
        <v>0</v>
      </c>
      <c r="X343" s="23">
        <f t="shared" ref="X343:X377" si="165">V343*D$12/12</f>
        <v>0</v>
      </c>
      <c r="Y343" s="39">
        <f t="shared" ref="Y343:Y377" si="166">Y342-Z342</f>
        <v>6253799.6796599701</v>
      </c>
      <c r="Z343" s="34">
        <f t="shared" si="145"/>
        <v>211664.84338685783</v>
      </c>
      <c r="AA343" s="23">
        <f t="shared" ref="AA343:AA377" si="167">Y343*D$13/12</f>
        <v>39086.247997874809</v>
      </c>
      <c r="AC343">
        <v>323</v>
      </c>
      <c r="AD343" s="3">
        <f t="shared" si="146"/>
        <v>0</v>
      </c>
      <c r="AE343" s="3">
        <f t="shared" si="147"/>
        <v>0</v>
      </c>
      <c r="AF343" s="3">
        <f t="shared" si="148"/>
        <v>0</v>
      </c>
      <c r="AG343" s="3">
        <f t="shared" si="149"/>
        <v>250751.09138473263</v>
      </c>
    </row>
    <row r="344" spans="2:33">
      <c r="B344">
        <v>324</v>
      </c>
      <c r="C344" s="3">
        <f t="shared" si="150"/>
        <v>6042134.8362732017</v>
      </c>
      <c r="D344">
        <f t="shared" si="151"/>
        <v>9.9000000000000005E-2</v>
      </c>
      <c r="E344" s="13">
        <f t="shared" si="140"/>
        <v>8.6498744788083837E-3</v>
      </c>
      <c r="F344" s="15">
        <f t="shared" si="152"/>
        <v>26822078.782777738</v>
      </c>
      <c r="G344" s="16">
        <f t="shared" si="153"/>
        <v>5.9144238745778878E-3</v>
      </c>
      <c r="H344" s="17">
        <f t="shared" si="141"/>
        <v>199547.43107259716</v>
      </c>
      <c r="I344" s="17">
        <f t="shared" si="142"/>
        <v>37763.342726707509</v>
      </c>
      <c r="J344" s="2">
        <f t="shared" si="154"/>
        <v>158637.14311866966</v>
      </c>
      <c r="K344" s="2">
        <f t="shared" si="155"/>
        <v>50891.516542145386</v>
      </c>
      <c r="L344" s="15">
        <f>K344/(1-SUM(G$21:G344))</f>
        <v>232007.61473175598</v>
      </c>
      <c r="M344" s="15">
        <f t="shared" si="156"/>
        <v>26590071.168045983</v>
      </c>
      <c r="N344" s="2">
        <f t="shared" si="143"/>
        <v>209528.65966081503</v>
      </c>
      <c r="O344" s="3">
        <f t="shared" si="144"/>
        <v>247292.00238752255</v>
      </c>
      <c r="P344" s="39">
        <f t="shared" si="157"/>
        <v>0</v>
      </c>
      <c r="Q344" s="34">
        <f t="shared" si="158"/>
        <v>0</v>
      </c>
      <c r="R344" s="23">
        <f t="shared" si="159"/>
        <v>0</v>
      </c>
      <c r="S344" s="39">
        <f t="shared" si="160"/>
        <v>0</v>
      </c>
      <c r="T344" s="34">
        <f t="shared" si="161"/>
        <v>0</v>
      </c>
      <c r="U344" s="23">
        <f t="shared" si="162"/>
        <v>0</v>
      </c>
      <c r="V344" s="39">
        <f t="shared" si="163"/>
        <v>0</v>
      </c>
      <c r="W344" s="34">
        <f t="shared" si="164"/>
        <v>0</v>
      </c>
      <c r="X344" s="23">
        <f t="shared" si="165"/>
        <v>0</v>
      </c>
      <c r="Y344" s="39">
        <f t="shared" si="166"/>
        <v>6042134.8362731123</v>
      </c>
      <c r="Z344" s="34">
        <f t="shared" si="145"/>
        <v>209528.65966081503</v>
      </c>
      <c r="AA344" s="23">
        <f t="shared" si="167"/>
        <v>37763.342726706949</v>
      </c>
      <c r="AC344">
        <v>324</v>
      </c>
      <c r="AD344" s="3">
        <f t="shared" si="146"/>
        <v>0</v>
      </c>
      <c r="AE344" s="3">
        <f t="shared" si="147"/>
        <v>0</v>
      </c>
      <c r="AF344" s="3">
        <f t="shared" si="148"/>
        <v>0</v>
      </c>
      <c r="AG344" s="3">
        <f t="shared" si="149"/>
        <v>247292.00238752196</v>
      </c>
    </row>
    <row r="345" spans="2:33">
      <c r="B345">
        <v>325</v>
      </c>
      <c r="C345" s="3">
        <f t="shared" si="150"/>
        <v>5832606.1766123874</v>
      </c>
      <c r="D345">
        <f t="shared" si="151"/>
        <v>9.9000000000000005E-2</v>
      </c>
      <c r="E345" s="13">
        <f t="shared" si="140"/>
        <v>8.6498744788083837E-3</v>
      </c>
      <c r="F345" s="15">
        <f t="shared" si="152"/>
        <v>26590071.168045983</v>
      </c>
      <c r="G345" s="16">
        <f t="shared" si="153"/>
        <v>5.9544694528953423E-3</v>
      </c>
      <c r="H345" s="17">
        <f t="shared" si="141"/>
        <v>197821.37084125038</v>
      </c>
      <c r="I345" s="17">
        <f t="shared" si="142"/>
        <v>36453.788603827423</v>
      </c>
      <c r="J345" s="2">
        <f t="shared" si="154"/>
        <v>158329.76652044296</v>
      </c>
      <c r="K345" s="2">
        <f t="shared" si="155"/>
        <v>49081.77870535876</v>
      </c>
      <c r="L345" s="15">
        <f>K345/(1-SUM(G$21:G345))</f>
        <v>230000.7779861991</v>
      </c>
      <c r="M345" s="15">
        <f t="shared" si="156"/>
        <v>26360070.390059784</v>
      </c>
      <c r="N345" s="2">
        <f t="shared" si="143"/>
        <v>207411.54522580173</v>
      </c>
      <c r="O345" s="3">
        <f t="shared" si="144"/>
        <v>243865.33382962915</v>
      </c>
      <c r="P345" s="39">
        <f t="shared" si="157"/>
        <v>0</v>
      </c>
      <c r="Q345" s="34">
        <f t="shared" si="158"/>
        <v>0</v>
      </c>
      <c r="R345" s="23">
        <f t="shared" si="159"/>
        <v>0</v>
      </c>
      <c r="S345" s="39">
        <f t="shared" si="160"/>
        <v>0</v>
      </c>
      <c r="T345" s="34">
        <f t="shared" si="161"/>
        <v>0</v>
      </c>
      <c r="U345" s="23">
        <f t="shared" si="162"/>
        <v>0</v>
      </c>
      <c r="V345" s="39">
        <f t="shared" si="163"/>
        <v>0</v>
      </c>
      <c r="W345" s="34">
        <f t="shared" si="164"/>
        <v>0</v>
      </c>
      <c r="X345" s="23">
        <f t="shared" si="165"/>
        <v>0</v>
      </c>
      <c r="Y345" s="39">
        <f t="shared" si="166"/>
        <v>5832606.1766122971</v>
      </c>
      <c r="Z345" s="34">
        <f t="shared" si="145"/>
        <v>207411.54522580173</v>
      </c>
      <c r="AA345" s="23">
        <f t="shared" si="167"/>
        <v>36453.788603826855</v>
      </c>
      <c r="AC345">
        <v>325</v>
      </c>
      <c r="AD345" s="3">
        <f t="shared" si="146"/>
        <v>0</v>
      </c>
      <c r="AE345" s="3">
        <f t="shared" si="147"/>
        <v>0</v>
      </c>
      <c r="AF345" s="3">
        <f t="shared" si="148"/>
        <v>0</v>
      </c>
      <c r="AG345" s="3">
        <f t="shared" si="149"/>
        <v>243865.33382962859</v>
      </c>
    </row>
    <row r="346" spans="2:33">
      <c r="B346">
        <v>326</v>
      </c>
      <c r="C346" s="3">
        <f t="shared" si="150"/>
        <v>5625194.6313865855</v>
      </c>
      <c r="D346">
        <f t="shared" si="151"/>
        <v>9.9000000000000005E-2</v>
      </c>
      <c r="E346" s="13">
        <f t="shared" si="140"/>
        <v>8.6498744788083837E-3</v>
      </c>
      <c r="F346" s="15">
        <f t="shared" si="152"/>
        <v>26360070.390059784</v>
      </c>
      <c r="G346" s="16">
        <f t="shared" si="153"/>
        <v>5.9947861731493215E-3</v>
      </c>
      <c r="H346" s="17">
        <f t="shared" si="141"/>
        <v>196110.24081424761</v>
      </c>
      <c r="I346" s="17">
        <f t="shared" si="142"/>
        <v>35157.46644616616</v>
      </c>
      <c r="J346" s="2">
        <f t="shared" si="154"/>
        <v>158022.98549757325</v>
      </c>
      <c r="K346" s="2">
        <f t="shared" si="155"/>
        <v>47290.348491040189</v>
      </c>
      <c r="L346" s="15">
        <f>K346/(1-SUM(G$21:G346))</f>
        <v>228011.30012659074</v>
      </c>
      <c r="M346" s="15">
        <f t="shared" si="156"/>
        <v>26132059.089933194</v>
      </c>
      <c r="N346" s="2">
        <f t="shared" si="143"/>
        <v>205313.33398861345</v>
      </c>
      <c r="O346" s="3">
        <f t="shared" si="144"/>
        <v>240470.80043477961</v>
      </c>
      <c r="P346" s="39">
        <f t="shared" si="157"/>
        <v>0</v>
      </c>
      <c r="Q346" s="34">
        <f t="shared" si="158"/>
        <v>0</v>
      </c>
      <c r="R346" s="23">
        <f t="shared" si="159"/>
        <v>0</v>
      </c>
      <c r="S346" s="39">
        <f t="shared" si="160"/>
        <v>0</v>
      </c>
      <c r="T346" s="34">
        <f t="shared" si="161"/>
        <v>0</v>
      </c>
      <c r="U346" s="23">
        <f t="shared" si="162"/>
        <v>0</v>
      </c>
      <c r="V346" s="39">
        <f t="shared" si="163"/>
        <v>0</v>
      </c>
      <c r="W346" s="34">
        <f t="shared" si="164"/>
        <v>0</v>
      </c>
      <c r="X346" s="23">
        <f t="shared" si="165"/>
        <v>0</v>
      </c>
      <c r="Y346" s="39">
        <f t="shared" si="166"/>
        <v>5625194.6313864952</v>
      </c>
      <c r="Z346" s="34">
        <f t="shared" si="145"/>
        <v>205313.33398861345</v>
      </c>
      <c r="AA346" s="23">
        <f t="shared" si="167"/>
        <v>35157.466446165592</v>
      </c>
      <c r="AC346">
        <v>326</v>
      </c>
      <c r="AD346" s="3">
        <f t="shared" si="146"/>
        <v>0</v>
      </c>
      <c r="AE346" s="3">
        <f t="shared" si="147"/>
        <v>0</v>
      </c>
      <c r="AF346" s="3">
        <f t="shared" si="148"/>
        <v>0</v>
      </c>
      <c r="AG346" s="3">
        <f t="shared" si="149"/>
        <v>240470.80043477903</v>
      </c>
    </row>
    <row r="347" spans="2:33">
      <c r="B347">
        <v>327</v>
      </c>
      <c r="C347" s="3">
        <f t="shared" si="150"/>
        <v>5419881.2973979721</v>
      </c>
      <c r="D347">
        <f t="shared" si="151"/>
        <v>9.9000000000000005E-2</v>
      </c>
      <c r="E347" s="13">
        <f t="shared" si="140"/>
        <v>8.6498744788083837E-3</v>
      </c>
      <c r="F347" s="15">
        <f t="shared" si="152"/>
        <v>26132059.089933194</v>
      </c>
      <c r="G347" s="16">
        <f t="shared" si="153"/>
        <v>6.0353758711966876E-3</v>
      </c>
      <c r="H347" s="17">
        <f t="shared" si="141"/>
        <v>194413.91184719533</v>
      </c>
      <c r="I347" s="17">
        <f t="shared" si="142"/>
        <v>33874.258108737326</v>
      </c>
      <c r="J347" s="2">
        <f t="shared" si="154"/>
        <v>157716.79889606888</v>
      </c>
      <c r="K347" s="2">
        <f t="shared" si="155"/>
        <v>45517.062398883128</v>
      </c>
      <c r="L347" s="15">
        <f>K347/(1-SUM(G$21:G347))</f>
        <v>226039.0310007465</v>
      </c>
      <c r="M347" s="15">
        <f t="shared" si="156"/>
        <v>25906020.058932446</v>
      </c>
      <c r="N347" s="2">
        <f t="shared" si="143"/>
        <v>203233.86129495202</v>
      </c>
      <c r="O347" s="3">
        <f t="shared" si="144"/>
        <v>237108.11940368934</v>
      </c>
      <c r="P347" s="39">
        <f t="shared" si="157"/>
        <v>0</v>
      </c>
      <c r="Q347" s="34">
        <f t="shared" si="158"/>
        <v>0</v>
      </c>
      <c r="R347" s="23">
        <f t="shared" si="159"/>
        <v>0</v>
      </c>
      <c r="S347" s="39">
        <f t="shared" si="160"/>
        <v>0</v>
      </c>
      <c r="T347" s="34">
        <f t="shared" si="161"/>
        <v>0</v>
      </c>
      <c r="U347" s="23">
        <f t="shared" si="162"/>
        <v>0</v>
      </c>
      <c r="V347" s="39">
        <f t="shared" si="163"/>
        <v>0</v>
      </c>
      <c r="W347" s="34">
        <f t="shared" si="164"/>
        <v>0</v>
      </c>
      <c r="X347" s="23">
        <f t="shared" si="165"/>
        <v>0</v>
      </c>
      <c r="Y347" s="39">
        <f t="shared" si="166"/>
        <v>5419881.2973978817</v>
      </c>
      <c r="Z347" s="34">
        <f t="shared" si="145"/>
        <v>203233.86129495202</v>
      </c>
      <c r="AA347" s="23">
        <f t="shared" si="167"/>
        <v>33874.258108736758</v>
      </c>
      <c r="AC347">
        <v>327</v>
      </c>
      <c r="AD347" s="3">
        <f t="shared" si="146"/>
        <v>0</v>
      </c>
      <c r="AE347" s="3">
        <f t="shared" si="147"/>
        <v>0</v>
      </c>
      <c r="AF347" s="3">
        <f t="shared" si="148"/>
        <v>0</v>
      </c>
      <c r="AG347" s="3">
        <f t="shared" si="149"/>
        <v>237108.11940368876</v>
      </c>
    </row>
    <row r="348" spans="2:33">
      <c r="B348">
        <v>328</v>
      </c>
      <c r="C348" s="3">
        <f t="shared" si="150"/>
        <v>5216647.4361030199</v>
      </c>
      <c r="D348">
        <f t="shared" si="151"/>
        <v>9.9000000000000005E-2</v>
      </c>
      <c r="E348" s="13">
        <f t="shared" si="140"/>
        <v>8.6498744788083837E-3</v>
      </c>
      <c r="F348" s="15">
        <f t="shared" si="152"/>
        <v>25906020.058932446</v>
      </c>
      <c r="G348" s="16">
        <f t="shared" si="153"/>
        <v>6.0762403953245848E-3</v>
      </c>
      <c r="H348" s="17">
        <f t="shared" si="141"/>
        <v>192732.25591278283</v>
      </c>
      <c r="I348" s="17">
        <f t="shared" si="142"/>
        <v>32604.046475643874</v>
      </c>
      <c r="J348" s="2">
        <f t="shared" si="154"/>
        <v>157411.20556417431</v>
      </c>
      <c r="K348" s="2">
        <f t="shared" si="155"/>
        <v>43761.758352800694</v>
      </c>
      <c r="L348" s="15">
        <f>K348/(1-SUM(G$21:G348))</f>
        <v>224083.82175527926</v>
      </c>
      <c r="M348" s="15">
        <f t="shared" si="156"/>
        <v>25681936.237177167</v>
      </c>
      <c r="N348" s="2">
        <f t="shared" si="143"/>
        <v>201172.96391697502</v>
      </c>
      <c r="O348" s="3">
        <f t="shared" si="144"/>
        <v>233777.01039261889</v>
      </c>
      <c r="P348" s="39">
        <f t="shared" si="157"/>
        <v>0</v>
      </c>
      <c r="Q348" s="34">
        <f t="shared" si="158"/>
        <v>0</v>
      </c>
      <c r="R348" s="23">
        <f t="shared" si="159"/>
        <v>0</v>
      </c>
      <c r="S348" s="39">
        <f t="shared" si="160"/>
        <v>0</v>
      </c>
      <c r="T348" s="34">
        <f t="shared" si="161"/>
        <v>0</v>
      </c>
      <c r="U348" s="23">
        <f t="shared" si="162"/>
        <v>0</v>
      </c>
      <c r="V348" s="39">
        <f t="shared" si="163"/>
        <v>0</v>
      </c>
      <c r="W348" s="34">
        <f t="shared" si="164"/>
        <v>0</v>
      </c>
      <c r="X348" s="23">
        <f t="shared" si="165"/>
        <v>0</v>
      </c>
      <c r="Y348" s="39">
        <f t="shared" si="166"/>
        <v>5216647.4361029295</v>
      </c>
      <c r="Z348" s="34">
        <f t="shared" si="145"/>
        <v>201172.96391697502</v>
      </c>
      <c r="AA348" s="23">
        <f t="shared" si="167"/>
        <v>32604.046475643307</v>
      </c>
      <c r="AC348">
        <v>328</v>
      </c>
      <c r="AD348" s="3">
        <f t="shared" si="146"/>
        <v>0</v>
      </c>
      <c r="AE348" s="3">
        <f t="shared" si="147"/>
        <v>0</v>
      </c>
      <c r="AF348" s="3">
        <f t="shared" si="148"/>
        <v>0</v>
      </c>
      <c r="AG348" s="3">
        <f t="shared" si="149"/>
        <v>233777.01039261831</v>
      </c>
    </row>
    <row r="349" spans="2:33">
      <c r="B349">
        <v>329</v>
      </c>
      <c r="C349" s="3">
        <f t="shared" si="150"/>
        <v>5015474.4721860457</v>
      </c>
      <c r="D349">
        <f t="shared" si="151"/>
        <v>9.9000000000000005E-2</v>
      </c>
      <c r="E349" s="13">
        <f t="shared" si="140"/>
        <v>8.6498744788083837E-3</v>
      </c>
      <c r="F349" s="15">
        <f t="shared" si="152"/>
        <v>25681936.237177167</v>
      </c>
      <c r="G349" s="16">
        <f t="shared" si="153"/>
        <v>6.1173816063345952E-3</v>
      </c>
      <c r="H349" s="17">
        <f t="shared" si="141"/>
        <v>191065.14609111947</v>
      </c>
      <c r="I349" s="17">
        <f t="shared" si="142"/>
        <v>31346.715451162785</v>
      </c>
      <c r="J349" s="2">
        <f t="shared" si="154"/>
        <v>157106.20435236552</v>
      </c>
      <c r="K349" s="2">
        <f t="shared" si="155"/>
        <v>42024.27568858704</v>
      </c>
      <c r="L349" s="15">
        <f>K349/(1-SUM(G$21:G349))</f>
        <v>222145.5248243651</v>
      </c>
      <c r="M349" s="15">
        <f t="shared" si="156"/>
        <v>25459790.712352801</v>
      </c>
      <c r="N349" s="2">
        <f t="shared" si="143"/>
        <v>199130.48004095256</v>
      </c>
      <c r="O349" s="3">
        <f t="shared" si="144"/>
        <v>230477.19549211534</v>
      </c>
      <c r="P349" s="39">
        <f t="shared" si="157"/>
        <v>0</v>
      </c>
      <c r="Q349" s="34">
        <f t="shared" si="158"/>
        <v>0</v>
      </c>
      <c r="R349" s="23">
        <f t="shared" si="159"/>
        <v>0</v>
      </c>
      <c r="S349" s="39">
        <f t="shared" si="160"/>
        <v>0</v>
      </c>
      <c r="T349" s="34">
        <f t="shared" si="161"/>
        <v>0</v>
      </c>
      <c r="U349" s="23">
        <f t="shared" si="162"/>
        <v>0</v>
      </c>
      <c r="V349" s="39">
        <f t="shared" si="163"/>
        <v>0</v>
      </c>
      <c r="W349" s="34">
        <f t="shared" si="164"/>
        <v>0</v>
      </c>
      <c r="X349" s="23">
        <f t="shared" si="165"/>
        <v>0</v>
      </c>
      <c r="Y349" s="39">
        <f t="shared" si="166"/>
        <v>5015474.4721859545</v>
      </c>
      <c r="Z349" s="34">
        <f t="shared" si="145"/>
        <v>199130.48004095256</v>
      </c>
      <c r="AA349" s="23">
        <f t="shared" si="167"/>
        <v>31346.715451162218</v>
      </c>
      <c r="AC349">
        <v>329</v>
      </c>
      <c r="AD349" s="3">
        <f t="shared" si="146"/>
        <v>0</v>
      </c>
      <c r="AE349" s="3">
        <f t="shared" si="147"/>
        <v>0</v>
      </c>
      <c r="AF349" s="3">
        <f t="shared" si="148"/>
        <v>0</v>
      </c>
      <c r="AG349" s="3">
        <f t="shared" si="149"/>
        <v>230477.19549211478</v>
      </c>
    </row>
    <row r="350" spans="2:33">
      <c r="B350">
        <v>330</v>
      </c>
      <c r="C350" s="3">
        <f t="shared" si="150"/>
        <v>4816343.9921450932</v>
      </c>
      <c r="D350">
        <f t="shared" si="151"/>
        <v>9.9000000000000005E-2</v>
      </c>
      <c r="E350" s="13">
        <f t="shared" si="140"/>
        <v>8.6498744788083837E-3</v>
      </c>
      <c r="F350" s="15">
        <f t="shared" si="152"/>
        <v>25459790.712352801</v>
      </c>
      <c r="G350" s="16">
        <f t="shared" si="153"/>
        <v>6.1588013776274859E-3</v>
      </c>
      <c r="H350" s="17">
        <f t="shared" si="141"/>
        <v>189412.45656015596</v>
      </c>
      <c r="I350" s="17">
        <f t="shared" si="142"/>
        <v>30102.149950906834</v>
      </c>
      <c r="J350" s="2">
        <f t="shared" si="154"/>
        <v>156801.79411334591</v>
      </c>
      <c r="K350" s="2">
        <f t="shared" si="155"/>
        <v>40304.455141685532</v>
      </c>
      <c r="L350" s="15">
        <f>K350/(1-SUM(G$21:G350))</f>
        <v>220223.99391860608</v>
      </c>
      <c r="M350" s="15">
        <f t="shared" si="156"/>
        <v>25239566.718434196</v>
      </c>
      <c r="N350" s="2">
        <f t="shared" si="143"/>
        <v>197106.24925503143</v>
      </c>
      <c r="O350" s="3">
        <f t="shared" si="144"/>
        <v>227208.39920593827</v>
      </c>
      <c r="P350" s="39">
        <f t="shared" si="157"/>
        <v>0</v>
      </c>
      <c r="Q350" s="34">
        <f t="shared" si="158"/>
        <v>0</v>
      </c>
      <c r="R350" s="23">
        <f t="shared" si="159"/>
        <v>0</v>
      </c>
      <c r="S350" s="39">
        <f t="shared" si="160"/>
        <v>0</v>
      </c>
      <c r="T350" s="34">
        <f t="shared" si="161"/>
        <v>0</v>
      </c>
      <c r="U350" s="23">
        <f t="shared" si="162"/>
        <v>0</v>
      </c>
      <c r="V350" s="39">
        <f t="shared" si="163"/>
        <v>0</v>
      </c>
      <c r="W350" s="34">
        <f t="shared" si="164"/>
        <v>0</v>
      </c>
      <c r="X350" s="23">
        <f t="shared" si="165"/>
        <v>0</v>
      </c>
      <c r="Y350" s="39">
        <f t="shared" si="166"/>
        <v>4816343.9921450019</v>
      </c>
      <c r="Z350" s="34">
        <f t="shared" si="145"/>
        <v>197106.24925503143</v>
      </c>
      <c r="AA350" s="23">
        <f t="shared" si="167"/>
        <v>30102.14995090626</v>
      </c>
      <c r="AC350">
        <v>330</v>
      </c>
      <c r="AD350" s="3">
        <f t="shared" si="146"/>
        <v>0</v>
      </c>
      <c r="AE350" s="3">
        <f t="shared" si="147"/>
        <v>0</v>
      </c>
      <c r="AF350" s="3">
        <f t="shared" si="148"/>
        <v>0</v>
      </c>
      <c r="AG350" s="3">
        <f t="shared" si="149"/>
        <v>227208.39920593769</v>
      </c>
    </row>
    <row r="351" spans="2:33">
      <c r="B351">
        <v>331</v>
      </c>
      <c r="C351" s="3">
        <f t="shared" si="150"/>
        <v>4619237.7428900618</v>
      </c>
      <c r="D351">
        <f t="shared" si="151"/>
        <v>9.9000000000000005E-2</v>
      </c>
      <c r="E351" s="13">
        <f t="shared" si="140"/>
        <v>8.6498744788083837E-3</v>
      </c>
      <c r="F351" s="15">
        <f t="shared" si="152"/>
        <v>25239566.718434196</v>
      </c>
      <c r="G351" s="16">
        <f t="shared" si="153"/>
        <v>6.2005015952885057E-3</v>
      </c>
      <c r="H351" s="17">
        <f t="shared" si="141"/>
        <v>187774.06258618771</v>
      </c>
      <c r="I351" s="17">
        <f t="shared" si="142"/>
        <v>28870.235893062883</v>
      </c>
      <c r="J351" s="2">
        <f t="shared" si="154"/>
        <v>156497.9737020419</v>
      </c>
      <c r="K351" s="2">
        <f t="shared" si="155"/>
        <v>38602.138835062673</v>
      </c>
      <c r="L351" s="15">
        <f>K351/(1-SUM(G$21:G351))</f>
        <v>218319.08401398911</v>
      </c>
      <c r="M351" s="15">
        <f t="shared" si="156"/>
        <v>25021247.634420209</v>
      </c>
      <c r="N351" s="2">
        <f t="shared" si="143"/>
        <v>195100.11253710458</v>
      </c>
      <c r="O351" s="3">
        <f t="shared" si="144"/>
        <v>223970.34843016748</v>
      </c>
      <c r="P351" s="39">
        <f t="shared" si="157"/>
        <v>0</v>
      </c>
      <c r="Q351" s="34">
        <f t="shared" si="158"/>
        <v>0</v>
      </c>
      <c r="R351" s="23">
        <f t="shared" si="159"/>
        <v>0</v>
      </c>
      <c r="S351" s="39">
        <f t="shared" si="160"/>
        <v>0</v>
      </c>
      <c r="T351" s="34">
        <f t="shared" si="161"/>
        <v>0</v>
      </c>
      <c r="U351" s="23">
        <f t="shared" si="162"/>
        <v>0</v>
      </c>
      <c r="V351" s="39">
        <f t="shared" si="163"/>
        <v>0</v>
      </c>
      <c r="W351" s="34">
        <f t="shared" si="164"/>
        <v>0</v>
      </c>
      <c r="X351" s="23">
        <f t="shared" si="165"/>
        <v>0</v>
      </c>
      <c r="Y351" s="39">
        <f t="shared" si="166"/>
        <v>4619237.7428899705</v>
      </c>
      <c r="Z351" s="34">
        <f t="shared" si="145"/>
        <v>195100.11253710458</v>
      </c>
      <c r="AA351" s="23">
        <f t="shared" si="167"/>
        <v>28870.235893062316</v>
      </c>
      <c r="AC351">
        <v>331</v>
      </c>
      <c r="AD351" s="3">
        <f t="shared" si="146"/>
        <v>0</v>
      </c>
      <c r="AE351" s="3">
        <f t="shared" si="147"/>
        <v>0</v>
      </c>
      <c r="AF351" s="3">
        <f t="shared" si="148"/>
        <v>0</v>
      </c>
      <c r="AG351" s="3">
        <f t="shared" si="149"/>
        <v>223970.34843016689</v>
      </c>
    </row>
    <row r="352" spans="2:33">
      <c r="B352">
        <v>332</v>
      </c>
      <c r="C352" s="3">
        <f t="shared" si="150"/>
        <v>4424137.6303529581</v>
      </c>
      <c r="D352">
        <f t="shared" si="151"/>
        <v>9.9000000000000005E-2</v>
      </c>
      <c r="E352" s="13">
        <f t="shared" si="140"/>
        <v>8.6498744788083837E-3</v>
      </c>
      <c r="F352" s="15">
        <f t="shared" si="152"/>
        <v>25021247.634420209</v>
      </c>
      <c r="G352" s="16">
        <f t="shared" si="153"/>
        <v>6.2424841581732726E-3</v>
      </c>
      <c r="H352" s="17">
        <f t="shared" si="141"/>
        <v>186149.84051444111</v>
      </c>
      <c r="I352" s="17">
        <f t="shared" si="142"/>
        <v>27650.860189705985</v>
      </c>
      <c r="J352" s="2">
        <f t="shared" si="154"/>
        <v>156194.74197559862</v>
      </c>
      <c r="K352" s="2">
        <f t="shared" si="155"/>
        <v>36917.170267187059</v>
      </c>
      <c r="L352" s="15">
        <f>K352/(1-SUM(G$21:G352))</f>
        <v>216430.65134094059</v>
      </c>
      <c r="M352" s="15">
        <f t="shared" si="156"/>
        <v>24804816.98307927</v>
      </c>
      <c r="N352" s="2">
        <f t="shared" si="143"/>
        <v>193111.91224278568</v>
      </c>
      <c r="O352" s="3">
        <f t="shared" si="144"/>
        <v>220762.77243249165</v>
      </c>
      <c r="P352" s="39">
        <f t="shared" si="157"/>
        <v>0</v>
      </c>
      <c r="Q352" s="34">
        <f t="shared" si="158"/>
        <v>0</v>
      </c>
      <c r="R352" s="23">
        <f t="shared" si="159"/>
        <v>0</v>
      </c>
      <c r="S352" s="39">
        <f t="shared" si="160"/>
        <v>0</v>
      </c>
      <c r="T352" s="34">
        <f t="shared" si="161"/>
        <v>0</v>
      </c>
      <c r="U352" s="23">
        <f t="shared" si="162"/>
        <v>0</v>
      </c>
      <c r="V352" s="39">
        <f t="shared" si="163"/>
        <v>0</v>
      </c>
      <c r="W352" s="34">
        <f t="shared" si="164"/>
        <v>0</v>
      </c>
      <c r="X352" s="23">
        <f t="shared" si="165"/>
        <v>0</v>
      </c>
      <c r="Y352" s="39">
        <f t="shared" si="166"/>
        <v>4424137.6303528659</v>
      </c>
      <c r="Z352" s="34">
        <f t="shared" si="145"/>
        <v>193111.91224278568</v>
      </c>
      <c r="AA352" s="23">
        <f t="shared" si="167"/>
        <v>27650.860189705414</v>
      </c>
      <c r="AC352">
        <v>332</v>
      </c>
      <c r="AD352" s="3">
        <f t="shared" si="146"/>
        <v>0</v>
      </c>
      <c r="AE352" s="3">
        <f t="shared" si="147"/>
        <v>0</v>
      </c>
      <c r="AF352" s="3">
        <f t="shared" si="148"/>
        <v>0</v>
      </c>
      <c r="AG352" s="3">
        <f t="shared" si="149"/>
        <v>220762.7724324911</v>
      </c>
    </row>
    <row r="353" spans="2:33">
      <c r="B353">
        <v>333</v>
      </c>
      <c r="C353" s="3">
        <f t="shared" si="150"/>
        <v>4231025.7181101721</v>
      </c>
      <c r="D353">
        <f t="shared" si="151"/>
        <v>9.9000000000000005E-2</v>
      </c>
      <c r="E353" s="13">
        <f t="shared" si="140"/>
        <v>8.6498744788083837E-3</v>
      </c>
      <c r="F353" s="15">
        <f t="shared" si="152"/>
        <v>24804816.98307927</v>
      </c>
      <c r="G353" s="16">
        <f t="shared" si="153"/>
        <v>6.2847509779942381E-3</v>
      </c>
      <c r="H353" s="17">
        <f t="shared" si="141"/>
        <v>184539.66775974084</v>
      </c>
      <c r="I353" s="17">
        <f t="shared" si="142"/>
        <v>26443.910738188573</v>
      </c>
      <c r="J353" s="2">
        <f t="shared" si="154"/>
        <v>155892.09779337552</v>
      </c>
      <c r="K353" s="2">
        <f t="shared" si="155"/>
        <v>35249.394300112268</v>
      </c>
      <c r="L353" s="15">
        <f>K353/(1-SUM(G$21:G353))</f>
        <v>214558.55337347556</v>
      </c>
      <c r="M353" s="15">
        <f t="shared" si="156"/>
        <v>24590258.429705795</v>
      </c>
      <c r="N353" s="2">
        <f t="shared" si="143"/>
        <v>191141.49209348779</v>
      </c>
      <c r="O353" s="3">
        <f t="shared" si="144"/>
        <v>217585.40283167636</v>
      </c>
      <c r="P353" s="39">
        <f t="shared" si="157"/>
        <v>0</v>
      </c>
      <c r="Q353" s="34">
        <f t="shared" si="158"/>
        <v>0</v>
      </c>
      <c r="R353" s="23">
        <f t="shared" si="159"/>
        <v>0</v>
      </c>
      <c r="S353" s="39">
        <f t="shared" si="160"/>
        <v>0</v>
      </c>
      <c r="T353" s="34">
        <f t="shared" si="161"/>
        <v>0</v>
      </c>
      <c r="U353" s="23">
        <f t="shared" si="162"/>
        <v>0</v>
      </c>
      <c r="V353" s="39">
        <f t="shared" si="163"/>
        <v>0</v>
      </c>
      <c r="W353" s="34">
        <f t="shared" si="164"/>
        <v>0</v>
      </c>
      <c r="X353" s="23">
        <f t="shared" si="165"/>
        <v>0</v>
      </c>
      <c r="Y353" s="39">
        <f t="shared" si="166"/>
        <v>4231025.7181100799</v>
      </c>
      <c r="Z353" s="34">
        <f t="shared" si="145"/>
        <v>191141.49209348779</v>
      </c>
      <c r="AA353" s="23">
        <f t="shared" si="167"/>
        <v>26443.910738187999</v>
      </c>
      <c r="AC353">
        <v>333</v>
      </c>
      <c r="AD353" s="3">
        <f t="shared" si="146"/>
        <v>0</v>
      </c>
      <c r="AE353" s="3">
        <f t="shared" si="147"/>
        <v>0</v>
      </c>
      <c r="AF353" s="3">
        <f t="shared" si="148"/>
        <v>0</v>
      </c>
      <c r="AG353" s="3">
        <f t="shared" si="149"/>
        <v>217585.40283167578</v>
      </c>
    </row>
    <row r="354" spans="2:33">
      <c r="B354">
        <v>334</v>
      </c>
      <c r="C354" s="3">
        <f t="shared" si="150"/>
        <v>4039884.2260166844</v>
      </c>
      <c r="D354">
        <f t="shared" si="151"/>
        <v>9.9000000000000005E-2</v>
      </c>
      <c r="E354" s="13">
        <f t="shared" si="140"/>
        <v>8.6498744788083837E-3</v>
      </c>
      <c r="F354" s="15">
        <f t="shared" si="152"/>
        <v>24590258.429705795</v>
      </c>
      <c r="G354" s="16">
        <f t="shared" si="153"/>
        <v>6.3273039794077418E-3</v>
      </c>
      <c r="H354" s="17">
        <f t="shared" si="141"/>
        <v>182943.4227972579</v>
      </c>
      <c r="I354" s="17">
        <f t="shared" si="142"/>
        <v>25249.276412604275</v>
      </c>
      <c r="J354" s="2">
        <f t="shared" si="154"/>
        <v>155590.04001694225</v>
      </c>
      <c r="K354" s="2">
        <f t="shared" si="155"/>
        <v>33598.657147662954</v>
      </c>
      <c r="L354" s="15">
        <f>K354/(1-SUM(G$21:G354))</f>
        <v>212702.64881844132</v>
      </c>
      <c r="M354" s="15">
        <f t="shared" si="156"/>
        <v>24377555.780887354</v>
      </c>
      <c r="N354" s="2">
        <f t="shared" si="143"/>
        <v>189188.6971646052</v>
      </c>
      <c r="O354" s="3">
        <f t="shared" si="144"/>
        <v>214437.97357720946</v>
      </c>
      <c r="P354" s="39">
        <f t="shared" si="157"/>
        <v>0</v>
      </c>
      <c r="Q354" s="34">
        <f t="shared" si="158"/>
        <v>0</v>
      </c>
      <c r="R354" s="23">
        <f t="shared" si="159"/>
        <v>0</v>
      </c>
      <c r="S354" s="39">
        <f t="shared" si="160"/>
        <v>0</v>
      </c>
      <c r="T354" s="34">
        <f t="shared" si="161"/>
        <v>0</v>
      </c>
      <c r="U354" s="23">
        <f t="shared" si="162"/>
        <v>0</v>
      </c>
      <c r="V354" s="39">
        <f t="shared" si="163"/>
        <v>0</v>
      </c>
      <c r="W354" s="34">
        <f t="shared" si="164"/>
        <v>0</v>
      </c>
      <c r="X354" s="23">
        <f t="shared" si="165"/>
        <v>0</v>
      </c>
      <c r="Y354" s="39">
        <f t="shared" si="166"/>
        <v>4039884.2260165922</v>
      </c>
      <c r="Z354" s="34">
        <f t="shared" si="145"/>
        <v>189188.6971646052</v>
      </c>
      <c r="AA354" s="23">
        <f t="shared" si="167"/>
        <v>25249.276412603704</v>
      </c>
      <c r="AC354">
        <v>334</v>
      </c>
      <c r="AD354" s="3">
        <f t="shared" si="146"/>
        <v>0</v>
      </c>
      <c r="AE354" s="3">
        <f t="shared" si="147"/>
        <v>0</v>
      </c>
      <c r="AF354" s="3">
        <f t="shared" si="148"/>
        <v>0</v>
      </c>
      <c r="AG354" s="3">
        <f t="shared" si="149"/>
        <v>214437.9735772089</v>
      </c>
    </row>
    <row r="355" spans="2:33">
      <c r="B355">
        <v>335</v>
      </c>
      <c r="C355" s="3">
        <f t="shared" si="150"/>
        <v>3850695.5288520791</v>
      </c>
      <c r="D355">
        <f t="shared" si="151"/>
        <v>9.9000000000000005E-2</v>
      </c>
      <c r="E355" s="13">
        <f t="shared" si="140"/>
        <v>8.6498744788083837E-3</v>
      </c>
      <c r="F355" s="15">
        <f t="shared" si="152"/>
        <v>24377555.780887354</v>
      </c>
      <c r="G355" s="16">
        <f t="shared" si="153"/>
        <v>6.3701451001016473E-3</v>
      </c>
      <c r="H355" s="17">
        <f t="shared" si="141"/>
        <v>181360.98515333782</v>
      </c>
      <c r="I355" s="17">
        <f t="shared" si="142"/>
        <v>24066.847055325492</v>
      </c>
      <c r="J355" s="2">
        <f t="shared" si="154"/>
        <v>155288.56751007415</v>
      </c>
      <c r="K355" s="2">
        <f t="shared" si="155"/>
        <v>31964.806363723048</v>
      </c>
      <c r="L355" s="15">
        <f>K355/(1-SUM(G$21:G355))</f>
        <v>210862.79760485291</v>
      </c>
      <c r="M355" s="15">
        <f t="shared" si="156"/>
        <v>24166692.983282503</v>
      </c>
      <c r="N355" s="2">
        <f t="shared" si="143"/>
        <v>187253.37387379719</v>
      </c>
      <c r="O355" s="3">
        <f t="shared" si="144"/>
        <v>211320.22092912268</v>
      </c>
      <c r="P355" s="39">
        <f t="shared" si="157"/>
        <v>0</v>
      </c>
      <c r="Q355" s="34">
        <f t="shared" si="158"/>
        <v>0</v>
      </c>
      <c r="R355" s="23">
        <f t="shared" si="159"/>
        <v>0</v>
      </c>
      <c r="S355" s="39">
        <f t="shared" si="160"/>
        <v>0</v>
      </c>
      <c r="T355" s="34">
        <f t="shared" si="161"/>
        <v>0</v>
      </c>
      <c r="U355" s="23">
        <f t="shared" si="162"/>
        <v>0</v>
      </c>
      <c r="V355" s="39">
        <f t="shared" si="163"/>
        <v>0</v>
      </c>
      <c r="W355" s="34">
        <f t="shared" si="164"/>
        <v>0</v>
      </c>
      <c r="X355" s="23">
        <f t="shared" si="165"/>
        <v>0</v>
      </c>
      <c r="Y355" s="39">
        <f t="shared" si="166"/>
        <v>3850695.5288519869</v>
      </c>
      <c r="Z355" s="34">
        <f t="shared" si="145"/>
        <v>187253.37387379719</v>
      </c>
      <c r="AA355" s="23">
        <f t="shared" si="167"/>
        <v>24066.847055324917</v>
      </c>
      <c r="AC355">
        <v>335</v>
      </c>
      <c r="AD355" s="3">
        <f t="shared" si="146"/>
        <v>0</v>
      </c>
      <c r="AE355" s="3">
        <f t="shared" si="147"/>
        <v>0</v>
      </c>
      <c r="AF355" s="3">
        <f t="shared" si="148"/>
        <v>0</v>
      </c>
      <c r="AG355" s="3">
        <f t="shared" si="149"/>
        <v>211320.22092912209</v>
      </c>
    </row>
    <row r="356" spans="2:33">
      <c r="B356">
        <v>336</v>
      </c>
      <c r="C356" s="3">
        <f t="shared" si="150"/>
        <v>3663442.1549782818</v>
      </c>
      <c r="D356">
        <f t="shared" si="151"/>
        <v>9.9000000000000005E-2</v>
      </c>
      <c r="E356" s="13">
        <f t="shared" si="140"/>
        <v>8.6498744788083837E-3</v>
      </c>
      <c r="F356" s="15">
        <f t="shared" si="152"/>
        <v>24166692.983282503</v>
      </c>
      <c r="G356" s="16">
        <f t="shared" si="153"/>
        <v>6.4132762908835871E-3</v>
      </c>
      <c r="H356" s="17">
        <f t="shared" si="141"/>
        <v>179792.23539640824</v>
      </c>
      <c r="I356" s="17">
        <f t="shared" si="142"/>
        <v>22896.513468614259</v>
      </c>
      <c r="J356" s="2">
        <f t="shared" si="154"/>
        <v>154987.67913874841</v>
      </c>
      <c r="K356" s="2">
        <f t="shared" si="155"/>
        <v>30347.690830625426</v>
      </c>
      <c r="L356" s="15">
        <f>K356/(1-SUM(G$21:G356))</f>
        <v>209038.86087332183</v>
      </c>
      <c r="M356" s="15">
        <f t="shared" si="156"/>
        <v>23957654.12240918</v>
      </c>
      <c r="N356" s="2">
        <f t="shared" si="143"/>
        <v>185335.36996937383</v>
      </c>
      <c r="O356" s="3">
        <f t="shared" si="144"/>
        <v>208231.88343798809</v>
      </c>
      <c r="P356" s="39">
        <f t="shared" si="157"/>
        <v>0</v>
      </c>
      <c r="Q356" s="34">
        <f t="shared" si="158"/>
        <v>0</v>
      </c>
      <c r="R356" s="23">
        <f t="shared" si="159"/>
        <v>0</v>
      </c>
      <c r="S356" s="39">
        <f t="shared" si="160"/>
        <v>0</v>
      </c>
      <c r="T356" s="34">
        <f t="shared" si="161"/>
        <v>0</v>
      </c>
      <c r="U356" s="23">
        <f t="shared" si="162"/>
        <v>0</v>
      </c>
      <c r="V356" s="39">
        <f t="shared" si="163"/>
        <v>0</v>
      </c>
      <c r="W356" s="34">
        <f t="shared" si="164"/>
        <v>0</v>
      </c>
      <c r="X356" s="23">
        <f t="shared" si="165"/>
        <v>0</v>
      </c>
      <c r="Y356" s="39">
        <f t="shared" si="166"/>
        <v>3663442.1549781896</v>
      </c>
      <c r="Z356" s="34">
        <f t="shared" si="145"/>
        <v>185335.36996937383</v>
      </c>
      <c r="AA356" s="23">
        <f t="shared" si="167"/>
        <v>22896.513468613684</v>
      </c>
      <c r="AC356">
        <v>336</v>
      </c>
      <c r="AD356" s="3">
        <f t="shared" si="146"/>
        <v>0</v>
      </c>
      <c r="AE356" s="3">
        <f t="shared" si="147"/>
        <v>0</v>
      </c>
      <c r="AF356" s="3">
        <f t="shared" si="148"/>
        <v>0</v>
      </c>
      <c r="AG356" s="3">
        <f t="shared" si="149"/>
        <v>208231.8834379875</v>
      </c>
    </row>
    <row r="357" spans="2:33">
      <c r="B357">
        <v>337</v>
      </c>
      <c r="C357" s="3">
        <f t="shared" si="150"/>
        <v>3478106.7850089078</v>
      </c>
      <c r="D357">
        <f t="shared" si="151"/>
        <v>9.9000000000000005E-2</v>
      </c>
      <c r="E357" s="13">
        <f t="shared" si="140"/>
        <v>8.6498744788083837E-3</v>
      </c>
      <c r="F357" s="15">
        <f t="shared" si="152"/>
        <v>23957654.12240918</v>
      </c>
      <c r="G357" s="16">
        <f t="shared" si="153"/>
        <v>6.4566995157697782E-3</v>
      </c>
      <c r="H357" s="17">
        <f t="shared" si="141"/>
        <v>178237.0551279647</v>
      </c>
      <c r="I357" s="17">
        <f t="shared" si="142"/>
        <v>21738.167406305674</v>
      </c>
      <c r="J357" s="2">
        <f t="shared" si="154"/>
        <v>154687.37377113919</v>
      </c>
      <c r="K357" s="2">
        <f t="shared" si="155"/>
        <v>28747.160747641959</v>
      </c>
      <c r="L357" s="15">
        <f>K357/(1-SUM(G$21:G357))</f>
        <v>207230.70096557582</v>
      </c>
      <c r="M357" s="15">
        <f t="shared" si="156"/>
        <v>23750423.421443604</v>
      </c>
      <c r="N357" s="2">
        <f t="shared" si="143"/>
        <v>183434.53451878115</v>
      </c>
      <c r="O357" s="3">
        <f t="shared" si="144"/>
        <v>205172.70192508682</v>
      </c>
      <c r="P357" s="39">
        <f t="shared" si="157"/>
        <v>0</v>
      </c>
      <c r="Q357" s="34">
        <f t="shared" si="158"/>
        <v>0</v>
      </c>
      <c r="R357" s="23">
        <f t="shared" si="159"/>
        <v>0</v>
      </c>
      <c r="S357" s="39">
        <f t="shared" si="160"/>
        <v>0</v>
      </c>
      <c r="T357" s="34">
        <f t="shared" si="161"/>
        <v>0</v>
      </c>
      <c r="U357" s="23">
        <f t="shared" si="162"/>
        <v>0</v>
      </c>
      <c r="V357" s="39">
        <f t="shared" si="163"/>
        <v>0</v>
      </c>
      <c r="W357" s="34">
        <f t="shared" si="164"/>
        <v>0</v>
      </c>
      <c r="X357" s="23">
        <f t="shared" si="165"/>
        <v>0</v>
      </c>
      <c r="Y357" s="39">
        <f t="shared" si="166"/>
        <v>3478106.7850088156</v>
      </c>
      <c r="Z357" s="34">
        <f t="shared" si="145"/>
        <v>183434.53451878115</v>
      </c>
      <c r="AA357" s="23">
        <f t="shared" si="167"/>
        <v>21738.167406305096</v>
      </c>
      <c r="AC357">
        <v>337</v>
      </c>
      <c r="AD357" s="3">
        <f t="shared" si="146"/>
        <v>0</v>
      </c>
      <c r="AE357" s="3">
        <f t="shared" si="147"/>
        <v>0</v>
      </c>
      <c r="AF357" s="3">
        <f t="shared" si="148"/>
        <v>0</v>
      </c>
      <c r="AG357" s="3">
        <f t="shared" si="149"/>
        <v>205172.70192508624</v>
      </c>
    </row>
    <row r="358" spans="2:33">
      <c r="B358">
        <v>338</v>
      </c>
      <c r="C358" s="3">
        <f t="shared" si="150"/>
        <v>3294672.2504901267</v>
      </c>
      <c r="D358">
        <f t="shared" si="151"/>
        <v>9.9000000000000005E-2</v>
      </c>
      <c r="E358" s="13">
        <f t="shared" si="140"/>
        <v>8.6498744788083837E-3</v>
      </c>
      <c r="F358" s="15">
        <f t="shared" si="152"/>
        <v>23750423.421443604</v>
      </c>
      <c r="G358" s="16">
        <f t="shared" si="153"/>
        <v>6.5004167520744715E-3</v>
      </c>
      <c r="H358" s="17">
        <f t="shared" si="141"/>
        <v>176695.32697363515</v>
      </c>
      <c r="I358" s="17">
        <f t="shared" si="142"/>
        <v>20591.701565563289</v>
      </c>
      <c r="J358" s="2">
        <f t="shared" si="154"/>
        <v>154387.6502776139</v>
      </c>
      <c r="K358" s="2">
        <f t="shared" si="155"/>
        <v>27163.067619573201</v>
      </c>
      <c r="L358" s="15">
        <f>K358/(1-SUM(G$21:G358))</f>
        <v>205438.18141406958</v>
      </c>
      <c r="M358" s="15">
        <f t="shared" si="156"/>
        <v>23544985.240029536</v>
      </c>
      <c r="N358" s="2">
        <f t="shared" si="143"/>
        <v>181550.7178971871</v>
      </c>
      <c r="O358" s="3">
        <f t="shared" si="144"/>
        <v>202142.4194627504</v>
      </c>
      <c r="P358" s="39">
        <f t="shared" si="157"/>
        <v>0</v>
      </c>
      <c r="Q358" s="34">
        <f t="shared" si="158"/>
        <v>0</v>
      </c>
      <c r="R358" s="23">
        <f t="shared" si="159"/>
        <v>0</v>
      </c>
      <c r="S358" s="39">
        <f t="shared" si="160"/>
        <v>0</v>
      </c>
      <c r="T358" s="34">
        <f t="shared" si="161"/>
        <v>0</v>
      </c>
      <c r="U358" s="23">
        <f t="shared" si="162"/>
        <v>0</v>
      </c>
      <c r="V358" s="39">
        <f t="shared" si="163"/>
        <v>0</v>
      </c>
      <c r="W358" s="34">
        <f t="shared" si="164"/>
        <v>0</v>
      </c>
      <c r="X358" s="23">
        <f t="shared" si="165"/>
        <v>0</v>
      </c>
      <c r="Y358" s="39">
        <f t="shared" si="166"/>
        <v>3294672.2504900345</v>
      </c>
      <c r="Z358" s="34">
        <f t="shared" si="145"/>
        <v>181550.7178971871</v>
      </c>
      <c r="AA358" s="23">
        <f t="shared" si="167"/>
        <v>20591.701565562715</v>
      </c>
      <c r="AC358">
        <v>338</v>
      </c>
      <c r="AD358" s="3">
        <f t="shared" si="146"/>
        <v>0</v>
      </c>
      <c r="AE358" s="3">
        <f t="shared" si="147"/>
        <v>0</v>
      </c>
      <c r="AF358" s="3">
        <f t="shared" si="148"/>
        <v>0</v>
      </c>
      <c r="AG358" s="3">
        <f t="shared" si="149"/>
        <v>202142.41946274982</v>
      </c>
    </row>
    <row r="359" spans="2:33">
      <c r="B359">
        <v>339</v>
      </c>
      <c r="C359" s="3">
        <f t="shared" si="150"/>
        <v>3113121.5325929392</v>
      </c>
      <c r="D359">
        <f t="shared" si="151"/>
        <v>9.9000000000000005E-2</v>
      </c>
      <c r="E359" s="13">
        <f t="shared" si="140"/>
        <v>8.6498744788083837E-3</v>
      </c>
      <c r="F359" s="15">
        <f t="shared" si="152"/>
        <v>23544985.240029536</v>
      </c>
      <c r="G359" s="16">
        <f t="shared" si="153"/>
        <v>6.5444299904999764E-3</v>
      </c>
      <c r="H359" s="17">
        <f t="shared" si="141"/>
        <v>175166.93457432097</v>
      </c>
      <c r="I359" s="17">
        <f t="shared" si="142"/>
        <v>19457.009578705871</v>
      </c>
      <c r="J359" s="2">
        <f t="shared" si="154"/>
        <v>154088.50753072859</v>
      </c>
      <c r="K359" s="2">
        <f t="shared" si="155"/>
        <v>25595.264245436785</v>
      </c>
      <c r="L359" s="15">
        <f>K359/(1-SUM(G$21:G359))</f>
        <v>203661.16693168486</v>
      </c>
      <c r="M359" s="15">
        <f t="shared" si="156"/>
        <v>23341324.073097851</v>
      </c>
      <c r="N359" s="2">
        <f t="shared" si="143"/>
        <v>179683.77177616538</v>
      </c>
      <c r="O359" s="3">
        <f t="shared" si="144"/>
        <v>199140.78135487126</v>
      </c>
      <c r="P359" s="39">
        <f t="shared" si="157"/>
        <v>0</v>
      </c>
      <c r="Q359" s="34">
        <f t="shared" si="158"/>
        <v>0</v>
      </c>
      <c r="R359" s="23">
        <f t="shared" si="159"/>
        <v>0</v>
      </c>
      <c r="S359" s="39">
        <f t="shared" si="160"/>
        <v>0</v>
      </c>
      <c r="T359" s="34">
        <f t="shared" si="161"/>
        <v>0</v>
      </c>
      <c r="U359" s="23">
        <f t="shared" si="162"/>
        <v>0</v>
      </c>
      <c r="V359" s="39">
        <f t="shared" si="163"/>
        <v>0</v>
      </c>
      <c r="W359" s="34">
        <f t="shared" si="164"/>
        <v>0</v>
      </c>
      <c r="X359" s="23">
        <f t="shared" si="165"/>
        <v>0</v>
      </c>
      <c r="Y359" s="39">
        <f t="shared" si="166"/>
        <v>3113121.5325928475</v>
      </c>
      <c r="Z359" s="34">
        <f t="shared" si="145"/>
        <v>179683.77177616538</v>
      </c>
      <c r="AA359" s="23">
        <f t="shared" si="167"/>
        <v>19457.009578705296</v>
      </c>
      <c r="AC359">
        <v>339</v>
      </c>
      <c r="AD359" s="3">
        <f t="shared" si="146"/>
        <v>0</v>
      </c>
      <c r="AE359" s="3">
        <f t="shared" si="147"/>
        <v>0</v>
      </c>
      <c r="AF359" s="3">
        <f t="shared" si="148"/>
        <v>0</v>
      </c>
      <c r="AG359" s="3">
        <f t="shared" si="149"/>
        <v>199140.78135487068</v>
      </c>
    </row>
    <row r="360" spans="2:33">
      <c r="B360">
        <v>340</v>
      </c>
      <c r="C360" s="3">
        <f t="shared" si="150"/>
        <v>2933437.7608167739</v>
      </c>
      <c r="D360">
        <f t="shared" si="151"/>
        <v>9.9000000000000005E-2</v>
      </c>
      <c r="E360" s="13">
        <f t="shared" si="140"/>
        <v>8.6498744788083837E-3</v>
      </c>
      <c r="F360" s="15">
        <f t="shared" si="152"/>
        <v>23341324.073097851</v>
      </c>
      <c r="G360" s="16">
        <f t="shared" si="153"/>
        <v>6.5887412352273215E-3</v>
      </c>
      <c r="H360" s="17">
        <f t="shared" si="141"/>
        <v>173651.76257741521</v>
      </c>
      <c r="I360" s="17">
        <f t="shared" si="142"/>
        <v>18333.986005104834</v>
      </c>
      <c r="J360" s="2">
        <f t="shared" si="154"/>
        <v>153789.94440522394</v>
      </c>
      <c r="K360" s="2">
        <f t="shared" si="155"/>
        <v>24043.604707253719</v>
      </c>
      <c r="L360" s="15">
        <f>K360/(1-SUM(G$21:G360))</f>
        <v>201899.52340152004</v>
      </c>
      <c r="M360" s="15">
        <f t="shared" si="156"/>
        <v>23139424.54969633</v>
      </c>
      <c r="N360" s="2">
        <f t="shared" si="143"/>
        <v>177833.54911247766</v>
      </c>
      <c r="O360" s="3">
        <f t="shared" si="144"/>
        <v>196167.53511758251</v>
      </c>
      <c r="P360" s="39">
        <f t="shared" si="157"/>
        <v>0</v>
      </c>
      <c r="Q360" s="34">
        <f t="shared" si="158"/>
        <v>0</v>
      </c>
      <c r="R360" s="23">
        <f t="shared" si="159"/>
        <v>0</v>
      </c>
      <c r="S360" s="39">
        <f t="shared" si="160"/>
        <v>0</v>
      </c>
      <c r="T360" s="34">
        <f t="shared" si="161"/>
        <v>0</v>
      </c>
      <c r="U360" s="23">
        <f t="shared" si="162"/>
        <v>0</v>
      </c>
      <c r="V360" s="39">
        <f t="shared" si="163"/>
        <v>0</v>
      </c>
      <c r="W360" s="34">
        <f t="shared" si="164"/>
        <v>0</v>
      </c>
      <c r="X360" s="23">
        <f t="shared" si="165"/>
        <v>0</v>
      </c>
      <c r="Y360" s="39">
        <f t="shared" si="166"/>
        <v>2933437.7608166821</v>
      </c>
      <c r="Z360" s="34">
        <f t="shared" si="145"/>
        <v>177833.54911247766</v>
      </c>
      <c r="AA360" s="23">
        <f t="shared" si="167"/>
        <v>18333.986005104263</v>
      </c>
      <c r="AC360">
        <v>340</v>
      </c>
      <c r="AD360" s="3">
        <f t="shared" si="146"/>
        <v>0</v>
      </c>
      <c r="AE360" s="3">
        <f t="shared" si="147"/>
        <v>0</v>
      </c>
      <c r="AF360" s="3">
        <f t="shared" si="148"/>
        <v>0</v>
      </c>
      <c r="AG360" s="3">
        <f t="shared" si="149"/>
        <v>196167.53511758192</v>
      </c>
    </row>
    <row r="361" spans="2:33">
      <c r="B361">
        <v>341</v>
      </c>
      <c r="C361" s="3">
        <f t="shared" si="150"/>
        <v>2755604.2117042965</v>
      </c>
      <c r="D361">
        <f t="shared" si="151"/>
        <v>9.9000000000000005E-2</v>
      </c>
      <c r="E361" s="13">
        <f t="shared" si="140"/>
        <v>8.6498744788083837E-3</v>
      </c>
      <c r="F361" s="15">
        <f t="shared" si="152"/>
        <v>23139424.54969633</v>
      </c>
      <c r="G361" s="16">
        <f t="shared" si="153"/>
        <v>6.6333525040075071E-3</v>
      </c>
      <c r="H361" s="17">
        <f t="shared" si="141"/>
        <v>172149.69662809648</v>
      </c>
      <c r="I361" s="17">
        <f t="shared" si="142"/>
        <v>17222.526323151851</v>
      </c>
      <c r="J361" s="2">
        <f t="shared" si="154"/>
        <v>153491.95977802094</v>
      </c>
      <c r="K361" s="2">
        <f t="shared" si="155"/>
        <v>22507.944358931702</v>
      </c>
      <c r="L361" s="15">
        <f>K361/(1-SUM(G$21:G361))</f>
        <v>200153.11786676777</v>
      </c>
      <c r="M361" s="15">
        <f t="shared" si="156"/>
        <v>22939271.431829561</v>
      </c>
      <c r="N361" s="2">
        <f t="shared" si="143"/>
        <v>175999.90413695265</v>
      </c>
      <c r="O361" s="3">
        <f t="shared" si="144"/>
        <v>193222.43046010452</v>
      </c>
      <c r="P361" s="39">
        <f t="shared" si="157"/>
        <v>0</v>
      </c>
      <c r="Q361" s="34">
        <f t="shared" si="158"/>
        <v>0</v>
      </c>
      <c r="R361" s="23">
        <f t="shared" si="159"/>
        <v>0</v>
      </c>
      <c r="S361" s="39">
        <f t="shared" si="160"/>
        <v>0</v>
      </c>
      <c r="T361" s="34">
        <f t="shared" si="161"/>
        <v>0</v>
      </c>
      <c r="U361" s="23">
        <f t="shared" si="162"/>
        <v>0</v>
      </c>
      <c r="V361" s="39">
        <f t="shared" si="163"/>
        <v>0</v>
      </c>
      <c r="W361" s="34">
        <f t="shared" si="164"/>
        <v>0</v>
      </c>
      <c r="X361" s="23">
        <f t="shared" si="165"/>
        <v>0</v>
      </c>
      <c r="Y361" s="39">
        <f t="shared" si="166"/>
        <v>2755604.2117042043</v>
      </c>
      <c r="Z361" s="34">
        <f t="shared" si="145"/>
        <v>175999.90413695265</v>
      </c>
      <c r="AA361" s="23">
        <f t="shared" si="167"/>
        <v>17222.526323151276</v>
      </c>
      <c r="AC361">
        <v>341</v>
      </c>
      <c r="AD361" s="3">
        <f t="shared" si="146"/>
        <v>0</v>
      </c>
      <c r="AE361" s="3">
        <f t="shared" si="147"/>
        <v>0</v>
      </c>
      <c r="AF361" s="3">
        <f t="shared" si="148"/>
        <v>0</v>
      </c>
      <c r="AG361" s="3">
        <f t="shared" si="149"/>
        <v>193222.43046010393</v>
      </c>
    </row>
    <row r="362" spans="2:33">
      <c r="B362">
        <v>342</v>
      </c>
      <c r="C362" s="3">
        <f t="shared" si="150"/>
        <v>2579604.3075673436</v>
      </c>
      <c r="D362">
        <f t="shared" si="151"/>
        <v>9.9000000000000005E-2</v>
      </c>
      <c r="E362" s="13">
        <f t="shared" si="140"/>
        <v>8.6498744788083837E-3</v>
      </c>
      <c r="F362" s="15">
        <f t="shared" si="152"/>
        <v>22939271.431829561</v>
      </c>
      <c r="G362" s="16">
        <f t="shared" si="153"/>
        <v>6.6782658282533913E-3</v>
      </c>
      <c r="H362" s="17">
        <f t="shared" si="141"/>
        <v>170660.6233606982</v>
      </c>
      <c r="I362" s="17">
        <f t="shared" si="142"/>
        <v>16122.526922295896</v>
      </c>
      <c r="J362" s="2">
        <f t="shared" si="154"/>
        <v>153194.55252821659</v>
      </c>
      <c r="K362" s="2">
        <f t="shared" si="155"/>
        <v>20988.139815244645</v>
      </c>
      <c r="L362" s="15">
        <f>K362/(1-SUM(G$21:G362))</f>
        <v>198421.81852068039</v>
      </c>
      <c r="M362" s="15">
        <f t="shared" si="156"/>
        <v>22740849.61330888</v>
      </c>
      <c r="N362" s="2">
        <f t="shared" si="143"/>
        <v>174182.69234346124</v>
      </c>
      <c r="O362" s="3">
        <f t="shared" si="144"/>
        <v>190305.21926575713</v>
      </c>
      <c r="P362" s="39">
        <f t="shared" si="157"/>
        <v>0</v>
      </c>
      <c r="Q362" s="34">
        <f t="shared" si="158"/>
        <v>0</v>
      </c>
      <c r="R362" s="23">
        <f t="shared" si="159"/>
        <v>0</v>
      </c>
      <c r="S362" s="39">
        <f t="shared" si="160"/>
        <v>0</v>
      </c>
      <c r="T362" s="34">
        <f t="shared" si="161"/>
        <v>0</v>
      </c>
      <c r="U362" s="23">
        <f t="shared" si="162"/>
        <v>0</v>
      </c>
      <c r="V362" s="39">
        <f t="shared" si="163"/>
        <v>0</v>
      </c>
      <c r="W362" s="34">
        <f t="shared" si="164"/>
        <v>0</v>
      </c>
      <c r="X362" s="23">
        <f t="shared" si="165"/>
        <v>0</v>
      </c>
      <c r="Y362" s="39">
        <f t="shared" si="166"/>
        <v>2579604.3075672518</v>
      </c>
      <c r="Z362" s="34">
        <f t="shared" si="145"/>
        <v>174182.69234346124</v>
      </c>
      <c r="AA362" s="23">
        <f t="shared" si="167"/>
        <v>16122.526922295323</v>
      </c>
      <c r="AC362">
        <v>342</v>
      </c>
      <c r="AD362" s="3">
        <f t="shared" si="146"/>
        <v>0</v>
      </c>
      <c r="AE362" s="3">
        <f t="shared" si="147"/>
        <v>0</v>
      </c>
      <c r="AF362" s="3">
        <f t="shared" si="148"/>
        <v>0</v>
      </c>
      <c r="AG362" s="3">
        <f t="shared" si="149"/>
        <v>190305.21926575658</v>
      </c>
    </row>
    <row r="363" spans="2:33">
      <c r="B363">
        <v>343</v>
      </c>
      <c r="C363" s="3">
        <f t="shared" si="150"/>
        <v>2405421.6152238823</v>
      </c>
      <c r="D363">
        <f t="shared" si="151"/>
        <v>9.9000000000000005E-2</v>
      </c>
      <c r="E363" s="13">
        <f t="shared" si="140"/>
        <v>8.6498744788083837E-3</v>
      </c>
      <c r="F363" s="15">
        <f t="shared" si="152"/>
        <v>22740849.61330888</v>
      </c>
      <c r="G363" s="16">
        <f t="shared" si="153"/>
        <v>6.7234832531321894E-3</v>
      </c>
      <c r="H363" s="17">
        <f t="shared" si="141"/>
        <v>169184.43039015267</v>
      </c>
      <c r="I363" s="17">
        <f t="shared" si="142"/>
        <v>15033.885095149264</v>
      </c>
      <c r="J363" s="2">
        <f t="shared" si="154"/>
        <v>152897.72153707989</v>
      </c>
      <c r="K363" s="2">
        <f t="shared" si="155"/>
        <v>19484.04894090756</v>
      </c>
      <c r="L363" s="15">
        <f>K363/(1-SUM(G$21:G363))</f>
        <v>196705.49469662234</v>
      </c>
      <c r="M363" s="15">
        <f t="shared" si="156"/>
        <v>22544144.11861226</v>
      </c>
      <c r="N363" s="2">
        <f t="shared" si="143"/>
        <v>172381.77047798745</v>
      </c>
      <c r="O363" s="3">
        <f t="shared" si="144"/>
        <v>187415.6555731367</v>
      </c>
      <c r="P363" s="39">
        <f t="shared" si="157"/>
        <v>0</v>
      </c>
      <c r="Q363" s="34">
        <f t="shared" si="158"/>
        <v>0</v>
      </c>
      <c r="R363" s="23">
        <f t="shared" si="159"/>
        <v>0</v>
      </c>
      <c r="S363" s="39">
        <f t="shared" si="160"/>
        <v>0</v>
      </c>
      <c r="T363" s="34">
        <f t="shared" si="161"/>
        <v>0</v>
      </c>
      <c r="U363" s="23">
        <f t="shared" si="162"/>
        <v>0</v>
      </c>
      <c r="V363" s="39">
        <f t="shared" si="163"/>
        <v>0</v>
      </c>
      <c r="W363" s="34">
        <f t="shared" si="164"/>
        <v>0</v>
      </c>
      <c r="X363" s="23">
        <f t="shared" si="165"/>
        <v>0</v>
      </c>
      <c r="Y363" s="39">
        <f t="shared" si="166"/>
        <v>2405421.6152237905</v>
      </c>
      <c r="Z363" s="34">
        <f t="shared" si="145"/>
        <v>172381.77047798745</v>
      </c>
      <c r="AA363" s="23">
        <f t="shared" si="167"/>
        <v>15033.885095148689</v>
      </c>
      <c r="AC363">
        <v>343</v>
      </c>
      <c r="AD363" s="3">
        <f t="shared" si="146"/>
        <v>0</v>
      </c>
      <c r="AE363" s="3">
        <f t="shared" si="147"/>
        <v>0</v>
      </c>
      <c r="AF363" s="3">
        <f t="shared" si="148"/>
        <v>0</v>
      </c>
      <c r="AG363" s="3">
        <f t="shared" si="149"/>
        <v>187415.65557313614</v>
      </c>
    </row>
    <row r="364" spans="2:33">
      <c r="B364">
        <v>344</v>
      </c>
      <c r="C364" s="3">
        <f t="shared" si="150"/>
        <v>2233039.8447458944</v>
      </c>
      <c r="D364">
        <f t="shared" si="151"/>
        <v>9.9000000000000005E-2</v>
      </c>
      <c r="E364" s="13">
        <f t="shared" si="140"/>
        <v>8.6498744788083837E-3</v>
      </c>
      <c r="F364" s="15">
        <f t="shared" si="152"/>
        <v>22544144.11861226</v>
      </c>
      <c r="G364" s="16">
        <f t="shared" si="153"/>
        <v>6.7690068376586067E-3</v>
      </c>
      <c r="H364" s="17">
        <f t="shared" si="141"/>
        <v>167721.00630350885</v>
      </c>
      <c r="I364" s="17">
        <f t="shared" si="142"/>
        <v>13956.49902966184</v>
      </c>
      <c r="J364" s="2">
        <f t="shared" si="154"/>
        <v>152601.46568804744</v>
      </c>
      <c r="K364" s="2">
        <f t="shared" si="155"/>
        <v>17995.530839745952</v>
      </c>
      <c r="L364" s="15">
        <f>K364/(1-SUM(G$21:G364))</f>
        <v>195004.01685820767</v>
      </c>
      <c r="M364" s="15">
        <f t="shared" si="156"/>
        <v>22349140.101754051</v>
      </c>
      <c r="N364" s="2">
        <f t="shared" si="143"/>
        <v>170596.99652779338</v>
      </c>
      <c r="O364" s="3">
        <f t="shared" si="144"/>
        <v>184553.49555745523</v>
      </c>
      <c r="P364" s="39">
        <f t="shared" si="157"/>
        <v>0</v>
      </c>
      <c r="Q364" s="34">
        <f t="shared" si="158"/>
        <v>0</v>
      </c>
      <c r="R364" s="23">
        <f t="shared" si="159"/>
        <v>0</v>
      </c>
      <c r="S364" s="39">
        <f t="shared" si="160"/>
        <v>0</v>
      </c>
      <c r="T364" s="34">
        <f t="shared" si="161"/>
        <v>0</v>
      </c>
      <c r="U364" s="23">
        <f t="shared" si="162"/>
        <v>0</v>
      </c>
      <c r="V364" s="39">
        <f t="shared" si="163"/>
        <v>0</v>
      </c>
      <c r="W364" s="34">
        <f t="shared" si="164"/>
        <v>0</v>
      </c>
      <c r="X364" s="23">
        <f t="shared" si="165"/>
        <v>0</v>
      </c>
      <c r="Y364" s="39">
        <f t="shared" si="166"/>
        <v>2233039.8447458032</v>
      </c>
      <c r="Z364" s="34">
        <f t="shared" si="145"/>
        <v>170596.99652779338</v>
      </c>
      <c r="AA364" s="23">
        <f t="shared" si="167"/>
        <v>13956.499029661269</v>
      </c>
      <c r="AC364">
        <v>344</v>
      </c>
      <c r="AD364" s="3">
        <f t="shared" si="146"/>
        <v>0</v>
      </c>
      <c r="AE364" s="3">
        <f t="shared" si="147"/>
        <v>0</v>
      </c>
      <c r="AF364" s="3">
        <f t="shared" si="148"/>
        <v>0</v>
      </c>
      <c r="AG364" s="3">
        <f t="shared" si="149"/>
        <v>184553.49555745465</v>
      </c>
    </row>
    <row r="365" spans="2:33">
      <c r="B365">
        <v>345</v>
      </c>
      <c r="C365" s="3">
        <f t="shared" si="150"/>
        <v>2062442.8482181011</v>
      </c>
      <c r="D365">
        <f t="shared" si="151"/>
        <v>9.9000000000000005E-2</v>
      </c>
      <c r="E365" s="13">
        <f t="shared" si="140"/>
        <v>8.6498744788083837E-3</v>
      </c>
      <c r="F365" s="15">
        <f t="shared" si="152"/>
        <v>22349140.101754051</v>
      </c>
      <c r="G365" s="16">
        <f t="shared" si="153"/>
        <v>6.8148386547885881E-3</v>
      </c>
      <c r="H365" s="17">
        <f t="shared" si="141"/>
        <v>166270.24065152372</v>
      </c>
      <c r="I365" s="17">
        <f t="shared" si="142"/>
        <v>12890.26780136313</v>
      </c>
      <c r="J365" s="2">
        <f t="shared" si="154"/>
        <v>152305.78386671926</v>
      </c>
      <c r="K365" s="2">
        <f t="shared" si="155"/>
        <v>16522.445843958983</v>
      </c>
      <c r="L365" s="15">
        <f>K365/(1-SUM(G$21:G365))</f>
        <v>193317.25658952436</v>
      </c>
      <c r="M365" s="15">
        <f t="shared" si="156"/>
        <v>22155822.845164526</v>
      </c>
      <c r="N365" s="2">
        <f t="shared" si="143"/>
        <v>168828.22971067825</v>
      </c>
      <c r="O365" s="3">
        <f t="shared" si="144"/>
        <v>181718.49751204139</v>
      </c>
      <c r="P365" s="39">
        <f t="shared" si="157"/>
        <v>0</v>
      </c>
      <c r="Q365" s="34">
        <f t="shared" si="158"/>
        <v>0</v>
      </c>
      <c r="R365" s="23">
        <f t="shared" si="159"/>
        <v>0</v>
      </c>
      <c r="S365" s="39">
        <f t="shared" si="160"/>
        <v>0</v>
      </c>
      <c r="T365" s="34">
        <f t="shared" si="161"/>
        <v>0</v>
      </c>
      <c r="U365" s="23">
        <f t="shared" si="162"/>
        <v>0</v>
      </c>
      <c r="V365" s="39">
        <f t="shared" si="163"/>
        <v>0</v>
      </c>
      <c r="W365" s="34">
        <f t="shared" si="164"/>
        <v>0</v>
      </c>
      <c r="X365" s="23">
        <f t="shared" si="165"/>
        <v>0</v>
      </c>
      <c r="Y365" s="39">
        <f t="shared" si="166"/>
        <v>2062442.8482180098</v>
      </c>
      <c r="Z365" s="34">
        <f t="shared" si="145"/>
        <v>168828.22971067825</v>
      </c>
      <c r="AA365" s="23">
        <f t="shared" si="167"/>
        <v>12890.267801362561</v>
      </c>
      <c r="AC365">
        <v>345</v>
      </c>
      <c r="AD365" s="3">
        <f t="shared" si="146"/>
        <v>0</v>
      </c>
      <c r="AE365" s="3">
        <f t="shared" si="147"/>
        <v>0</v>
      </c>
      <c r="AF365" s="3">
        <f t="shared" si="148"/>
        <v>0</v>
      </c>
      <c r="AG365" s="3">
        <f t="shared" si="149"/>
        <v>181718.49751204081</v>
      </c>
    </row>
    <row r="366" spans="2:33">
      <c r="B366">
        <v>346</v>
      </c>
      <c r="C366" s="3">
        <f t="shared" si="150"/>
        <v>1893614.6185074227</v>
      </c>
      <c r="D366">
        <f t="shared" si="151"/>
        <v>9.9000000000000005E-2</v>
      </c>
      <c r="E366" s="13">
        <f t="shared" si="140"/>
        <v>8.6498744788083837E-3</v>
      </c>
      <c r="F366" s="15">
        <f t="shared" si="152"/>
        <v>22155822.845164526</v>
      </c>
      <c r="G366" s="16">
        <f t="shared" si="153"/>
        <v>6.86098079151372E-3</v>
      </c>
      <c r="H366" s="17">
        <f t="shared" si="141"/>
        <v>164832.02394032641</v>
      </c>
      <c r="I366" s="17">
        <f t="shared" si="142"/>
        <v>11835.091365671391</v>
      </c>
      <c r="J366" s="2">
        <f t="shared" si="154"/>
        <v>152010.67496085467</v>
      </c>
      <c r="K366" s="2">
        <f t="shared" si="155"/>
        <v>15064.655503475497</v>
      </c>
      <c r="L366" s="15">
        <f>K366/(1-SUM(G$21:G366))</f>
        <v>191645.08658544178</v>
      </c>
      <c r="M366" s="15">
        <f t="shared" si="156"/>
        <v>21964177.758579083</v>
      </c>
      <c r="N366" s="2">
        <f t="shared" si="143"/>
        <v>167075.33046433015</v>
      </c>
      <c r="O366" s="3">
        <f t="shared" si="144"/>
        <v>178910.42183000155</v>
      </c>
      <c r="P366" s="39">
        <f t="shared" si="157"/>
        <v>0</v>
      </c>
      <c r="Q366" s="34">
        <f t="shared" si="158"/>
        <v>0</v>
      </c>
      <c r="R366" s="23">
        <f t="shared" si="159"/>
        <v>0</v>
      </c>
      <c r="S366" s="39">
        <f t="shared" si="160"/>
        <v>0</v>
      </c>
      <c r="T366" s="34">
        <f t="shared" si="161"/>
        <v>0</v>
      </c>
      <c r="U366" s="23">
        <f t="shared" si="162"/>
        <v>0</v>
      </c>
      <c r="V366" s="39">
        <f t="shared" si="163"/>
        <v>0</v>
      </c>
      <c r="W366" s="34">
        <f t="shared" si="164"/>
        <v>0</v>
      </c>
      <c r="X366" s="23">
        <f t="shared" si="165"/>
        <v>0</v>
      </c>
      <c r="Y366" s="39">
        <f t="shared" si="166"/>
        <v>1893614.6185073315</v>
      </c>
      <c r="Z366" s="34">
        <f t="shared" si="145"/>
        <v>167075.33046433015</v>
      </c>
      <c r="AA366" s="23">
        <f t="shared" si="167"/>
        <v>11835.091365670822</v>
      </c>
      <c r="AC366">
        <v>346</v>
      </c>
      <c r="AD366" s="3">
        <f t="shared" si="146"/>
        <v>0</v>
      </c>
      <c r="AE366" s="3">
        <f t="shared" si="147"/>
        <v>0</v>
      </c>
      <c r="AF366" s="3">
        <f t="shared" si="148"/>
        <v>0</v>
      </c>
      <c r="AG366" s="3">
        <f t="shared" si="149"/>
        <v>178910.42183000097</v>
      </c>
    </row>
    <row r="367" spans="2:33">
      <c r="B367">
        <v>347</v>
      </c>
      <c r="C367" s="3">
        <f t="shared" si="150"/>
        <v>1726539.2880430925</v>
      </c>
      <c r="D367">
        <f t="shared" si="151"/>
        <v>9.9000000000000005E-2</v>
      </c>
      <c r="E367" s="13">
        <f t="shared" si="140"/>
        <v>8.6498744788083837E-3</v>
      </c>
      <c r="F367" s="15">
        <f t="shared" si="152"/>
        <v>21964177.758579083</v>
      </c>
      <c r="G367" s="16">
        <f t="shared" si="153"/>
        <v>6.9074353489562614E-3</v>
      </c>
      <c r="H367" s="17">
        <f t="shared" si="141"/>
        <v>163406.24762315422</v>
      </c>
      <c r="I367" s="17">
        <f t="shared" si="142"/>
        <v>10790.870550269328</v>
      </c>
      <c r="J367" s="2">
        <f t="shared" si="154"/>
        <v>151716.13786036806</v>
      </c>
      <c r="K367" s="2">
        <f t="shared" si="155"/>
        <v>13622.02257540217</v>
      </c>
      <c r="L367" s="15">
        <f>K367/(1-SUM(G$21:G367))</f>
        <v>189987.38064200236</v>
      </c>
      <c r="M367" s="15">
        <f t="shared" si="156"/>
        <v>21774190.377937082</v>
      </c>
      <c r="N367" s="2">
        <f t="shared" si="143"/>
        <v>165338.16043577023</v>
      </c>
      <c r="O367" s="3">
        <f t="shared" si="144"/>
        <v>176129.03098603955</v>
      </c>
      <c r="P367" s="39">
        <f t="shared" si="157"/>
        <v>0</v>
      </c>
      <c r="Q367" s="34">
        <f t="shared" si="158"/>
        <v>0</v>
      </c>
      <c r="R367" s="23">
        <f t="shared" si="159"/>
        <v>0</v>
      </c>
      <c r="S367" s="39">
        <f t="shared" si="160"/>
        <v>0</v>
      </c>
      <c r="T367" s="34">
        <f t="shared" si="161"/>
        <v>0</v>
      </c>
      <c r="U367" s="23">
        <f t="shared" si="162"/>
        <v>0</v>
      </c>
      <c r="V367" s="39">
        <f t="shared" si="163"/>
        <v>0</v>
      </c>
      <c r="W367" s="34">
        <f t="shared" si="164"/>
        <v>0</v>
      </c>
      <c r="X367" s="23">
        <f t="shared" si="165"/>
        <v>0</v>
      </c>
      <c r="Y367" s="39">
        <f t="shared" si="166"/>
        <v>1726539.2880430012</v>
      </c>
      <c r="Z367" s="34">
        <f t="shared" si="145"/>
        <v>165338.16043577023</v>
      </c>
      <c r="AA367" s="23">
        <f t="shared" si="167"/>
        <v>10790.870550268757</v>
      </c>
      <c r="AC367">
        <v>347</v>
      </c>
      <c r="AD367" s="3">
        <f t="shared" si="146"/>
        <v>0</v>
      </c>
      <c r="AE367" s="3">
        <f t="shared" si="147"/>
        <v>0</v>
      </c>
      <c r="AF367" s="3">
        <f t="shared" si="148"/>
        <v>0</v>
      </c>
      <c r="AG367" s="3">
        <f t="shared" si="149"/>
        <v>176129.030986039</v>
      </c>
    </row>
    <row r="368" spans="2:33">
      <c r="B368">
        <v>348</v>
      </c>
      <c r="C368" s="3">
        <f t="shared" si="150"/>
        <v>1561201.1276073223</v>
      </c>
      <c r="D368">
        <f t="shared" si="151"/>
        <v>9.9000000000000005E-2</v>
      </c>
      <c r="E368" s="13">
        <f t="shared" si="140"/>
        <v>8.6498744788083837E-3</v>
      </c>
      <c r="F368" s="15">
        <f t="shared" si="152"/>
        <v>21774190.377937082</v>
      </c>
      <c r="G368" s="16">
        <f t="shared" si="153"/>
        <v>6.9542044424648185E-3</v>
      </c>
      <c r="H368" s="17">
        <f t="shared" si="141"/>
        <v>161992.80409216048</v>
      </c>
      <c r="I368" s="17">
        <f t="shared" si="142"/>
        <v>9757.5070475457633</v>
      </c>
      <c r="J368" s="2">
        <f t="shared" si="154"/>
        <v>151422.17145732476</v>
      </c>
      <c r="K368" s="2">
        <f t="shared" si="155"/>
        <v>12194.411013562989</v>
      </c>
      <c r="L368" s="15">
        <f>K368/(1-SUM(G$21:G368))</f>
        <v>188344.01364689789</v>
      </c>
      <c r="M368" s="15">
        <f t="shared" si="156"/>
        <v>21585846.364290185</v>
      </c>
      <c r="N368" s="2">
        <f t="shared" si="143"/>
        <v>163616.58247088775</v>
      </c>
      <c r="O368" s="3">
        <f t="shared" si="144"/>
        <v>173374.08951843352</v>
      </c>
      <c r="P368" s="39">
        <f t="shared" si="157"/>
        <v>0</v>
      </c>
      <c r="Q368" s="34">
        <f t="shared" si="158"/>
        <v>0</v>
      </c>
      <c r="R368" s="23">
        <f t="shared" si="159"/>
        <v>0</v>
      </c>
      <c r="S368" s="39">
        <f t="shared" si="160"/>
        <v>0</v>
      </c>
      <c r="T368" s="34">
        <f t="shared" si="161"/>
        <v>0</v>
      </c>
      <c r="U368" s="23">
        <f t="shared" si="162"/>
        <v>0</v>
      </c>
      <c r="V368" s="39">
        <f t="shared" si="163"/>
        <v>0</v>
      </c>
      <c r="W368" s="34">
        <f t="shared" si="164"/>
        <v>0</v>
      </c>
      <c r="X368" s="23">
        <f t="shared" si="165"/>
        <v>0</v>
      </c>
      <c r="Y368" s="39">
        <f t="shared" si="166"/>
        <v>1561201.127607231</v>
      </c>
      <c r="Z368" s="34">
        <f t="shared" si="145"/>
        <v>163616.58247088775</v>
      </c>
      <c r="AA368" s="23">
        <f t="shared" si="167"/>
        <v>9757.5070475451939</v>
      </c>
      <c r="AC368">
        <v>348</v>
      </c>
      <c r="AD368" s="3">
        <f t="shared" si="146"/>
        <v>0</v>
      </c>
      <c r="AE368" s="3">
        <f t="shared" si="147"/>
        <v>0</v>
      </c>
      <c r="AF368" s="3">
        <f t="shared" si="148"/>
        <v>0</v>
      </c>
      <c r="AG368" s="3">
        <f t="shared" si="149"/>
        <v>173374.08951843294</v>
      </c>
    </row>
    <row r="369" spans="2:33">
      <c r="B369">
        <v>349</v>
      </c>
      <c r="C369" s="3">
        <f t="shared" si="150"/>
        <v>1397584.5451364347</v>
      </c>
      <c r="D369">
        <f t="shared" si="151"/>
        <v>9.9000000000000005E-2</v>
      </c>
      <c r="E369" s="13">
        <f t="shared" si="140"/>
        <v>8.6498744788083837E-3</v>
      </c>
      <c r="F369" s="15">
        <f t="shared" si="152"/>
        <v>21585846.364290185</v>
      </c>
      <c r="G369" s="16">
        <f t="shared" si="153"/>
        <v>7.0012902017106762E-3</v>
      </c>
      <c r="H369" s="17">
        <f t="shared" si="141"/>
        <v>160591.5866702926</v>
      </c>
      <c r="I369" s="17">
        <f t="shared" si="142"/>
        <v>8734.9034071027163</v>
      </c>
      <c r="J369" s="2">
        <f t="shared" si="154"/>
        <v>151128.77464593691</v>
      </c>
      <c r="K369" s="2">
        <f t="shared" si="155"/>
        <v>10781.685958129197</v>
      </c>
      <c r="L369" s="15">
        <f>K369/(1-SUM(G$21:G369))</f>
        <v>186714.86157002515</v>
      </c>
      <c r="M369" s="15">
        <f t="shared" si="156"/>
        <v>21399131.502720159</v>
      </c>
      <c r="N369" s="2">
        <f t="shared" si="143"/>
        <v>161910.46060406612</v>
      </c>
      <c r="O369" s="3">
        <f t="shared" si="144"/>
        <v>170645.36401116883</v>
      </c>
      <c r="P369" s="39">
        <f t="shared" si="157"/>
        <v>0</v>
      </c>
      <c r="Q369" s="34">
        <f t="shared" si="158"/>
        <v>0</v>
      </c>
      <c r="R369" s="23">
        <f t="shared" si="159"/>
        <v>0</v>
      </c>
      <c r="S369" s="39">
        <f t="shared" si="160"/>
        <v>0</v>
      </c>
      <c r="T369" s="34">
        <f t="shared" si="161"/>
        <v>0</v>
      </c>
      <c r="U369" s="23">
        <f t="shared" si="162"/>
        <v>0</v>
      </c>
      <c r="V369" s="39">
        <f t="shared" si="163"/>
        <v>0</v>
      </c>
      <c r="W369" s="34">
        <f t="shared" si="164"/>
        <v>0</v>
      </c>
      <c r="X369" s="23">
        <f t="shared" si="165"/>
        <v>0</v>
      </c>
      <c r="Y369" s="39">
        <f t="shared" si="166"/>
        <v>1397584.5451363432</v>
      </c>
      <c r="Z369" s="34">
        <f t="shared" si="145"/>
        <v>161910.46060406612</v>
      </c>
      <c r="AA369" s="23">
        <f t="shared" si="167"/>
        <v>8734.9034071021451</v>
      </c>
      <c r="AC369">
        <v>349</v>
      </c>
      <c r="AD369" s="3">
        <f t="shared" si="146"/>
        <v>0</v>
      </c>
      <c r="AE369" s="3">
        <f t="shared" si="147"/>
        <v>0</v>
      </c>
      <c r="AF369" s="3">
        <f t="shared" si="148"/>
        <v>0</v>
      </c>
      <c r="AG369" s="3">
        <f t="shared" si="149"/>
        <v>170645.36401116825</v>
      </c>
    </row>
    <row r="370" spans="2:33">
      <c r="B370">
        <v>350</v>
      </c>
      <c r="C370" s="3">
        <f t="shared" si="150"/>
        <v>1235674.0845323687</v>
      </c>
      <c r="D370">
        <f t="shared" si="151"/>
        <v>9.9000000000000005E-2</v>
      </c>
      <c r="E370" s="13">
        <f t="shared" si="140"/>
        <v>8.6498744788083837E-3</v>
      </c>
      <c r="F370" s="15">
        <f t="shared" si="152"/>
        <v>21399131.502720159</v>
      </c>
      <c r="G370" s="16">
        <f t="shared" si="153"/>
        <v>7.0486947707847592E-3</v>
      </c>
      <c r="H370" s="17">
        <f t="shared" si="141"/>
        <v>159202.48960324135</v>
      </c>
      <c r="I370" s="17">
        <f t="shared" si="142"/>
        <v>7722.9630283273036</v>
      </c>
      <c r="J370" s="2">
        <f t="shared" si="154"/>
        <v>150835.946322559</v>
      </c>
      <c r="K370" s="2">
        <f t="shared" si="155"/>
        <v>9383.7137253390356</v>
      </c>
      <c r="L370" s="15">
        <f>K370/(1-SUM(G$21:G370))</f>
        <v>185099.8014541264</v>
      </c>
      <c r="M370" s="15">
        <f t="shared" si="156"/>
        <v>21214031.701266032</v>
      </c>
      <c r="N370" s="2">
        <f t="shared" si="143"/>
        <v>160219.66004789804</v>
      </c>
      <c r="O370" s="3">
        <f t="shared" si="144"/>
        <v>167942.62307622534</v>
      </c>
      <c r="P370" s="39">
        <f t="shared" si="157"/>
        <v>0</v>
      </c>
      <c r="Q370" s="34">
        <f t="shared" si="158"/>
        <v>0</v>
      </c>
      <c r="R370" s="23">
        <f t="shared" si="159"/>
        <v>0</v>
      </c>
      <c r="S370" s="39">
        <f t="shared" si="160"/>
        <v>0</v>
      </c>
      <c r="T370" s="34">
        <f t="shared" si="161"/>
        <v>0</v>
      </c>
      <c r="U370" s="23">
        <f t="shared" si="162"/>
        <v>0</v>
      </c>
      <c r="V370" s="39">
        <f t="shared" si="163"/>
        <v>0</v>
      </c>
      <c r="W370" s="34">
        <f t="shared" si="164"/>
        <v>0</v>
      </c>
      <c r="X370" s="23">
        <f t="shared" si="165"/>
        <v>0</v>
      </c>
      <c r="Y370" s="39">
        <f t="shared" si="166"/>
        <v>1235674.0845322772</v>
      </c>
      <c r="Z370" s="34">
        <f t="shared" si="145"/>
        <v>160219.66004789804</v>
      </c>
      <c r="AA370" s="23">
        <f t="shared" si="167"/>
        <v>7722.9630283267325</v>
      </c>
      <c r="AC370">
        <v>350</v>
      </c>
      <c r="AD370" s="3">
        <f t="shared" si="146"/>
        <v>0</v>
      </c>
      <c r="AE370" s="3">
        <f t="shared" si="147"/>
        <v>0</v>
      </c>
      <c r="AF370" s="3">
        <f t="shared" si="148"/>
        <v>0</v>
      </c>
      <c r="AG370" s="3">
        <f t="shared" si="149"/>
        <v>167942.62307622476</v>
      </c>
    </row>
    <row r="371" spans="2:33">
      <c r="B371">
        <v>351</v>
      </c>
      <c r="C371" s="3">
        <f t="shared" si="150"/>
        <v>1075454.4244844709</v>
      </c>
      <c r="D371">
        <f t="shared" si="151"/>
        <v>9.9000000000000005E-2</v>
      </c>
      <c r="E371" s="13">
        <f t="shared" si="140"/>
        <v>8.6498744788083837E-3</v>
      </c>
      <c r="F371" s="15">
        <f t="shared" si="152"/>
        <v>21214031.701266032</v>
      </c>
      <c r="G371" s="16">
        <f t="shared" si="153"/>
        <v>7.0964203082952825E-3</v>
      </c>
      <c r="H371" s="17">
        <f t="shared" si="141"/>
        <v>157825.40805145889</v>
      </c>
      <c r="I371" s="17">
        <f t="shared" si="142"/>
        <v>6721.5901530279434</v>
      </c>
      <c r="J371" s="2">
        <f t="shared" si="154"/>
        <v>150543.68538568419</v>
      </c>
      <c r="K371" s="2">
        <f t="shared" si="155"/>
        <v>8000.3617973063938</v>
      </c>
      <c r="L371" s="15">
        <f>K371/(1-SUM(G$21:G371))</f>
        <v>183498.7114055093</v>
      </c>
      <c r="M371" s="15">
        <f t="shared" si="156"/>
        <v>21030532.989860523</v>
      </c>
      <c r="N371" s="2">
        <f t="shared" si="143"/>
        <v>158544.04718299059</v>
      </c>
      <c r="O371" s="3">
        <f t="shared" si="144"/>
        <v>165265.63733601852</v>
      </c>
      <c r="P371" s="39">
        <f t="shared" si="157"/>
        <v>0</v>
      </c>
      <c r="Q371" s="34">
        <f t="shared" si="158"/>
        <v>0</v>
      </c>
      <c r="R371" s="23">
        <f t="shared" si="159"/>
        <v>0</v>
      </c>
      <c r="S371" s="39">
        <f t="shared" si="160"/>
        <v>0</v>
      </c>
      <c r="T371" s="34">
        <f t="shared" si="161"/>
        <v>0</v>
      </c>
      <c r="U371" s="23">
        <f t="shared" si="162"/>
        <v>0</v>
      </c>
      <c r="V371" s="39">
        <f t="shared" si="163"/>
        <v>0</v>
      </c>
      <c r="W371" s="34">
        <f t="shared" si="164"/>
        <v>0</v>
      </c>
      <c r="X371" s="23">
        <f t="shared" si="165"/>
        <v>0</v>
      </c>
      <c r="Y371" s="39">
        <f t="shared" si="166"/>
        <v>1075454.4244843791</v>
      </c>
      <c r="Z371" s="34">
        <f t="shared" si="145"/>
        <v>158544.04718299059</v>
      </c>
      <c r="AA371" s="23">
        <f t="shared" si="167"/>
        <v>6721.5901530273695</v>
      </c>
      <c r="AC371">
        <v>351</v>
      </c>
      <c r="AD371" s="3">
        <f t="shared" si="146"/>
        <v>0</v>
      </c>
      <c r="AE371" s="3">
        <f t="shared" si="147"/>
        <v>0</v>
      </c>
      <c r="AF371" s="3">
        <f t="shared" si="148"/>
        <v>0</v>
      </c>
      <c r="AG371" s="3">
        <f t="shared" si="149"/>
        <v>165265.63733601797</v>
      </c>
    </row>
    <row r="372" spans="2:33">
      <c r="B372">
        <v>352</v>
      </c>
      <c r="C372" s="3">
        <f t="shared" si="150"/>
        <v>916910.37730148027</v>
      </c>
      <c r="D372">
        <f t="shared" si="151"/>
        <v>9.9000000000000005E-2</v>
      </c>
      <c r="E372" s="13">
        <f t="shared" si="140"/>
        <v>8.6498744788083837E-3</v>
      </c>
      <c r="F372" s="15">
        <f t="shared" si="152"/>
        <v>21030532.989860523</v>
      </c>
      <c r="G372" s="16">
        <f t="shared" si="153"/>
        <v>7.1444689874660345E-3</v>
      </c>
      <c r="H372" s="17">
        <f t="shared" si="141"/>
        <v>156460.23808224633</v>
      </c>
      <c r="I372" s="17">
        <f t="shared" si="142"/>
        <v>5730.6898581342512</v>
      </c>
      <c r="J372" s="2">
        <f t="shared" si="154"/>
        <v>150251.99073593985</v>
      </c>
      <c r="K372" s="2">
        <f t="shared" si="155"/>
        <v>6631.4988119176805</v>
      </c>
      <c r="L372" s="15">
        <f>K372/(1-SUM(G$21:G372))</f>
        <v>181911.47058484735</v>
      </c>
      <c r="M372" s="15">
        <f t="shared" si="156"/>
        <v>20848621.519275676</v>
      </c>
      <c r="N372" s="2">
        <f t="shared" si="143"/>
        <v>156883.48954785752</v>
      </c>
      <c r="O372" s="3">
        <f t="shared" si="144"/>
        <v>162614.17940599177</v>
      </c>
      <c r="P372" s="39">
        <f t="shared" si="157"/>
        <v>0</v>
      </c>
      <c r="Q372" s="34">
        <f t="shared" si="158"/>
        <v>0</v>
      </c>
      <c r="R372" s="23">
        <f t="shared" si="159"/>
        <v>0</v>
      </c>
      <c r="S372" s="39">
        <f t="shared" si="160"/>
        <v>0</v>
      </c>
      <c r="T372" s="34">
        <f t="shared" si="161"/>
        <v>0</v>
      </c>
      <c r="U372" s="23">
        <f t="shared" si="162"/>
        <v>0</v>
      </c>
      <c r="V372" s="39">
        <f t="shared" si="163"/>
        <v>0</v>
      </c>
      <c r="W372" s="34">
        <f t="shared" si="164"/>
        <v>0</v>
      </c>
      <c r="X372" s="23">
        <f t="shared" si="165"/>
        <v>0</v>
      </c>
      <c r="Y372" s="39">
        <f t="shared" si="166"/>
        <v>916910.37730138854</v>
      </c>
      <c r="Z372" s="34">
        <f t="shared" si="145"/>
        <v>156883.48954785752</v>
      </c>
      <c r="AA372" s="23">
        <f t="shared" si="167"/>
        <v>5730.6898581336782</v>
      </c>
      <c r="AC372">
        <v>352</v>
      </c>
      <c r="AD372" s="3">
        <f t="shared" si="146"/>
        <v>0</v>
      </c>
      <c r="AE372" s="3">
        <f t="shared" si="147"/>
        <v>0</v>
      </c>
      <c r="AF372" s="3">
        <f t="shared" si="148"/>
        <v>0</v>
      </c>
      <c r="AG372" s="3">
        <f t="shared" si="149"/>
        <v>162614.17940599119</v>
      </c>
    </row>
    <row r="373" spans="2:33">
      <c r="B373">
        <v>353</v>
      </c>
      <c r="C373" s="3">
        <f t="shared" si="150"/>
        <v>760026.88775362272</v>
      </c>
      <c r="D373">
        <f t="shared" si="151"/>
        <v>9.9000000000000005E-2</v>
      </c>
      <c r="E373" s="13">
        <f t="shared" si="140"/>
        <v>8.6498744788083837E-3</v>
      </c>
      <c r="F373" s="15">
        <f t="shared" si="152"/>
        <v>20848621.519275676</v>
      </c>
      <c r="G373" s="16">
        <f t="shared" si="153"/>
        <v>7.1928429962353352E-3</v>
      </c>
      <c r="H373" s="17">
        <f t="shared" si="141"/>
        <v>155106.87666190957</v>
      </c>
      <c r="I373" s="17">
        <f t="shared" si="142"/>
        <v>4750.168048460142</v>
      </c>
      <c r="J373" s="2">
        <f t="shared" si="154"/>
        <v>149960.86127608333</v>
      </c>
      <c r="K373" s="2">
        <f t="shared" si="155"/>
        <v>5276.9945528161079</v>
      </c>
      <c r="L373" s="15">
        <f>K373/(1-SUM(G$21:G373))</f>
        <v>180337.95919806132</v>
      </c>
      <c r="M373" s="15">
        <f t="shared" si="156"/>
        <v>20668283.560077615</v>
      </c>
      <c r="N373" s="2">
        <f t="shared" si="143"/>
        <v>155237.85582889945</v>
      </c>
      <c r="O373" s="3">
        <f t="shared" si="144"/>
        <v>159988.02387735961</v>
      </c>
      <c r="P373" s="39">
        <f t="shared" si="157"/>
        <v>0</v>
      </c>
      <c r="Q373" s="34">
        <f t="shared" si="158"/>
        <v>0</v>
      </c>
      <c r="R373" s="23">
        <f t="shared" si="159"/>
        <v>0</v>
      </c>
      <c r="S373" s="39">
        <f t="shared" si="160"/>
        <v>0</v>
      </c>
      <c r="T373" s="34">
        <f t="shared" si="161"/>
        <v>0</v>
      </c>
      <c r="U373" s="23">
        <f t="shared" si="162"/>
        <v>0</v>
      </c>
      <c r="V373" s="39">
        <f t="shared" si="163"/>
        <v>0</v>
      </c>
      <c r="W373" s="34">
        <f t="shared" si="164"/>
        <v>0</v>
      </c>
      <c r="X373" s="23">
        <f t="shared" si="165"/>
        <v>0</v>
      </c>
      <c r="Y373" s="39">
        <f t="shared" si="166"/>
        <v>760026.88775353099</v>
      </c>
      <c r="Z373" s="34">
        <f t="shared" si="145"/>
        <v>155237.85582889945</v>
      </c>
      <c r="AA373" s="23">
        <f t="shared" si="167"/>
        <v>4750.1680484595681</v>
      </c>
      <c r="AC373">
        <v>353</v>
      </c>
      <c r="AD373" s="3">
        <f t="shared" si="146"/>
        <v>0</v>
      </c>
      <c r="AE373" s="3">
        <f t="shared" si="147"/>
        <v>0</v>
      </c>
      <c r="AF373" s="3">
        <f t="shared" si="148"/>
        <v>0</v>
      </c>
      <c r="AG373" s="3">
        <f t="shared" si="149"/>
        <v>159988.02387735902</v>
      </c>
    </row>
    <row r="374" spans="2:33">
      <c r="B374">
        <v>354</v>
      </c>
      <c r="C374" s="3">
        <f t="shared" si="150"/>
        <v>604789.0319247233</v>
      </c>
      <c r="D374">
        <f t="shared" si="151"/>
        <v>9.9000000000000005E-2</v>
      </c>
      <c r="E374" s="13">
        <f t="shared" si="140"/>
        <v>8.6498744788083837E-3</v>
      </c>
      <c r="F374" s="15">
        <f t="shared" si="152"/>
        <v>20668283.560077615</v>
      </c>
      <c r="G374" s="16">
        <f t="shared" si="153"/>
        <v>7.241544537355679E-3</v>
      </c>
      <c r="H374" s="17">
        <f t="shared" si="141"/>
        <v>153765.22164798298</v>
      </c>
      <c r="I374" s="17">
        <f t="shared" si="142"/>
        <v>3779.9314495295203</v>
      </c>
      <c r="J374" s="2">
        <f t="shared" si="154"/>
        <v>149670.29591099825</v>
      </c>
      <c r="K374" s="2">
        <f t="shared" si="155"/>
        <v>3936.7199394726504</v>
      </c>
      <c r="L374" s="15">
        <f>K374/(1-SUM(G$21:G374))</f>
        <v>178778.05848728097</v>
      </c>
      <c r="M374" s="15">
        <f t="shared" si="156"/>
        <v>20489505.501590334</v>
      </c>
      <c r="N374" s="2">
        <f t="shared" si="143"/>
        <v>153607.0158504709</v>
      </c>
      <c r="O374" s="3">
        <f t="shared" si="144"/>
        <v>157386.94730000041</v>
      </c>
      <c r="P374" s="39">
        <f t="shared" si="157"/>
        <v>0</v>
      </c>
      <c r="Q374" s="34">
        <f t="shared" si="158"/>
        <v>0</v>
      </c>
      <c r="R374" s="23">
        <f t="shared" si="159"/>
        <v>0</v>
      </c>
      <c r="S374" s="39">
        <f t="shared" si="160"/>
        <v>0</v>
      </c>
      <c r="T374" s="34">
        <f t="shared" si="161"/>
        <v>0</v>
      </c>
      <c r="U374" s="23">
        <f t="shared" si="162"/>
        <v>0</v>
      </c>
      <c r="V374" s="39">
        <f t="shared" si="163"/>
        <v>0</v>
      </c>
      <c r="W374" s="34">
        <f t="shared" si="164"/>
        <v>0</v>
      </c>
      <c r="X374" s="23">
        <f t="shared" si="165"/>
        <v>0</v>
      </c>
      <c r="Y374" s="39">
        <f t="shared" si="166"/>
        <v>604789.03192463156</v>
      </c>
      <c r="Z374" s="34">
        <f t="shared" si="145"/>
        <v>153607.0158504709</v>
      </c>
      <c r="AA374" s="23">
        <f t="shared" si="167"/>
        <v>3779.9314495289473</v>
      </c>
      <c r="AC374">
        <v>354</v>
      </c>
      <c r="AD374" s="3">
        <f t="shared" si="146"/>
        <v>0</v>
      </c>
      <c r="AE374" s="3">
        <f t="shared" si="147"/>
        <v>0</v>
      </c>
      <c r="AF374" s="3">
        <f t="shared" si="148"/>
        <v>0</v>
      </c>
      <c r="AG374" s="3">
        <f t="shared" si="149"/>
        <v>157386.94729999985</v>
      </c>
    </row>
    <row r="375" spans="2:33">
      <c r="B375">
        <v>355</v>
      </c>
      <c r="C375" s="3">
        <f t="shared" si="150"/>
        <v>451182.01607425237</v>
      </c>
      <c r="D375">
        <f t="shared" si="151"/>
        <v>9.9000000000000005E-2</v>
      </c>
      <c r="E375" s="13">
        <f t="shared" si="140"/>
        <v>8.6498744788083837E-3</v>
      </c>
      <c r="F375" s="15">
        <f t="shared" si="152"/>
        <v>20489505.501590334</v>
      </c>
      <c r="G375" s="16">
        <f t="shared" si="153"/>
        <v>7.2905758284940248E-3</v>
      </c>
      <c r="H375" s="17">
        <f t="shared" si="141"/>
        <v>152435.17178152036</v>
      </c>
      <c r="I375" s="17">
        <f t="shared" si="142"/>
        <v>2819.887600464077</v>
      </c>
      <c r="J375" s="2">
        <f t="shared" si="154"/>
        <v>149380.29354768983</v>
      </c>
      <c r="K375" s="2">
        <f t="shared" si="155"/>
        <v>2610.5470173429226</v>
      </c>
      <c r="L375" s="15">
        <f>K375/(1-SUM(G$21:G375))</f>
        <v>177231.65072189522</v>
      </c>
      <c r="M375" s="15">
        <f t="shared" si="156"/>
        <v>20312273.850868437</v>
      </c>
      <c r="N375" s="2">
        <f t="shared" si="143"/>
        <v>151990.84056503276</v>
      </c>
      <c r="O375" s="3">
        <f t="shared" si="144"/>
        <v>154810.72816549684</v>
      </c>
      <c r="P375" s="39">
        <f t="shared" si="157"/>
        <v>0</v>
      </c>
      <c r="Q375" s="34">
        <f t="shared" si="158"/>
        <v>0</v>
      </c>
      <c r="R375" s="23">
        <f t="shared" si="159"/>
        <v>0</v>
      </c>
      <c r="S375" s="39">
        <f t="shared" si="160"/>
        <v>0</v>
      </c>
      <c r="T375" s="34">
        <f t="shared" si="161"/>
        <v>0</v>
      </c>
      <c r="U375" s="23">
        <f t="shared" si="162"/>
        <v>0</v>
      </c>
      <c r="V375" s="39">
        <f t="shared" si="163"/>
        <v>0</v>
      </c>
      <c r="W375" s="34">
        <f t="shared" si="164"/>
        <v>0</v>
      </c>
      <c r="X375" s="23">
        <f t="shared" si="165"/>
        <v>0</v>
      </c>
      <c r="Y375" s="39">
        <f t="shared" si="166"/>
        <v>451182.0160741607</v>
      </c>
      <c r="Z375" s="34">
        <f t="shared" si="145"/>
        <v>151990.84056503276</v>
      </c>
      <c r="AA375" s="23">
        <f t="shared" si="167"/>
        <v>2819.887600463504</v>
      </c>
      <c r="AC375">
        <v>355</v>
      </c>
      <c r="AD375" s="3">
        <f t="shared" si="146"/>
        <v>0</v>
      </c>
      <c r="AE375" s="3">
        <f t="shared" si="147"/>
        <v>0</v>
      </c>
      <c r="AF375" s="3">
        <f t="shared" si="148"/>
        <v>0</v>
      </c>
      <c r="AG375" s="3">
        <f t="shared" si="149"/>
        <v>154810.72816549626</v>
      </c>
    </row>
    <row r="376" spans="2:33">
      <c r="B376">
        <v>356</v>
      </c>
      <c r="C376" s="3">
        <f t="shared" si="150"/>
        <v>299191.17550921958</v>
      </c>
      <c r="D376">
        <f t="shared" si="151"/>
        <v>9.9000000000000005E-2</v>
      </c>
      <c r="E376" s="13">
        <f t="shared" si="140"/>
        <v>8.6498744788083837E-3</v>
      </c>
      <c r="F376" s="15">
        <f t="shared" si="152"/>
        <v>20312273.850868437</v>
      </c>
      <c r="G376" s="16">
        <f t="shared" si="153"/>
        <v>7.3399391023327891E-3</v>
      </c>
      <c r="H376" s="17">
        <f t="shared" si="141"/>
        <v>151116.62667945251</v>
      </c>
      <c r="I376" s="17">
        <f t="shared" si="142"/>
        <v>1869.9448469326223</v>
      </c>
      <c r="J376" s="2">
        <f t="shared" si="154"/>
        <v>149090.85309528105</v>
      </c>
      <c r="K376" s="2">
        <f t="shared" si="155"/>
        <v>1298.348948109237</v>
      </c>
      <c r="L376" s="15">
        <f>K376/(1-SUM(G$21:G376))</f>
        <v>175698.61918976149</v>
      </c>
      <c r="M376" s="15">
        <f t="shared" si="156"/>
        <v>20136575.231678676</v>
      </c>
      <c r="N376" s="2">
        <f t="shared" si="143"/>
        <v>150389.20204339028</v>
      </c>
      <c r="O376" s="3">
        <f t="shared" si="144"/>
        <v>152259.14689032291</v>
      </c>
      <c r="P376" s="39">
        <f t="shared" si="157"/>
        <v>0</v>
      </c>
      <c r="Q376" s="34">
        <f t="shared" si="158"/>
        <v>0</v>
      </c>
      <c r="R376" s="23">
        <f t="shared" si="159"/>
        <v>0</v>
      </c>
      <c r="S376" s="39">
        <f t="shared" si="160"/>
        <v>0</v>
      </c>
      <c r="T376" s="34">
        <f t="shared" si="161"/>
        <v>0</v>
      </c>
      <c r="U376" s="23">
        <f t="shared" si="162"/>
        <v>0</v>
      </c>
      <c r="V376" s="39">
        <f t="shared" si="163"/>
        <v>0</v>
      </c>
      <c r="W376" s="34">
        <f t="shared" si="164"/>
        <v>0</v>
      </c>
      <c r="X376" s="23">
        <f t="shared" si="165"/>
        <v>0</v>
      </c>
      <c r="Y376" s="39">
        <f t="shared" si="166"/>
        <v>299191.1755091279</v>
      </c>
      <c r="Z376" s="34">
        <f t="shared" si="145"/>
        <v>150389.20204339028</v>
      </c>
      <c r="AA376" s="23">
        <f t="shared" si="167"/>
        <v>1869.9448469320494</v>
      </c>
      <c r="AC376">
        <v>356</v>
      </c>
      <c r="AD376" s="3">
        <f t="shared" si="146"/>
        <v>0</v>
      </c>
      <c r="AE376" s="3">
        <f t="shared" si="147"/>
        <v>0</v>
      </c>
      <c r="AF376" s="3">
        <f t="shared" si="148"/>
        <v>0</v>
      </c>
      <c r="AG376" s="3">
        <f t="shared" si="149"/>
        <v>152259.14689032233</v>
      </c>
    </row>
    <row r="377" spans="2:33" ht="15" thickBot="1">
      <c r="B377">
        <v>357</v>
      </c>
      <c r="C377" s="3">
        <f t="shared" si="150"/>
        <v>148801.9734658293</v>
      </c>
      <c r="D377">
        <f t="shared" si="151"/>
        <v>9.9000000000000005E-2</v>
      </c>
      <c r="E377" s="13">
        <f t="shared" si="140"/>
        <v>8.6498744788083837E-3</v>
      </c>
      <c r="F377" s="15">
        <f t="shared" si="152"/>
        <v>20136575.231678676</v>
      </c>
      <c r="G377" s="16">
        <f t="shared" si="153"/>
        <v>7.389636606671501E-3</v>
      </c>
      <c r="H377" s="17">
        <f t="shared" si="141"/>
        <v>149809.48682701006</v>
      </c>
      <c r="I377" s="17">
        <f t="shared" si="142"/>
        <v>930.01233416143305</v>
      </c>
      <c r="J377" s="2">
        <f t="shared" si="154"/>
        <v>148801.97346500741</v>
      </c>
      <c r="K377" s="2">
        <f t="shared" si="155"/>
        <v>7.1092641237642604E-9</v>
      </c>
      <c r="L377" s="15"/>
      <c r="M377" s="15"/>
      <c r="N377" s="2">
        <f t="shared" si="143"/>
        <v>148801.97346501451</v>
      </c>
      <c r="O377" s="3">
        <f t="shared" si="144"/>
        <v>149731.98579917595</v>
      </c>
      <c r="P377" s="40">
        <f t="shared" si="157"/>
        <v>0</v>
      </c>
      <c r="Q377" s="37">
        <f t="shared" si="158"/>
        <v>0</v>
      </c>
      <c r="R377" s="25">
        <f t="shared" si="159"/>
        <v>0</v>
      </c>
      <c r="S377" s="40">
        <f t="shared" si="160"/>
        <v>0</v>
      </c>
      <c r="T377" s="37">
        <f t="shared" si="161"/>
        <v>0</v>
      </c>
      <c r="U377" s="25">
        <f t="shared" si="162"/>
        <v>0</v>
      </c>
      <c r="V377" s="40">
        <f t="shared" si="163"/>
        <v>0</v>
      </c>
      <c r="W377" s="37">
        <f t="shared" si="164"/>
        <v>0</v>
      </c>
      <c r="X377" s="25">
        <f t="shared" si="165"/>
        <v>0</v>
      </c>
      <c r="Y377" s="40">
        <f t="shared" si="166"/>
        <v>148801.97346573762</v>
      </c>
      <c r="Z377" s="34">
        <f t="shared" si="145"/>
        <v>148801.97346501451</v>
      </c>
      <c r="AA377" s="25">
        <f t="shared" si="167"/>
        <v>930.01233416086006</v>
      </c>
      <c r="AC377">
        <v>357</v>
      </c>
      <c r="AD377" s="3">
        <f t="shared" si="146"/>
        <v>0</v>
      </c>
      <c r="AE377" s="3">
        <f t="shared" si="147"/>
        <v>0</v>
      </c>
      <c r="AF377" s="3">
        <f t="shared" si="148"/>
        <v>0</v>
      </c>
      <c r="AG377" s="3">
        <f t="shared" si="149"/>
        <v>149731.98579917537</v>
      </c>
    </row>
    <row r="387" spans="15:15">
      <c r="O387" s="18"/>
    </row>
  </sheetData>
  <mergeCells count="4">
    <mergeCell ref="P19:R19"/>
    <mergeCell ref="S19:U19"/>
    <mergeCell ref="V19:X19"/>
    <mergeCell ref="Y19:AA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H387"/>
  <sheetViews>
    <sheetView topLeftCell="Y1" zoomScale="80" zoomScaleNormal="80" workbookViewId="0">
      <selection activeCell="O377" sqref="O377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21875" customWidth="1"/>
    <col min="18" max="18" width="16.5546875" customWidth="1"/>
    <col min="19" max="19" width="14.44140625" customWidth="1"/>
    <col min="20" max="20" width="17.21875" customWidth="1"/>
    <col min="21" max="21" width="16.5546875" customWidth="1"/>
    <col min="22" max="22" width="14.44140625" customWidth="1"/>
    <col min="23" max="23" width="17.21875" customWidth="1"/>
    <col min="24" max="24" width="16.5546875" customWidth="1"/>
    <col min="25" max="25" width="14.44140625" customWidth="1"/>
    <col min="26" max="26" width="17.21875" customWidth="1"/>
    <col min="27" max="27" width="16.5546875" customWidth="1"/>
    <col min="28" max="28" width="15.88671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  <col min="34" max="34" width="14.21875" customWidth="1"/>
  </cols>
  <sheetData>
    <row r="2" spans="2:5">
      <c r="B2" s="10" t="s">
        <v>55</v>
      </c>
      <c r="C2" s="2">
        <v>400000000</v>
      </c>
      <c r="D2" s="2"/>
    </row>
    <row r="3" spans="2:5">
      <c r="B3" s="10" t="s">
        <v>56</v>
      </c>
      <c r="C3">
        <v>7.4999999999999997E-2</v>
      </c>
    </row>
    <row r="4" spans="2:5">
      <c r="B4" s="10" t="s">
        <v>70</v>
      </c>
      <c r="C4">
        <v>357</v>
      </c>
      <c r="D4" t="s">
        <v>71</v>
      </c>
    </row>
    <row r="5" spans="2:5">
      <c r="B5" s="10" t="s">
        <v>63</v>
      </c>
      <c r="C5" s="13">
        <v>8.1250000000000003E-2</v>
      </c>
      <c r="D5" t="s">
        <v>65</v>
      </c>
    </row>
    <row r="6" spans="2:5">
      <c r="B6" s="10" t="s">
        <v>64</v>
      </c>
      <c r="C6">
        <v>165</v>
      </c>
      <c r="D6" t="s">
        <v>69</v>
      </c>
    </row>
    <row r="7" spans="2:5">
      <c r="B7" s="10" t="s">
        <v>86</v>
      </c>
      <c r="C7" s="29">
        <f>SUMPRODUCT(B21:B377,N21:N377)/12/C2</f>
        <v>8.7782689020008675</v>
      </c>
    </row>
    <row r="9" spans="2:5" ht="15" thickBot="1">
      <c r="B9" s="10" t="s">
        <v>87</v>
      </c>
      <c r="C9" t="s">
        <v>92</v>
      </c>
      <c r="D9" t="s">
        <v>93</v>
      </c>
      <c r="E9" t="s">
        <v>104</v>
      </c>
    </row>
    <row r="10" spans="2:5">
      <c r="B10" s="30" t="s">
        <v>88</v>
      </c>
      <c r="C10" s="31">
        <v>194500000</v>
      </c>
      <c r="D10" s="32">
        <v>7.4999999999999997E-2</v>
      </c>
      <c r="E10" s="41">
        <f>SUMPRODUCT(B$21:B$377,Q$21:Q$377)/12/C10</f>
        <v>2.9145998246675511</v>
      </c>
    </row>
    <row r="11" spans="2:5">
      <c r="B11" s="33" t="s">
        <v>89</v>
      </c>
      <c r="C11" s="34">
        <v>36000000</v>
      </c>
      <c r="D11" s="35">
        <v>7.4999999999999997E-2</v>
      </c>
      <c r="E11" s="41">
        <f>SUMPRODUCT(B$21:B$377,T$21:T$377)/12/C11</f>
        <v>5.870814532081881</v>
      </c>
    </row>
    <row r="12" spans="2:5">
      <c r="B12" s="33" t="s">
        <v>90</v>
      </c>
      <c r="C12" s="34">
        <v>96500000</v>
      </c>
      <c r="D12" s="35">
        <v>7.4999999999999997E-2</v>
      </c>
      <c r="E12" s="41">
        <f>SUMPRODUCT(B$21:B$377,W$21:W$377)/12/C12</f>
        <v>7.8812561374458312</v>
      </c>
    </row>
    <row r="13" spans="2:5" ht="15" thickBot="1">
      <c r="B13" s="36" t="s">
        <v>105</v>
      </c>
      <c r="C13" s="37">
        <v>73000000</v>
      </c>
      <c r="D13" s="38">
        <v>7.4999999999999997E-2</v>
      </c>
      <c r="E13" s="41">
        <f>SUMPRODUCT(B$21:B$377,Z$21:Z$377)/12/C13</f>
        <v>32.435033165457654</v>
      </c>
    </row>
    <row r="18" spans="2:34" ht="15" thickBot="1"/>
    <row r="19" spans="2:34">
      <c r="P19" s="71" t="s">
        <v>95</v>
      </c>
      <c r="Q19" s="72"/>
      <c r="R19" s="73"/>
      <c r="S19" s="71" t="s">
        <v>96</v>
      </c>
      <c r="T19" s="72"/>
      <c r="U19" s="73"/>
      <c r="V19" s="71" t="s">
        <v>97</v>
      </c>
      <c r="W19" s="72"/>
      <c r="X19" s="72"/>
      <c r="Y19" s="71" t="s">
        <v>108</v>
      </c>
      <c r="Z19" s="72"/>
      <c r="AA19" s="72"/>
      <c r="AB19" s="73"/>
    </row>
    <row r="20" spans="2:34">
      <c r="B20" s="11" t="s">
        <v>59</v>
      </c>
      <c r="C20" t="s">
        <v>66</v>
      </c>
      <c r="D20" t="s">
        <v>68</v>
      </c>
      <c r="E20" t="s">
        <v>67</v>
      </c>
      <c r="F20" s="14" t="s">
        <v>72</v>
      </c>
      <c r="G20" s="14" t="s">
        <v>73</v>
      </c>
      <c r="H20" t="s">
        <v>77</v>
      </c>
      <c r="I20" t="s">
        <v>9</v>
      </c>
      <c r="J20" t="s">
        <v>81</v>
      </c>
      <c r="K20" t="s">
        <v>40</v>
      </c>
      <c r="L20" s="14" t="s">
        <v>76</v>
      </c>
      <c r="M20" s="14" t="s">
        <v>74</v>
      </c>
      <c r="N20" t="s">
        <v>79</v>
      </c>
      <c r="O20" t="s">
        <v>80</v>
      </c>
      <c r="P20" s="22" t="s">
        <v>94</v>
      </c>
      <c r="Q20" t="s">
        <v>10</v>
      </c>
      <c r="R20" s="35" t="s">
        <v>9</v>
      </c>
      <c r="S20" s="22" t="s">
        <v>94</v>
      </c>
      <c r="T20" t="s">
        <v>10</v>
      </c>
      <c r="U20" s="35" t="s">
        <v>9</v>
      </c>
      <c r="V20" s="22" t="s">
        <v>94</v>
      </c>
      <c r="W20" t="s">
        <v>10</v>
      </c>
      <c r="X20" t="s">
        <v>9</v>
      </c>
      <c r="Y20" s="22" t="s">
        <v>94</v>
      </c>
      <c r="Z20" t="s">
        <v>10</v>
      </c>
      <c r="AA20" t="s">
        <v>106</v>
      </c>
      <c r="AB20" s="35" t="s">
        <v>107</v>
      </c>
      <c r="AD20" t="s">
        <v>99</v>
      </c>
      <c r="AE20" t="s">
        <v>100</v>
      </c>
      <c r="AF20" t="s">
        <v>101</v>
      </c>
      <c r="AG20" t="s">
        <v>102</v>
      </c>
      <c r="AH20" t="s">
        <v>109</v>
      </c>
    </row>
    <row r="21" spans="2:34">
      <c r="B21">
        <v>1</v>
      </c>
      <c r="C21" s="3">
        <f>$C$2</f>
        <v>400000000</v>
      </c>
      <c r="D21">
        <f>MIN(B21+3,30)*0.002*$C$6/100</f>
        <v>1.32E-2</v>
      </c>
      <c r="E21" s="13">
        <f>1-(1-D21)^(1/12)</f>
        <v>1.1067116696719115E-3</v>
      </c>
      <c r="F21" s="15">
        <f>C21</f>
        <v>400000000</v>
      </c>
      <c r="G21" s="16">
        <f>$C$5/12*(1+$C$5/12)^(B21-1)/((1+$C$5/12)^$C$4-1)</f>
        <v>6.6883727119583861E-4</v>
      </c>
      <c r="H21" s="17">
        <f>F21*$C$5/12*(1+$C$5/12)^$C$4/((1+$C$5/12)^$C$4-1)</f>
        <v>2975868.241811669</v>
      </c>
      <c r="I21" s="17">
        <f>C21*$C$3/12</f>
        <v>2500000</v>
      </c>
      <c r="J21" s="2">
        <f>F21*G21</f>
        <v>267534.90847833542</v>
      </c>
      <c r="K21" s="2">
        <f t="shared" ref="K21:K84" si="0">(C21-J21)*E21</f>
        <v>442388.58386350702</v>
      </c>
      <c r="L21" s="15">
        <f>K21/(1-SUM(G$21:G21))</f>
        <v>442684.66786876461</v>
      </c>
      <c r="M21" s="15">
        <f t="shared" ref="M21:M84" si="1">F21-L21</f>
        <v>399557315.33213121</v>
      </c>
      <c r="N21" s="2">
        <f>J21+K21</f>
        <v>709923.4923418425</v>
      </c>
      <c r="O21" s="3">
        <f>I21+J21+K21</f>
        <v>3209923.4923418425</v>
      </c>
      <c r="P21" s="39">
        <f>C10</f>
        <v>194500000</v>
      </c>
      <c r="Q21" s="34">
        <f t="shared" ref="Q21:Q52" si="2">IF(P21&gt;N21+AB21, N21+AB21, P21)</f>
        <v>1166173.4923418425</v>
      </c>
      <c r="R21" s="23">
        <f>P21*D$10/12</f>
        <v>1215625</v>
      </c>
      <c r="S21" s="39">
        <f>C11</f>
        <v>36000000</v>
      </c>
      <c r="T21" s="34">
        <f t="shared" ref="T21:T52" si="3">IF(N21+AB21-Q21&gt;0, IF(S21&gt;N21+AB21-Q21,N21+AB21-Q21,S21),0)</f>
        <v>0</v>
      </c>
      <c r="U21" s="23">
        <f t="shared" ref="U21:U84" si="4">S21*D$11/12</f>
        <v>225000</v>
      </c>
      <c r="V21" s="39">
        <f>C12</f>
        <v>96500000</v>
      </c>
      <c r="W21" s="34">
        <f t="shared" ref="W21:W52" si="5">IF(N21+AB21-Q21-T21&gt;0, IF(V21&gt;N21+AB21-Q21-T21,N21+AB21-Q21-T21,V21),0)</f>
        <v>0</v>
      </c>
      <c r="X21" s="3">
        <f t="shared" ref="X21:X84" si="6">V21*D$12/12</f>
        <v>603125</v>
      </c>
      <c r="Y21" s="39">
        <f>C13</f>
        <v>73000000</v>
      </c>
      <c r="Z21" s="34">
        <f t="shared" ref="Z21:Z52" si="7">IF(N21+AB21-Q21-T21-W21&gt;0, IF(Y21&gt;N21+AB21-Q21-T21-W21,N21+AB21-Q21-T21-W21,Y21),0)</f>
        <v>0</v>
      </c>
      <c r="AA21" s="34">
        <v>0</v>
      </c>
      <c r="AB21" s="23">
        <f t="shared" ref="AB21:AB52" si="8">Y21*D$13/12</f>
        <v>456250</v>
      </c>
      <c r="AD21">
        <v>1</v>
      </c>
      <c r="AE21" s="3">
        <f t="shared" ref="AE21:AE84" si="9">Q21+R21</f>
        <v>2381798.4923418425</v>
      </c>
      <c r="AF21" s="3">
        <f t="shared" ref="AF21:AF84" si="10">T21+U21</f>
        <v>225000</v>
      </c>
      <c r="AG21" s="3">
        <f t="shared" ref="AG21:AG84" si="11">W21+X21</f>
        <v>603125</v>
      </c>
      <c r="AH21" s="3">
        <v>0</v>
      </c>
    </row>
    <row r="22" spans="2:34">
      <c r="B22">
        <v>2</v>
      </c>
      <c r="C22" s="3">
        <f t="shared" ref="C22:C85" si="12">C21-J21-K21</f>
        <v>399290076.50765818</v>
      </c>
      <c r="D22">
        <f>MIN(B22+3,30)*0.002*$C$6/100</f>
        <v>1.6500000000000001E-2</v>
      </c>
      <c r="E22" s="13">
        <f t="shared" ref="E22:E85" si="13">1-(1-D22)^(1/12)</f>
        <v>1.3855093904694415E-3</v>
      </c>
      <c r="F22" s="15">
        <f>M21</f>
        <v>399557315.33213121</v>
      </c>
      <c r="G22" s="16">
        <f>$C$5/12*(1+$C$5/12)^(B22-1)/((1+$C$5/12)^$C$4-1)</f>
        <v>6.7336585688622711E-4</v>
      </c>
      <c r="H22" s="17">
        <f t="shared" ref="H22:H85" si="14">F22*$C$5/12*(1+$C$5/12)^$C$4/((1+$C$5/12)^$C$4-1)</f>
        <v>2972574.8137010494</v>
      </c>
      <c r="I22" s="17">
        <f t="shared" ref="I22:I85" si="15">C22*$C$3/12</f>
        <v>2495562.9781728634</v>
      </c>
      <c r="J22" s="2">
        <f>F22*G22</f>
        <v>269048.25401378097</v>
      </c>
      <c r="K22" s="2">
        <f t="shared" si="0"/>
        <v>552847.38164019666</v>
      </c>
      <c r="L22" s="15">
        <f>K22/(1-SUM(G$21:G22))</f>
        <v>553590.41242342768</v>
      </c>
      <c r="M22" s="15">
        <f t="shared" si="1"/>
        <v>399003724.91970778</v>
      </c>
      <c r="N22" s="2">
        <f t="shared" ref="N22:N85" si="16">J22+K22</f>
        <v>821895.63565397763</v>
      </c>
      <c r="O22" s="3">
        <f t="shared" ref="O22:O85" si="17">I22+J22+K22</f>
        <v>3317458.6138268411</v>
      </c>
      <c r="P22" s="39">
        <f>P21-Q21</f>
        <v>193333826.50765815</v>
      </c>
      <c r="Q22" s="34">
        <f t="shared" si="2"/>
        <v>1280997.1981539777</v>
      </c>
      <c r="R22" s="23">
        <f t="shared" ref="R22:R85" si="18">P22*D$10/12</f>
        <v>1208336.4156728634</v>
      </c>
      <c r="S22" s="39">
        <f>S21-T21</f>
        <v>36000000</v>
      </c>
      <c r="T22" s="34">
        <f t="shared" si="3"/>
        <v>0</v>
      </c>
      <c r="U22" s="23">
        <f t="shared" si="4"/>
        <v>225000</v>
      </c>
      <c r="V22" s="39">
        <f>V21-W21</f>
        <v>96500000</v>
      </c>
      <c r="W22" s="34">
        <f t="shared" si="5"/>
        <v>0</v>
      </c>
      <c r="X22" s="3">
        <f t="shared" si="6"/>
        <v>603125</v>
      </c>
      <c r="Y22" s="39">
        <f t="shared" ref="Y22:Y53" si="19">Y21-Z21+AB21</f>
        <v>73456250</v>
      </c>
      <c r="Z22" s="34">
        <f t="shared" si="7"/>
        <v>0</v>
      </c>
      <c r="AA22" s="34">
        <v>0</v>
      </c>
      <c r="AB22" s="23">
        <f t="shared" si="8"/>
        <v>459101.5625</v>
      </c>
      <c r="AD22">
        <v>2</v>
      </c>
      <c r="AE22" s="3">
        <f t="shared" si="9"/>
        <v>2489333.6138268411</v>
      </c>
      <c r="AF22" s="3">
        <f t="shared" si="10"/>
        <v>225000</v>
      </c>
      <c r="AG22" s="3">
        <f t="shared" si="11"/>
        <v>603125</v>
      </c>
      <c r="AH22" s="3">
        <v>0</v>
      </c>
    </row>
    <row r="23" spans="2:34">
      <c r="B23">
        <v>3</v>
      </c>
      <c r="C23" s="3">
        <f t="shared" si="12"/>
        <v>398468180.87200421</v>
      </c>
      <c r="D23">
        <f t="shared" ref="D23:D86" si="20">MIN(B23+3,30)*0.002*$C$6/100</f>
        <v>1.9799999999999998E-2</v>
      </c>
      <c r="E23" s="13">
        <f t="shared" si="13"/>
        <v>1.6651659457743717E-3</v>
      </c>
      <c r="F23" s="15">
        <f t="shared" ref="F23:F86" si="21">M22</f>
        <v>399003724.91970778</v>
      </c>
      <c r="G23" s="16">
        <f t="shared" ref="G23:G86" si="22">$C$5/12*(1+$C$5/12)^(B23-1)/((1+$C$5/12)^$C$4-1)</f>
        <v>6.7792510487556105E-4</v>
      </c>
      <c r="H23" s="17">
        <f t="shared" si="14"/>
        <v>2968456.2833827939</v>
      </c>
      <c r="I23" s="17">
        <f t="shared" si="15"/>
        <v>2490426.1304500261</v>
      </c>
      <c r="J23" s="2">
        <f t="shared" ref="J23:J86" si="23">F23*G23</f>
        <v>270494.64206193242</v>
      </c>
      <c r="K23" s="2">
        <f t="shared" si="0"/>
        <v>663065.22679624835</v>
      </c>
      <c r="L23" s="15">
        <f>K23/(1-SUM(G$21:G23))</f>
        <v>664407.41497342254</v>
      </c>
      <c r="M23" s="15">
        <f t="shared" si="1"/>
        <v>398339317.50473434</v>
      </c>
      <c r="N23" s="2">
        <f t="shared" si="16"/>
        <v>933559.86885818071</v>
      </c>
      <c r="O23" s="3">
        <f t="shared" si="17"/>
        <v>3423985.9993082071</v>
      </c>
      <c r="P23" s="39">
        <f t="shared" ref="P23:P86" si="24">P22-Q22</f>
        <v>192052829.30950418</v>
      </c>
      <c r="Q23" s="34">
        <f t="shared" si="2"/>
        <v>1395530.8161238057</v>
      </c>
      <c r="R23" s="23">
        <f t="shared" si="18"/>
        <v>1200330.1831844011</v>
      </c>
      <c r="S23" s="39">
        <f t="shared" ref="S23:S86" si="25">S22-T22</f>
        <v>36000000</v>
      </c>
      <c r="T23" s="34">
        <f t="shared" si="3"/>
        <v>0</v>
      </c>
      <c r="U23" s="23">
        <f t="shared" si="4"/>
        <v>225000</v>
      </c>
      <c r="V23" s="39">
        <f t="shared" ref="V23:V86" si="26">V22-W22</f>
        <v>96500000</v>
      </c>
      <c r="W23" s="34">
        <f t="shared" si="5"/>
        <v>0</v>
      </c>
      <c r="X23" s="3">
        <f t="shared" si="6"/>
        <v>603125</v>
      </c>
      <c r="Y23" s="39">
        <f t="shared" si="19"/>
        <v>73915351.5625</v>
      </c>
      <c r="Z23" s="34">
        <f t="shared" si="7"/>
        <v>0</v>
      </c>
      <c r="AA23" s="34">
        <v>0</v>
      </c>
      <c r="AB23" s="23">
        <f t="shared" si="8"/>
        <v>461970.947265625</v>
      </c>
      <c r="AD23">
        <v>3</v>
      </c>
      <c r="AE23" s="3">
        <f t="shared" si="9"/>
        <v>2595860.9993082071</v>
      </c>
      <c r="AF23" s="3">
        <f t="shared" si="10"/>
        <v>225000</v>
      </c>
      <c r="AG23" s="3">
        <f t="shared" si="11"/>
        <v>603125</v>
      </c>
      <c r="AH23" s="3">
        <v>0</v>
      </c>
    </row>
    <row r="24" spans="2:34">
      <c r="B24">
        <v>4</v>
      </c>
      <c r="C24" s="3">
        <f t="shared" si="12"/>
        <v>397534621.00314599</v>
      </c>
      <c r="D24">
        <f t="shared" si="20"/>
        <v>2.3099999999999999E-2</v>
      </c>
      <c r="E24" s="13">
        <f t="shared" si="13"/>
        <v>1.9456868860250331E-3</v>
      </c>
      <c r="F24" s="15">
        <f t="shared" si="21"/>
        <v>398339317.50473434</v>
      </c>
      <c r="G24" s="16">
        <f t="shared" si="22"/>
        <v>6.8251522277315612E-4</v>
      </c>
      <c r="H24" s="17">
        <f t="shared" si="14"/>
        <v>2963513.3110681851</v>
      </c>
      <c r="I24" s="17">
        <f t="shared" si="15"/>
        <v>2484591.3812696622</v>
      </c>
      <c r="J24" s="2">
        <f t="shared" si="23"/>
        <v>271872.64802605071</v>
      </c>
      <c r="K24" s="2">
        <f t="shared" si="0"/>
        <v>772948.91978081968</v>
      </c>
      <c r="L24" s="15">
        <f>K24/(1-SUM(G$21:G24))</f>
        <v>775043.58625712362</v>
      </c>
      <c r="M24" s="15">
        <f t="shared" si="1"/>
        <v>397564273.91847724</v>
      </c>
      <c r="N24" s="2">
        <f t="shared" si="16"/>
        <v>1044821.5678068704</v>
      </c>
      <c r="O24" s="3">
        <f t="shared" si="17"/>
        <v>3529412.9490765324</v>
      </c>
      <c r="P24" s="39">
        <f t="shared" si="24"/>
        <v>190657298.49338037</v>
      </c>
      <c r="Q24" s="34">
        <f t="shared" si="2"/>
        <v>1509679.8334929056</v>
      </c>
      <c r="R24" s="23">
        <f t="shared" si="18"/>
        <v>1191608.1155836273</v>
      </c>
      <c r="S24" s="39">
        <f t="shared" si="25"/>
        <v>36000000</v>
      </c>
      <c r="T24" s="34">
        <f t="shared" si="3"/>
        <v>0</v>
      </c>
      <c r="U24" s="23">
        <f t="shared" si="4"/>
        <v>225000</v>
      </c>
      <c r="V24" s="39">
        <f t="shared" si="26"/>
        <v>96500000</v>
      </c>
      <c r="W24" s="34">
        <f t="shared" si="5"/>
        <v>0</v>
      </c>
      <c r="X24" s="3">
        <f t="shared" si="6"/>
        <v>603125</v>
      </c>
      <c r="Y24" s="39">
        <f t="shared" si="19"/>
        <v>74377322.509765625</v>
      </c>
      <c r="Z24" s="34">
        <f t="shared" si="7"/>
        <v>0</v>
      </c>
      <c r="AA24" s="34">
        <v>0</v>
      </c>
      <c r="AB24" s="23">
        <f t="shared" si="8"/>
        <v>464858.26568603516</v>
      </c>
      <c r="AD24">
        <v>4</v>
      </c>
      <c r="AE24" s="3">
        <f t="shared" si="9"/>
        <v>2701287.9490765329</v>
      </c>
      <c r="AF24" s="3">
        <f t="shared" si="10"/>
        <v>225000</v>
      </c>
      <c r="AG24" s="3">
        <f t="shared" si="11"/>
        <v>603125</v>
      </c>
      <c r="AH24" s="3">
        <v>0</v>
      </c>
    </row>
    <row r="25" spans="2:34">
      <c r="B25">
        <v>5</v>
      </c>
      <c r="C25" s="3">
        <f t="shared" si="12"/>
        <v>396489799.43533915</v>
      </c>
      <c r="D25">
        <f t="shared" si="20"/>
        <v>2.64E-2</v>
      </c>
      <c r="E25" s="13">
        <f t="shared" si="13"/>
        <v>2.2270778164307226E-3</v>
      </c>
      <c r="F25" s="15">
        <f t="shared" si="21"/>
        <v>397564273.91847724</v>
      </c>
      <c r="G25" s="16">
        <f t="shared" si="22"/>
        <v>6.8713641959401597E-4</v>
      </c>
      <c r="H25" s="17">
        <f t="shared" si="14"/>
        <v>2957747.2420822792</v>
      </c>
      <c r="I25" s="17">
        <f t="shared" si="15"/>
        <v>2478061.2464708695</v>
      </c>
      <c r="J25" s="2">
        <f t="shared" si="23"/>
        <v>273180.89173883706</v>
      </c>
      <c r="K25" s="2">
        <f t="shared" si="0"/>
        <v>882405.24165964592</v>
      </c>
      <c r="L25" s="15">
        <f>K25/(1-SUM(G$21:G25))</f>
        <v>885406.57504922815</v>
      </c>
      <c r="M25" s="15">
        <f t="shared" si="1"/>
        <v>396678867.34342802</v>
      </c>
      <c r="N25" s="2">
        <f t="shared" si="16"/>
        <v>1155586.133398483</v>
      </c>
      <c r="O25" s="3">
        <f t="shared" si="17"/>
        <v>3633647.3798693526</v>
      </c>
      <c r="P25" s="39">
        <f t="shared" si="24"/>
        <v>189147618.65988746</v>
      </c>
      <c r="Q25" s="34">
        <f t="shared" si="2"/>
        <v>1623349.7632450559</v>
      </c>
      <c r="R25" s="23">
        <f t="shared" si="18"/>
        <v>1182172.6166242966</v>
      </c>
      <c r="S25" s="39">
        <f t="shared" si="25"/>
        <v>36000000</v>
      </c>
      <c r="T25" s="34">
        <f t="shared" si="3"/>
        <v>0</v>
      </c>
      <c r="U25" s="23">
        <f t="shared" si="4"/>
        <v>225000</v>
      </c>
      <c r="V25" s="39">
        <f t="shared" si="26"/>
        <v>96500000</v>
      </c>
      <c r="W25" s="34">
        <f t="shared" si="5"/>
        <v>0</v>
      </c>
      <c r="X25" s="3">
        <f t="shared" si="6"/>
        <v>603125</v>
      </c>
      <c r="Y25" s="39">
        <f t="shared" si="19"/>
        <v>74842180.77545166</v>
      </c>
      <c r="Z25" s="34">
        <f t="shared" si="7"/>
        <v>0</v>
      </c>
      <c r="AA25" s="34">
        <v>0</v>
      </c>
      <c r="AB25" s="23">
        <f t="shared" si="8"/>
        <v>467763.62984657288</v>
      </c>
      <c r="AD25">
        <v>5</v>
      </c>
      <c r="AE25" s="3">
        <f t="shared" si="9"/>
        <v>2805522.3798693526</v>
      </c>
      <c r="AF25" s="3">
        <f t="shared" si="10"/>
        <v>225000</v>
      </c>
      <c r="AG25" s="3">
        <f t="shared" si="11"/>
        <v>603125</v>
      </c>
      <c r="AH25" s="3">
        <v>0</v>
      </c>
    </row>
    <row r="26" spans="2:34">
      <c r="B26">
        <v>6</v>
      </c>
      <c r="C26" s="3">
        <f t="shared" si="12"/>
        <v>395334213.30194068</v>
      </c>
      <c r="D26">
        <f t="shared" si="20"/>
        <v>2.9700000000000001E-2</v>
      </c>
      <c r="E26" s="13">
        <f t="shared" si="13"/>
        <v>2.5093443977003416E-3</v>
      </c>
      <c r="F26" s="15">
        <f t="shared" si="21"/>
        <v>396678867.34342802</v>
      </c>
      <c r="G26" s="16">
        <f t="shared" si="22"/>
        <v>6.9178890576835055E-4</v>
      </c>
      <c r="H26" s="17">
        <f t="shared" si="14"/>
        <v>2951160.1088128285</v>
      </c>
      <c r="I26" s="17">
        <f t="shared" si="15"/>
        <v>2470838.833137129</v>
      </c>
      <c r="J26" s="2">
        <f t="shared" si="23"/>
        <v>274418.03958093876</v>
      </c>
      <c r="K26" s="2">
        <f t="shared" si="0"/>
        <v>991341.08399824635</v>
      </c>
      <c r="L26" s="15">
        <f>K26/(1-SUM(G$21:G26))</f>
        <v>995403.8934543482</v>
      </c>
      <c r="M26" s="15">
        <f t="shared" si="1"/>
        <v>395683463.44997364</v>
      </c>
      <c r="N26" s="2">
        <f t="shared" si="16"/>
        <v>1265759.123579185</v>
      </c>
      <c r="O26" s="3">
        <f t="shared" si="17"/>
        <v>3736597.956716314</v>
      </c>
      <c r="P26" s="39">
        <f t="shared" si="24"/>
        <v>187524268.89664242</v>
      </c>
      <c r="Q26" s="34">
        <f t="shared" si="2"/>
        <v>1736446.2761122989</v>
      </c>
      <c r="R26" s="23">
        <f t="shared" si="18"/>
        <v>1172026.680604015</v>
      </c>
      <c r="S26" s="39">
        <f t="shared" si="25"/>
        <v>36000000</v>
      </c>
      <c r="T26" s="34">
        <f t="shared" si="3"/>
        <v>0</v>
      </c>
      <c r="U26" s="23">
        <f t="shared" si="4"/>
        <v>225000</v>
      </c>
      <c r="V26" s="39">
        <f t="shared" si="26"/>
        <v>96500000</v>
      </c>
      <c r="W26" s="34">
        <f t="shared" si="5"/>
        <v>0</v>
      </c>
      <c r="X26" s="3">
        <f t="shared" si="6"/>
        <v>603125</v>
      </c>
      <c r="Y26" s="39">
        <f t="shared" si="19"/>
        <v>75309944.405298233</v>
      </c>
      <c r="Z26" s="34">
        <f t="shared" si="7"/>
        <v>0</v>
      </c>
      <c r="AA26" s="34">
        <v>0</v>
      </c>
      <c r="AB26" s="23">
        <f t="shared" si="8"/>
        <v>470687.15253311396</v>
      </c>
      <c r="AD26">
        <v>6</v>
      </c>
      <c r="AE26" s="3">
        <f t="shared" si="9"/>
        <v>2908472.956716314</v>
      </c>
      <c r="AF26" s="3">
        <f t="shared" si="10"/>
        <v>225000</v>
      </c>
      <c r="AG26" s="3">
        <f t="shared" si="11"/>
        <v>603125</v>
      </c>
      <c r="AH26" s="3">
        <v>0</v>
      </c>
    </row>
    <row r="27" spans="2:34">
      <c r="B27">
        <v>7</v>
      </c>
      <c r="C27" s="3">
        <f t="shared" si="12"/>
        <v>394068454.17836148</v>
      </c>
      <c r="D27">
        <f t="shared" si="20"/>
        <v>3.3000000000000002E-2</v>
      </c>
      <c r="E27" s="13">
        <f t="shared" si="13"/>
        <v>2.7924923467828044E-3</v>
      </c>
      <c r="F27" s="15">
        <f t="shared" si="21"/>
        <v>395683463.44997364</v>
      </c>
      <c r="G27" s="16">
        <f t="shared" si="22"/>
        <v>6.9647289315115715E-4</v>
      </c>
      <c r="H27" s="17">
        <f t="shared" si="14"/>
        <v>2943754.6317270622</v>
      </c>
      <c r="I27" s="17">
        <f t="shared" si="15"/>
        <v>2462927.838614759</v>
      </c>
      <c r="J27" s="2">
        <f t="shared" si="23"/>
        <v>275582.80656107329</v>
      </c>
      <c r="K27" s="2">
        <f t="shared" si="0"/>
        <v>1099663.5795233781</v>
      </c>
      <c r="L27" s="15">
        <f>K27/(1-SUM(G$21:G27))</f>
        <v>1104943.0434325652</v>
      </c>
      <c r="M27" s="15">
        <f t="shared" si="1"/>
        <v>394578520.40654105</v>
      </c>
      <c r="N27" s="2">
        <f t="shared" si="16"/>
        <v>1375246.3860844513</v>
      </c>
      <c r="O27" s="3">
        <f t="shared" si="17"/>
        <v>3838174.2246992104</v>
      </c>
      <c r="P27" s="39">
        <f t="shared" si="24"/>
        <v>185787822.62053013</v>
      </c>
      <c r="Q27" s="34">
        <f t="shared" si="2"/>
        <v>1848875.3333208973</v>
      </c>
      <c r="R27" s="23">
        <f t="shared" si="18"/>
        <v>1161173.8913783133</v>
      </c>
      <c r="S27" s="39">
        <f t="shared" si="25"/>
        <v>36000000</v>
      </c>
      <c r="T27" s="34">
        <f t="shared" si="3"/>
        <v>0</v>
      </c>
      <c r="U27" s="23">
        <f t="shared" si="4"/>
        <v>225000</v>
      </c>
      <c r="V27" s="39">
        <f t="shared" si="26"/>
        <v>96500000</v>
      </c>
      <c r="W27" s="34">
        <f t="shared" si="5"/>
        <v>0</v>
      </c>
      <c r="X27" s="3">
        <f t="shared" si="6"/>
        <v>603125</v>
      </c>
      <c r="Y27" s="39">
        <f t="shared" si="19"/>
        <v>75780631.557831347</v>
      </c>
      <c r="Z27" s="34">
        <f t="shared" si="7"/>
        <v>0</v>
      </c>
      <c r="AA27" s="34">
        <v>0</v>
      </c>
      <c r="AB27" s="23">
        <f t="shared" si="8"/>
        <v>473628.94723644591</v>
      </c>
      <c r="AD27">
        <v>7</v>
      </c>
      <c r="AE27" s="3">
        <f t="shared" si="9"/>
        <v>3010049.2246992104</v>
      </c>
      <c r="AF27" s="3">
        <f t="shared" si="10"/>
        <v>225000</v>
      </c>
      <c r="AG27" s="3">
        <f t="shared" si="11"/>
        <v>603125</v>
      </c>
      <c r="AH27" s="3">
        <v>0</v>
      </c>
    </row>
    <row r="28" spans="2:34">
      <c r="B28">
        <v>8</v>
      </c>
      <c r="C28" s="3">
        <f t="shared" si="12"/>
        <v>392693207.79227704</v>
      </c>
      <c r="D28">
        <f t="shared" si="20"/>
        <v>3.6299999999999999E-2</v>
      </c>
      <c r="E28" s="13">
        <f t="shared" si="13"/>
        <v>3.0765274376197693E-3</v>
      </c>
      <c r="F28" s="15">
        <f t="shared" si="21"/>
        <v>394578520.40654105</v>
      </c>
      <c r="G28" s="16">
        <f t="shared" si="22"/>
        <v>7.0118859503186834E-4</v>
      </c>
      <c r="H28" s="17">
        <f t="shared" si="14"/>
        <v>2935534.2194471573</v>
      </c>
      <c r="I28" s="17">
        <f t="shared" si="15"/>
        <v>2454332.5487017315</v>
      </c>
      <c r="J28" s="2">
        <f t="shared" si="23"/>
        <v>276673.95835361589</v>
      </c>
      <c r="K28" s="2">
        <f t="shared" si="0"/>
        <v>1207280.2333157118</v>
      </c>
      <c r="L28" s="15">
        <f>K28/(1-SUM(G$21:G28))</f>
        <v>1213931.6443261357</v>
      </c>
      <c r="M28" s="15">
        <f t="shared" si="1"/>
        <v>393364588.7622149</v>
      </c>
      <c r="N28" s="2">
        <f t="shared" si="16"/>
        <v>1483954.1916693277</v>
      </c>
      <c r="O28" s="3">
        <f t="shared" si="17"/>
        <v>3938286.7403710592</v>
      </c>
      <c r="P28" s="39">
        <f t="shared" si="24"/>
        <v>183938947.28720924</v>
      </c>
      <c r="Q28" s="34">
        <f t="shared" si="2"/>
        <v>1960543.3198260013</v>
      </c>
      <c r="R28" s="23">
        <f t="shared" si="18"/>
        <v>1149618.4205450576</v>
      </c>
      <c r="S28" s="39">
        <f t="shared" si="25"/>
        <v>36000000</v>
      </c>
      <c r="T28" s="34">
        <f t="shared" si="3"/>
        <v>0</v>
      </c>
      <c r="U28" s="23">
        <f t="shared" si="4"/>
        <v>225000</v>
      </c>
      <c r="V28" s="39">
        <f t="shared" si="26"/>
        <v>96500000</v>
      </c>
      <c r="W28" s="34">
        <f t="shared" si="5"/>
        <v>0</v>
      </c>
      <c r="X28" s="3">
        <f t="shared" si="6"/>
        <v>603125</v>
      </c>
      <c r="Y28" s="39">
        <f t="shared" si="19"/>
        <v>76254260.505067796</v>
      </c>
      <c r="Z28" s="34">
        <f t="shared" si="7"/>
        <v>0</v>
      </c>
      <c r="AA28" s="34">
        <v>0</v>
      </c>
      <c r="AB28" s="23">
        <f t="shared" si="8"/>
        <v>476589.12815667369</v>
      </c>
      <c r="AD28">
        <v>8</v>
      </c>
      <c r="AE28" s="3">
        <f t="shared" si="9"/>
        <v>3110161.7403710587</v>
      </c>
      <c r="AF28" s="3">
        <f t="shared" si="10"/>
        <v>225000</v>
      </c>
      <c r="AG28" s="3">
        <f t="shared" si="11"/>
        <v>603125</v>
      </c>
      <c r="AH28" s="3">
        <v>0</v>
      </c>
    </row>
    <row r="29" spans="2:34">
      <c r="B29">
        <v>9</v>
      </c>
      <c r="C29" s="3">
        <f t="shared" si="12"/>
        <v>391209253.60060769</v>
      </c>
      <c r="D29">
        <f t="shared" si="20"/>
        <v>3.9599999999999996E-2</v>
      </c>
      <c r="E29" s="13">
        <f t="shared" si="13"/>
        <v>3.361455501911359E-3</v>
      </c>
      <c r="F29" s="15">
        <f t="shared" si="21"/>
        <v>393364588.7622149</v>
      </c>
      <c r="G29" s="16">
        <f t="shared" si="22"/>
        <v>7.0593622614406333E-4</v>
      </c>
      <c r="H29" s="17">
        <f t="shared" si="14"/>
        <v>2926502.9678769568</v>
      </c>
      <c r="I29" s="17">
        <f t="shared" si="15"/>
        <v>2445057.8350037979</v>
      </c>
      <c r="J29" s="2">
        <f t="shared" si="23"/>
        <v>277690.31328950939</v>
      </c>
      <c r="K29" s="2">
        <f t="shared" si="0"/>
        <v>1314099.0542829642</v>
      </c>
      <c r="L29" s="15">
        <f>K29/(1-SUM(G$21:G29))</f>
        <v>1322277.5611518465</v>
      </c>
      <c r="M29" s="15">
        <f t="shared" si="1"/>
        <v>392042311.20106304</v>
      </c>
      <c r="N29" s="2">
        <f t="shared" si="16"/>
        <v>1591789.3675724736</v>
      </c>
      <c r="O29" s="3">
        <f t="shared" si="17"/>
        <v>4036847.2025762713</v>
      </c>
      <c r="P29" s="39">
        <f t="shared" si="24"/>
        <v>181978403.96738324</v>
      </c>
      <c r="Q29" s="34">
        <f t="shared" si="2"/>
        <v>2071357.1777801265</v>
      </c>
      <c r="R29" s="23">
        <f t="shared" si="18"/>
        <v>1137365.0247961453</v>
      </c>
      <c r="S29" s="39">
        <f t="shared" si="25"/>
        <v>36000000</v>
      </c>
      <c r="T29" s="34">
        <f t="shared" si="3"/>
        <v>0</v>
      </c>
      <c r="U29" s="23">
        <f t="shared" si="4"/>
        <v>225000</v>
      </c>
      <c r="V29" s="39">
        <f t="shared" si="26"/>
        <v>96500000</v>
      </c>
      <c r="W29" s="34">
        <f t="shared" si="5"/>
        <v>0</v>
      </c>
      <c r="X29" s="3">
        <f t="shared" si="6"/>
        <v>603125</v>
      </c>
      <c r="Y29" s="39">
        <f t="shared" si="19"/>
        <v>76730849.633224472</v>
      </c>
      <c r="Z29" s="34">
        <f t="shared" si="7"/>
        <v>0</v>
      </c>
      <c r="AA29" s="34">
        <v>0</v>
      </c>
      <c r="AB29" s="23">
        <f t="shared" si="8"/>
        <v>479567.81020765292</v>
      </c>
      <c r="AD29">
        <v>9</v>
      </c>
      <c r="AE29" s="3">
        <f t="shared" si="9"/>
        <v>3208722.2025762717</v>
      </c>
      <c r="AF29" s="3">
        <f t="shared" si="10"/>
        <v>225000</v>
      </c>
      <c r="AG29" s="3">
        <f t="shared" si="11"/>
        <v>603125</v>
      </c>
      <c r="AH29" s="3">
        <v>0</v>
      </c>
    </row>
    <row r="30" spans="2:34">
      <c r="B30">
        <v>10</v>
      </c>
      <c r="C30" s="3">
        <f t="shared" si="12"/>
        <v>389617464.23303521</v>
      </c>
      <c r="D30">
        <f t="shared" si="20"/>
        <v>4.2900000000000001E-2</v>
      </c>
      <c r="E30" s="13">
        <f t="shared" si="13"/>
        <v>3.6472824298944273E-3</v>
      </c>
      <c r="F30" s="15">
        <f t="shared" si="21"/>
        <v>392042311.20106304</v>
      </c>
      <c r="G30" s="16">
        <f t="shared" si="22"/>
        <v>7.1071600267524709E-4</v>
      </c>
      <c r="H30" s="17">
        <f t="shared" si="14"/>
        <v>2916665.6583742262</v>
      </c>
      <c r="I30" s="17">
        <f t="shared" si="15"/>
        <v>2435109.1514564701</v>
      </c>
      <c r="J30" s="2">
        <f t="shared" si="23"/>
        <v>278630.74429638474</v>
      </c>
      <c r="K30" s="2">
        <f t="shared" si="0"/>
        <v>1420028.6866590693</v>
      </c>
      <c r="L30" s="15">
        <f>K30/(1-SUM(G$21:G30))</f>
        <v>1429889.033418841</v>
      </c>
      <c r="M30" s="15">
        <f t="shared" si="1"/>
        <v>390612422.1676442</v>
      </c>
      <c r="N30" s="2">
        <f t="shared" si="16"/>
        <v>1698659.430955454</v>
      </c>
      <c r="O30" s="3">
        <f t="shared" si="17"/>
        <v>4133768.5824119239</v>
      </c>
      <c r="P30" s="39">
        <f t="shared" si="24"/>
        <v>179907046.78960311</v>
      </c>
      <c r="Q30" s="34">
        <f t="shared" si="2"/>
        <v>2181224.5399769046</v>
      </c>
      <c r="R30" s="23">
        <f t="shared" si="18"/>
        <v>1124419.0424350195</v>
      </c>
      <c r="S30" s="39">
        <f t="shared" si="25"/>
        <v>36000000</v>
      </c>
      <c r="T30" s="34">
        <f t="shared" si="3"/>
        <v>0</v>
      </c>
      <c r="U30" s="23">
        <f t="shared" si="4"/>
        <v>225000</v>
      </c>
      <c r="V30" s="39">
        <f t="shared" si="26"/>
        <v>96500000</v>
      </c>
      <c r="W30" s="34">
        <f t="shared" si="5"/>
        <v>0</v>
      </c>
      <c r="X30" s="3">
        <f t="shared" si="6"/>
        <v>603125</v>
      </c>
      <c r="Y30" s="39">
        <f t="shared" si="19"/>
        <v>77210417.443432122</v>
      </c>
      <c r="Z30" s="34">
        <f t="shared" si="7"/>
        <v>0</v>
      </c>
      <c r="AA30" s="34">
        <v>0</v>
      </c>
      <c r="AB30" s="23">
        <f t="shared" si="8"/>
        <v>482565.1090214508</v>
      </c>
      <c r="AD30">
        <v>10</v>
      </c>
      <c r="AE30" s="3">
        <f t="shared" si="9"/>
        <v>3305643.5824119244</v>
      </c>
      <c r="AF30" s="3">
        <f t="shared" si="10"/>
        <v>225000</v>
      </c>
      <c r="AG30" s="3">
        <f t="shared" si="11"/>
        <v>603125</v>
      </c>
      <c r="AH30" s="3">
        <v>0</v>
      </c>
    </row>
    <row r="31" spans="2:34">
      <c r="B31">
        <v>11</v>
      </c>
      <c r="C31" s="3">
        <f t="shared" si="12"/>
        <v>387918804.80207974</v>
      </c>
      <c r="D31">
        <f t="shared" si="20"/>
        <v>4.6199999999999998E-2</v>
      </c>
      <c r="E31" s="13">
        <f t="shared" si="13"/>
        <v>3.9340141711349252E-3</v>
      </c>
      <c r="F31" s="15">
        <f t="shared" si="21"/>
        <v>390612422.1676442</v>
      </c>
      <c r="G31" s="16">
        <f t="shared" si="22"/>
        <v>7.1552814227669422E-4</v>
      </c>
      <c r="H31" s="17">
        <f t="shared" si="14"/>
        <v>2906027.7549645617</v>
      </c>
      <c r="I31" s="17">
        <f t="shared" si="15"/>
        <v>2424492.5300129983</v>
      </c>
      <c r="J31" s="2">
        <f t="shared" si="23"/>
        <v>279494.18078381428</v>
      </c>
      <c r="K31" s="2">
        <f t="shared" si="0"/>
        <v>1524978.5412731513</v>
      </c>
      <c r="L31" s="15">
        <f>K31/(1-SUM(G$21:G31))</f>
        <v>1536674.8042288506</v>
      </c>
      <c r="M31" s="15">
        <f t="shared" si="1"/>
        <v>389075747.36341536</v>
      </c>
      <c r="N31" s="2">
        <f t="shared" si="16"/>
        <v>1804472.7220569656</v>
      </c>
      <c r="O31" s="3">
        <f t="shared" si="17"/>
        <v>4228965.2520699641</v>
      </c>
      <c r="P31" s="39">
        <f t="shared" si="24"/>
        <v>177725822.24962622</v>
      </c>
      <c r="Q31" s="34">
        <f t="shared" si="2"/>
        <v>2290053.8630098002</v>
      </c>
      <c r="R31" s="23">
        <f t="shared" si="18"/>
        <v>1110786.3890601639</v>
      </c>
      <c r="S31" s="39">
        <f t="shared" si="25"/>
        <v>36000000</v>
      </c>
      <c r="T31" s="34">
        <f t="shared" si="3"/>
        <v>0</v>
      </c>
      <c r="U31" s="23">
        <f t="shared" si="4"/>
        <v>225000</v>
      </c>
      <c r="V31" s="39">
        <f t="shared" si="26"/>
        <v>96500000</v>
      </c>
      <c r="W31" s="34">
        <f t="shared" si="5"/>
        <v>0</v>
      </c>
      <c r="X31" s="3">
        <f t="shared" si="6"/>
        <v>603125</v>
      </c>
      <c r="Y31" s="39">
        <f t="shared" si="19"/>
        <v>77692982.552453578</v>
      </c>
      <c r="Z31" s="34">
        <f t="shared" si="7"/>
        <v>0</v>
      </c>
      <c r="AA31" s="34">
        <v>0</v>
      </c>
      <c r="AB31" s="23">
        <f t="shared" si="8"/>
        <v>485581.14095283486</v>
      </c>
      <c r="AD31">
        <v>11</v>
      </c>
      <c r="AE31" s="3">
        <f t="shared" si="9"/>
        <v>3400840.2520699641</v>
      </c>
      <c r="AF31" s="3">
        <f t="shared" si="10"/>
        <v>225000</v>
      </c>
      <c r="AG31" s="3">
        <f t="shared" si="11"/>
        <v>603125</v>
      </c>
      <c r="AH31" s="3">
        <v>0</v>
      </c>
    </row>
    <row r="32" spans="2:34">
      <c r="B32">
        <v>12</v>
      </c>
      <c r="C32" s="3">
        <f t="shared" si="12"/>
        <v>386114332.08002275</v>
      </c>
      <c r="D32">
        <f t="shared" si="20"/>
        <v>4.9500000000000002E-2</v>
      </c>
      <c r="E32" s="13">
        <f t="shared" si="13"/>
        <v>4.2216567353323686E-3</v>
      </c>
      <c r="F32" s="15">
        <f t="shared" si="21"/>
        <v>389075747.36341536</v>
      </c>
      <c r="G32" s="16">
        <f t="shared" si="22"/>
        <v>7.2037286407335946E-4</v>
      </c>
      <c r="H32" s="17">
        <f t="shared" si="14"/>
        <v>2894595.4005948193</v>
      </c>
      <c r="I32" s="17">
        <f t="shared" si="15"/>
        <v>2413214.5755001423</v>
      </c>
      <c r="J32" s="2">
        <f t="shared" si="23"/>
        <v>280279.61046966637</v>
      </c>
      <c r="K32" s="2">
        <f t="shared" si="0"/>
        <v>1628858.9263286714</v>
      </c>
      <c r="L32" s="15">
        <f>K32/(1-SUM(G$21:G32))</f>
        <v>1642544.2494112379</v>
      </c>
      <c r="M32" s="15">
        <f t="shared" si="1"/>
        <v>387433203.11400414</v>
      </c>
      <c r="N32" s="2">
        <f t="shared" si="16"/>
        <v>1909138.5367983377</v>
      </c>
      <c r="O32" s="3">
        <f t="shared" si="17"/>
        <v>4322353.1122984802</v>
      </c>
      <c r="P32" s="39">
        <f t="shared" si="24"/>
        <v>175435768.38661641</v>
      </c>
      <c r="Q32" s="34">
        <f t="shared" si="2"/>
        <v>2397754.5598821277</v>
      </c>
      <c r="R32" s="23">
        <f t="shared" si="18"/>
        <v>1096473.5524163526</v>
      </c>
      <c r="S32" s="39">
        <f t="shared" si="25"/>
        <v>36000000</v>
      </c>
      <c r="T32" s="34">
        <f t="shared" si="3"/>
        <v>0</v>
      </c>
      <c r="U32" s="23">
        <f t="shared" si="4"/>
        <v>225000</v>
      </c>
      <c r="V32" s="39">
        <f t="shared" si="26"/>
        <v>96500000</v>
      </c>
      <c r="W32" s="34">
        <f t="shared" si="5"/>
        <v>0</v>
      </c>
      <c r="X32" s="3">
        <f t="shared" si="6"/>
        <v>603125</v>
      </c>
      <c r="Y32" s="39">
        <f t="shared" si="19"/>
        <v>78178563.693406418</v>
      </c>
      <c r="Z32" s="34">
        <f t="shared" si="7"/>
        <v>0</v>
      </c>
      <c r="AA32" s="34">
        <v>0</v>
      </c>
      <c r="AB32" s="23">
        <f t="shared" si="8"/>
        <v>488616.02308379015</v>
      </c>
      <c r="AD32">
        <v>12</v>
      </c>
      <c r="AE32" s="3">
        <f t="shared" si="9"/>
        <v>3494228.1122984802</v>
      </c>
      <c r="AF32" s="3">
        <f t="shared" si="10"/>
        <v>225000</v>
      </c>
      <c r="AG32" s="3">
        <f t="shared" si="11"/>
        <v>603125</v>
      </c>
      <c r="AH32" s="3">
        <v>0</v>
      </c>
    </row>
    <row r="33" spans="2:34">
      <c r="B33">
        <v>13</v>
      </c>
      <c r="C33" s="3">
        <f t="shared" si="12"/>
        <v>384205193.54322445</v>
      </c>
      <c r="D33">
        <f t="shared" si="20"/>
        <v>5.28E-2</v>
      </c>
      <c r="E33" s="13">
        <f t="shared" si="13"/>
        <v>4.5102161931395157E-3</v>
      </c>
      <c r="F33" s="15">
        <f t="shared" si="21"/>
        <v>387433203.11400414</v>
      </c>
      <c r="G33" s="16">
        <f t="shared" si="22"/>
        <v>7.2525038867385621E-4</v>
      </c>
      <c r="H33" s="17">
        <f t="shared" si="14"/>
        <v>2882375.4124258365</v>
      </c>
      <c r="I33" s="17">
        <f t="shared" si="15"/>
        <v>2401282.4596451526</v>
      </c>
      <c r="J33" s="2">
        <f t="shared" si="23"/>
        <v>280986.08114358858</v>
      </c>
      <c r="K33" s="2">
        <f t="shared" si="0"/>
        <v>1731581.177433732</v>
      </c>
      <c r="L33" s="15">
        <f>K33/(1-SUM(G$21:G33))</f>
        <v>1747407.5064446928</v>
      </c>
      <c r="M33" s="15">
        <f t="shared" si="1"/>
        <v>385685795.60755944</v>
      </c>
      <c r="N33" s="2">
        <f t="shared" si="16"/>
        <v>2012567.2585773205</v>
      </c>
      <c r="O33" s="3">
        <f t="shared" si="17"/>
        <v>4413849.7182224728</v>
      </c>
      <c r="P33" s="39">
        <f t="shared" si="24"/>
        <v>173038013.82673427</v>
      </c>
      <c r="Q33" s="34">
        <f t="shared" si="2"/>
        <v>2504237.1318053845</v>
      </c>
      <c r="R33" s="23">
        <f t="shared" si="18"/>
        <v>1081487.5864170892</v>
      </c>
      <c r="S33" s="39">
        <f t="shared" si="25"/>
        <v>36000000</v>
      </c>
      <c r="T33" s="34">
        <f t="shared" si="3"/>
        <v>0</v>
      </c>
      <c r="U33" s="23">
        <f t="shared" si="4"/>
        <v>225000</v>
      </c>
      <c r="V33" s="39">
        <f t="shared" si="26"/>
        <v>96500000</v>
      </c>
      <c r="W33" s="34">
        <f t="shared" si="5"/>
        <v>0</v>
      </c>
      <c r="X33" s="3">
        <f t="shared" si="6"/>
        <v>603125</v>
      </c>
      <c r="Y33" s="39">
        <f t="shared" si="19"/>
        <v>78667179.716490209</v>
      </c>
      <c r="Z33" s="34">
        <f t="shared" si="7"/>
        <v>0</v>
      </c>
      <c r="AA33" s="34">
        <v>0</v>
      </c>
      <c r="AB33" s="23">
        <f t="shared" si="8"/>
        <v>491669.87322806381</v>
      </c>
      <c r="AD33">
        <v>13</v>
      </c>
      <c r="AE33" s="3">
        <f t="shared" si="9"/>
        <v>3585724.7182224737</v>
      </c>
      <c r="AF33" s="3">
        <f t="shared" si="10"/>
        <v>225000</v>
      </c>
      <c r="AG33" s="3">
        <f t="shared" si="11"/>
        <v>603125</v>
      </c>
      <c r="AH33" s="3">
        <v>0</v>
      </c>
    </row>
    <row r="34" spans="2:34">
      <c r="B34">
        <v>14</v>
      </c>
      <c r="C34" s="3">
        <f t="shared" si="12"/>
        <v>382192626.28464711</v>
      </c>
      <c r="D34">
        <f t="shared" si="20"/>
        <v>5.6100000000000004E-2</v>
      </c>
      <c r="E34" s="13">
        <f t="shared" si="13"/>
        <v>4.7996986769950345E-3</v>
      </c>
      <c r="F34" s="15">
        <f t="shared" si="21"/>
        <v>385685795.60755944</v>
      </c>
      <c r="G34" s="16">
        <f t="shared" si="22"/>
        <v>7.3016093818050213E-4</v>
      </c>
      <c r="H34" s="17">
        <f t="shared" si="14"/>
        <v>2869375.2761660065</v>
      </c>
      <c r="I34" s="17">
        <f t="shared" si="15"/>
        <v>2388703.9142790441</v>
      </c>
      <c r="J34" s="2">
        <f t="shared" si="23"/>
        <v>281612.70236370899</v>
      </c>
      <c r="K34" s="2">
        <f t="shared" si="0"/>
        <v>1833057.7866207182</v>
      </c>
      <c r="L34" s="15">
        <f>K34/(1-SUM(G$21:G34))</f>
        <v>1851175.6029133804</v>
      </c>
      <c r="M34" s="15">
        <f t="shared" si="1"/>
        <v>383834620.00464606</v>
      </c>
      <c r="N34" s="2">
        <f t="shared" si="16"/>
        <v>2114670.4889844274</v>
      </c>
      <c r="O34" s="3">
        <f t="shared" si="17"/>
        <v>4503374.4032634711</v>
      </c>
      <c r="P34" s="39">
        <f t="shared" si="24"/>
        <v>170533776.69492888</v>
      </c>
      <c r="Q34" s="34">
        <f t="shared" si="2"/>
        <v>2609413.2989201667</v>
      </c>
      <c r="R34" s="23">
        <f t="shared" si="18"/>
        <v>1065836.1043433056</v>
      </c>
      <c r="S34" s="39">
        <f t="shared" si="25"/>
        <v>36000000</v>
      </c>
      <c r="T34" s="34">
        <f t="shared" si="3"/>
        <v>0</v>
      </c>
      <c r="U34" s="23">
        <f t="shared" si="4"/>
        <v>225000</v>
      </c>
      <c r="V34" s="39">
        <f t="shared" si="26"/>
        <v>96500000</v>
      </c>
      <c r="W34" s="34">
        <f t="shared" si="5"/>
        <v>0</v>
      </c>
      <c r="X34" s="3">
        <f t="shared" si="6"/>
        <v>603125</v>
      </c>
      <c r="Y34" s="39">
        <f t="shared" si="19"/>
        <v>79158849.589718267</v>
      </c>
      <c r="Z34" s="34">
        <f t="shared" si="7"/>
        <v>0</v>
      </c>
      <c r="AA34" s="34">
        <v>0</v>
      </c>
      <c r="AB34" s="23">
        <f t="shared" si="8"/>
        <v>494742.80993573921</v>
      </c>
      <c r="AD34">
        <v>14</v>
      </c>
      <c r="AE34" s="3">
        <f t="shared" si="9"/>
        <v>3675249.403263472</v>
      </c>
      <c r="AF34" s="3">
        <f t="shared" si="10"/>
        <v>225000</v>
      </c>
      <c r="AG34" s="3">
        <f t="shared" si="11"/>
        <v>603125</v>
      </c>
      <c r="AH34" s="3">
        <v>0</v>
      </c>
    </row>
    <row r="35" spans="2:34">
      <c r="B35">
        <v>15</v>
      </c>
      <c r="C35" s="3">
        <f t="shared" si="12"/>
        <v>380077955.79566264</v>
      </c>
      <c r="D35">
        <f t="shared" si="20"/>
        <v>5.9400000000000001E-2</v>
      </c>
      <c r="E35" s="13">
        <f t="shared" si="13"/>
        <v>5.0901103819710469E-3</v>
      </c>
      <c r="F35" s="15">
        <f t="shared" si="21"/>
        <v>383834620.00464606</v>
      </c>
      <c r="G35" s="16">
        <f t="shared" si="22"/>
        <v>7.3510473619943268E-4</v>
      </c>
      <c r="H35" s="17">
        <f t="shared" si="14"/>
        <v>2855603.1394491903</v>
      </c>
      <c r="I35" s="17">
        <f t="shared" si="15"/>
        <v>2375487.2237228914</v>
      </c>
      <c r="J35" s="2">
        <f t="shared" si="23"/>
        <v>282158.64708272484</v>
      </c>
      <c r="K35" s="2">
        <f t="shared" si="0"/>
        <v>1933202.5300949563</v>
      </c>
      <c r="L35" s="15">
        <f>K35/(1-SUM(G$21:G35))</f>
        <v>1953760.5842455605</v>
      </c>
      <c r="M35" s="15">
        <f t="shared" si="1"/>
        <v>381880859.4204005</v>
      </c>
      <c r="N35" s="2">
        <f t="shared" si="16"/>
        <v>2215361.1771776811</v>
      </c>
      <c r="O35" s="3">
        <f t="shared" si="17"/>
        <v>4590848.4009005725</v>
      </c>
      <c r="P35" s="39">
        <f t="shared" si="24"/>
        <v>167924363.39600873</v>
      </c>
      <c r="Q35" s="34">
        <f t="shared" si="2"/>
        <v>2713196.1296755187</v>
      </c>
      <c r="R35" s="23">
        <f t="shared" si="18"/>
        <v>1049527.2712250545</v>
      </c>
      <c r="S35" s="39">
        <f t="shared" si="25"/>
        <v>36000000</v>
      </c>
      <c r="T35" s="34">
        <f t="shared" si="3"/>
        <v>0</v>
      </c>
      <c r="U35" s="23">
        <f t="shared" si="4"/>
        <v>225000</v>
      </c>
      <c r="V35" s="39">
        <f t="shared" si="26"/>
        <v>96500000</v>
      </c>
      <c r="W35" s="34">
        <f t="shared" si="5"/>
        <v>0</v>
      </c>
      <c r="X35" s="3">
        <f t="shared" si="6"/>
        <v>603125</v>
      </c>
      <c r="Y35" s="39">
        <f t="shared" si="19"/>
        <v>79653592.399654001</v>
      </c>
      <c r="Z35" s="34">
        <f t="shared" si="7"/>
        <v>0</v>
      </c>
      <c r="AA35" s="34">
        <v>0</v>
      </c>
      <c r="AB35" s="23">
        <f t="shared" si="8"/>
        <v>497834.95249783754</v>
      </c>
      <c r="AD35">
        <v>15</v>
      </c>
      <c r="AE35" s="3">
        <f t="shared" si="9"/>
        <v>3762723.4009005735</v>
      </c>
      <c r="AF35" s="3">
        <f t="shared" si="10"/>
        <v>225000</v>
      </c>
      <c r="AG35" s="3">
        <f t="shared" si="11"/>
        <v>603125</v>
      </c>
      <c r="AH35" s="3">
        <v>0</v>
      </c>
    </row>
    <row r="36" spans="2:34">
      <c r="B36">
        <v>16</v>
      </c>
      <c r="C36" s="3">
        <f t="shared" si="12"/>
        <v>377862594.61848491</v>
      </c>
      <c r="D36">
        <f t="shared" si="20"/>
        <v>6.2699999999999992E-2</v>
      </c>
      <c r="E36" s="13">
        <f t="shared" si="13"/>
        <v>5.3814575666351061E-3</v>
      </c>
      <c r="F36" s="15">
        <f t="shared" si="21"/>
        <v>381880859.4204005</v>
      </c>
      <c r="G36" s="16">
        <f t="shared" si="22"/>
        <v>7.4008200785078315E-4</v>
      </c>
      <c r="H36" s="17">
        <f t="shared" si="14"/>
        <v>2841067.8042622907</v>
      </c>
      <c r="I36" s="17">
        <f t="shared" si="15"/>
        <v>2361641.2163655306</v>
      </c>
      <c r="J36" s="2">
        <f t="shared" si="23"/>
        <v>282623.15319963265</v>
      </c>
      <c r="K36" s="2">
        <f t="shared" si="0"/>
        <v>2031930.5944517271</v>
      </c>
      <c r="L36" s="15">
        <f>K36/(1-SUM(G$21:G36))</f>
        <v>2055075.6404810315</v>
      </c>
      <c r="M36" s="15">
        <f t="shared" si="1"/>
        <v>379825783.77991945</v>
      </c>
      <c r="N36" s="2">
        <f t="shared" si="16"/>
        <v>2314553.74765136</v>
      </c>
      <c r="O36" s="3">
        <f t="shared" si="17"/>
        <v>4676194.9640168902</v>
      </c>
      <c r="P36" s="39">
        <f t="shared" si="24"/>
        <v>165211167.26633322</v>
      </c>
      <c r="Q36" s="34">
        <f t="shared" si="2"/>
        <v>2815500.1686023092</v>
      </c>
      <c r="R36" s="23">
        <f t="shared" si="18"/>
        <v>1032569.7954145827</v>
      </c>
      <c r="S36" s="39">
        <f t="shared" si="25"/>
        <v>36000000</v>
      </c>
      <c r="T36" s="34">
        <f t="shared" si="3"/>
        <v>0</v>
      </c>
      <c r="U36" s="23">
        <f t="shared" si="4"/>
        <v>225000</v>
      </c>
      <c r="V36" s="39">
        <f t="shared" si="26"/>
        <v>96500000</v>
      </c>
      <c r="W36" s="34">
        <f t="shared" si="5"/>
        <v>0</v>
      </c>
      <c r="X36" s="3">
        <f t="shared" si="6"/>
        <v>603125</v>
      </c>
      <c r="Y36" s="39">
        <f t="shared" si="19"/>
        <v>80151427.352151841</v>
      </c>
      <c r="Z36" s="34">
        <f t="shared" si="7"/>
        <v>0</v>
      </c>
      <c r="AA36" s="34">
        <v>0</v>
      </c>
      <c r="AB36" s="23">
        <f t="shared" si="8"/>
        <v>500946.42095094896</v>
      </c>
      <c r="AD36">
        <v>16</v>
      </c>
      <c r="AE36" s="3">
        <f t="shared" si="9"/>
        <v>3848069.964016892</v>
      </c>
      <c r="AF36" s="3">
        <f t="shared" si="10"/>
        <v>225000</v>
      </c>
      <c r="AG36" s="3">
        <f t="shared" si="11"/>
        <v>603125</v>
      </c>
      <c r="AH36" s="3">
        <v>0</v>
      </c>
    </row>
    <row r="37" spans="2:34">
      <c r="B37">
        <v>17</v>
      </c>
      <c r="C37" s="3">
        <f t="shared" si="12"/>
        <v>375548040.87083358</v>
      </c>
      <c r="D37">
        <f t="shared" si="20"/>
        <v>6.6000000000000003E-2</v>
      </c>
      <c r="E37" s="13">
        <f t="shared" si="13"/>
        <v>5.6737465539274945E-3</v>
      </c>
      <c r="F37" s="15">
        <f t="shared" si="21"/>
        <v>379825783.77991945</v>
      </c>
      <c r="G37" s="16">
        <f t="shared" si="22"/>
        <v>7.4509297977893966E-4</v>
      </c>
      <c r="H37" s="17">
        <f t="shared" si="14"/>
        <v>2825778.7184297196</v>
      </c>
      <c r="I37" s="17">
        <f t="shared" si="15"/>
        <v>2347175.2554427097</v>
      </c>
      <c r="J37" s="2">
        <f t="shared" si="23"/>
        <v>283005.52503345144</v>
      </c>
      <c r="K37" s="2">
        <f t="shared" si="0"/>
        <v>2129158.7011027127</v>
      </c>
      <c r="L37" s="15">
        <f>K37/(1-SUM(G$21:G37))</f>
        <v>2155035.2318141274</v>
      </c>
      <c r="M37" s="15">
        <f t="shared" si="1"/>
        <v>377670748.5481053</v>
      </c>
      <c r="N37" s="2">
        <f t="shared" si="16"/>
        <v>2412164.2261361643</v>
      </c>
      <c r="O37" s="3">
        <f t="shared" si="17"/>
        <v>4759339.4815788735</v>
      </c>
      <c r="P37" s="39">
        <f t="shared" si="24"/>
        <v>162395667.0977309</v>
      </c>
      <c r="Q37" s="34">
        <f t="shared" si="2"/>
        <v>2916241.5622180565</v>
      </c>
      <c r="R37" s="23">
        <f t="shared" si="18"/>
        <v>1014972.9193608182</v>
      </c>
      <c r="S37" s="39">
        <f t="shared" si="25"/>
        <v>36000000</v>
      </c>
      <c r="T37" s="34">
        <f t="shared" si="3"/>
        <v>0</v>
      </c>
      <c r="U37" s="23">
        <f t="shared" si="4"/>
        <v>225000</v>
      </c>
      <c r="V37" s="39">
        <f t="shared" si="26"/>
        <v>96500000</v>
      </c>
      <c r="W37" s="34">
        <f t="shared" si="5"/>
        <v>0</v>
      </c>
      <c r="X37" s="3">
        <f t="shared" si="6"/>
        <v>603125</v>
      </c>
      <c r="Y37" s="39">
        <f t="shared" si="19"/>
        <v>80652373.77310279</v>
      </c>
      <c r="Z37" s="34">
        <f t="shared" si="7"/>
        <v>0</v>
      </c>
      <c r="AA37" s="34">
        <v>0</v>
      </c>
      <c r="AB37" s="23">
        <f t="shared" si="8"/>
        <v>504077.33608189243</v>
      </c>
      <c r="AD37">
        <v>17</v>
      </c>
      <c r="AE37" s="3">
        <f t="shared" si="9"/>
        <v>3931214.4815788749</v>
      </c>
      <c r="AF37" s="3">
        <f t="shared" si="10"/>
        <v>225000</v>
      </c>
      <c r="AG37" s="3">
        <f t="shared" si="11"/>
        <v>603125</v>
      </c>
      <c r="AH37" s="3">
        <v>0</v>
      </c>
    </row>
    <row r="38" spans="2:34">
      <c r="B38">
        <v>18</v>
      </c>
      <c r="C38" s="3">
        <f t="shared" si="12"/>
        <v>373135876.64469737</v>
      </c>
      <c r="D38">
        <f t="shared" si="20"/>
        <v>6.93E-2</v>
      </c>
      <c r="E38" s="13">
        <f t="shared" si="13"/>
        <v>5.9669837320530661E-3</v>
      </c>
      <c r="F38" s="15">
        <f t="shared" si="21"/>
        <v>377670748.5481053</v>
      </c>
      <c r="G38" s="16">
        <f t="shared" si="22"/>
        <v>7.5013788016285948E-4</v>
      </c>
      <c r="H38" s="17">
        <f t="shared" si="14"/>
        <v>2809745.9661638676</v>
      </c>
      <c r="I38" s="17">
        <f t="shared" si="15"/>
        <v>2332099.2290293584</v>
      </c>
      <c r="J38" s="2">
        <f t="shared" si="23"/>
        <v>283305.13471539604</v>
      </c>
      <c r="K38" s="2">
        <f t="shared" si="0"/>
        <v>2224805.2286542151</v>
      </c>
      <c r="L38" s="15">
        <f>K38/(1-SUM(G$21:G38))</f>
        <v>2253555.2126588486</v>
      </c>
      <c r="M38" s="15">
        <f t="shared" si="1"/>
        <v>375417193.33544648</v>
      </c>
      <c r="N38" s="2">
        <f t="shared" si="16"/>
        <v>2508110.3633696111</v>
      </c>
      <c r="O38" s="3">
        <f t="shared" si="17"/>
        <v>4840209.5923989695</v>
      </c>
      <c r="P38" s="39">
        <f t="shared" si="24"/>
        <v>159479425.53551283</v>
      </c>
      <c r="Q38" s="34">
        <f t="shared" si="2"/>
        <v>3015338.1828020154</v>
      </c>
      <c r="R38" s="23">
        <f t="shared" si="18"/>
        <v>996746.40959695529</v>
      </c>
      <c r="S38" s="39">
        <f t="shared" si="25"/>
        <v>36000000</v>
      </c>
      <c r="T38" s="34">
        <f t="shared" si="3"/>
        <v>0</v>
      </c>
      <c r="U38" s="23">
        <f t="shared" si="4"/>
        <v>225000</v>
      </c>
      <c r="V38" s="39">
        <f t="shared" si="26"/>
        <v>96500000</v>
      </c>
      <c r="W38" s="34">
        <f t="shared" si="5"/>
        <v>0</v>
      </c>
      <c r="X38" s="3">
        <f t="shared" si="6"/>
        <v>603125</v>
      </c>
      <c r="Y38" s="39">
        <f t="shared" si="19"/>
        <v>81156451.109184682</v>
      </c>
      <c r="Z38" s="34">
        <f t="shared" si="7"/>
        <v>0</v>
      </c>
      <c r="AA38" s="34">
        <v>0</v>
      </c>
      <c r="AB38" s="23">
        <f t="shared" si="8"/>
        <v>507227.8194324043</v>
      </c>
      <c r="AD38">
        <v>18</v>
      </c>
      <c r="AE38" s="3">
        <f t="shared" si="9"/>
        <v>4012084.5923989709</v>
      </c>
      <c r="AF38" s="3">
        <f t="shared" si="10"/>
        <v>225000</v>
      </c>
      <c r="AG38" s="3">
        <f t="shared" si="11"/>
        <v>603125</v>
      </c>
      <c r="AH38" s="3">
        <v>0</v>
      </c>
    </row>
    <row r="39" spans="2:34">
      <c r="B39">
        <v>19</v>
      </c>
      <c r="C39" s="3">
        <f t="shared" si="12"/>
        <v>370627766.28132778</v>
      </c>
      <c r="D39">
        <f t="shared" si="20"/>
        <v>7.2599999999999998E-2</v>
      </c>
      <c r="E39" s="13">
        <f t="shared" si="13"/>
        <v>6.2611755553891868E-3</v>
      </c>
      <c r="F39" s="15">
        <f t="shared" si="21"/>
        <v>375417193.33544648</v>
      </c>
      <c r="G39" s="16">
        <f t="shared" si="22"/>
        <v>7.552169387264623E-4</v>
      </c>
      <c r="H39" s="17">
        <f t="shared" si="14"/>
        <v>2792980.2576925661</v>
      </c>
      <c r="I39" s="17">
        <f t="shared" si="15"/>
        <v>2316423.5392582985</v>
      </c>
      <c r="J39" s="2">
        <f t="shared" si="23"/>
        <v>283521.42349607631</v>
      </c>
      <c r="K39" s="2">
        <f t="shared" si="0"/>
        <v>2318790.3329829234</v>
      </c>
      <c r="L39" s="15">
        <f>K39/(1-SUM(G$21:G39))</f>
        <v>2350552.9539847136</v>
      </c>
      <c r="M39" s="15">
        <f t="shared" si="1"/>
        <v>373066640.38146174</v>
      </c>
      <c r="N39" s="2">
        <f t="shared" si="16"/>
        <v>2602311.7564789997</v>
      </c>
      <c r="O39" s="3">
        <f t="shared" si="17"/>
        <v>4918735.2957372982</v>
      </c>
      <c r="P39" s="39">
        <f t="shared" si="24"/>
        <v>156464087.35271081</v>
      </c>
      <c r="Q39" s="34">
        <f t="shared" si="2"/>
        <v>3112709.7497828566</v>
      </c>
      <c r="R39" s="23">
        <f t="shared" si="18"/>
        <v>977900.54595444258</v>
      </c>
      <c r="S39" s="39">
        <f t="shared" si="25"/>
        <v>36000000</v>
      </c>
      <c r="T39" s="34">
        <f t="shared" si="3"/>
        <v>0</v>
      </c>
      <c r="U39" s="23">
        <f t="shared" si="4"/>
        <v>225000</v>
      </c>
      <c r="V39" s="39">
        <f t="shared" si="26"/>
        <v>96500000</v>
      </c>
      <c r="W39" s="34">
        <f t="shared" si="5"/>
        <v>0</v>
      </c>
      <c r="X39" s="3">
        <f t="shared" si="6"/>
        <v>603125</v>
      </c>
      <c r="Y39" s="39">
        <f t="shared" si="19"/>
        <v>81663678.92861709</v>
      </c>
      <c r="Z39" s="34">
        <f t="shared" si="7"/>
        <v>0</v>
      </c>
      <c r="AA39" s="34">
        <v>0</v>
      </c>
      <c r="AB39" s="23">
        <f t="shared" si="8"/>
        <v>510397.99330385681</v>
      </c>
      <c r="AD39">
        <v>19</v>
      </c>
      <c r="AE39" s="3">
        <f t="shared" si="9"/>
        <v>4090610.2957372991</v>
      </c>
      <c r="AF39" s="3">
        <f t="shared" si="10"/>
        <v>225000</v>
      </c>
      <c r="AG39" s="3">
        <f t="shared" si="11"/>
        <v>603125</v>
      </c>
      <c r="AH39" s="3">
        <v>0</v>
      </c>
    </row>
    <row r="40" spans="2:34">
      <c r="B40">
        <v>20</v>
      </c>
      <c r="C40" s="3">
        <f t="shared" si="12"/>
        <v>368025454.52484882</v>
      </c>
      <c r="D40">
        <f t="shared" si="20"/>
        <v>7.5899999999999995E-2</v>
      </c>
      <c r="E40" s="13">
        <f t="shared" si="13"/>
        <v>6.556328545409662E-3</v>
      </c>
      <c r="F40" s="15">
        <f t="shared" si="21"/>
        <v>373066640.38146174</v>
      </c>
      <c r="G40" s="16">
        <f t="shared" si="22"/>
        <v>7.603303867490896E-4</v>
      </c>
      <c r="H40" s="17">
        <f t="shared" si="14"/>
        <v>2775492.9179764166</v>
      </c>
      <c r="I40" s="17">
        <f t="shared" si="15"/>
        <v>2300159.0907803052</v>
      </c>
      <c r="J40" s="2">
        <f t="shared" si="23"/>
        <v>283653.90296442033</v>
      </c>
      <c r="K40" s="2">
        <f t="shared" si="0"/>
        <v>2411036.0647576093</v>
      </c>
      <c r="L40" s="15">
        <f>K40/(1-SUM(G$21:G40))</f>
        <v>2445947.4636730589</v>
      </c>
      <c r="M40" s="15">
        <f t="shared" si="1"/>
        <v>370620692.91778868</v>
      </c>
      <c r="N40" s="2">
        <f t="shared" si="16"/>
        <v>2694689.9677220294</v>
      </c>
      <c r="O40" s="3">
        <f t="shared" si="17"/>
        <v>4994849.0585023351</v>
      </c>
      <c r="P40" s="39">
        <f t="shared" si="24"/>
        <v>153351377.60292795</v>
      </c>
      <c r="Q40" s="34">
        <f t="shared" si="2"/>
        <v>3208277.9484840352</v>
      </c>
      <c r="R40" s="23">
        <f t="shared" si="18"/>
        <v>958446.11001829978</v>
      </c>
      <c r="S40" s="39">
        <f t="shared" si="25"/>
        <v>36000000</v>
      </c>
      <c r="T40" s="34">
        <f t="shared" si="3"/>
        <v>0</v>
      </c>
      <c r="U40" s="23">
        <f t="shared" si="4"/>
        <v>225000</v>
      </c>
      <c r="V40" s="39">
        <f t="shared" si="26"/>
        <v>96500000</v>
      </c>
      <c r="W40" s="34">
        <f t="shared" si="5"/>
        <v>0</v>
      </c>
      <c r="X40" s="3">
        <f t="shared" si="6"/>
        <v>603125</v>
      </c>
      <c r="Y40" s="39">
        <f t="shared" si="19"/>
        <v>82174076.92192094</v>
      </c>
      <c r="Z40" s="34">
        <f t="shared" si="7"/>
        <v>0</v>
      </c>
      <c r="AA40" s="34">
        <v>0</v>
      </c>
      <c r="AB40" s="23">
        <f t="shared" si="8"/>
        <v>513587.98076200584</v>
      </c>
      <c r="AD40">
        <v>20</v>
      </c>
      <c r="AE40" s="3">
        <f t="shared" si="9"/>
        <v>4166724.0585023351</v>
      </c>
      <c r="AF40" s="3">
        <f t="shared" si="10"/>
        <v>225000</v>
      </c>
      <c r="AG40" s="3">
        <f t="shared" si="11"/>
        <v>603125</v>
      </c>
      <c r="AH40" s="3">
        <v>0</v>
      </c>
    </row>
    <row r="41" spans="2:34">
      <c r="B41">
        <v>21</v>
      </c>
      <c r="C41" s="3">
        <f t="shared" si="12"/>
        <v>365330764.55712682</v>
      </c>
      <c r="D41">
        <f t="shared" si="20"/>
        <v>7.9199999999999993E-2</v>
      </c>
      <c r="E41" s="13">
        <f t="shared" si="13"/>
        <v>6.8524492916248736E-3</v>
      </c>
      <c r="F41" s="15">
        <f t="shared" si="21"/>
        <v>370620692.91778868</v>
      </c>
      <c r="G41" s="16">
        <f t="shared" si="22"/>
        <v>7.6547845707603663E-4</v>
      </c>
      <c r="H41" s="17">
        <f t="shared" si="14"/>
        <v>2757295.8745307061</v>
      </c>
      <c r="I41" s="17">
        <f t="shared" si="15"/>
        <v>2283317.2784820427</v>
      </c>
      <c r="J41" s="2">
        <f t="shared" si="23"/>
        <v>283702.15617516043</v>
      </c>
      <c r="K41" s="2">
        <f t="shared" si="0"/>
        <v>2501466.4841591422</v>
      </c>
      <c r="L41" s="15">
        <f>K41/(1-SUM(G$21:G41))</f>
        <v>2539659.5046460214</v>
      </c>
      <c r="M41" s="15">
        <f t="shared" si="1"/>
        <v>368081033.41314268</v>
      </c>
      <c r="N41" s="2">
        <f t="shared" si="16"/>
        <v>2785168.6403343026</v>
      </c>
      <c r="O41" s="3">
        <f t="shared" si="17"/>
        <v>5068485.9188163448</v>
      </c>
      <c r="P41" s="39">
        <f t="shared" si="24"/>
        <v>150143099.65444392</v>
      </c>
      <c r="Q41" s="34">
        <f t="shared" si="2"/>
        <v>3301966.5459760707</v>
      </c>
      <c r="R41" s="23">
        <f t="shared" si="18"/>
        <v>938394.37284027447</v>
      </c>
      <c r="S41" s="39">
        <f t="shared" si="25"/>
        <v>36000000</v>
      </c>
      <c r="T41" s="34">
        <f t="shared" si="3"/>
        <v>0</v>
      </c>
      <c r="U41" s="23">
        <f t="shared" si="4"/>
        <v>225000</v>
      </c>
      <c r="V41" s="39">
        <f t="shared" si="26"/>
        <v>96500000</v>
      </c>
      <c r="W41" s="34">
        <f t="shared" si="5"/>
        <v>0</v>
      </c>
      <c r="X41" s="3">
        <f t="shared" si="6"/>
        <v>603125</v>
      </c>
      <c r="Y41" s="39">
        <f t="shared" si="19"/>
        <v>82687664.902682945</v>
      </c>
      <c r="Z41" s="34">
        <f t="shared" si="7"/>
        <v>0</v>
      </c>
      <c r="AA41" s="34">
        <v>0</v>
      </c>
      <c r="AB41" s="23">
        <f t="shared" si="8"/>
        <v>516797.90564176836</v>
      </c>
      <c r="AD41">
        <v>21</v>
      </c>
      <c r="AE41" s="3">
        <f t="shared" si="9"/>
        <v>4240360.9188163448</v>
      </c>
      <c r="AF41" s="3">
        <f t="shared" si="10"/>
        <v>225000</v>
      </c>
      <c r="AG41" s="3">
        <f t="shared" si="11"/>
        <v>603125</v>
      </c>
      <c r="AH41" s="3">
        <v>0</v>
      </c>
    </row>
    <row r="42" spans="2:34">
      <c r="B42">
        <v>22</v>
      </c>
      <c r="C42" s="3">
        <f t="shared" si="12"/>
        <v>362545595.91679251</v>
      </c>
      <c r="D42">
        <f t="shared" si="20"/>
        <v>8.2500000000000004E-2</v>
      </c>
      <c r="E42" s="13">
        <f t="shared" si="13"/>
        <v>7.1495444525375706E-3</v>
      </c>
      <c r="F42" s="15">
        <f t="shared" si="21"/>
        <v>368081033.41314268</v>
      </c>
      <c r="G42" s="16">
        <f t="shared" si="22"/>
        <v>7.7066138412915553E-4</v>
      </c>
      <c r="H42" s="17">
        <f t="shared" si="14"/>
        <v>2738401.6443684776</v>
      </c>
      <c r="I42" s="17">
        <f t="shared" si="15"/>
        <v>2265909.9744799533</v>
      </c>
      <c r="J42" s="2">
        <f t="shared" si="23"/>
        <v>283665.83868186246</v>
      </c>
      <c r="K42" s="2">
        <f t="shared" si="0"/>
        <v>2590007.7725555091</v>
      </c>
      <c r="L42" s="15">
        <f>K42/(1-SUM(G$21:G42))</f>
        <v>2631611.7105232305</v>
      </c>
      <c r="M42" s="15">
        <f t="shared" si="1"/>
        <v>365449421.70261943</v>
      </c>
      <c r="N42" s="2">
        <f t="shared" si="16"/>
        <v>2873673.6112373713</v>
      </c>
      <c r="O42" s="3">
        <f t="shared" si="17"/>
        <v>5139583.5857173242</v>
      </c>
      <c r="P42" s="39">
        <f t="shared" si="24"/>
        <v>146841133.10846785</v>
      </c>
      <c r="Q42" s="34">
        <f t="shared" si="2"/>
        <v>3393701.5037894007</v>
      </c>
      <c r="R42" s="23">
        <f t="shared" si="18"/>
        <v>917757.08192792395</v>
      </c>
      <c r="S42" s="39">
        <f t="shared" si="25"/>
        <v>36000000</v>
      </c>
      <c r="T42" s="34">
        <f t="shared" si="3"/>
        <v>0</v>
      </c>
      <c r="U42" s="23">
        <f t="shared" si="4"/>
        <v>225000</v>
      </c>
      <c r="V42" s="39">
        <f t="shared" si="26"/>
        <v>96500000</v>
      </c>
      <c r="W42" s="34">
        <f t="shared" si="5"/>
        <v>0</v>
      </c>
      <c r="X42" s="3">
        <f t="shared" si="6"/>
        <v>603125</v>
      </c>
      <c r="Y42" s="39">
        <f t="shared" si="19"/>
        <v>83204462.80832471</v>
      </c>
      <c r="Z42" s="34">
        <f t="shared" si="7"/>
        <v>0</v>
      </c>
      <c r="AA42" s="34">
        <v>0</v>
      </c>
      <c r="AB42" s="23">
        <f t="shared" si="8"/>
        <v>520027.8925520294</v>
      </c>
      <c r="AD42">
        <v>22</v>
      </c>
      <c r="AE42" s="3">
        <f t="shared" si="9"/>
        <v>4311458.5857173242</v>
      </c>
      <c r="AF42" s="3">
        <f t="shared" si="10"/>
        <v>225000</v>
      </c>
      <c r="AG42" s="3">
        <f t="shared" si="11"/>
        <v>603125</v>
      </c>
      <c r="AH42" s="3">
        <v>0</v>
      </c>
    </row>
    <row r="43" spans="2:34">
      <c r="B43">
        <v>23</v>
      </c>
      <c r="C43" s="3">
        <f t="shared" si="12"/>
        <v>359671922.30555511</v>
      </c>
      <c r="D43">
        <f t="shared" si="20"/>
        <v>8.5800000000000001E-2</v>
      </c>
      <c r="E43" s="13">
        <f t="shared" si="13"/>
        <v>7.4476207566175345E-3</v>
      </c>
      <c r="F43" s="15">
        <f t="shared" si="21"/>
        <v>365449421.70261943</v>
      </c>
      <c r="G43" s="16">
        <f t="shared" si="22"/>
        <v>7.7587940391753011E-4</v>
      </c>
      <c r="H43" s="17">
        <f t="shared" si="14"/>
        <v>2718823.3200831627</v>
      </c>
      <c r="I43" s="17">
        <f t="shared" si="15"/>
        <v>2247949.5144097195</v>
      </c>
      <c r="J43" s="2">
        <f t="shared" si="23"/>
        <v>283544.67947263445</v>
      </c>
      <c r="K43" s="2">
        <f t="shared" si="0"/>
        <v>2676588.3408951126</v>
      </c>
      <c r="L43" s="15">
        <f>K43/(1-SUM(G$21:G43))</f>
        <v>2721728.6985663031</v>
      </c>
      <c r="M43" s="15">
        <f t="shared" si="1"/>
        <v>362727693.00405312</v>
      </c>
      <c r="N43" s="2">
        <f t="shared" si="16"/>
        <v>2960133.0203677472</v>
      </c>
      <c r="O43" s="3">
        <f t="shared" si="17"/>
        <v>5208082.5347774662</v>
      </c>
      <c r="P43" s="39">
        <f t="shared" si="24"/>
        <v>143447431.60467845</v>
      </c>
      <c r="Q43" s="34">
        <f t="shared" si="2"/>
        <v>3483411.0872482266</v>
      </c>
      <c r="R43" s="23">
        <f t="shared" si="18"/>
        <v>896546.44752924039</v>
      </c>
      <c r="S43" s="39">
        <f t="shared" si="25"/>
        <v>36000000</v>
      </c>
      <c r="T43" s="34">
        <f t="shared" si="3"/>
        <v>0</v>
      </c>
      <c r="U43" s="23">
        <f t="shared" si="4"/>
        <v>225000</v>
      </c>
      <c r="V43" s="39">
        <f t="shared" si="26"/>
        <v>96500000</v>
      </c>
      <c r="W43" s="34">
        <f t="shared" si="5"/>
        <v>0</v>
      </c>
      <c r="X43" s="3">
        <f t="shared" si="6"/>
        <v>603125</v>
      </c>
      <c r="Y43" s="39">
        <f t="shared" si="19"/>
        <v>83724490.700876743</v>
      </c>
      <c r="Z43" s="34">
        <f t="shared" si="7"/>
        <v>0</v>
      </c>
      <c r="AA43" s="34">
        <v>0</v>
      </c>
      <c r="AB43" s="23">
        <f t="shared" si="8"/>
        <v>523278.06688047963</v>
      </c>
      <c r="AD43">
        <v>23</v>
      </c>
      <c r="AE43" s="3">
        <f t="shared" si="9"/>
        <v>4379957.5347774671</v>
      </c>
      <c r="AF43" s="3">
        <f t="shared" si="10"/>
        <v>225000</v>
      </c>
      <c r="AG43" s="3">
        <f t="shared" si="11"/>
        <v>603125</v>
      </c>
      <c r="AH43" s="3">
        <v>0</v>
      </c>
    </row>
    <row r="44" spans="2:34">
      <c r="B44">
        <v>24</v>
      </c>
      <c r="C44" s="3">
        <f t="shared" si="12"/>
        <v>356711789.28518736</v>
      </c>
      <c r="D44">
        <f t="shared" si="20"/>
        <v>8.9099999999999999E-2</v>
      </c>
      <c r="E44" s="13">
        <f t="shared" si="13"/>
        <v>7.7466850032913426E-3</v>
      </c>
      <c r="F44" s="15">
        <f t="shared" si="21"/>
        <v>362727693.00405312</v>
      </c>
      <c r="G44" s="16">
        <f t="shared" si="22"/>
        <v>7.8113275404822179E-4</v>
      </c>
      <c r="H44" s="17">
        <f t="shared" si="14"/>
        <v>2698574.5550909359</v>
      </c>
      <c r="I44" s="17">
        <f t="shared" si="15"/>
        <v>2229448.6830324209</v>
      </c>
      <c r="J44" s="2">
        <f t="shared" si="23"/>
        <v>283338.48180581391</v>
      </c>
      <c r="K44" s="2">
        <f t="shared" si="0"/>
        <v>2761138.9345849222</v>
      </c>
      <c r="L44" s="15">
        <f>K44/(1-SUM(G$21:G44))</f>
        <v>2809937.1796729648</v>
      </c>
      <c r="M44" s="15">
        <f t="shared" si="1"/>
        <v>359917755.82438016</v>
      </c>
      <c r="N44" s="2">
        <f t="shared" si="16"/>
        <v>3044477.4163907361</v>
      </c>
      <c r="O44" s="3">
        <f t="shared" si="17"/>
        <v>5273926.0994231571</v>
      </c>
      <c r="P44" s="39">
        <f t="shared" si="24"/>
        <v>139964020.51743022</v>
      </c>
      <c r="Q44" s="34">
        <f t="shared" si="2"/>
        <v>3571025.9711892186</v>
      </c>
      <c r="R44" s="23">
        <f t="shared" si="18"/>
        <v>874775.12823393883</v>
      </c>
      <c r="S44" s="39">
        <f t="shared" si="25"/>
        <v>36000000</v>
      </c>
      <c r="T44" s="34">
        <f t="shared" si="3"/>
        <v>0</v>
      </c>
      <c r="U44" s="23">
        <f t="shared" si="4"/>
        <v>225000</v>
      </c>
      <c r="V44" s="39">
        <f t="shared" si="26"/>
        <v>96500000</v>
      </c>
      <c r="W44" s="34">
        <f t="shared" si="5"/>
        <v>0</v>
      </c>
      <c r="X44" s="3">
        <f t="shared" si="6"/>
        <v>603125</v>
      </c>
      <c r="Y44" s="39">
        <f t="shared" si="19"/>
        <v>84247768.767757222</v>
      </c>
      <c r="Z44" s="34">
        <f t="shared" si="7"/>
        <v>0</v>
      </c>
      <c r="AA44" s="34">
        <v>0</v>
      </c>
      <c r="AB44" s="23">
        <f t="shared" si="8"/>
        <v>526548.55479848257</v>
      </c>
      <c r="AD44">
        <v>24</v>
      </c>
      <c r="AE44" s="3">
        <f t="shared" si="9"/>
        <v>4445801.0994231571</v>
      </c>
      <c r="AF44" s="3">
        <f t="shared" si="10"/>
        <v>225000</v>
      </c>
      <c r="AG44" s="3">
        <f t="shared" si="11"/>
        <v>603125</v>
      </c>
      <c r="AH44" s="3">
        <v>0</v>
      </c>
    </row>
    <row r="45" spans="2:34">
      <c r="B45">
        <v>25</v>
      </c>
      <c r="C45" s="3">
        <f t="shared" si="12"/>
        <v>353667311.86879665</v>
      </c>
      <c r="D45">
        <f t="shared" si="20"/>
        <v>9.2399999999999996E-2</v>
      </c>
      <c r="E45" s="13">
        <f t="shared" si="13"/>
        <v>8.0467440639515608E-3</v>
      </c>
      <c r="F45" s="15">
        <f t="shared" si="21"/>
        <v>359917755.82438016</v>
      </c>
      <c r="G45" s="16">
        <f t="shared" si="22"/>
        <v>7.8642167373709014E-4</v>
      </c>
      <c r="H45" s="17">
        <f t="shared" si="14"/>
        <v>2677669.5480547496</v>
      </c>
      <c r="I45" s="17">
        <f t="shared" si="15"/>
        <v>2210420.699179979</v>
      </c>
      <c r="J45" s="2">
        <f t="shared" si="23"/>
        <v>283047.12394310639</v>
      </c>
      <c r="K45" s="2">
        <f t="shared" si="0"/>
        <v>2843592.734629537</v>
      </c>
      <c r="L45" s="15">
        <f>K45/(1-SUM(G$21:G45))</f>
        <v>2896166.0651905988</v>
      </c>
      <c r="M45" s="15">
        <f t="shared" si="1"/>
        <v>357021589.75918955</v>
      </c>
      <c r="N45" s="2">
        <f t="shared" si="16"/>
        <v>3126639.8585726433</v>
      </c>
      <c r="O45" s="3">
        <f t="shared" si="17"/>
        <v>5337060.5577526223</v>
      </c>
      <c r="P45" s="39">
        <f t="shared" si="24"/>
        <v>136392994.54624099</v>
      </c>
      <c r="Q45" s="34">
        <f t="shared" si="2"/>
        <v>3656479.3418386164</v>
      </c>
      <c r="R45" s="23">
        <f t="shared" si="18"/>
        <v>852456.21591400623</v>
      </c>
      <c r="S45" s="39">
        <f t="shared" si="25"/>
        <v>36000000</v>
      </c>
      <c r="T45" s="34">
        <f t="shared" si="3"/>
        <v>0</v>
      </c>
      <c r="U45" s="23">
        <f t="shared" si="4"/>
        <v>225000</v>
      </c>
      <c r="V45" s="39">
        <f t="shared" si="26"/>
        <v>96500000</v>
      </c>
      <c r="W45" s="34">
        <f t="shared" si="5"/>
        <v>0</v>
      </c>
      <c r="X45" s="3">
        <f t="shared" si="6"/>
        <v>603125</v>
      </c>
      <c r="Y45" s="39">
        <f t="shared" si="19"/>
        <v>84774317.322555706</v>
      </c>
      <c r="Z45" s="34">
        <f t="shared" si="7"/>
        <v>0</v>
      </c>
      <c r="AA45" s="34">
        <v>0</v>
      </c>
      <c r="AB45" s="23">
        <f t="shared" si="8"/>
        <v>529839.48326597316</v>
      </c>
      <c r="AD45">
        <v>25</v>
      </c>
      <c r="AE45" s="3">
        <f t="shared" si="9"/>
        <v>4508935.5577526223</v>
      </c>
      <c r="AF45" s="3">
        <f t="shared" si="10"/>
        <v>225000</v>
      </c>
      <c r="AG45" s="3">
        <f t="shared" si="11"/>
        <v>603125</v>
      </c>
      <c r="AH45" s="3">
        <v>0</v>
      </c>
    </row>
    <row r="46" spans="2:34">
      <c r="B46">
        <v>26</v>
      </c>
      <c r="C46" s="3">
        <f t="shared" si="12"/>
        <v>350540672.01022404</v>
      </c>
      <c r="D46">
        <f t="shared" si="20"/>
        <v>9.5700000000000007E-2</v>
      </c>
      <c r="E46" s="13">
        <f t="shared" si="13"/>
        <v>8.3478048829831453E-3</v>
      </c>
      <c r="F46" s="15">
        <f t="shared" si="21"/>
        <v>357021589.75918955</v>
      </c>
      <c r="G46" s="16">
        <f t="shared" si="22"/>
        <v>7.9174640381968512E-4</v>
      </c>
      <c r="H46" s="17">
        <f t="shared" si="14"/>
        <v>2656123.0265137162</v>
      </c>
      <c r="I46" s="17">
        <f t="shared" si="15"/>
        <v>2190879.2000639001</v>
      </c>
      <c r="J46" s="2">
        <f t="shared" si="23"/>
        <v>282670.55977782526</v>
      </c>
      <c r="K46" s="2">
        <f t="shared" si="0"/>
        <v>2923885.4548119525</v>
      </c>
      <c r="L46" s="15">
        <f>K46/(1-SUM(G$21:G46))</f>
        <v>2980346.5703221685</v>
      </c>
      <c r="M46" s="15">
        <f t="shared" si="1"/>
        <v>354041243.18886739</v>
      </c>
      <c r="N46" s="2">
        <f t="shared" si="16"/>
        <v>3206556.0145897777</v>
      </c>
      <c r="O46" s="3">
        <f t="shared" si="17"/>
        <v>5397435.2146536782</v>
      </c>
      <c r="P46" s="39">
        <f t="shared" si="24"/>
        <v>132736515.20440237</v>
      </c>
      <c r="Q46" s="34">
        <f t="shared" si="2"/>
        <v>3739706.994626163</v>
      </c>
      <c r="R46" s="23">
        <f t="shared" si="18"/>
        <v>829603.22002751473</v>
      </c>
      <c r="S46" s="39">
        <f t="shared" si="25"/>
        <v>36000000</v>
      </c>
      <c r="T46" s="34">
        <f t="shared" si="3"/>
        <v>0</v>
      </c>
      <c r="U46" s="23">
        <f t="shared" si="4"/>
        <v>225000</v>
      </c>
      <c r="V46" s="39">
        <f t="shared" si="26"/>
        <v>96500000</v>
      </c>
      <c r="W46" s="34">
        <f t="shared" si="5"/>
        <v>0</v>
      </c>
      <c r="X46" s="3">
        <f t="shared" si="6"/>
        <v>603125</v>
      </c>
      <c r="Y46" s="39">
        <f t="shared" si="19"/>
        <v>85304156.805821672</v>
      </c>
      <c r="Z46" s="34">
        <f t="shared" si="7"/>
        <v>0</v>
      </c>
      <c r="AA46" s="34">
        <v>0</v>
      </c>
      <c r="AB46" s="23">
        <f t="shared" si="8"/>
        <v>533150.98003638547</v>
      </c>
      <c r="AD46">
        <v>26</v>
      </c>
      <c r="AE46" s="3">
        <f t="shared" si="9"/>
        <v>4569310.2146536782</v>
      </c>
      <c r="AF46" s="3">
        <f t="shared" si="10"/>
        <v>225000</v>
      </c>
      <c r="AG46" s="3">
        <f t="shared" si="11"/>
        <v>603125</v>
      </c>
      <c r="AH46" s="3">
        <v>0</v>
      </c>
    </row>
    <row r="47" spans="2:34">
      <c r="B47">
        <v>27</v>
      </c>
      <c r="C47" s="3">
        <f t="shared" si="12"/>
        <v>347334115.99563432</v>
      </c>
      <c r="D47">
        <f t="shared" si="20"/>
        <v>9.9000000000000005E-2</v>
      </c>
      <c r="E47" s="13">
        <f t="shared" si="13"/>
        <v>8.6498744788083837E-3</v>
      </c>
      <c r="F47" s="15">
        <f t="shared" si="21"/>
        <v>354041243.18886739</v>
      </c>
      <c r="G47" s="16">
        <f t="shared" si="22"/>
        <v>7.9710718676221433E-4</v>
      </c>
      <c r="H47" s="17">
        <f t="shared" si="14"/>
        <v>2633950.2297431808</v>
      </c>
      <c r="I47" s="17">
        <f t="shared" si="15"/>
        <v>2170838.2249727142</v>
      </c>
      <c r="J47" s="2">
        <f t="shared" si="23"/>
        <v>282208.81935607508</v>
      </c>
      <c r="K47" s="2">
        <f t="shared" si="0"/>
        <v>3001955.4347058651</v>
      </c>
      <c r="L47" s="15">
        <f>K47/(1-SUM(G$21:G47))</f>
        <v>3062412.3139049779</v>
      </c>
      <c r="M47" s="15">
        <f t="shared" si="1"/>
        <v>350978830.87496239</v>
      </c>
      <c r="N47" s="2">
        <f t="shared" si="16"/>
        <v>3284164.2540619401</v>
      </c>
      <c r="O47" s="3">
        <f t="shared" si="17"/>
        <v>5455002.4790346548</v>
      </c>
      <c r="P47" s="39">
        <f t="shared" si="24"/>
        <v>128996808.20977621</v>
      </c>
      <c r="Q47" s="34">
        <f t="shared" si="2"/>
        <v>3820647.427723553</v>
      </c>
      <c r="R47" s="23">
        <f t="shared" si="18"/>
        <v>806230.0513111013</v>
      </c>
      <c r="S47" s="39">
        <f t="shared" si="25"/>
        <v>36000000</v>
      </c>
      <c r="T47" s="34">
        <f t="shared" si="3"/>
        <v>0</v>
      </c>
      <c r="U47" s="23">
        <f t="shared" si="4"/>
        <v>225000</v>
      </c>
      <c r="V47" s="39">
        <f t="shared" si="26"/>
        <v>96500000</v>
      </c>
      <c r="W47" s="34">
        <f t="shared" si="5"/>
        <v>0</v>
      </c>
      <c r="X47" s="3">
        <f t="shared" si="6"/>
        <v>603125</v>
      </c>
      <c r="Y47" s="39">
        <f t="shared" si="19"/>
        <v>85837307.785858065</v>
      </c>
      <c r="Z47" s="34">
        <f t="shared" si="7"/>
        <v>0</v>
      </c>
      <c r="AA47" s="34">
        <v>0</v>
      </c>
      <c r="AB47" s="23">
        <f t="shared" si="8"/>
        <v>536483.17366161291</v>
      </c>
      <c r="AD47">
        <v>27</v>
      </c>
      <c r="AE47" s="3">
        <f t="shared" si="9"/>
        <v>4626877.4790346548</v>
      </c>
      <c r="AF47" s="3">
        <f t="shared" si="10"/>
        <v>225000</v>
      </c>
      <c r="AG47" s="3">
        <f t="shared" si="11"/>
        <v>603125</v>
      </c>
      <c r="AH47" s="3">
        <v>0</v>
      </c>
    </row>
    <row r="48" spans="2:34">
      <c r="B48">
        <v>28</v>
      </c>
      <c r="C48" s="3">
        <f t="shared" si="12"/>
        <v>344049951.74157238</v>
      </c>
      <c r="D48">
        <f t="shared" si="20"/>
        <v>9.9000000000000005E-2</v>
      </c>
      <c r="E48" s="13">
        <f t="shared" si="13"/>
        <v>8.6498744788083837E-3</v>
      </c>
      <c r="F48" s="15">
        <f t="shared" si="21"/>
        <v>350978830.87496239</v>
      </c>
      <c r="G48" s="16">
        <f t="shared" si="22"/>
        <v>8.0250426667258354E-4</v>
      </c>
      <c r="H48" s="17">
        <f t="shared" si="14"/>
        <v>2611166.8908724734</v>
      </c>
      <c r="I48" s="17">
        <f t="shared" si="15"/>
        <v>2150312.1983848275</v>
      </c>
      <c r="J48" s="2">
        <f t="shared" si="23"/>
        <v>281662.00928891241</v>
      </c>
      <c r="K48" s="2">
        <f t="shared" si="0"/>
        <v>2973552.5559788849</v>
      </c>
      <c r="L48" s="15">
        <f>K48/(1-SUM(G$21:G48))</f>
        <v>3035922.8317873427</v>
      </c>
      <c r="M48" s="15">
        <f t="shared" si="1"/>
        <v>347942908.04317504</v>
      </c>
      <c r="N48" s="2">
        <f t="shared" si="16"/>
        <v>3255214.5652677976</v>
      </c>
      <c r="O48" s="3">
        <f t="shared" si="17"/>
        <v>5405526.7636526246</v>
      </c>
      <c r="P48" s="39">
        <f t="shared" si="24"/>
        <v>125176160.78205265</v>
      </c>
      <c r="Q48" s="34">
        <f t="shared" si="2"/>
        <v>3795050.7587647955</v>
      </c>
      <c r="R48" s="23">
        <f t="shared" si="18"/>
        <v>782351.00488782907</v>
      </c>
      <c r="S48" s="39">
        <f t="shared" si="25"/>
        <v>36000000</v>
      </c>
      <c r="T48" s="34">
        <f t="shared" si="3"/>
        <v>0</v>
      </c>
      <c r="U48" s="23">
        <f t="shared" si="4"/>
        <v>225000</v>
      </c>
      <c r="V48" s="39">
        <f t="shared" si="26"/>
        <v>96500000</v>
      </c>
      <c r="W48" s="34">
        <f t="shared" si="5"/>
        <v>0</v>
      </c>
      <c r="X48" s="3">
        <f t="shared" si="6"/>
        <v>603125</v>
      </c>
      <c r="Y48" s="39">
        <f t="shared" si="19"/>
        <v>86373790.959519684</v>
      </c>
      <c r="Z48" s="34">
        <f t="shared" si="7"/>
        <v>0</v>
      </c>
      <c r="AA48" s="34">
        <v>0</v>
      </c>
      <c r="AB48" s="23">
        <f t="shared" si="8"/>
        <v>539836.19349699805</v>
      </c>
      <c r="AD48">
        <v>28</v>
      </c>
      <c r="AE48" s="3">
        <f t="shared" si="9"/>
        <v>4577401.7636526246</v>
      </c>
      <c r="AF48" s="3">
        <f t="shared" si="10"/>
        <v>225000</v>
      </c>
      <c r="AG48" s="3">
        <f t="shared" si="11"/>
        <v>603125</v>
      </c>
      <c r="AH48" s="3">
        <v>0</v>
      </c>
    </row>
    <row r="49" spans="2:34">
      <c r="B49">
        <v>29</v>
      </c>
      <c r="C49" s="3">
        <f t="shared" si="12"/>
        <v>340794737.17630458</v>
      </c>
      <c r="D49">
        <f t="shared" si="20"/>
        <v>9.9000000000000005E-2</v>
      </c>
      <c r="E49" s="13">
        <f t="shared" si="13"/>
        <v>8.6498744788083837E-3</v>
      </c>
      <c r="F49" s="15">
        <f t="shared" si="21"/>
        <v>347942908.04317504</v>
      </c>
      <c r="G49" s="16">
        <f t="shared" si="22"/>
        <v>8.0793788931151256E-4</v>
      </c>
      <c r="H49" s="17">
        <f t="shared" si="14"/>
        <v>2588580.6250232062</v>
      </c>
      <c r="I49" s="17">
        <f t="shared" si="15"/>
        <v>2129967.1073519033</v>
      </c>
      <c r="J49" s="2">
        <f t="shared" si="23"/>
        <v>281116.25872531254</v>
      </c>
      <c r="K49" s="2">
        <f t="shared" si="0"/>
        <v>2945400.0792616019</v>
      </c>
      <c r="L49" s="15">
        <f>K49/(1-SUM(G$21:G49))</f>
        <v>3009662.4803650342</v>
      </c>
      <c r="M49" s="15">
        <f t="shared" si="1"/>
        <v>344933245.56281</v>
      </c>
      <c r="N49" s="2">
        <f t="shared" si="16"/>
        <v>3226516.3379869144</v>
      </c>
      <c r="O49" s="3">
        <f t="shared" si="17"/>
        <v>5356483.4453388173</v>
      </c>
      <c r="P49" s="39">
        <f t="shared" si="24"/>
        <v>121381110.02328786</v>
      </c>
      <c r="Q49" s="34">
        <f t="shared" si="2"/>
        <v>3769726.5076932688</v>
      </c>
      <c r="R49" s="23">
        <f t="shared" si="18"/>
        <v>758631.93764554907</v>
      </c>
      <c r="S49" s="39">
        <f t="shared" si="25"/>
        <v>36000000</v>
      </c>
      <c r="T49" s="34">
        <f t="shared" si="3"/>
        <v>0</v>
      </c>
      <c r="U49" s="23">
        <f t="shared" si="4"/>
        <v>225000</v>
      </c>
      <c r="V49" s="39">
        <f t="shared" si="26"/>
        <v>96500000</v>
      </c>
      <c r="W49" s="34">
        <f t="shared" si="5"/>
        <v>0</v>
      </c>
      <c r="X49" s="3">
        <f t="shared" si="6"/>
        <v>603125</v>
      </c>
      <c r="Y49" s="39">
        <f t="shared" si="19"/>
        <v>86913627.153016686</v>
      </c>
      <c r="Z49" s="34">
        <f t="shared" si="7"/>
        <v>0</v>
      </c>
      <c r="AA49" s="34">
        <v>0</v>
      </c>
      <c r="AB49" s="23">
        <f t="shared" si="8"/>
        <v>543210.16970635427</v>
      </c>
      <c r="AD49">
        <v>29</v>
      </c>
      <c r="AE49" s="3">
        <f t="shared" si="9"/>
        <v>4528358.4453388182</v>
      </c>
      <c r="AF49" s="3">
        <f t="shared" si="10"/>
        <v>225000</v>
      </c>
      <c r="AG49" s="3">
        <f t="shared" si="11"/>
        <v>603125</v>
      </c>
      <c r="AH49" s="3">
        <v>0</v>
      </c>
    </row>
    <row r="50" spans="2:34">
      <c r="B50">
        <v>30</v>
      </c>
      <c r="C50" s="3">
        <f t="shared" si="12"/>
        <v>337568220.83831769</v>
      </c>
      <c r="D50">
        <f t="shared" si="20"/>
        <v>9.9000000000000005E-2</v>
      </c>
      <c r="E50" s="13">
        <f t="shared" si="13"/>
        <v>8.6498744788083837E-3</v>
      </c>
      <c r="F50" s="15">
        <f t="shared" si="21"/>
        <v>344933245.56281</v>
      </c>
      <c r="G50" s="16">
        <f t="shared" si="22"/>
        <v>8.134083021037261E-4</v>
      </c>
      <c r="H50" s="17">
        <f t="shared" si="14"/>
        <v>2566189.72753848</v>
      </c>
      <c r="I50" s="17">
        <f t="shared" si="15"/>
        <v>2109801.3802394853</v>
      </c>
      <c r="J50" s="2">
        <f t="shared" si="23"/>
        <v>280571.56561237288</v>
      </c>
      <c r="K50" s="2">
        <f t="shared" si="0"/>
        <v>2917495.8294612467</v>
      </c>
      <c r="L50" s="15">
        <f>K50/(1-SUM(G$21:G50))</f>
        <v>2983629.2776862974</v>
      </c>
      <c r="M50" s="15">
        <f t="shared" si="1"/>
        <v>341949616.28512371</v>
      </c>
      <c r="N50" s="2">
        <f t="shared" si="16"/>
        <v>3198067.3950736197</v>
      </c>
      <c r="O50" s="3">
        <f t="shared" si="17"/>
        <v>5307868.7753131054</v>
      </c>
      <c r="P50" s="39">
        <f t="shared" si="24"/>
        <v>117611383.51559459</v>
      </c>
      <c r="Q50" s="34">
        <f t="shared" si="2"/>
        <v>3744672.6283406387</v>
      </c>
      <c r="R50" s="23">
        <f t="shared" si="18"/>
        <v>735071.14697246614</v>
      </c>
      <c r="S50" s="39">
        <f t="shared" si="25"/>
        <v>36000000</v>
      </c>
      <c r="T50" s="34">
        <f t="shared" si="3"/>
        <v>0</v>
      </c>
      <c r="U50" s="23">
        <f t="shared" si="4"/>
        <v>225000</v>
      </c>
      <c r="V50" s="39">
        <f t="shared" si="26"/>
        <v>96500000</v>
      </c>
      <c r="W50" s="34">
        <f t="shared" si="5"/>
        <v>0</v>
      </c>
      <c r="X50" s="3">
        <f t="shared" si="6"/>
        <v>603125</v>
      </c>
      <c r="Y50" s="39">
        <f t="shared" si="19"/>
        <v>87456837.322723046</v>
      </c>
      <c r="Z50" s="34">
        <f t="shared" si="7"/>
        <v>0</v>
      </c>
      <c r="AA50" s="34">
        <v>0</v>
      </c>
      <c r="AB50" s="23">
        <f t="shared" si="8"/>
        <v>546605.23326701904</v>
      </c>
      <c r="AD50">
        <v>30</v>
      </c>
      <c r="AE50" s="3">
        <f t="shared" si="9"/>
        <v>4479743.7753131045</v>
      </c>
      <c r="AF50" s="3">
        <f t="shared" si="10"/>
        <v>225000</v>
      </c>
      <c r="AG50" s="3">
        <f t="shared" si="11"/>
        <v>603125</v>
      </c>
      <c r="AH50" s="3">
        <v>0</v>
      </c>
    </row>
    <row r="51" spans="2:34">
      <c r="B51">
        <v>31</v>
      </c>
      <c r="C51" s="3">
        <f t="shared" si="12"/>
        <v>334370153.4432441</v>
      </c>
      <c r="D51">
        <f t="shared" si="20"/>
        <v>9.9000000000000005E-2</v>
      </c>
      <c r="E51" s="13">
        <f t="shared" si="13"/>
        <v>8.6498744788083837E-3</v>
      </c>
      <c r="F51" s="15">
        <f t="shared" si="21"/>
        <v>341949616.28512371</v>
      </c>
      <c r="G51" s="16">
        <f t="shared" si="22"/>
        <v>8.189157541492201E-4</v>
      </c>
      <c r="H51" s="17">
        <f t="shared" si="14"/>
        <v>2543992.5085064648</v>
      </c>
      <c r="I51" s="17">
        <f t="shared" si="15"/>
        <v>2089813.4590202756</v>
      </c>
      <c r="J51" s="2">
        <f t="shared" si="23"/>
        <v>280027.92790116853</v>
      </c>
      <c r="K51" s="2">
        <f t="shared" si="0"/>
        <v>2889837.6503170547</v>
      </c>
      <c r="L51" s="15">
        <f>K51/(1-SUM(G$21:G51))</f>
        <v>2957821.2589430134</v>
      </c>
      <c r="M51" s="15">
        <f t="shared" si="1"/>
        <v>338991795.02618068</v>
      </c>
      <c r="N51" s="2">
        <f t="shared" si="16"/>
        <v>3169865.5782182231</v>
      </c>
      <c r="O51" s="3">
        <f t="shared" si="17"/>
        <v>5259679.0372384991</v>
      </c>
      <c r="P51" s="39">
        <f t="shared" si="24"/>
        <v>113866710.88725396</v>
      </c>
      <c r="Q51" s="34">
        <f t="shared" si="2"/>
        <v>3719887.094193161</v>
      </c>
      <c r="R51" s="23">
        <f t="shared" si="18"/>
        <v>711666.94304533722</v>
      </c>
      <c r="S51" s="39">
        <f t="shared" si="25"/>
        <v>36000000</v>
      </c>
      <c r="T51" s="34">
        <f t="shared" si="3"/>
        <v>0</v>
      </c>
      <c r="U51" s="23">
        <f t="shared" si="4"/>
        <v>225000</v>
      </c>
      <c r="V51" s="39">
        <f t="shared" si="26"/>
        <v>96500000</v>
      </c>
      <c r="W51" s="34">
        <f t="shared" si="5"/>
        <v>0</v>
      </c>
      <c r="X51" s="3">
        <f t="shared" si="6"/>
        <v>603125</v>
      </c>
      <c r="Y51" s="39">
        <f t="shared" si="19"/>
        <v>88003442.55599007</v>
      </c>
      <c r="Z51" s="34">
        <f t="shared" si="7"/>
        <v>0</v>
      </c>
      <c r="AA51" s="34">
        <v>0</v>
      </c>
      <c r="AB51" s="23">
        <f t="shared" si="8"/>
        <v>550021.51597493794</v>
      </c>
      <c r="AD51">
        <v>31</v>
      </c>
      <c r="AE51" s="3">
        <f t="shared" si="9"/>
        <v>4431554.0372384982</v>
      </c>
      <c r="AF51" s="3">
        <f t="shared" si="10"/>
        <v>225000</v>
      </c>
      <c r="AG51" s="3">
        <f t="shared" si="11"/>
        <v>603125</v>
      </c>
      <c r="AH51" s="3">
        <v>0</v>
      </c>
    </row>
    <row r="52" spans="2:34">
      <c r="B52">
        <v>32</v>
      </c>
      <c r="C52" s="3">
        <f t="shared" si="12"/>
        <v>331200287.86502588</v>
      </c>
      <c r="D52">
        <f t="shared" si="20"/>
        <v>9.9000000000000005E-2</v>
      </c>
      <c r="E52" s="13">
        <f t="shared" si="13"/>
        <v>8.6498744788083837E-3</v>
      </c>
      <c r="F52" s="15">
        <f t="shared" si="21"/>
        <v>338991795.02618068</v>
      </c>
      <c r="G52" s="16">
        <f t="shared" si="22"/>
        <v>8.2446049623460566E-4</v>
      </c>
      <c r="H52" s="17">
        <f t="shared" si="14"/>
        <v>2521987.292632855</v>
      </c>
      <c r="I52" s="17">
        <f t="shared" si="15"/>
        <v>2070001.7991564116</v>
      </c>
      <c r="J52" s="2">
        <f t="shared" si="23"/>
        <v>279485.34354674467</v>
      </c>
      <c r="K52" s="2">
        <f t="shared" si="0"/>
        <v>2862423.4042373314</v>
      </c>
      <c r="L52" s="15">
        <f>K52/(1-SUM(G$21:G52))</f>
        <v>2932236.476322405</v>
      </c>
      <c r="M52" s="15">
        <f t="shared" si="1"/>
        <v>336059558.54985827</v>
      </c>
      <c r="N52" s="2">
        <f t="shared" si="16"/>
        <v>3141908.7477840763</v>
      </c>
      <c r="O52" s="3">
        <f t="shared" si="17"/>
        <v>5211910.5469404869</v>
      </c>
      <c r="P52" s="39">
        <f t="shared" si="24"/>
        <v>110146823.79306079</v>
      </c>
      <c r="Q52" s="34">
        <f t="shared" si="2"/>
        <v>3695367.8982338575</v>
      </c>
      <c r="R52" s="23">
        <f t="shared" si="18"/>
        <v>688417.64870662999</v>
      </c>
      <c r="S52" s="39">
        <f t="shared" si="25"/>
        <v>36000000</v>
      </c>
      <c r="T52" s="34">
        <f t="shared" si="3"/>
        <v>0</v>
      </c>
      <c r="U52" s="23">
        <f t="shared" si="4"/>
        <v>225000</v>
      </c>
      <c r="V52" s="39">
        <f t="shared" si="26"/>
        <v>96500000</v>
      </c>
      <c r="W52" s="34">
        <f t="shared" si="5"/>
        <v>0</v>
      </c>
      <c r="X52" s="3">
        <f t="shared" si="6"/>
        <v>603125</v>
      </c>
      <c r="Y52" s="39">
        <f t="shared" si="19"/>
        <v>88553464.071965009</v>
      </c>
      <c r="Z52" s="34">
        <f t="shared" si="7"/>
        <v>0</v>
      </c>
      <c r="AA52" s="34">
        <v>0</v>
      </c>
      <c r="AB52" s="23">
        <f t="shared" si="8"/>
        <v>553459.15044978133</v>
      </c>
      <c r="AD52">
        <v>32</v>
      </c>
      <c r="AE52" s="3">
        <f t="shared" si="9"/>
        <v>4383785.5469404878</v>
      </c>
      <c r="AF52" s="3">
        <f t="shared" si="10"/>
        <v>225000</v>
      </c>
      <c r="AG52" s="3">
        <f t="shared" si="11"/>
        <v>603125</v>
      </c>
      <c r="AH52" s="3">
        <v>0</v>
      </c>
    </row>
    <row r="53" spans="2:34">
      <c r="B53">
        <v>33</v>
      </c>
      <c r="C53" s="3">
        <f t="shared" si="12"/>
        <v>328058379.1172418</v>
      </c>
      <c r="D53">
        <f t="shared" si="20"/>
        <v>9.9000000000000005E-2</v>
      </c>
      <c r="E53" s="13">
        <f t="shared" si="13"/>
        <v>8.6498744788083837E-3</v>
      </c>
      <c r="F53" s="15">
        <f t="shared" si="21"/>
        <v>336059558.54985827</v>
      </c>
      <c r="G53" s="16">
        <f t="shared" si="22"/>
        <v>8.3004278084452751E-4</v>
      </c>
      <c r="H53" s="17">
        <f t="shared" si="14"/>
        <v>2500172.4191144309</v>
      </c>
      <c r="I53" s="17">
        <f t="shared" si="15"/>
        <v>2050364.8694827612</v>
      </c>
      <c r="J53" s="2">
        <f t="shared" si="23"/>
        <v>278943.8105081087</v>
      </c>
      <c r="K53" s="2">
        <f t="shared" si="0"/>
        <v>2835250.9721379392</v>
      </c>
      <c r="L53" s="15">
        <f>K53/(1-SUM(G$21:G53))</f>
        <v>2906872.9988600328</v>
      </c>
      <c r="M53" s="15">
        <f t="shared" si="1"/>
        <v>333152685.55099821</v>
      </c>
      <c r="N53" s="2">
        <f t="shared" si="16"/>
        <v>3114194.7826460479</v>
      </c>
      <c r="O53" s="3">
        <f t="shared" si="17"/>
        <v>5164559.6521288091</v>
      </c>
      <c r="P53" s="39">
        <f t="shared" si="24"/>
        <v>106451455.89482693</v>
      </c>
      <c r="Q53" s="34">
        <f t="shared" ref="Q53:Q84" si="27">IF(P53&gt;N53+AB53, N53+AB53, P53)</f>
        <v>3671113.0527861402</v>
      </c>
      <c r="R53" s="23">
        <f t="shared" si="18"/>
        <v>665321.59934266831</v>
      </c>
      <c r="S53" s="39">
        <f t="shared" si="25"/>
        <v>36000000</v>
      </c>
      <c r="T53" s="34">
        <f t="shared" ref="T53:T84" si="28">IF(N53+AB53-Q53&gt;0, IF(S53&gt;N53+AB53-Q53,N53+AB53-Q53,S53),0)</f>
        <v>0</v>
      </c>
      <c r="U53" s="23">
        <f t="shared" si="4"/>
        <v>225000</v>
      </c>
      <c r="V53" s="39">
        <f t="shared" si="26"/>
        <v>96500000</v>
      </c>
      <c r="W53" s="34">
        <f t="shared" ref="W53:W84" si="29">IF(N53+AB53-Q53-T53&gt;0, IF(V53&gt;N53+AB53-Q53-T53,N53+AB53-Q53-T53,V53),0)</f>
        <v>0</v>
      </c>
      <c r="X53" s="3">
        <f t="shared" si="6"/>
        <v>603125</v>
      </c>
      <c r="Y53" s="39">
        <f t="shared" si="19"/>
        <v>89106923.222414792</v>
      </c>
      <c r="Z53" s="34">
        <f t="shared" ref="Z53:Z84" si="30">IF(N53+AB53-Q53-T53-W53&gt;0, IF(Y53&gt;N53+AB53-Q53-T53-W53,N53+AB53-Q53-T53-W53,Y53),0)</f>
        <v>0</v>
      </c>
      <c r="AA53" s="34">
        <v>0</v>
      </c>
      <c r="AB53" s="23">
        <f t="shared" ref="AB53:AB84" si="31">Y53*D$13/12</f>
        <v>556918.27014009247</v>
      </c>
      <c r="AD53">
        <v>33</v>
      </c>
      <c r="AE53" s="3">
        <f t="shared" si="9"/>
        <v>4336434.6521288082</v>
      </c>
      <c r="AF53" s="3">
        <f t="shared" si="10"/>
        <v>225000</v>
      </c>
      <c r="AG53" s="3">
        <f t="shared" si="11"/>
        <v>603125</v>
      </c>
      <c r="AH53" s="3">
        <v>0</v>
      </c>
    </row>
    <row r="54" spans="2:34">
      <c r="B54">
        <v>34</v>
      </c>
      <c r="C54" s="3">
        <f t="shared" si="12"/>
        <v>324944184.33459574</v>
      </c>
      <c r="D54">
        <f t="shared" si="20"/>
        <v>9.9000000000000005E-2</v>
      </c>
      <c r="E54" s="13">
        <f t="shared" si="13"/>
        <v>8.6498744788083837E-3</v>
      </c>
      <c r="F54" s="15">
        <f t="shared" si="21"/>
        <v>333152685.55099821</v>
      </c>
      <c r="G54" s="16">
        <f t="shared" si="22"/>
        <v>8.3566286217316233E-4</v>
      </c>
      <c r="H54" s="17">
        <f t="shared" si="14"/>
        <v>2478546.2415137119</v>
      </c>
      <c r="I54" s="17">
        <f t="shared" si="15"/>
        <v>2030901.1520912235</v>
      </c>
      <c r="J54" s="2">
        <f t="shared" si="23"/>
        <v>278403.32674822269</v>
      </c>
      <c r="K54" s="2">
        <f t="shared" si="0"/>
        <v>2808318.2532821717</v>
      </c>
      <c r="L54" s="15">
        <f>K54/(1-SUM(G$21:G54))</f>
        <v>2881728.9122940563</v>
      </c>
      <c r="M54" s="15">
        <f t="shared" si="1"/>
        <v>330270956.63870418</v>
      </c>
      <c r="N54" s="2">
        <f t="shared" si="16"/>
        <v>3086721.5800303943</v>
      </c>
      <c r="O54" s="3">
        <f t="shared" si="17"/>
        <v>5117622.7321216185</v>
      </c>
      <c r="P54" s="39">
        <f t="shared" si="24"/>
        <v>102780342.84204079</v>
      </c>
      <c r="Q54" s="34">
        <f t="shared" si="27"/>
        <v>3647120.5893588625</v>
      </c>
      <c r="R54" s="23">
        <f t="shared" si="18"/>
        <v>642377.14276275493</v>
      </c>
      <c r="S54" s="39">
        <f t="shared" si="25"/>
        <v>36000000</v>
      </c>
      <c r="T54" s="34">
        <f t="shared" si="28"/>
        <v>0</v>
      </c>
      <c r="U54" s="23">
        <f t="shared" si="4"/>
        <v>225000</v>
      </c>
      <c r="V54" s="39">
        <f t="shared" si="26"/>
        <v>96500000</v>
      </c>
      <c r="W54" s="34">
        <f t="shared" si="29"/>
        <v>0</v>
      </c>
      <c r="X54" s="3">
        <f t="shared" si="6"/>
        <v>603125</v>
      </c>
      <c r="Y54" s="39">
        <f t="shared" ref="Y54:Y85" si="32">Y53-Z53+AB53</f>
        <v>89663841.492554888</v>
      </c>
      <c r="Z54" s="34">
        <f t="shared" si="30"/>
        <v>0</v>
      </c>
      <c r="AA54" s="34">
        <v>0</v>
      </c>
      <c r="AB54" s="23">
        <f t="shared" si="31"/>
        <v>560399.009328468</v>
      </c>
      <c r="AD54">
        <v>34</v>
      </c>
      <c r="AE54" s="3">
        <f t="shared" si="9"/>
        <v>4289497.7321216175</v>
      </c>
      <c r="AF54" s="3">
        <f t="shared" si="10"/>
        <v>225000</v>
      </c>
      <c r="AG54" s="3">
        <f t="shared" si="11"/>
        <v>603125</v>
      </c>
      <c r="AH54" s="3">
        <v>0</v>
      </c>
    </row>
    <row r="55" spans="2:34">
      <c r="B55">
        <v>35</v>
      </c>
      <c r="C55" s="3">
        <f t="shared" si="12"/>
        <v>321857462.7545653</v>
      </c>
      <c r="D55">
        <f t="shared" si="20"/>
        <v>9.9000000000000005E-2</v>
      </c>
      <c r="E55" s="13">
        <f t="shared" si="13"/>
        <v>8.6498744788083837E-3</v>
      </c>
      <c r="F55" s="15">
        <f t="shared" si="21"/>
        <v>330270956.63870418</v>
      </c>
      <c r="G55" s="16">
        <f t="shared" si="22"/>
        <v>8.4132099613579321E-4</v>
      </c>
      <c r="H55" s="17">
        <f t="shared" si="14"/>
        <v>2457107.1276346962</v>
      </c>
      <c r="I55" s="17">
        <f t="shared" si="15"/>
        <v>2011609.1422160331</v>
      </c>
      <c r="J55" s="2">
        <f t="shared" si="23"/>
        <v>277863.89023399597</v>
      </c>
      <c r="K55" s="2">
        <f t="shared" si="0"/>
        <v>2781623.1651220168</v>
      </c>
      <c r="L55" s="15">
        <f>K55/(1-SUM(G$21:G55))</f>
        <v>2856802.3189207595</v>
      </c>
      <c r="M55" s="15">
        <f t="shared" si="1"/>
        <v>327414154.31978345</v>
      </c>
      <c r="N55" s="2">
        <f t="shared" si="16"/>
        <v>3059487.0553560127</v>
      </c>
      <c r="O55" s="3">
        <f t="shared" si="17"/>
        <v>5071096.197572046</v>
      </c>
      <c r="P55" s="39">
        <f t="shared" si="24"/>
        <v>99133222.252681926</v>
      </c>
      <c r="Q55" s="34">
        <f t="shared" si="27"/>
        <v>3623388.5584927835</v>
      </c>
      <c r="R55" s="23">
        <f t="shared" si="18"/>
        <v>619582.63907926204</v>
      </c>
      <c r="S55" s="39">
        <f t="shared" si="25"/>
        <v>36000000</v>
      </c>
      <c r="T55" s="34">
        <f t="shared" si="28"/>
        <v>0</v>
      </c>
      <c r="U55" s="23">
        <f t="shared" si="4"/>
        <v>225000</v>
      </c>
      <c r="V55" s="39">
        <f t="shared" si="26"/>
        <v>96500000</v>
      </c>
      <c r="W55" s="34">
        <f t="shared" si="29"/>
        <v>0</v>
      </c>
      <c r="X55" s="3">
        <f t="shared" si="6"/>
        <v>603125</v>
      </c>
      <c r="Y55" s="39">
        <f t="shared" si="32"/>
        <v>90224240.501883358</v>
      </c>
      <c r="Z55" s="34">
        <f t="shared" si="30"/>
        <v>0</v>
      </c>
      <c r="AA55" s="34">
        <v>0</v>
      </c>
      <c r="AB55" s="23">
        <f t="shared" si="31"/>
        <v>563901.50313677092</v>
      </c>
      <c r="AD55">
        <v>35</v>
      </c>
      <c r="AE55" s="3">
        <f t="shared" si="9"/>
        <v>4242971.197572045</v>
      </c>
      <c r="AF55" s="3">
        <f t="shared" si="10"/>
        <v>225000</v>
      </c>
      <c r="AG55" s="3">
        <f t="shared" si="11"/>
        <v>603125</v>
      </c>
      <c r="AH55" s="3">
        <v>0</v>
      </c>
    </row>
    <row r="56" spans="2:34">
      <c r="B56">
        <v>36</v>
      </c>
      <c r="C56" s="3">
        <f t="shared" si="12"/>
        <v>318797975.69920927</v>
      </c>
      <c r="D56">
        <f t="shared" si="20"/>
        <v>9.9000000000000005E-2</v>
      </c>
      <c r="E56" s="13">
        <f t="shared" si="13"/>
        <v>8.6498744788083837E-3</v>
      </c>
      <c r="F56" s="15">
        <f t="shared" si="21"/>
        <v>327414154.31978345</v>
      </c>
      <c r="G56" s="16">
        <f t="shared" si="22"/>
        <v>8.4701744038046304E-4</v>
      </c>
      <c r="H56" s="17">
        <f t="shared" si="14"/>
        <v>2435853.4593996708</v>
      </c>
      <c r="I56" s="17">
        <f t="shared" si="15"/>
        <v>1992487.348120058</v>
      </c>
      <c r="J56" s="2">
        <f t="shared" si="23"/>
        <v>277325.49893627688</v>
      </c>
      <c r="K56" s="2">
        <f t="shared" si="0"/>
        <v>2755163.6431407938</v>
      </c>
      <c r="L56" s="15">
        <f>K56/(1-SUM(G$21:G56))</f>
        <v>2832091.3374513257</v>
      </c>
      <c r="M56" s="15">
        <f t="shared" si="1"/>
        <v>324582062.98233211</v>
      </c>
      <c r="N56" s="2">
        <f t="shared" si="16"/>
        <v>3032489.1420770707</v>
      </c>
      <c r="O56" s="3">
        <f t="shared" si="17"/>
        <v>5024976.4901971286</v>
      </c>
      <c r="P56" s="39">
        <f t="shared" si="24"/>
        <v>95509833.694189146</v>
      </c>
      <c r="Q56" s="34">
        <f t="shared" si="27"/>
        <v>3599915.0296084462</v>
      </c>
      <c r="R56" s="23">
        <f t="shared" si="18"/>
        <v>596936.46058868209</v>
      </c>
      <c r="S56" s="39">
        <f t="shared" si="25"/>
        <v>36000000</v>
      </c>
      <c r="T56" s="34">
        <f t="shared" si="28"/>
        <v>0</v>
      </c>
      <c r="U56" s="23">
        <f t="shared" si="4"/>
        <v>225000</v>
      </c>
      <c r="V56" s="39">
        <f t="shared" si="26"/>
        <v>96500000</v>
      </c>
      <c r="W56" s="34">
        <f t="shared" si="29"/>
        <v>0</v>
      </c>
      <c r="X56" s="3">
        <f t="shared" si="6"/>
        <v>603125</v>
      </c>
      <c r="Y56" s="39">
        <f t="shared" si="32"/>
        <v>90788142.005020127</v>
      </c>
      <c r="Z56" s="34">
        <f t="shared" si="30"/>
        <v>0</v>
      </c>
      <c r="AA56" s="34">
        <v>0</v>
      </c>
      <c r="AB56" s="23">
        <f t="shared" si="31"/>
        <v>567425.88753137575</v>
      </c>
      <c r="AD56">
        <v>36</v>
      </c>
      <c r="AE56" s="3">
        <f t="shared" si="9"/>
        <v>4196851.4901971286</v>
      </c>
      <c r="AF56" s="3">
        <f t="shared" si="10"/>
        <v>225000</v>
      </c>
      <c r="AG56" s="3">
        <f t="shared" si="11"/>
        <v>603125</v>
      </c>
      <c r="AH56" s="3">
        <v>0</v>
      </c>
    </row>
    <row r="57" spans="2:34">
      <c r="B57">
        <v>37</v>
      </c>
      <c r="C57" s="3">
        <f t="shared" si="12"/>
        <v>315765486.55713218</v>
      </c>
      <c r="D57">
        <f t="shared" si="20"/>
        <v>9.9000000000000005E-2</v>
      </c>
      <c r="E57" s="13">
        <f t="shared" si="13"/>
        <v>8.6498744788083837E-3</v>
      </c>
      <c r="F57" s="15">
        <f t="shared" si="21"/>
        <v>324582062.98233211</v>
      </c>
      <c r="G57" s="16">
        <f t="shared" si="22"/>
        <v>8.5275245429970563E-4</v>
      </c>
      <c r="H57" s="17">
        <f t="shared" si="14"/>
        <v>2414783.6327270921</v>
      </c>
      <c r="I57" s="17">
        <f t="shared" si="15"/>
        <v>1973534.290982076</v>
      </c>
      <c r="J57" s="2">
        <f t="shared" si="23"/>
        <v>276788.15082984534</v>
      </c>
      <c r="K57" s="2">
        <f t="shared" si="0"/>
        <v>2728937.6406971496</v>
      </c>
      <c r="L57" s="15">
        <f>K57/(1-SUM(G$21:G57))</f>
        <v>2807594.102869851</v>
      </c>
      <c r="M57" s="15">
        <f t="shared" si="1"/>
        <v>321774468.87946224</v>
      </c>
      <c r="N57" s="2">
        <f t="shared" si="16"/>
        <v>3005725.7915269947</v>
      </c>
      <c r="O57" s="3">
        <f t="shared" si="17"/>
        <v>4979260.0825090706</v>
      </c>
      <c r="P57" s="39">
        <f t="shared" si="24"/>
        <v>91909918.664580703</v>
      </c>
      <c r="Q57" s="34">
        <f t="shared" si="27"/>
        <v>3576698.0908554415</v>
      </c>
      <c r="R57" s="23">
        <f t="shared" si="18"/>
        <v>574436.99165362935</v>
      </c>
      <c r="S57" s="39">
        <f t="shared" si="25"/>
        <v>36000000</v>
      </c>
      <c r="T57" s="34">
        <f t="shared" si="28"/>
        <v>0</v>
      </c>
      <c r="U57" s="23">
        <f t="shared" si="4"/>
        <v>225000</v>
      </c>
      <c r="V57" s="39">
        <f t="shared" si="26"/>
        <v>96500000</v>
      </c>
      <c r="W57" s="34">
        <f t="shared" si="29"/>
        <v>0</v>
      </c>
      <c r="X57" s="3">
        <f t="shared" si="6"/>
        <v>603125</v>
      </c>
      <c r="Y57" s="39">
        <f t="shared" si="32"/>
        <v>91355567.892551497</v>
      </c>
      <c r="Z57" s="34">
        <f t="shared" si="30"/>
        <v>0</v>
      </c>
      <c r="AA57" s="34">
        <v>0</v>
      </c>
      <c r="AB57" s="23">
        <f t="shared" si="31"/>
        <v>570972.29932844685</v>
      </c>
      <c r="AD57">
        <v>37</v>
      </c>
      <c r="AE57" s="3">
        <f t="shared" si="9"/>
        <v>4151135.0825090706</v>
      </c>
      <c r="AF57" s="3">
        <f t="shared" si="10"/>
        <v>225000</v>
      </c>
      <c r="AG57" s="3">
        <f t="shared" si="11"/>
        <v>603125</v>
      </c>
      <c r="AH57" s="3">
        <v>0</v>
      </c>
    </row>
    <row r="58" spans="2:34">
      <c r="B58">
        <v>38</v>
      </c>
      <c r="C58" s="3">
        <f t="shared" si="12"/>
        <v>312759760.76560521</v>
      </c>
      <c r="D58">
        <f t="shared" si="20"/>
        <v>9.9000000000000005E-2</v>
      </c>
      <c r="E58" s="13">
        <f t="shared" si="13"/>
        <v>8.6498744788083837E-3</v>
      </c>
      <c r="F58" s="15">
        <f t="shared" si="21"/>
        <v>321774468.87946224</v>
      </c>
      <c r="G58" s="16">
        <f t="shared" si="22"/>
        <v>8.5852629904235997E-4</v>
      </c>
      <c r="H58" s="17">
        <f t="shared" si="14"/>
        <v>2393896.0574105219</v>
      </c>
      <c r="I58" s="17">
        <f t="shared" si="15"/>
        <v>1954748.5047850327</v>
      </c>
      <c r="J58" s="2">
        <f t="shared" si="23"/>
        <v>276251.84389340575</v>
      </c>
      <c r="K58" s="2">
        <f t="shared" si="0"/>
        <v>2702943.1288704067</v>
      </c>
      <c r="L58" s="15">
        <f>K58/(1-SUM(G$21:G58))</f>
        <v>2783308.7662925846</v>
      </c>
      <c r="M58" s="15">
        <f t="shared" si="1"/>
        <v>318991160.11316967</v>
      </c>
      <c r="N58" s="2">
        <f t="shared" si="16"/>
        <v>2979194.9727638122</v>
      </c>
      <c r="O58" s="3">
        <f t="shared" si="17"/>
        <v>4933943.4775488451</v>
      </c>
      <c r="P58" s="39">
        <f t="shared" si="24"/>
        <v>88333220.573725268</v>
      </c>
      <c r="Q58" s="34">
        <f t="shared" si="27"/>
        <v>3553735.8489630618</v>
      </c>
      <c r="R58" s="23">
        <f t="shared" si="18"/>
        <v>552082.62858578295</v>
      </c>
      <c r="S58" s="39">
        <f t="shared" si="25"/>
        <v>36000000</v>
      </c>
      <c r="T58" s="34">
        <f t="shared" si="28"/>
        <v>0</v>
      </c>
      <c r="U58" s="23">
        <f t="shared" si="4"/>
        <v>225000</v>
      </c>
      <c r="V58" s="39">
        <f t="shared" si="26"/>
        <v>96500000</v>
      </c>
      <c r="W58" s="34">
        <f t="shared" si="29"/>
        <v>0</v>
      </c>
      <c r="X58" s="3">
        <f t="shared" si="6"/>
        <v>603125</v>
      </c>
      <c r="Y58" s="39">
        <f t="shared" si="32"/>
        <v>91926540.191879943</v>
      </c>
      <c r="Z58" s="34">
        <f t="shared" si="30"/>
        <v>0</v>
      </c>
      <c r="AA58" s="34">
        <v>0</v>
      </c>
      <c r="AB58" s="23">
        <f t="shared" si="31"/>
        <v>574540.87619924964</v>
      </c>
      <c r="AD58">
        <v>38</v>
      </c>
      <c r="AE58" s="3">
        <f t="shared" si="9"/>
        <v>4105818.4775488446</v>
      </c>
      <c r="AF58" s="3">
        <f t="shared" si="10"/>
        <v>225000</v>
      </c>
      <c r="AG58" s="3">
        <f t="shared" si="11"/>
        <v>603125</v>
      </c>
      <c r="AH58" s="3">
        <v>0</v>
      </c>
    </row>
    <row r="59" spans="2:34">
      <c r="B59">
        <v>39</v>
      </c>
      <c r="C59" s="3">
        <f t="shared" si="12"/>
        <v>309780565.79284137</v>
      </c>
      <c r="D59">
        <f t="shared" si="20"/>
        <v>9.9000000000000005E-2</v>
      </c>
      <c r="E59" s="13">
        <f t="shared" si="13"/>
        <v>8.6498744788083837E-3</v>
      </c>
      <c r="F59" s="15">
        <f t="shared" si="21"/>
        <v>318991160.11316967</v>
      </c>
      <c r="G59" s="16">
        <f t="shared" si="22"/>
        <v>8.6433923752545936E-4</v>
      </c>
      <c r="H59" s="17">
        <f t="shared" si="14"/>
        <v>2373189.1569986069</v>
      </c>
      <c r="I59" s="17">
        <f t="shared" si="15"/>
        <v>1936128.5362052585</v>
      </c>
      <c r="J59" s="2">
        <f t="shared" si="23"/>
        <v>275716.57610957877</v>
      </c>
      <c r="K59" s="2">
        <f t="shared" si="0"/>
        <v>2677178.0963072451</v>
      </c>
      <c r="L59" s="15">
        <f>K59/(1-SUM(G$21:G59))</f>
        <v>2759233.4948283862</v>
      </c>
      <c r="M59" s="15">
        <f t="shared" si="1"/>
        <v>316231926.61834127</v>
      </c>
      <c r="N59" s="2">
        <f t="shared" si="16"/>
        <v>2952894.6724168239</v>
      </c>
      <c r="O59" s="3">
        <f t="shared" si="17"/>
        <v>4889023.2086220821</v>
      </c>
      <c r="P59" s="39">
        <f t="shared" si="24"/>
        <v>84779484.724762201</v>
      </c>
      <c r="Q59" s="34">
        <f t="shared" si="27"/>
        <v>3531026.4290923188</v>
      </c>
      <c r="R59" s="23">
        <f t="shared" si="18"/>
        <v>529871.77952976373</v>
      </c>
      <c r="S59" s="39">
        <f t="shared" si="25"/>
        <v>36000000</v>
      </c>
      <c r="T59" s="34">
        <f t="shared" si="28"/>
        <v>0</v>
      </c>
      <c r="U59" s="23">
        <f t="shared" si="4"/>
        <v>225000</v>
      </c>
      <c r="V59" s="39">
        <f t="shared" si="26"/>
        <v>96500000</v>
      </c>
      <c r="W59" s="34">
        <f t="shared" si="29"/>
        <v>0</v>
      </c>
      <c r="X59" s="3">
        <f t="shared" si="6"/>
        <v>603125</v>
      </c>
      <c r="Y59" s="39">
        <f t="shared" si="32"/>
        <v>92501081.068079188</v>
      </c>
      <c r="Z59" s="34">
        <f t="shared" si="30"/>
        <v>0</v>
      </c>
      <c r="AA59" s="34">
        <v>0</v>
      </c>
      <c r="AB59" s="23">
        <f t="shared" si="31"/>
        <v>578131.75667549495</v>
      </c>
      <c r="AD59">
        <v>39</v>
      </c>
      <c r="AE59" s="3">
        <f t="shared" si="9"/>
        <v>4060898.2086220826</v>
      </c>
      <c r="AF59" s="3">
        <f t="shared" si="10"/>
        <v>225000</v>
      </c>
      <c r="AG59" s="3">
        <f t="shared" si="11"/>
        <v>603125</v>
      </c>
      <c r="AH59" s="3">
        <v>0</v>
      </c>
    </row>
    <row r="60" spans="2:34">
      <c r="B60">
        <v>40</v>
      </c>
      <c r="C60" s="3">
        <f t="shared" si="12"/>
        <v>306827671.12042457</v>
      </c>
      <c r="D60">
        <f t="shared" si="20"/>
        <v>9.9000000000000005E-2</v>
      </c>
      <c r="E60" s="13">
        <f t="shared" si="13"/>
        <v>8.6498744788083837E-3</v>
      </c>
      <c r="F60" s="15">
        <f t="shared" si="21"/>
        <v>316231926.61834127</v>
      </c>
      <c r="G60" s="16">
        <f t="shared" si="22"/>
        <v>8.7019153444620493E-4</v>
      </c>
      <c r="H60" s="17">
        <f t="shared" si="14"/>
        <v>2352661.3686761004</v>
      </c>
      <c r="I60" s="17">
        <f t="shared" si="15"/>
        <v>1917672.9445026536</v>
      </c>
      <c r="J60" s="2">
        <f t="shared" si="23"/>
        <v>275182.34546489408</v>
      </c>
      <c r="K60" s="2">
        <f t="shared" si="0"/>
        <v>2651640.5490697171</v>
      </c>
      <c r="L60" s="15">
        <f>K60/(1-SUM(G$21:G60))</f>
        <v>2735366.4714403972</v>
      </c>
      <c r="M60" s="15">
        <f t="shared" si="1"/>
        <v>313496560.14690089</v>
      </c>
      <c r="N60" s="2">
        <f t="shared" si="16"/>
        <v>2926822.8945346111</v>
      </c>
      <c r="O60" s="3">
        <f t="shared" si="17"/>
        <v>4844495.8390372647</v>
      </c>
      <c r="P60" s="39">
        <f t="shared" si="24"/>
        <v>81248458.295669883</v>
      </c>
      <c r="Q60" s="34">
        <f t="shared" si="27"/>
        <v>3508567.9746893281</v>
      </c>
      <c r="R60" s="23">
        <f t="shared" si="18"/>
        <v>507802.86434793676</v>
      </c>
      <c r="S60" s="39">
        <f t="shared" si="25"/>
        <v>36000000</v>
      </c>
      <c r="T60" s="34">
        <f t="shared" si="28"/>
        <v>0</v>
      </c>
      <c r="U60" s="23">
        <f t="shared" si="4"/>
        <v>225000</v>
      </c>
      <c r="V60" s="39">
        <f t="shared" si="26"/>
        <v>96500000</v>
      </c>
      <c r="W60" s="34">
        <f t="shared" si="29"/>
        <v>0</v>
      </c>
      <c r="X60" s="3">
        <f t="shared" si="6"/>
        <v>603125</v>
      </c>
      <c r="Y60" s="39">
        <f t="shared" si="32"/>
        <v>93079212.824754685</v>
      </c>
      <c r="Z60" s="34">
        <f t="shared" si="30"/>
        <v>0</v>
      </c>
      <c r="AA60" s="34">
        <v>0</v>
      </c>
      <c r="AB60" s="23">
        <f t="shared" si="31"/>
        <v>581745.08015471674</v>
      </c>
      <c r="AD60">
        <v>40</v>
      </c>
      <c r="AE60" s="3">
        <f t="shared" si="9"/>
        <v>4016370.8390372647</v>
      </c>
      <c r="AF60" s="3">
        <f t="shared" si="10"/>
        <v>225000</v>
      </c>
      <c r="AG60" s="3">
        <f t="shared" si="11"/>
        <v>603125</v>
      </c>
      <c r="AH60" s="3">
        <v>0</v>
      </c>
    </row>
    <row r="61" spans="2:34">
      <c r="B61">
        <v>41</v>
      </c>
      <c r="C61" s="3">
        <f t="shared" si="12"/>
        <v>303900848.22588998</v>
      </c>
      <c r="D61">
        <f t="shared" si="20"/>
        <v>9.9000000000000005E-2</v>
      </c>
      <c r="E61" s="13">
        <f t="shared" si="13"/>
        <v>8.6498744788083837E-3</v>
      </c>
      <c r="F61" s="15">
        <f t="shared" si="21"/>
        <v>313496560.14690089</v>
      </c>
      <c r="G61" s="16">
        <f t="shared" si="22"/>
        <v>8.7608345629401781E-4</v>
      </c>
      <c r="H61" s="17">
        <f t="shared" si="14"/>
        <v>2332311.14314591</v>
      </c>
      <c r="I61" s="17">
        <f t="shared" si="15"/>
        <v>1899380.3014118122</v>
      </c>
      <c r="J61" s="2">
        <f t="shared" si="23"/>
        <v>274649.14994978235</v>
      </c>
      <c r="K61" s="2">
        <f t="shared" si="0"/>
        <v>2626328.5104845688</v>
      </c>
      <c r="L61" s="15">
        <f>K61/(1-SUM(G$21:G61))</f>
        <v>2711705.8948088968</v>
      </c>
      <c r="M61" s="15">
        <f t="shared" si="1"/>
        <v>310784854.252092</v>
      </c>
      <c r="N61" s="2">
        <f t="shared" si="16"/>
        <v>2900977.6604343513</v>
      </c>
      <c r="O61" s="3">
        <f t="shared" si="17"/>
        <v>4800357.9618461635</v>
      </c>
      <c r="P61" s="39">
        <f t="shared" si="24"/>
        <v>77739890.320980549</v>
      </c>
      <c r="Q61" s="34">
        <f t="shared" si="27"/>
        <v>3486358.6473400351</v>
      </c>
      <c r="R61" s="23">
        <f t="shared" si="18"/>
        <v>485874.31450612843</v>
      </c>
      <c r="S61" s="39">
        <f t="shared" si="25"/>
        <v>36000000</v>
      </c>
      <c r="T61" s="34">
        <f t="shared" si="28"/>
        <v>0</v>
      </c>
      <c r="U61" s="23">
        <f t="shared" si="4"/>
        <v>225000</v>
      </c>
      <c r="V61" s="39">
        <f t="shared" si="26"/>
        <v>96500000</v>
      </c>
      <c r="W61" s="34">
        <f t="shared" si="29"/>
        <v>0</v>
      </c>
      <c r="X61" s="3">
        <f t="shared" si="6"/>
        <v>603125</v>
      </c>
      <c r="Y61" s="39">
        <f t="shared" si="32"/>
        <v>93660957.904909402</v>
      </c>
      <c r="Z61" s="34">
        <f t="shared" si="30"/>
        <v>0</v>
      </c>
      <c r="AA61" s="34">
        <v>0</v>
      </c>
      <c r="AB61" s="23">
        <f t="shared" si="31"/>
        <v>585380.98690568376</v>
      </c>
      <c r="AD61">
        <v>41</v>
      </c>
      <c r="AE61" s="3">
        <f t="shared" si="9"/>
        <v>3972232.9618461635</v>
      </c>
      <c r="AF61" s="3">
        <f t="shared" si="10"/>
        <v>225000</v>
      </c>
      <c r="AG61" s="3">
        <f t="shared" si="11"/>
        <v>603125</v>
      </c>
      <c r="AH61" s="3">
        <v>0</v>
      </c>
    </row>
    <row r="62" spans="2:34">
      <c r="B62">
        <v>42</v>
      </c>
      <c r="C62" s="3">
        <f t="shared" si="12"/>
        <v>300999870.56545562</v>
      </c>
      <c r="D62">
        <f t="shared" si="20"/>
        <v>9.9000000000000005E-2</v>
      </c>
      <c r="E62" s="13">
        <f t="shared" si="13"/>
        <v>8.6498744788083837E-3</v>
      </c>
      <c r="F62" s="15">
        <f t="shared" si="21"/>
        <v>310784854.252092</v>
      </c>
      <c r="G62" s="16">
        <f t="shared" si="22"/>
        <v>8.8201527136267516E-4</v>
      </c>
      <c r="H62" s="17">
        <f t="shared" si="14"/>
        <v>2312136.9445121717</v>
      </c>
      <c r="I62" s="17">
        <f t="shared" si="15"/>
        <v>1881249.1910340975</v>
      </c>
      <c r="J62" s="2">
        <f t="shared" si="23"/>
        <v>274116.98755856836</v>
      </c>
      <c r="K62" s="2">
        <f t="shared" si="0"/>
        <v>2601240.0209938707</v>
      </c>
      <c r="L62" s="15">
        <f>K62/(1-SUM(G$21:G62))</f>
        <v>2688249.9791953554</v>
      </c>
      <c r="M62" s="15">
        <f t="shared" si="1"/>
        <v>308096604.27289665</v>
      </c>
      <c r="N62" s="2">
        <f t="shared" si="16"/>
        <v>2875357.008552439</v>
      </c>
      <c r="O62" s="3">
        <f t="shared" si="17"/>
        <v>4756606.1995865367</v>
      </c>
      <c r="P62" s="39">
        <f t="shared" si="24"/>
        <v>74253531.673640519</v>
      </c>
      <c r="Q62" s="34">
        <f t="shared" si="27"/>
        <v>3464396.6266262834</v>
      </c>
      <c r="R62" s="23">
        <f t="shared" si="18"/>
        <v>464084.57296025328</v>
      </c>
      <c r="S62" s="39">
        <f t="shared" si="25"/>
        <v>36000000</v>
      </c>
      <c r="T62" s="34">
        <f t="shared" si="28"/>
        <v>0</v>
      </c>
      <c r="U62" s="23">
        <f t="shared" si="4"/>
        <v>225000</v>
      </c>
      <c r="V62" s="39">
        <f t="shared" si="26"/>
        <v>96500000</v>
      </c>
      <c r="W62" s="34">
        <f t="shared" si="29"/>
        <v>0</v>
      </c>
      <c r="X62" s="3">
        <f t="shared" si="6"/>
        <v>603125</v>
      </c>
      <c r="Y62" s="39">
        <f t="shared" si="32"/>
        <v>94246338.891815081</v>
      </c>
      <c r="Z62" s="34">
        <f t="shared" si="30"/>
        <v>0</v>
      </c>
      <c r="AA62" s="34">
        <v>0</v>
      </c>
      <c r="AB62" s="23">
        <f t="shared" si="31"/>
        <v>589039.61807384423</v>
      </c>
      <c r="AD62">
        <v>42</v>
      </c>
      <c r="AE62" s="3">
        <f t="shared" si="9"/>
        <v>3928481.1995865367</v>
      </c>
      <c r="AF62" s="3">
        <f t="shared" si="10"/>
        <v>225000</v>
      </c>
      <c r="AG62" s="3">
        <f t="shared" si="11"/>
        <v>603125</v>
      </c>
      <c r="AH62" s="3">
        <v>0</v>
      </c>
    </row>
    <row r="63" spans="2:34">
      <c r="B63">
        <v>43</v>
      </c>
      <c r="C63" s="3">
        <f t="shared" si="12"/>
        <v>298124513.55690318</v>
      </c>
      <c r="D63">
        <f t="shared" si="20"/>
        <v>9.9000000000000005E-2</v>
      </c>
      <c r="E63" s="13">
        <f t="shared" si="13"/>
        <v>8.6498744788083837E-3</v>
      </c>
      <c r="F63" s="15">
        <f t="shared" si="21"/>
        <v>308096604.27289665</v>
      </c>
      <c r="G63" s="16">
        <f t="shared" si="22"/>
        <v>8.8798724976252676E-4</v>
      </c>
      <c r="H63" s="17">
        <f t="shared" si="14"/>
        <v>2292137.2501643258</v>
      </c>
      <c r="I63" s="17">
        <f t="shared" si="15"/>
        <v>1863278.2097306447</v>
      </c>
      <c r="J63" s="2">
        <f t="shared" si="23"/>
        <v>273585.85628946306</v>
      </c>
      <c r="K63" s="2">
        <f t="shared" si="0"/>
        <v>2576373.13800694</v>
      </c>
      <c r="L63" s="15">
        <f>K63/(1-SUM(G$21:G63))</f>
        <v>2664996.9543076567</v>
      </c>
      <c r="M63" s="15">
        <f t="shared" si="1"/>
        <v>305431607.31858897</v>
      </c>
      <c r="N63" s="2">
        <f t="shared" si="16"/>
        <v>2849958.9942964031</v>
      </c>
      <c r="O63" s="3">
        <f t="shared" si="17"/>
        <v>4713237.2040270474</v>
      </c>
      <c r="P63" s="39">
        <f t="shared" si="24"/>
        <v>70789135.047014236</v>
      </c>
      <c r="Q63" s="34">
        <f t="shared" si="27"/>
        <v>3442680.1099832091</v>
      </c>
      <c r="R63" s="23">
        <f t="shared" si="18"/>
        <v>442432.09404383897</v>
      </c>
      <c r="S63" s="39">
        <f t="shared" si="25"/>
        <v>36000000</v>
      </c>
      <c r="T63" s="34">
        <f t="shared" si="28"/>
        <v>0</v>
      </c>
      <c r="U63" s="23">
        <f t="shared" si="4"/>
        <v>225000</v>
      </c>
      <c r="V63" s="39">
        <f t="shared" si="26"/>
        <v>96500000</v>
      </c>
      <c r="W63" s="34">
        <f t="shared" si="29"/>
        <v>0</v>
      </c>
      <c r="X63" s="3">
        <f t="shared" si="6"/>
        <v>603125</v>
      </c>
      <c r="Y63" s="39">
        <f t="shared" si="32"/>
        <v>94835378.509888932</v>
      </c>
      <c r="Z63" s="34">
        <f t="shared" si="30"/>
        <v>0</v>
      </c>
      <c r="AA63" s="34">
        <v>0</v>
      </c>
      <c r="AB63" s="23">
        <f t="shared" si="31"/>
        <v>592721.1156868058</v>
      </c>
      <c r="AD63">
        <v>43</v>
      </c>
      <c r="AE63" s="3">
        <f t="shared" si="9"/>
        <v>3885112.2040270478</v>
      </c>
      <c r="AF63" s="3">
        <f t="shared" si="10"/>
        <v>225000</v>
      </c>
      <c r="AG63" s="3">
        <f t="shared" si="11"/>
        <v>603125</v>
      </c>
      <c r="AH63" s="3">
        <v>0</v>
      </c>
    </row>
    <row r="64" spans="2:34">
      <c r="B64">
        <v>44</v>
      </c>
      <c r="C64" s="3">
        <f t="shared" si="12"/>
        <v>295274554.56260681</v>
      </c>
      <c r="D64">
        <f t="shared" si="20"/>
        <v>9.9000000000000005E-2</v>
      </c>
      <c r="E64" s="13">
        <f t="shared" si="13"/>
        <v>8.6498744788083837E-3</v>
      </c>
      <c r="F64" s="15">
        <f t="shared" si="21"/>
        <v>305431607.31858897</v>
      </c>
      <c r="G64" s="16">
        <f t="shared" si="22"/>
        <v>8.9399966343279398E-4</v>
      </c>
      <c r="H64" s="17">
        <f t="shared" si="14"/>
        <v>2272310.5506622037</v>
      </c>
      <c r="I64" s="17">
        <f t="shared" si="15"/>
        <v>1845465.9660162926</v>
      </c>
      <c r="J64" s="2">
        <f t="shared" si="23"/>
        <v>273055.75414455583</v>
      </c>
      <c r="K64" s="2">
        <f t="shared" si="0"/>
        <v>2551725.9357535397</v>
      </c>
      <c r="L64" s="15">
        <f>K64/(1-SUM(G$21:G64))</f>
        <v>2641945.0651664892</v>
      </c>
      <c r="M64" s="15">
        <f t="shared" si="1"/>
        <v>302789662.2534225</v>
      </c>
      <c r="N64" s="2">
        <f t="shared" si="16"/>
        <v>2824781.6898980956</v>
      </c>
      <c r="O64" s="3">
        <f t="shared" si="17"/>
        <v>4670247.6559143886</v>
      </c>
      <c r="P64" s="39">
        <f t="shared" si="24"/>
        <v>67346454.937031031</v>
      </c>
      <c r="Q64" s="34">
        <f t="shared" si="27"/>
        <v>3421207.3125579441</v>
      </c>
      <c r="R64" s="23">
        <f t="shared" si="18"/>
        <v>420915.34335644398</v>
      </c>
      <c r="S64" s="39">
        <f t="shared" si="25"/>
        <v>36000000</v>
      </c>
      <c r="T64" s="34">
        <f t="shared" si="28"/>
        <v>0</v>
      </c>
      <c r="U64" s="23">
        <f t="shared" si="4"/>
        <v>225000</v>
      </c>
      <c r="V64" s="39">
        <f t="shared" si="26"/>
        <v>96500000</v>
      </c>
      <c r="W64" s="34">
        <f t="shared" si="29"/>
        <v>0</v>
      </c>
      <c r="X64" s="3">
        <f t="shared" si="6"/>
        <v>603125</v>
      </c>
      <c r="Y64" s="39">
        <f t="shared" si="32"/>
        <v>95428099.625575736</v>
      </c>
      <c r="Z64" s="34">
        <f t="shared" si="30"/>
        <v>0</v>
      </c>
      <c r="AA64" s="34">
        <v>0</v>
      </c>
      <c r="AB64" s="23">
        <f t="shared" si="31"/>
        <v>596425.6226598483</v>
      </c>
      <c r="AD64">
        <v>44</v>
      </c>
      <c r="AE64" s="3">
        <f t="shared" si="9"/>
        <v>3842122.6559143881</v>
      </c>
      <c r="AF64" s="3">
        <f t="shared" si="10"/>
        <v>225000</v>
      </c>
      <c r="AG64" s="3">
        <f t="shared" si="11"/>
        <v>603125</v>
      </c>
      <c r="AH64" s="3">
        <v>0</v>
      </c>
    </row>
    <row r="65" spans="2:34">
      <c r="B65">
        <v>45</v>
      </c>
      <c r="C65" s="3">
        <f t="shared" si="12"/>
        <v>292449772.87270874</v>
      </c>
      <c r="D65">
        <f t="shared" si="20"/>
        <v>9.9000000000000005E-2</v>
      </c>
      <c r="E65" s="13">
        <f t="shared" si="13"/>
        <v>8.6498744788083837E-3</v>
      </c>
      <c r="F65" s="15">
        <f t="shared" si="21"/>
        <v>302789662.2534225</v>
      </c>
      <c r="G65" s="16">
        <f t="shared" si="22"/>
        <v>9.000527861539536E-4</v>
      </c>
      <c r="H65" s="17">
        <f t="shared" si="14"/>
        <v>2252655.3496221034</v>
      </c>
      <c r="I65" s="17">
        <f t="shared" si="15"/>
        <v>1827811.0804544296</v>
      </c>
      <c r="J65" s="2">
        <f t="shared" si="23"/>
        <v>272526.67912980751</v>
      </c>
      <c r="K65" s="2">
        <f t="shared" si="0"/>
        <v>2527296.5051383525</v>
      </c>
      <c r="L65" s="15">
        <f>K65/(1-SUM(G$21:G65))</f>
        <v>2619092.5719728917</v>
      </c>
      <c r="M65" s="15">
        <f t="shared" si="1"/>
        <v>300170569.68144959</v>
      </c>
      <c r="N65" s="2">
        <f t="shared" si="16"/>
        <v>2799823.1842681598</v>
      </c>
      <c r="O65" s="3">
        <f t="shared" si="17"/>
        <v>4627634.2647225894</v>
      </c>
      <c r="P65" s="39">
        <f t="shared" si="24"/>
        <v>63925247.624473087</v>
      </c>
      <c r="Q65" s="34">
        <f t="shared" si="27"/>
        <v>3399976.4670696324</v>
      </c>
      <c r="R65" s="23">
        <f t="shared" si="18"/>
        <v>399532.7976529568</v>
      </c>
      <c r="S65" s="39">
        <f t="shared" si="25"/>
        <v>36000000</v>
      </c>
      <c r="T65" s="34">
        <f t="shared" si="28"/>
        <v>0</v>
      </c>
      <c r="U65" s="23">
        <f t="shared" si="4"/>
        <v>225000</v>
      </c>
      <c r="V65" s="39">
        <f t="shared" si="26"/>
        <v>96500000</v>
      </c>
      <c r="W65" s="34">
        <f t="shared" si="29"/>
        <v>0</v>
      </c>
      <c r="X65" s="3">
        <f t="shared" si="6"/>
        <v>603125</v>
      </c>
      <c r="Y65" s="39">
        <f t="shared" si="32"/>
        <v>96024525.248235583</v>
      </c>
      <c r="Z65" s="34">
        <f t="shared" si="30"/>
        <v>0</v>
      </c>
      <c r="AA65" s="34">
        <v>0</v>
      </c>
      <c r="AB65" s="23">
        <f t="shared" si="31"/>
        <v>600153.28280147235</v>
      </c>
      <c r="AD65">
        <v>45</v>
      </c>
      <c r="AE65" s="3">
        <f t="shared" si="9"/>
        <v>3799509.2647225894</v>
      </c>
      <c r="AF65" s="3">
        <f t="shared" si="10"/>
        <v>225000</v>
      </c>
      <c r="AG65" s="3">
        <f t="shared" si="11"/>
        <v>603125</v>
      </c>
      <c r="AH65" s="3">
        <v>0</v>
      </c>
    </row>
    <row r="66" spans="2:34">
      <c r="B66">
        <v>46</v>
      </c>
      <c r="C66" s="3">
        <f t="shared" si="12"/>
        <v>289649949.68844062</v>
      </c>
      <c r="D66">
        <f t="shared" si="20"/>
        <v>9.9000000000000005E-2</v>
      </c>
      <c r="E66" s="13">
        <f t="shared" si="13"/>
        <v>8.6498744788083837E-3</v>
      </c>
      <c r="F66" s="15">
        <f t="shared" si="21"/>
        <v>300170569.68144959</v>
      </c>
      <c r="G66" s="16">
        <f t="shared" si="22"/>
        <v>9.061468935602046E-4</v>
      </c>
      <c r="H66" s="17">
        <f t="shared" si="14"/>
        <v>2233170.1636038562</v>
      </c>
      <c r="I66" s="17">
        <f t="shared" si="15"/>
        <v>1810312.1855527537</v>
      </c>
      <c r="J66" s="2">
        <f t="shared" si="23"/>
        <v>271998.62925504247</v>
      </c>
      <c r="K66" s="2">
        <f t="shared" si="0"/>
        <v>2503082.9535967107</v>
      </c>
      <c r="L66" s="15">
        <f>K66/(1-SUM(G$21:G66))</f>
        <v>2596437.749976947</v>
      </c>
      <c r="M66" s="15">
        <f t="shared" si="1"/>
        <v>297574131.93147266</v>
      </c>
      <c r="N66" s="2">
        <f t="shared" si="16"/>
        <v>2775081.5828517531</v>
      </c>
      <c r="O66" s="3">
        <f t="shared" si="17"/>
        <v>4585393.7684045071</v>
      </c>
      <c r="P66" s="39">
        <f t="shared" si="24"/>
        <v>60525271.157403454</v>
      </c>
      <c r="Q66" s="34">
        <f t="shared" si="27"/>
        <v>3378985.8236707347</v>
      </c>
      <c r="R66" s="23">
        <f t="shared" si="18"/>
        <v>378282.94473377155</v>
      </c>
      <c r="S66" s="39">
        <f t="shared" si="25"/>
        <v>36000000</v>
      </c>
      <c r="T66" s="34">
        <f t="shared" si="28"/>
        <v>0</v>
      </c>
      <c r="U66" s="23">
        <f t="shared" si="4"/>
        <v>225000</v>
      </c>
      <c r="V66" s="39">
        <f t="shared" si="26"/>
        <v>96500000</v>
      </c>
      <c r="W66" s="34">
        <f t="shared" si="29"/>
        <v>0</v>
      </c>
      <c r="X66" s="3">
        <f t="shared" si="6"/>
        <v>603125</v>
      </c>
      <c r="Y66" s="39">
        <f t="shared" si="32"/>
        <v>96624678.531037062</v>
      </c>
      <c r="Z66" s="34">
        <f t="shared" si="30"/>
        <v>0</v>
      </c>
      <c r="AA66" s="34">
        <v>0</v>
      </c>
      <c r="AB66" s="23">
        <f t="shared" si="31"/>
        <v>603904.24081898166</v>
      </c>
      <c r="AD66">
        <v>46</v>
      </c>
      <c r="AE66" s="3">
        <f t="shared" si="9"/>
        <v>3757268.7684045061</v>
      </c>
      <c r="AF66" s="3">
        <f t="shared" si="10"/>
        <v>225000</v>
      </c>
      <c r="AG66" s="3">
        <f t="shared" si="11"/>
        <v>603125</v>
      </c>
      <c r="AH66" s="3">
        <v>0</v>
      </c>
    </row>
    <row r="67" spans="2:34">
      <c r="B67">
        <v>47</v>
      </c>
      <c r="C67" s="3">
        <f t="shared" si="12"/>
        <v>286874868.10558885</v>
      </c>
      <c r="D67">
        <f t="shared" si="20"/>
        <v>9.9000000000000005E-2</v>
      </c>
      <c r="E67" s="13">
        <f t="shared" si="13"/>
        <v>8.6498744788083837E-3</v>
      </c>
      <c r="F67" s="15">
        <f t="shared" si="21"/>
        <v>297574131.93147266</v>
      </c>
      <c r="G67" s="16">
        <f t="shared" si="22"/>
        <v>9.1228226315201834E-4</v>
      </c>
      <c r="H67" s="17">
        <f t="shared" si="14"/>
        <v>2213853.5219988627</v>
      </c>
      <c r="I67" s="17">
        <f t="shared" si="15"/>
        <v>1792967.9256599303</v>
      </c>
      <c r="J67" s="2">
        <f t="shared" si="23"/>
        <v>271471.60253394116</v>
      </c>
      <c r="K67" s="2">
        <f t="shared" si="0"/>
        <v>2479083.4049515747</v>
      </c>
      <c r="L67" s="15">
        <f>K67/(1-SUM(G$21:G67))</f>
        <v>2573978.8893476068</v>
      </c>
      <c r="M67" s="15">
        <f t="shared" si="1"/>
        <v>295000153.04212505</v>
      </c>
      <c r="N67" s="2">
        <f t="shared" si="16"/>
        <v>2750555.0074855159</v>
      </c>
      <c r="O67" s="3">
        <f t="shared" si="17"/>
        <v>4543522.9331454467</v>
      </c>
      <c r="P67" s="39">
        <f t="shared" si="24"/>
        <v>57146285.333732717</v>
      </c>
      <c r="Q67" s="34">
        <f t="shared" si="27"/>
        <v>3358233.6498096162</v>
      </c>
      <c r="R67" s="23">
        <f t="shared" si="18"/>
        <v>357164.28333582944</v>
      </c>
      <c r="S67" s="39">
        <f t="shared" si="25"/>
        <v>36000000</v>
      </c>
      <c r="T67" s="34">
        <f t="shared" si="28"/>
        <v>0</v>
      </c>
      <c r="U67" s="23">
        <f t="shared" si="4"/>
        <v>225000</v>
      </c>
      <c r="V67" s="39">
        <f t="shared" si="26"/>
        <v>96500000</v>
      </c>
      <c r="W67" s="34">
        <f t="shared" si="29"/>
        <v>0</v>
      </c>
      <c r="X67" s="3">
        <f t="shared" si="6"/>
        <v>603125</v>
      </c>
      <c r="Y67" s="39">
        <f t="shared" si="32"/>
        <v>97228582.77185604</v>
      </c>
      <c r="Z67" s="34">
        <f t="shared" si="30"/>
        <v>0</v>
      </c>
      <c r="AA67" s="34">
        <v>0</v>
      </c>
      <c r="AB67" s="23">
        <f t="shared" si="31"/>
        <v>607678.64232410025</v>
      </c>
      <c r="AD67">
        <v>47</v>
      </c>
      <c r="AE67" s="3">
        <f t="shared" si="9"/>
        <v>3715397.9331454458</v>
      </c>
      <c r="AF67" s="3">
        <f t="shared" si="10"/>
        <v>225000</v>
      </c>
      <c r="AG67" s="3">
        <f t="shared" si="11"/>
        <v>603125</v>
      </c>
      <c r="AH67" s="3">
        <v>0</v>
      </c>
    </row>
    <row r="68" spans="2:34">
      <c r="B68">
        <v>48</v>
      </c>
      <c r="C68" s="3">
        <f t="shared" si="12"/>
        <v>284124313.09810334</v>
      </c>
      <c r="D68">
        <f t="shared" si="20"/>
        <v>9.9000000000000005E-2</v>
      </c>
      <c r="E68" s="13">
        <f t="shared" si="13"/>
        <v>8.6498744788083837E-3</v>
      </c>
      <c r="F68" s="15">
        <f t="shared" si="21"/>
        <v>295000153.04212505</v>
      </c>
      <c r="G68" s="16">
        <f t="shared" si="22"/>
        <v>9.1845917430877699E-4</v>
      </c>
      <c r="H68" s="17">
        <f t="shared" si="14"/>
        <v>2194703.966919105</v>
      </c>
      <c r="I68" s="17">
        <f t="shared" si="15"/>
        <v>1775776.956863146</v>
      </c>
      <c r="J68" s="2">
        <f t="shared" si="23"/>
        <v>270945.59698403301</v>
      </c>
      <c r="K68" s="2">
        <f t="shared" si="0"/>
        <v>2455295.9992717491</v>
      </c>
      <c r="L68" s="15">
        <f>K68/(1-SUM(G$21:G68))</f>
        <v>2551714.2950436473</v>
      </c>
      <c r="M68" s="15">
        <f t="shared" si="1"/>
        <v>292448438.7470814</v>
      </c>
      <c r="N68" s="2">
        <f t="shared" si="16"/>
        <v>2726241.5962557821</v>
      </c>
      <c r="O68" s="3">
        <f t="shared" si="17"/>
        <v>4502018.5531189283</v>
      </c>
      <c r="P68" s="39">
        <f t="shared" si="24"/>
        <v>53788051.683923103</v>
      </c>
      <c r="Q68" s="34">
        <f t="shared" si="27"/>
        <v>3337718.2300944077</v>
      </c>
      <c r="R68" s="23">
        <f t="shared" si="18"/>
        <v>336175.32302451937</v>
      </c>
      <c r="S68" s="39">
        <f t="shared" si="25"/>
        <v>36000000</v>
      </c>
      <c r="T68" s="34">
        <f t="shared" si="28"/>
        <v>0</v>
      </c>
      <c r="U68" s="23">
        <f t="shared" si="4"/>
        <v>225000</v>
      </c>
      <c r="V68" s="39">
        <f t="shared" si="26"/>
        <v>96500000</v>
      </c>
      <c r="W68" s="34">
        <f t="shared" si="29"/>
        <v>0</v>
      </c>
      <c r="X68" s="3">
        <f t="shared" si="6"/>
        <v>603125</v>
      </c>
      <c r="Y68" s="39">
        <f t="shared" si="32"/>
        <v>97836261.414180145</v>
      </c>
      <c r="Z68" s="34">
        <f t="shared" si="30"/>
        <v>0</v>
      </c>
      <c r="AA68" s="34">
        <v>0</v>
      </c>
      <c r="AB68" s="23">
        <f t="shared" si="31"/>
        <v>611476.63383862586</v>
      </c>
      <c r="AD68">
        <v>48</v>
      </c>
      <c r="AE68" s="3">
        <f t="shared" si="9"/>
        <v>3673893.5531189269</v>
      </c>
      <c r="AF68" s="3">
        <f t="shared" si="10"/>
        <v>225000</v>
      </c>
      <c r="AG68" s="3">
        <f t="shared" si="11"/>
        <v>603125</v>
      </c>
      <c r="AH68" s="3">
        <v>0</v>
      </c>
    </row>
    <row r="69" spans="2:34">
      <c r="B69">
        <v>49</v>
      </c>
      <c r="C69" s="3">
        <f t="shared" si="12"/>
        <v>281398071.50184757</v>
      </c>
      <c r="D69">
        <f t="shared" si="20"/>
        <v>9.9000000000000005E-2</v>
      </c>
      <c r="E69" s="13">
        <f t="shared" si="13"/>
        <v>8.6498744788083837E-3</v>
      </c>
      <c r="F69" s="15">
        <f t="shared" si="21"/>
        <v>292448438.7470814</v>
      </c>
      <c r="G69" s="16">
        <f t="shared" si="22"/>
        <v>9.2467790830149299E-4</v>
      </c>
      <c r="H69" s="17">
        <f t="shared" si="14"/>
        <v>2175720.0530871116</v>
      </c>
      <c r="I69" s="17">
        <f t="shared" si="15"/>
        <v>1758737.9468865471</v>
      </c>
      <c r="J69" s="2">
        <f t="shared" si="23"/>
        <v>270420.61062668852</v>
      </c>
      <c r="K69" s="2">
        <f t="shared" si="0"/>
        <v>2431718.8927313243</v>
      </c>
      <c r="L69" s="15">
        <f>K69/(1-SUM(G$21:G69))</f>
        <v>2529642.2866857387</v>
      </c>
      <c r="M69" s="15">
        <f t="shared" si="1"/>
        <v>289918796.46039563</v>
      </c>
      <c r="N69" s="2">
        <f t="shared" si="16"/>
        <v>2702139.503358013</v>
      </c>
      <c r="O69" s="3">
        <f t="shared" si="17"/>
        <v>4460877.4502445599</v>
      </c>
      <c r="P69" s="39">
        <f t="shared" si="24"/>
        <v>50450333.453828692</v>
      </c>
      <c r="Q69" s="34">
        <f t="shared" si="27"/>
        <v>3317437.8661581301</v>
      </c>
      <c r="R69" s="23">
        <f t="shared" si="18"/>
        <v>315314.58408642933</v>
      </c>
      <c r="S69" s="39">
        <f t="shared" si="25"/>
        <v>36000000</v>
      </c>
      <c r="T69" s="34">
        <f t="shared" si="28"/>
        <v>0</v>
      </c>
      <c r="U69" s="23">
        <f t="shared" si="4"/>
        <v>225000</v>
      </c>
      <c r="V69" s="39">
        <f t="shared" si="26"/>
        <v>96500000</v>
      </c>
      <c r="W69" s="34">
        <f t="shared" si="29"/>
        <v>0</v>
      </c>
      <c r="X69" s="3">
        <f t="shared" si="6"/>
        <v>603125</v>
      </c>
      <c r="Y69" s="39">
        <f t="shared" si="32"/>
        <v>98447738.048018768</v>
      </c>
      <c r="Z69" s="34">
        <f t="shared" si="30"/>
        <v>0</v>
      </c>
      <c r="AA69" s="34">
        <v>0</v>
      </c>
      <c r="AB69" s="23">
        <f t="shared" si="31"/>
        <v>615298.36280011723</v>
      </c>
      <c r="AD69">
        <v>49</v>
      </c>
      <c r="AE69" s="3">
        <f t="shared" si="9"/>
        <v>3632752.4502445594</v>
      </c>
      <c r="AF69" s="3">
        <f t="shared" si="10"/>
        <v>225000</v>
      </c>
      <c r="AG69" s="3">
        <f t="shared" si="11"/>
        <v>603125</v>
      </c>
      <c r="AH69" s="3">
        <v>0</v>
      </c>
    </row>
    <row r="70" spans="2:34">
      <c r="B70">
        <v>50</v>
      </c>
      <c r="C70" s="3">
        <f t="shared" si="12"/>
        <v>278695931.99848956</v>
      </c>
      <c r="D70">
        <f t="shared" si="20"/>
        <v>9.9000000000000005E-2</v>
      </c>
      <c r="E70" s="13">
        <f t="shared" si="13"/>
        <v>8.6498744788083837E-3</v>
      </c>
      <c r="F70" s="15">
        <f t="shared" si="21"/>
        <v>289918796.46039563</v>
      </c>
      <c r="G70" s="16">
        <f t="shared" si="22"/>
        <v>9.3093874830561764E-4</v>
      </c>
      <c r="H70" s="17">
        <f t="shared" si="14"/>
        <v>2156900.3477268815</v>
      </c>
      <c r="I70" s="17">
        <f t="shared" si="15"/>
        <v>1741849.5749905596</v>
      </c>
      <c r="J70" s="2">
        <f t="shared" si="23"/>
        <v>269896.64148711186</v>
      </c>
      <c r="K70" s="2">
        <f t="shared" si="0"/>
        <v>2408350.2574703363</v>
      </c>
      <c r="L70" s="15">
        <f>K70/(1-SUM(G$21:G70))</f>
        <v>2507761.1984296213</v>
      </c>
      <c r="M70" s="15">
        <f t="shared" si="1"/>
        <v>287411035.26196599</v>
      </c>
      <c r="N70" s="2">
        <f t="shared" si="16"/>
        <v>2678246.8989574481</v>
      </c>
      <c r="O70" s="3">
        <f t="shared" si="17"/>
        <v>4420096.4739480074</v>
      </c>
      <c r="P70" s="39">
        <f t="shared" si="24"/>
        <v>47132895.587670565</v>
      </c>
      <c r="Q70" s="34">
        <f t="shared" si="27"/>
        <v>3297390.8765250659</v>
      </c>
      <c r="R70" s="23">
        <f t="shared" si="18"/>
        <v>294580.59742294101</v>
      </c>
      <c r="S70" s="39">
        <f t="shared" si="25"/>
        <v>36000000</v>
      </c>
      <c r="T70" s="34">
        <f t="shared" si="28"/>
        <v>0</v>
      </c>
      <c r="U70" s="23">
        <f t="shared" si="4"/>
        <v>225000</v>
      </c>
      <c r="V70" s="39">
        <f t="shared" si="26"/>
        <v>96500000</v>
      </c>
      <c r="W70" s="34">
        <f t="shared" si="29"/>
        <v>0</v>
      </c>
      <c r="X70" s="3">
        <f t="shared" si="6"/>
        <v>603125</v>
      </c>
      <c r="Y70" s="39">
        <f t="shared" si="32"/>
        <v>99063036.41081889</v>
      </c>
      <c r="Z70" s="34">
        <f t="shared" si="30"/>
        <v>0</v>
      </c>
      <c r="AA70" s="34">
        <v>0</v>
      </c>
      <c r="AB70" s="23">
        <f t="shared" si="31"/>
        <v>619143.97756761801</v>
      </c>
      <c r="AD70">
        <v>50</v>
      </c>
      <c r="AE70" s="3">
        <f t="shared" si="9"/>
        <v>3591971.473948007</v>
      </c>
      <c r="AF70" s="3">
        <f t="shared" si="10"/>
        <v>225000</v>
      </c>
      <c r="AG70" s="3">
        <f t="shared" si="11"/>
        <v>603125</v>
      </c>
      <c r="AH70" s="3">
        <v>0</v>
      </c>
    </row>
    <row r="71" spans="2:34">
      <c r="B71">
        <v>51</v>
      </c>
      <c r="C71" s="3">
        <f t="shared" si="12"/>
        <v>276017685.09953213</v>
      </c>
      <c r="D71">
        <f t="shared" si="20"/>
        <v>9.9000000000000005E-2</v>
      </c>
      <c r="E71" s="13">
        <f t="shared" si="13"/>
        <v>8.6498744788083837E-3</v>
      </c>
      <c r="F71" s="15">
        <f t="shared" si="21"/>
        <v>287411035.26196599</v>
      </c>
      <c r="G71" s="16">
        <f t="shared" si="22"/>
        <v>9.372419794139369E-4</v>
      </c>
      <c r="H71" s="17">
        <f t="shared" si="14"/>
        <v>2138243.4304557452</v>
      </c>
      <c r="I71" s="17">
        <f t="shared" si="15"/>
        <v>1725110.5318720757</v>
      </c>
      <c r="J71" s="2">
        <f t="shared" si="23"/>
        <v>269373.68759433384</v>
      </c>
      <c r="K71" s="2">
        <f t="shared" si="0"/>
        <v>2385188.281456627</v>
      </c>
      <c r="L71" s="15">
        <f>K71/(1-SUM(G$21:G71))</f>
        <v>2486069.3788403785</v>
      </c>
      <c r="M71" s="15">
        <f t="shared" si="1"/>
        <v>284924965.8831256</v>
      </c>
      <c r="N71" s="2">
        <f t="shared" si="16"/>
        <v>2654561.9690509606</v>
      </c>
      <c r="O71" s="3">
        <f t="shared" si="17"/>
        <v>4379672.5009230366</v>
      </c>
      <c r="P71" s="39">
        <f t="shared" si="24"/>
        <v>43835504.711145498</v>
      </c>
      <c r="Q71" s="34">
        <f t="shared" si="27"/>
        <v>3277575.5964783761</v>
      </c>
      <c r="R71" s="23">
        <f t="shared" si="18"/>
        <v>273971.90444465936</v>
      </c>
      <c r="S71" s="39">
        <f t="shared" si="25"/>
        <v>36000000</v>
      </c>
      <c r="T71" s="34">
        <f t="shared" si="28"/>
        <v>0</v>
      </c>
      <c r="U71" s="23">
        <f t="shared" si="4"/>
        <v>225000</v>
      </c>
      <c r="V71" s="39">
        <f t="shared" si="26"/>
        <v>96500000</v>
      </c>
      <c r="W71" s="34">
        <f t="shared" si="29"/>
        <v>0</v>
      </c>
      <c r="X71" s="3">
        <f t="shared" si="6"/>
        <v>603125</v>
      </c>
      <c r="Y71" s="39">
        <f t="shared" si="32"/>
        <v>99682180.388386503</v>
      </c>
      <c r="Z71" s="34">
        <f t="shared" si="30"/>
        <v>0</v>
      </c>
      <c r="AA71" s="34">
        <v>0</v>
      </c>
      <c r="AB71" s="23">
        <f t="shared" si="31"/>
        <v>623013.62742741557</v>
      </c>
      <c r="AD71">
        <v>51</v>
      </c>
      <c r="AE71" s="3">
        <f t="shared" si="9"/>
        <v>3551547.5009230357</v>
      </c>
      <c r="AF71" s="3">
        <f t="shared" si="10"/>
        <v>225000</v>
      </c>
      <c r="AG71" s="3">
        <f t="shared" si="11"/>
        <v>603125</v>
      </c>
      <c r="AH71" s="3">
        <v>0</v>
      </c>
    </row>
    <row r="72" spans="2:34">
      <c r="B72">
        <v>52</v>
      </c>
      <c r="C72" s="3">
        <f t="shared" si="12"/>
        <v>273363123.13048112</v>
      </c>
      <c r="D72">
        <f t="shared" si="20"/>
        <v>9.9000000000000005E-2</v>
      </c>
      <c r="E72" s="13">
        <f t="shared" si="13"/>
        <v>8.6498744788083837E-3</v>
      </c>
      <c r="F72" s="15">
        <f t="shared" si="21"/>
        <v>284924965.8831256</v>
      </c>
      <c r="G72" s="16">
        <f t="shared" si="22"/>
        <v>9.4358788864955224E-4</v>
      </c>
      <c r="H72" s="17">
        <f t="shared" si="14"/>
        <v>2119747.8931771666</v>
      </c>
      <c r="I72" s="17">
        <f t="shared" si="15"/>
        <v>1708519.5195655068</v>
      </c>
      <c r="J72" s="2">
        <f t="shared" si="23"/>
        <v>268851.7469812042</v>
      </c>
      <c r="K72" s="2">
        <f t="shared" si="0"/>
        <v>2362231.1683489066</v>
      </c>
      <c r="L72" s="15">
        <f>K72/(1-SUM(G$21:G72))</f>
        <v>2464565.1907678004</v>
      </c>
      <c r="M72" s="15">
        <f t="shared" si="1"/>
        <v>282460400.69235778</v>
      </c>
      <c r="N72" s="2">
        <f t="shared" si="16"/>
        <v>2631082.9153301106</v>
      </c>
      <c r="O72" s="3">
        <f t="shared" si="17"/>
        <v>4339602.4348956179</v>
      </c>
      <c r="P72" s="39">
        <f t="shared" si="24"/>
        <v>40557929.114667125</v>
      </c>
      <c r="Q72" s="34">
        <f t="shared" si="27"/>
        <v>3257990.3779289476</v>
      </c>
      <c r="R72" s="23">
        <f t="shared" si="18"/>
        <v>253487.05696666951</v>
      </c>
      <c r="S72" s="39">
        <f t="shared" si="25"/>
        <v>36000000</v>
      </c>
      <c r="T72" s="34">
        <f t="shared" si="28"/>
        <v>0</v>
      </c>
      <c r="U72" s="23">
        <f t="shared" si="4"/>
        <v>225000</v>
      </c>
      <c r="V72" s="39">
        <f t="shared" si="26"/>
        <v>96500000</v>
      </c>
      <c r="W72" s="34">
        <f t="shared" si="29"/>
        <v>0</v>
      </c>
      <c r="X72" s="3">
        <f t="shared" si="6"/>
        <v>603125</v>
      </c>
      <c r="Y72" s="39">
        <f t="shared" si="32"/>
        <v>100305194.01581392</v>
      </c>
      <c r="Z72" s="34">
        <f t="shared" si="30"/>
        <v>0</v>
      </c>
      <c r="AA72" s="34">
        <v>0</v>
      </c>
      <c r="AB72" s="23">
        <f t="shared" si="31"/>
        <v>626907.46259883698</v>
      </c>
      <c r="AD72">
        <v>52</v>
      </c>
      <c r="AE72" s="3">
        <f t="shared" si="9"/>
        <v>3511477.434895617</v>
      </c>
      <c r="AF72" s="3">
        <f t="shared" si="10"/>
        <v>225000</v>
      </c>
      <c r="AG72" s="3">
        <f t="shared" si="11"/>
        <v>603125</v>
      </c>
      <c r="AH72" s="3">
        <v>0</v>
      </c>
    </row>
    <row r="73" spans="2:34">
      <c r="B73">
        <v>53</v>
      </c>
      <c r="C73" s="3">
        <f t="shared" si="12"/>
        <v>270732040.21515101</v>
      </c>
      <c r="D73">
        <f t="shared" si="20"/>
        <v>9.9000000000000005E-2</v>
      </c>
      <c r="E73" s="13">
        <f t="shared" si="13"/>
        <v>8.6498744788083837E-3</v>
      </c>
      <c r="F73" s="15">
        <f t="shared" si="21"/>
        <v>282460400.69235778</v>
      </c>
      <c r="G73" s="16">
        <f t="shared" si="22"/>
        <v>9.4997676497895046E-4</v>
      </c>
      <c r="H73" s="17">
        <f t="shared" si="14"/>
        <v>2101412.3399744658</v>
      </c>
      <c r="I73" s="17">
        <f t="shared" si="15"/>
        <v>1692075.2513446938</v>
      </c>
      <c r="J73" s="2">
        <f t="shared" si="23"/>
        <v>268330.81768438412</v>
      </c>
      <c r="K73" s="2">
        <f t="shared" si="0"/>
        <v>2339477.1373609938</v>
      </c>
      <c r="L73" s="15">
        <f>K73/(1-SUM(G$21:G73))</f>
        <v>2443247.0112228184</v>
      </c>
      <c r="M73" s="15">
        <f t="shared" si="1"/>
        <v>280017153.68113494</v>
      </c>
      <c r="N73" s="2">
        <f t="shared" si="16"/>
        <v>2607807.9550453778</v>
      </c>
      <c r="O73" s="3">
        <f t="shared" si="17"/>
        <v>4299883.2063900717</v>
      </c>
      <c r="P73" s="39">
        <f t="shared" si="24"/>
        <v>37299938.736738175</v>
      </c>
      <c r="Q73" s="34">
        <f t="shared" si="27"/>
        <v>3238633.5892854575</v>
      </c>
      <c r="R73" s="23">
        <f t="shared" si="18"/>
        <v>233124.61710461357</v>
      </c>
      <c r="S73" s="39">
        <f t="shared" si="25"/>
        <v>36000000</v>
      </c>
      <c r="T73" s="34">
        <f t="shared" si="28"/>
        <v>0</v>
      </c>
      <c r="U73" s="23">
        <f t="shared" si="4"/>
        <v>225000</v>
      </c>
      <c r="V73" s="39">
        <f t="shared" si="26"/>
        <v>96500000</v>
      </c>
      <c r="W73" s="34">
        <f t="shared" si="29"/>
        <v>0</v>
      </c>
      <c r="X73" s="3">
        <f t="shared" si="6"/>
        <v>603125</v>
      </c>
      <c r="Y73" s="39">
        <f t="shared" si="32"/>
        <v>100932101.47841275</v>
      </c>
      <c r="Z73" s="34">
        <f t="shared" si="30"/>
        <v>0</v>
      </c>
      <c r="AA73" s="34">
        <v>0</v>
      </c>
      <c r="AB73" s="23">
        <f t="shared" si="31"/>
        <v>630825.63424007967</v>
      </c>
      <c r="AD73">
        <v>53</v>
      </c>
      <c r="AE73" s="3">
        <f t="shared" si="9"/>
        <v>3471758.2063900712</v>
      </c>
      <c r="AF73" s="3">
        <f t="shared" si="10"/>
        <v>225000</v>
      </c>
      <c r="AG73" s="3">
        <f t="shared" si="11"/>
        <v>603125</v>
      </c>
      <c r="AH73" s="3">
        <v>0</v>
      </c>
    </row>
    <row r="74" spans="2:34">
      <c r="B74">
        <v>54</v>
      </c>
      <c r="C74" s="3">
        <f t="shared" si="12"/>
        <v>268124232.26010561</v>
      </c>
      <c r="D74">
        <f t="shared" si="20"/>
        <v>9.9000000000000005E-2</v>
      </c>
      <c r="E74" s="13">
        <f t="shared" si="13"/>
        <v>8.6498744788083837E-3</v>
      </c>
      <c r="F74" s="15">
        <f t="shared" si="21"/>
        <v>280017153.68113494</v>
      </c>
      <c r="G74" s="16">
        <f t="shared" si="22"/>
        <v>9.5640889932516204E-4</v>
      </c>
      <c r="H74" s="17">
        <f t="shared" si="14"/>
        <v>2083235.3870054672</v>
      </c>
      <c r="I74" s="17">
        <f t="shared" si="15"/>
        <v>1675776.4516256601</v>
      </c>
      <c r="J74" s="2">
        <f t="shared" si="23"/>
        <v>267810.89774433902</v>
      </c>
      <c r="K74" s="2">
        <f t="shared" si="0"/>
        <v>2316924.4231272335</v>
      </c>
      <c r="L74" s="15">
        <f>K74/(1-SUM(G$21:G74))</f>
        <v>2422113.2312550172</v>
      </c>
      <c r="M74" s="15">
        <f t="shared" si="1"/>
        <v>277595040.44987994</v>
      </c>
      <c r="N74" s="2">
        <f t="shared" si="16"/>
        <v>2584735.3208715725</v>
      </c>
      <c r="O74" s="3">
        <f t="shared" si="17"/>
        <v>4260511.772497233</v>
      </c>
      <c r="P74" s="39">
        <f t="shared" si="24"/>
        <v>34061305.14745272</v>
      </c>
      <c r="Q74" s="34">
        <f t="shared" si="27"/>
        <v>3219503.6153256525</v>
      </c>
      <c r="R74" s="23">
        <f t="shared" si="18"/>
        <v>212883.15717157951</v>
      </c>
      <c r="S74" s="39">
        <f t="shared" si="25"/>
        <v>36000000</v>
      </c>
      <c r="T74" s="34">
        <f t="shared" si="28"/>
        <v>0</v>
      </c>
      <c r="U74" s="23">
        <f t="shared" si="4"/>
        <v>225000</v>
      </c>
      <c r="V74" s="39">
        <f t="shared" si="26"/>
        <v>96500000</v>
      </c>
      <c r="W74" s="34">
        <f t="shared" si="29"/>
        <v>0</v>
      </c>
      <c r="X74" s="3">
        <f t="shared" si="6"/>
        <v>603125</v>
      </c>
      <c r="Y74" s="39">
        <f t="shared" si="32"/>
        <v>101562927.11265282</v>
      </c>
      <c r="Z74" s="34">
        <f t="shared" si="30"/>
        <v>0</v>
      </c>
      <c r="AA74" s="34">
        <v>0</v>
      </c>
      <c r="AB74" s="23">
        <f t="shared" si="31"/>
        <v>634768.29445408017</v>
      </c>
      <c r="AD74">
        <v>54</v>
      </c>
      <c r="AE74" s="3">
        <f t="shared" si="9"/>
        <v>3432386.7724972321</v>
      </c>
      <c r="AF74" s="3">
        <f t="shared" si="10"/>
        <v>225000</v>
      </c>
      <c r="AG74" s="3">
        <f t="shared" si="11"/>
        <v>603125</v>
      </c>
      <c r="AH74" s="3">
        <v>0</v>
      </c>
    </row>
    <row r="75" spans="2:34">
      <c r="B75">
        <v>55</v>
      </c>
      <c r="C75" s="3">
        <f t="shared" si="12"/>
        <v>265539496.93923405</v>
      </c>
      <c r="D75">
        <f t="shared" si="20"/>
        <v>9.9000000000000005E-2</v>
      </c>
      <c r="E75" s="13">
        <f t="shared" si="13"/>
        <v>8.6498744788083837E-3</v>
      </c>
      <c r="F75" s="15">
        <f t="shared" si="21"/>
        <v>277595040.44987994</v>
      </c>
      <c r="G75" s="16">
        <f t="shared" si="22"/>
        <v>9.6288458458100958E-4</v>
      </c>
      <c r="H75" s="17">
        <f t="shared" si="14"/>
        <v>2065215.6623980582</v>
      </c>
      <c r="I75" s="17">
        <f t="shared" si="15"/>
        <v>1659621.8558702127</v>
      </c>
      <c r="J75" s="2">
        <f t="shared" si="23"/>
        <v>267291.98520533118</v>
      </c>
      <c r="K75" s="2">
        <f t="shared" si="0"/>
        <v>2294571.2755690799</v>
      </c>
      <c r="L75" s="15">
        <f>K75/(1-SUM(G$21:G75))</f>
        <v>2401162.2558312006</v>
      </c>
      <c r="M75" s="15">
        <f t="shared" si="1"/>
        <v>275193878.19404876</v>
      </c>
      <c r="N75" s="2">
        <f t="shared" si="16"/>
        <v>2561863.2607744113</v>
      </c>
      <c r="O75" s="3">
        <f t="shared" si="17"/>
        <v>4221485.1166446237</v>
      </c>
      <c r="P75" s="39">
        <f t="shared" si="24"/>
        <v>30841801.532127067</v>
      </c>
      <c r="Q75" s="34">
        <f t="shared" si="27"/>
        <v>3200598.8570688292</v>
      </c>
      <c r="R75" s="23">
        <f t="shared" si="18"/>
        <v>192761.25957579419</v>
      </c>
      <c r="S75" s="39">
        <f t="shared" si="25"/>
        <v>36000000</v>
      </c>
      <c r="T75" s="34">
        <f t="shared" si="28"/>
        <v>0</v>
      </c>
      <c r="U75" s="23">
        <f t="shared" si="4"/>
        <v>225000</v>
      </c>
      <c r="V75" s="39">
        <f t="shared" si="26"/>
        <v>96500000</v>
      </c>
      <c r="W75" s="34">
        <f t="shared" si="29"/>
        <v>0</v>
      </c>
      <c r="X75" s="3">
        <f t="shared" si="6"/>
        <v>603125</v>
      </c>
      <c r="Y75" s="39">
        <f t="shared" si="32"/>
        <v>102197695.40710691</v>
      </c>
      <c r="Z75" s="34">
        <f t="shared" si="30"/>
        <v>0</v>
      </c>
      <c r="AA75" s="34">
        <v>0</v>
      </c>
      <c r="AB75" s="23">
        <f t="shared" si="31"/>
        <v>638735.59629441809</v>
      </c>
      <c r="AD75">
        <v>55</v>
      </c>
      <c r="AE75" s="3">
        <f t="shared" si="9"/>
        <v>3393360.1166446232</v>
      </c>
      <c r="AF75" s="3">
        <f t="shared" si="10"/>
        <v>225000</v>
      </c>
      <c r="AG75" s="3">
        <f t="shared" si="11"/>
        <v>603125</v>
      </c>
      <c r="AH75" s="3">
        <v>0</v>
      </c>
    </row>
    <row r="76" spans="2:34">
      <c r="B76">
        <v>56</v>
      </c>
      <c r="C76" s="3">
        <f t="shared" si="12"/>
        <v>262977633.67845964</v>
      </c>
      <c r="D76">
        <f t="shared" si="20"/>
        <v>9.9000000000000005E-2</v>
      </c>
      <c r="E76" s="13">
        <f t="shared" si="13"/>
        <v>8.6498744788083837E-3</v>
      </c>
      <c r="F76" s="15">
        <f t="shared" si="21"/>
        <v>275193878.19404876</v>
      </c>
      <c r="G76" s="16">
        <f t="shared" si="22"/>
        <v>9.6940411562244368E-4</v>
      </c>
      <c r="H76" s="17">
        <f t="shared" si="14"/>
        <v>2047351.8061466462</v>
      </c>
      <c r="I76" s="17">
        <f t="shared" si="15"/>
        <v>1643610.2104903727</v>
      </c>
      <c r="J76" s="2">
        <f t="shared" si="23"/>
        <v>266774.07811541233</v>
      </c>
      <c r="K76" s="2">
        <f t="shared" si="0"/>
        <v>2272415.9597628303</v>
      </c>
      <c r="L76" s="15">
        <f>K76/(1-SUM(G$21:G76))</f>
        <v>2380392.5037150085</v>
      </c>
      <c r="M76" s="15">
        <f t="shared" si="1"/>
        <v>272813485.69033372</v>
      </c>
      <c r="N76" s="2">
        <f t="shared" si="16"/>
        <v>2539190.0378782428</v>
      </c>
      <c r="O76" s="3">
        <f t="shared" si="17"/>
        <v>4182800.2483686153</v>
      </c>
      <c r="P76" s="39">
        <f t="shared" si="24"/>
        <v>27641202.675058238</v>
      </c>
      <c r="Q76" s="34">
        <f t="shared" si="27"/>
        <v>3181917.7316495012</v>
      </c>
      <c r="R76" s="23">
        <f t="shared" si="18"/>
        <v>172757.51671911398</v>
      </c>
      <c r="S76" s="39">
        <f t="shared" si="25"/>
        <v>36000000</v>
      </c>
      <c r="T76" s="34">
        <f t="shared" si="28"/>
        <v>0</v>
      </c>
      <c r="U76" s="23">
        <f t="shared" si="4"/>
        <v>225000</v>
      </c>
      <c r="V76" s="39">
        <f t="shared" si="26"/>
        <v>96500000</v>
      </c>
      <c r="W76" s="34">
        <f t="shared" si="29"/>
        <v>0</v>
      </c>
      <c r="X76" s="3">
        <f t="shared" si="6"/>
        <v>603125</v>
      </c>
      <c r="Y76" s="39">
        <f t="shared" si="32"/>
        <v>102836431.00340132</v>
      </c>
      <c r="Z76" s="34">
        <f t="shared" si="30"/>
        <v>0</v>
      </c>
      <c r="AA76" s="34">
        <v>0</v>
      </c>
      <c r="AB76" s="23">
        <f t="shared" si="31"/>
        <v>642727.69377125823</v>
      </c>
      <c r="AD76">
        <v>56</v>
      </c>
      <c r="AE76" s="3">
        <f t="shared" si="9"/>
        <v>3354675.2483686153</v>
      </c>
      <c r="AF76" s="3">
        <f t="shared" si="10"/>
        <v>225000</v>
      </c>
      <c r="AG76" s="3">
        <f t="shared" si="11"/>
        <v>603125</v>
      </c>
      <c r="AH76" s="3">
        <v>0</v>
      </c>
    </row>
    <row r="77" spans="2:34">
      <c r="B77">
        <v>57</v>
      </c>
      <c r="C77" s="3">
        <f t="shared" si="12"/>
        <v>260438443.6405814</v>
      </c>
      <c r="D77">
        <f t="shared" si="20"/>
        <v>9.9000000000000005E-2</v>
      </c>
      <c r="E77" s="13">
        <f t="shared" si="13"/>
        <v>8.6498744788083837E-3</v>
      </c>
      <c r="F77" s="15">
        <f t="shared" si="21"/>
        <v>272813485.69033372</v>
      </c>
      <c r="G77" s="16">
        <f t="shared" si="22"/>
        <v>9.7596778932197063E-4</v>
      </c>
      <c r="H77" s="17">
        <f t="shared" si="14"/>
        <v>2029642.4700095158</v>
      </c>
      <c r="I77" s="17">
        <f t="shared" si="15"/>
        <v>1627740.2727536336</v>
      </c>
      <c r="J77" s="2">
        <f t="shared" si="23"/>
        <v>266257.17452641606</v>
      </c>
      <c r="K77" s="2">
        <f t="shared" si="0"/>
        <v>2250456.7558085048</v>
      </c>
      <c r="L77" s="15">
        <f>K77/(1-SUM(G$21:G77))</f>
        <v>2359802.4073475767</v>
      </c>
      <c r="M77" s="15">
        <f t="shared" si="1"/>
        <v>270453683.28298616</v>
      </c>
      <c r="N77" s="2">
        <f t="shared" si="16"/>
        <v>2516713.930334921</v>
      </c>
      <c r="O77" s="3">
        <f t="shared" si="17"/>
        <v>4144454.2030885546</v>
      </c>
      <c r="P77" s="39">
        <f t="shared" si="24"/>
        <v>24459284.943408735</v>
      </c>
      <c r="Q77" s="34">
        <f t="shared" si="27"/>
        <v>3163458.6721922494</v>
      </c>
      <c r="R77" s="23">
        <f t="shared" si="18"/>
        <v>152870.53089630458</v>
      </c>
      <c r="S77" s="39">
        <f t="shared" si="25"/>
        <v>36000000</v>
      </c>
      <c r="T77" s="34">
        <f t="shared" si="28"/>
        <v>0</v>
      </c>
      <c r="U77" s="23">
        <f t="shared" si="4"/>
        <v>225000</v>
      </c>
      <c r="V77" s="39">
        <f t="shared" si="26"/>
        <v>96500000</v>
      </c>
      <c r="W77" s="34">
        <f t="shared" si="29"/>
        <v>0</v>
      </c>
      <c r="X77" s="3">
        <f t="shared" si="6"/>
        <v>603125</v>
      </c>
      <c r="Y77" s="39">
        <f t="shared" si="32"/>
        <v>103479158.69717258</v>
      </c>
      <c r="Z77" s="34">
        <f t="shared" si="30"/>
        <v>0</v>
      </c>
      <c r="AA77" s="34">
        <v>0</v>
      </c>
      <c r="AB77" s="23">
        <f t="shared" si="31"/>
        <v>646744.74185732857</v>
      </c>
      <c r="AD77">
        <v>57</v>
      </c>
      <c r="AE77" s="3">
        <f t="shared" si="9"/>
        <v>3316329.2030885541</v>
      </c>
      <c r="AF77" s="3">
        <f t="shared" si="10"/>
        <v>225000</v>
      </c>
      <c r="AG77" s="3">
        <f t="shared" si="11"/>
        <v>603125</v>
      </c>
      <c r="AH77" s="3">
        <v>0</v>
      </c>
    </row>
    <row r="78" spans="2:34">
      <c r="B78">
        <v>58</v>
      </c>
      <c r="C78" s="3">
        <f t="shared" si="12"/>
        <v>257921729.71024647</v>
      </c>
      <c r="D78">
        <f t="shared" si="20"/>
        <v>9.9000000000000005E-2</v>
      </c>
      <c r="E78" s="13">
        <f t="shared" si="13"/>
        <v>8.6498744788083837E-3</v>
      </c>
      <c r="F78" s="15">
        <f t="shared" si="21"/>
        <v>270453683.28298616</v>
      </c>
      <c r="G78" s="16">
        <f t="shared" si="22"/>
        <v>9.8257590456217155E-4</v>
      </c>
      <c r="H78" s="17">
        <f t="shared" si="14"/>
        <v>2012086.3174070751</v>
      </c>
      <c r="I78" s="17">
        <f t="shared" si="15"/>
        <v>1612010.8106890405</v>
      </c>
      <c r="J78" s="2">
        <f t="shared" si="23"/>
        <v>265741.2724939512</v>
      </c>
      <c r="K78" s="2">
        <f t="shared" si="0"/>
        <v>2228691.9586998634</v>
      </c>
      <c r="L78" s="15">
        <f>K78/(1-SUM(G$21:G78))</f>
        <v>2339390.4127292302</v>
      </c>
      <c r="M78" s="15">
        <f t="shared" si="1"/>
        <v>268114292.87025693</v>
      </c>
      <c r="N78" s="2">
        <f t="shared" si="16"/>
        <v>2494433.2311938144</v>
      </c>
      <c r="O78" s="3">
        <f t="shared" si="17"/>
        <v>4106444.0418828549</v>
      </c>
      <c r="P78" s="39">
        <f t="shared" si="24"/>
        <v>21295826.271216486</v>
      </c>
      <c r="Q78" s="34">
        <f t="shared" si="27"/>
        <v>3145220.1276877513</v>
      </c>
      <c r="R78" s="23">
        <f t="shared" si="18"/>
        <v>133098.91419510302</v>
      </c>
      <c r="S78" s="39">
        <f t="shared" si="25"/>
        <v>36000000</v>
      </c>
      <c r="T78" s="34">
        <f t="shared" si="28"/>
        <v>0</v>
      </c>
      <c r="U78" s="23">
        <f t="shared" si="4"/>
        <v>225000</v>
      </c>
      <c r="V78" s="39">
        <f t="shared" si="26"/>
        <v>96500000</v>
      </c>
      <c r="W78" s="34">
        <f t="shared" si="29"/>
        <v>0</v>
      </c>
      <c r="X78" s="3">
        <f t="shared" si="6"/>
        <v>603125</v>
      </c>
      <c r="Y78" s="39">
        <f t="shared" si="32"/>
        <v>104125903.43902992</v>
      </c>
      <c r="Z78" s="34">
        <f t="shared" si="30"/>
        <v>0</v>
      </c>
      <c r="AA78" s="34">
        <v>0</v>
      </c>
      <c r="AB78" s="23">
        <f t="shared" si="31"/>
        <v>650786.89649393701</v>
      </c>
      <c r="AD78">
        <v>58</v>
      </c>
      <c r="AE78" s="3">
        <f t="shared" si="9"/>
        <v>3278319.0418828544</v>
      </c>
      <c r="AF78" s="3">
        <f t="shared" si="10"/>
        <v>225000</v>
      </c>
      <c r="AG78" s="3">
        <f t="shared" si="11"/>
        <v>603125</v>
      </c>
      <c r="AH78" s="3">
        <v>0</v>
      </c>
    </row>
    <row r="79" spans="2:34">
      <c r="B79">
        <v>59</v>
      </c>
      <c r="C79" s="3">
        <f t="shared" si="12"/>
        <v>255427296.47905266</v>
      </c>
      <c r="D79">
        <f t="shared" si="20"/>
        <v>9.9000000000000005E-2</v>
      </c>
      <c r="E79" s="13">
        <f t="shared" si="13"/>
        <v>8.6498744788083837E-3</v>
      </c>
      <c r="F79" s="15">
        <f t="shared" si="21"/>
        <v>268114292.87025693</v>
      </c>
      <c r="G79" s="16">
        <f t="shared" si="22"/>
        <v>9.8922876224931161E-4</v>
      </c>
      <c r="H79" s="17">
        <f t="shared" si="14"/>
        <v>1994682.0233209757</v>
      </c>
      <c r="I79" s="17">
        <f t="shared" si="15"/>
        <v>1596420.602994079</v>
      </c>
      <c r="J79" s="2">
        <f t="shared" si="23"/>
        <v>265226.37007739372</v>
      </c>
      <c r="K79" s="2">
        <f t="shared" si="0"/>
        <v>2207119.8781955405</v>
      </c>
      <c r="L79" s="15">
        <f>K79/(1-SUM(G$21:G79))</f>
        <v>2319154.9793021949</v>
      </c>
      <c r="M79" s="15">
        <f t="shared" si="1"/>
        <v>265795137.89095473</v>
      </c>
      <c r="N79" s="2">
        <f t="shared" si="16"/>
        <v>2472346.248272934</v>
      </c>
      <c r="O79" s="3">
        <f t="shared" si="17"/>
        <v>4068766.8512670132</v>
      </c>
      <c r="P79" s="39">
        <f t="shared" si="24"/>
        <v>18150606.143528733</v>
      </c>
      <c r="Q79" s="34">
        <f t="shared" si="27"/>
        <v>3127200.5628699581</v>
      </c>
      <c r="R79" s="23">
        <f t="shared" si="18"/>
        <v>113441.28839705458</v>
      </c>
      <c r="S79" s="39">
        <f t="shared" si="25"/>
        <v>36000000</v>
      </c>
      <c r="T79" s="34">
        <f t="shared" si="28"/>
        <v>0</v>
      </c>
      <c r="U79" s="23">
        <f t="shared" si="4"/>
        <v>225000</v>
      </c>
      <c r="V79" s="39">
        <f t="shared" si="26"/>
        <v>96500000</v>
      </c>
      <c r="W79" s="34">
        <f t="shared" si="29"/>
        <v>0</v>
      </c>
      <c r="X79" s="3">
        <f t="shared" si="6"/>
        <v>603125</v>
      </c>
      <c r="Y79" s="39">
        <f t="shared" si="32"/>
        <v>104776690.33552386</v>
      </c>
      <c r="Z79" s="34">
        <f t="shared" si="30"/>
        <v>0</v>
      </c>
      <c r="AA79" s="34">
        <v>0</v>
      </c>
      <c r="AB79" s="23">
        <f t="shared" si="31"/>
        <v>654854.31459702412</v>
      </c>
      <c r="AD79">
        <v>59</v>
      </c>
      <c r="AE79" s="3">
        <f t="shared" si="9"/>
        <v>3240641.8512670128</v>
      </c>
      <c r="AF79" s="3">
        <f t="shared" si="10"/>
        <v>225000</v>
      </c>
      <c r="AG79" s="3">
        <f t="shared" si="11"/>
        <v>603125</v>
      </c>
      <c r="AH79" s="3">
        <v>0</v>
      </c>
    </row>
    <row r="80" spans="2:34">
      <c r="B80">
        <v>60</v>
      </c>
      <c r="C80" s="3">
        <f t="shared" si="12"/>
        <v>252954950.23077971</v>
      </c>
      <c r="D80">
        <f t="shared" si="20"/>
        <v>9.9000000000000005E-2</v>
      </c>
      <c r="E80" s="13">
        <f t="shared" si="13"/>
        <v>8.6498744788083837E-3</v>
      </c>
      <c r="F80" s="15">
        <f t="shared" si="21"/>
        <v>265795137.89095473</v>
      </c>
      <c r="G80" s="16">
        <f t="shared" si="22"/>
        <v>9.9592666532704135E-4</v>
      </c>
      <c r="H80" s="17">
        <f t="shared" si="14"/>
        <v>1977428.2741941141</v>
      </c>
      <c r="I80" s="17">
        <f t="shared" si="15"/>
        <v>1580968.438942373</v>
      </c>
      <c r="J80" s="2">
        <f t="shared" si="23"/>
        <v>264712.46533987968</v>
      </c>
      <c r="K80" s="2">
        <f t="shared" si="0"/>
        <v>2185738.8386913002</v>
      </c>
      <c r="L80" s="15">
        <f>K80/(1-SUM(G$21:G80))</f>
        <v>2299094.5798343271</v>
      </c>
      <c r="M80" s="15">
        <f t="shared" si="1"/>
        <v>263496043.31112039</v>
      </c>
      <c r="N80" s="2">
        <f t="shared" si="16"/>
        <v>2450451.3040311798</v>
      </c>
      <c r="O80" s="3">
        <f t="shared" si="17"/>
        <v>4031419.742973553</v>
      </c>
      <c r="P80" s="39">
        <f t="shared" si="24"/>
        <v>15023405.580658775</v>
      </c>
      <c r="Q80" s="34">
        <f t="shared" si="27"/>
        <v>3109398.4580944353</v>
      </c>
      <c r="R80" s="23">
        <f t="shared" si="18"/>
        <v>93896.284879117331</v>
      </c>
      <c r="S80" s="39">
        <f t="shared" si="25"/>
        <v>36000000</v>
      </c>
      <c r="T80" s="34">
        <f t="shared" si="28"/>
        <v>0</v>
      </c>
      <c r="U80" s="23">
        <f t="shared" si="4"/>
        <v>225000</v>
      </c>
      <c r="V80" s="39">
        <f t="shared" si="26"/>
        <v>96500000</v>
      </c>
      <c r="W80" s="34">
        <f t="shared" si="29"/>
        <v>0</v>
      </c>
      <c r="X80" s="3">
        <f t="shared" si="6"/>
        <v>603125</v>
      </c>
      <c r="Y80" s="39">
        <f t="shared" si="32"/>
        <v>105431544.65012088</v>
      </c>
      <c r="Z80" s="34">
        <f t="shared" si="30"/>
        <v>0</v>
      </c>
      <c r="AA80" s="34">
        <v>0</v>
      </c>
      <c r="AB80" s="23">
        <f t="shared" si="31"/>
        <v>658947.15406325553</v>
      </c>
      <c r="AD80">
        <v>60</v>
      </c>
      <c r="AE80" s="3">
        <f t="shared" si="9"/>
        <v>3203294.7429735526</v>
      </c>
      <c r="AF80" s="3">
        <f t="shared" si="10"/>
        <v>225000</v>
      </c>
      <c r="AG80" s="3">
        <f t="shared" si="11"/>
        <v>603125</v>
      </c>
      <c r="AH80" s="3">
        <v>0</v>
      </c>
    </row>
    <row r="81" spans="2:34">
      <c r="B81">
        <v>61</v>
      </c>
      <c r="C81" s="3">
        <f t="shared" si="12"/>
        <v>250504498.92674854</v>
      </c>
      <c r="D81">
        <f t="shared" si="20"/>
        <v>9.9000000000000005E-2</v>
      </c>
      <c r="E81" s="13">
        <f t="shared" si="13"/>
        <v>8.6498744788083837E-3</v>
      </c>
      <c r="F81" s="15">
        <f t="shared" si="21"/>
        <v>263496043.31112039</v>
      </c>
      <c r="G81" s="16">
        <f t="shared" si="22"/>
        <v>1.0026699187901933E-3</v>
      </c>
      <c r="H81" s="17">
        <f t="shared" si="14"/>
        <v>1960323.767831488</v>
      </c>
      <c r="I81" s="17">
        <f t="shared" si="15"/>
        <v>1565653.1182921783</v>
      </c>
      <c r="J81" s="2">
        <f t="shared" si="23"/>
        <v>264199.55634829833</v>
      </c>
      <c r="K81" s="2">
        <f t="shared" si="0"/>
        <v>2164547.1790933949</v>
      </c>
      <c r="L81" s="15">
        <f>K81/(1-SUM(G$21:G81))</f>
        <v>2279207.7003038521</v>
      </c>
      <c r="M81" s="15">
        <f t="shared" si="1"/>
        <v>261216835.61081654</v>
      </c>
      <c r="N81" s="2">
        <f t="shared" si="16"/>
        <v>2428746.7354416931</v>
      </c>
      <c r="O81" s="3">
        <f t="shared" si="17"/>
        <v>3994399.8537338716</v>
      </c>
      <c r="P81" s="39">
        <f t="shared" si="24"/>
        <v>11914007.12256434</v>
      </c>
      <c r="Q81" s="34">
        <f t="shared" si="27"/>
        <v>3091812.3092178442</v>
      </c>
      <c r="R81" s="23">
        <f t="shared" si="18"/>
        <v>74462.544516027119</v>
      </c>
      <c r="S81" s="39">
        <f t="shared" si="25"/>
        <v>36000000</v>
      </c>
      <c r="T81" s="34">
        <f t="shared" si="28"/>
        <v>0</v>
      </c>
      <c r="U81" s="23">
        <f t="shared" si="4"/>
        <v>225000</v>
      </c>
      <c r="V81" s="39">
        <f t="shared" si="26"/>
        <v>96500000</v>
      </c>
      <c r="W81" s="34">
        <f t="shared" si="29"/>
        <v>0</v>
      </c>
      <c r="X81" s="3">
        <f t="shared" si="6"/>
        <v>603125</v>
      </c>
      <c r="Y81" s="39">
        <f t="shared" si="32"/>
        <v>106090491.80418414</v>
      </c>
      <c r="Z81" s="34">
        <f t="shared" si="30"/>
        <v>0</v>
      </c>
      <c r="AA81" s="34">
        <v>0</v>
      </c>
      <c r="AB81" s="23">
        <f t="shared" si="31"/>
        <v>663065.57377615082</v>
      </c>
      <c r="AD81">
        <v>61</v>
      </c>
      <c r="AE81" s="3">
        <f t="shared" si="9"/>
        <v>3166274.8537338711</v>
      </c>
      <c r="AF81" s="3">
        <f t="shared" si="10"/>
        <v>225000</v>
      </c>
      <c r="AG81" s="3">
        <f t="shared" si="11"/>
        <v>603125</v>
      </c>
      <c r="AH81" s="3">
        <v>0</v>
      </c>
    </row>
    <row r="82" spans="2:34">
      <c r="B82">
        <v>62</v>
      </c>
      <c r="C82" s="3">
        <f t="shared" si="12"/>
        <v>248075752.19130686</v>
      </c>
      <c r="D82">
        <f t="shared" si="20"/>
        <v>9.9000000000000005E-2</v>
      </c>
      <c r="E82" s="13">
        <f t="shared" si="13"/>
        <v>8.6498744788083837E-3</v>
      </c>
      <c r="F82" s="15">
        <f t="shared" si="21"/>
        <v>261216835.61081654</v>
      </c>
      <c r="G82" s="16">
        <f t="shared" si="22"/>
        <v>1.0094588296986687E-3</v>
      </c>
      <c r="H82" s="17">
        <f t="shared" si="14"/>
        <v>1943367.2133019208</v>
      </c>
      <c r="I82" s="17">
        <f t="shared" si="15"/>
        <v>1550473.4511956677</v>
      </c>
      <c r="J82" s="2">
        <f t="shared" si="23"/>
        <v>263687.64117328438</v>
      </c>
      <c r="K82" s="2">
        <f t="shared" si="0"/>
        <v>2143543.2526930161</v>
      </c>
      <c r="L82" s="15">
        <f>K82/(1-SUM(G$21:G82))</f>
        <v>2259492.8397850902</v>
      </c>
      <c r="M82" s="15">
        <f t="shared" si="1"/>
        <v>258957342.77103144</v>
      </c>
      <c r="N82" s="2">
        <f t="shared" si="16"/>
        <v>2407230.8938663006</v>
      </c>
      <c r="O82" s="3">
        <f t="shared" si="17"/>
        <v>3957704.3450619681</v>
      </c>
      <c r="P82" s="39">
        <f t="shared" si="24"/>
        <v>8822194.8133464959</v>
      </c>
      <c r="Q82" s="34">
        <f t="shared" si="27"/>
        <v>3074440.6274785525</v>
      </c>
      <c r="R82" s="23">
        <f t="shared" si="18"/>
        <v>55138.717583415593</v>
      </c>
      <c r="S82" s="39">
        <f t="shared" si="25"/>
        <v>36000000</v>
      </c>
      <c r="T82" s="34">
        <f t="shared" si="28"/>
        <v>0</v>
      </c>
      <c r="U82" s="23">
        <f t="shared" si="4"/>
        <v>225000</v>
      </c>
      <c r="V82" s="39">
        <f t="shared" si="26"/>
        <v>96500000</v>
      </c>
      <c r="W82" s="34">
        <f t="shared" si="29"/>
        <v>0</v>
      </c>
      <c r="X82" s="3">
        <f t="shared" si="6"/>
        <v>603125</v>
      </c>
      <c r="Y82" s="39">
        <f t="shared" si="32"/>
        <v>106753557.37796029</v>
      </c>
      <c r="Z82" s="34">
        <f t="shared" si="30"/>
        <v>0</v>
      </c>
      <c r="AA82" s="34">
        <v>0</v>
      </c>
      <c r="AB82" s="23">
        <f t="shared" si="31"/>
        <v>667209.73361225182</v>
      </c>
      <c r="AD82">
        <v>62</v>
      </c>
      <c r="AE82" s="3">
        <f t="shared" si="9"/>
        <v>3129579.3450619681</v>
      </c>
      <c r="AF82" s="3">
        <f t="shared" si="10"/>
        <v>225000</v>
      </c>
      <c r="AG82" s="3">
        <f t="shared" si="11"/>
        <v>603125</v>
      </c>
      <c r="AH82" s="3">
        <v>0</v>
      </c>
    </row>
    <row r="83" spans="2:34">
      <c r="B83">
        <v>63</v>
      </c>
      <c r="C83" s="3">
        <f t="shared" si="12"/>
        <v>245668521.29744056</v>
      </c>
      <c r="D83">
        <f t="shared" si="20"/>
        <v>9.9000000000000005E-2</v>
      </c>
      <c r="E83" s="13">
        <f t="shared" si="13"/>
        <v>8.6498744788083837E-3</v>
      </c>
      <c r="F83" s="15">
        <f t="shared" si="21"/>
        <v>258957342.77103144</v>
      </c>
      <c r="G83" s="16">
        <f t="shared" si="22"/>
        <v>1.0162937071914202E-3</v>
      </c>
      <c r="H83" s="17">
        <f t="shared" si="14"/>
        <v>1926557.3308406277</v>
      </c>
      <c r="I83" s="17">
        <f t="shared" si="15"/>
        <v>1535428.2581090033</v>
      </c>
      <c r="J83" s="2">
        <f t="shared" si="23"/>
        <v>263176.71788921085</v>
      </c>
      <c r="K83" s="2">
        <f t="shared" si="0"/>
        <v>2122725.4270418384</v>
      </c>
      <c r="L83" s="15">
        <f>K83/(1-SUM(G$21:G83))</f>
        <v>2239948.5103351828</v>
      </c>
      <c r="M83" s="15">
        <f t="shared" si="1"/>
        <v>256717394.26069626</v>
      </c>
      <c r="N83" s="2">
        <f t="shared" si="16"/>
        <v>2385902.1449310491</v>
      </c>
      <c r="O83" s="3">
        <f t="shared" si="17"/>
        <v>3921330.4030400524</v>
      </c>
      <c r="P83" s="39">
        <f t="shared" si="24"/>
        <v>5747754.1858679429</v>
      </c>
      <c r="Q83" s="34">
        <f t="shared" si="27"/>
        <v>3057281.9393783775</v>
      </c>
      <c r="R83" s="23">
        <f t="shared" si="18"/>
        <v>35923.463661674643</v>
      </c>
      <c r="S83" s="39">
        <f t="shared" si="25"/>
        <v>36000000</v>
      </c>
      <c r="T83" s="34">
        <f t="shared" si="28"/>
        <v>0</v>
      </c>
      <c r="U83" s="23">
        <f t="shared" si="4"/>
        <v>225000</v>
      </c>
      <c r="V83" s="39">
        <f t="shared" si="26"/>
        <v>96500000</v>
      </c>
      <c r="W83" s="34">
        <f t="shared" si="29"/>
        <v>0</v>
      </c>
      <c r="X83" s="3">
        <f t="shared" si="6"/>
        <v>603125</v>
      </c>
      <c r="Y83" s="39">
        <f t="shared" si="32"/>
        <v>107420767.11157255</v>
      </c>
      <c r="Z83" s="34">
        <f t="shared" si="30"/>
        <v>0</v>
      </c>
      <c r="AA83" s="34">
        <v>0</v>
      </c>
      <c r="AB83" s="23">
        <f t="shared" si="31"/>
        <v>671379.79444732843</v>
      </c>
      <c r="AD83">
        <v>63</v>
      </c>
      <c r="AE83" s="3">
        <f t="shared" si="9"/>
        <v>3093205.4030400524</v>
      </c>
      <c r="AF83" s="3">
        <f t="shared" si="10"/>
        <v>225000</v>
      </c>
      <c r="AG83" s="3">
        <f t="shared" si="11"/>
        <v>603125</v>
      </c>
      <c r="AH83" s="3">
        <v>0</v>
      </c>
    </row>
    <row r="84" spans="2:34">
      <c r="B84">
        <v>64</v>
      </c>
      <c r="C84" s="3">
        <f t="shared" si="12"/>
        <v>243282619.15250951</v>
      </c>
      <c r="D84">
        <f t="shared" si="20"/>
        <v>9.9000000000000005E-2</v>
      </c>
      <c r="E84" s="13">
        <f t="shared" si="13"/>
        <v>8.6498744788083837E-3</v>
      </c>
      <c r="F84" s="15">
        <f t="shared" si="21"/>
        <v>256717394.26069626</v>
      </c>
      <c r="G84" s="16">
        <f t="shared" si="22"/>
        <v>1.0231748625005291E-3</v>
      </c>
      <c r="H84" s="17">
        <f t="shared" si="14"/>
        <v>1909892.8517526281</v>
      </c>
      <c r="I84" s="17">
        <f t="shared" si="15"/>
        <v>1520516.3697031846</v>
      </c>
      <c r="J84" s="2">
        <f t="shared" si="23"/>
        <v>262666.78457418201</v>
      </c>
      <c r="K84" s="2">
        <f t="shared" si="0"/>
        <v>2102092.0838286327</v>
      </c>
      <c r="L84" s="15">
        <f>K84/(1-SUM(G$21:G84))</f>
        <v>2220573.2368817898</v>
      </c>
      <c r="M84" s="15">
        <f t="shared" si="1"/>
        <v>254496821.02381447</v>
      </c>
      <c r="N84" s="2">
        <f t="shared" si="16"/>
        <v>2364758.8684028145</v>
      </c>
      <c r="O84" s="3">
        <f t="shared" si="17"/>
        <v>3885275.2381059993</v>
      </c>
      <c r="P84" s="39">
        <f t="shared" si="24"/>
        <v>2690472.2464895654</v>
      </c>
      <c r="Q84" s="34">
        <f t="shared" si="27"/>
        <v>2690472.2464895654</v>
      </c>
      <c r="R84" s="23">
        <f t="shared" si="18"/>
        <v>16815.451540559781</v>
      </c>
      <c r="S84" s="39">
        <f t="shared" si="25"/>
        <v>36000000</v>
      </c>
      <c r="T84" s="34">
        <f t="shared" si="28"/>
        <v>349862.54007587349</v>
      </c>
      <c r="U84" s="23">
        <f t="shared" si="4"/>
        <v>225000</v>
      </c>
      <c r="V84" s="39">
        <f t="shared" si="26"/>
        <v>96500000</v>
      </c>
      <c r="W84" s="34">
        <f t="shared" si="29"/>
        <v>0</v>
      </c>
      <c r="X84" s="3">
        <f t="shared" si="6"/>
        <v>603125</v>
      </c>
      <c r="Y84" s="39">
        <f t="shared" si="32"/>
        <v>108092146.90601988</v>
      </c>
      <c r="Z84" s="34">
        <f t="shared" si="30"/>
        <v>0</v>
      </c>
      <c r="AA84" s="34">
        <v>0</v>
      </c>
      <c r="AB84" s="23">
        <f t="shared" si="31"/>
        <v>675575.91816262424</v>
      </c>
      <c r="AD84">
        <v>64</v>
      </c>
      <c r="AE84" s="3">
        <f t="shared" si="9"/>
        <v>2707287.6980301253</v>
      </c>
      <c r="AF84" s="3">
        <f t="shared" si="10"/>
        <v>574862.54007587349</v>
      </c>
      <c r="AG84" s="3">
        <f t="shared" si="11"/>
        <v>603125</v>
      </c>
      <c r="AH84" s="3">
        <v>0</v>
      </c>
    </row>
    <row r="85" spans="2:34">
      <c r="B85">
        <v>65</v>
      </c>
      <c r="C85" s="3">
        <f t="shared" si="12"/>
        <v>240917860.2841067</v>
      </c>
      <c r="D85">
        <f t="shared" si="20"/>
        <v>9.9000000000000005E-2</v>
      </c>
      <c r="E85" s="13">
        <f t="shared" si="13"/>
        <v>8.6498744788083837E-3</v>
      </c>
      <c r="F85" s="15">
        <f t="shared" si="21"/>
        <v>254496821.02381447</v>
      </c>
      <c r="G85" s="16">
        <f t="shared" si="22"/>
        <v>1.0301026089653766E-3</v>
      </c>
      <c r="H85" s="17">
        <f t="shared" si="14"/>
        <v>1893372.5183169947</v>
      </c>
      <c r="I85" s="17">
        <f t="shared" si="15"/>
        <v>1505736.6267756668</v>
      </c>
      <c r="J85" s="2">
        <f t="shared" si="23"/>
        <v>262157.8393100258</v>
      </c>
      <c r="K85" s="2">
        <f t="shared" ref="K85:K148" si="33">(C85-J85)*E85</f>
        <v>2081641.6187569511</v>
      </c>
      <c r="L85" s="15">
        <f>K85/(1-SUM(G$21:G85))</f>
        <v>2201365.5571117611</v>
      </c>
      <c r="M85" s="15">
        <f t="shared" ref="M85:M148" si="34">F85-L85</f>
        <v>252295455.4667027</v>
      </c>
      <c r="N85" s="2">
        <f t="shared" si="16"/>
        <v>2343799.4580669766</v>
      </c>
      <c r="O85" s="3">
        <f t="shared" si="17"/>
        <v>3849536.0848426437</v>
      </c>
      <c r="P85" s="39">
        <f t="shared" si="24"/>
        <v>0</v>
      </c>
      <c r="Q85" s="34">
        <f t="shared" ref="Q85:Q116" si="35">IF(P85&gt;N85+AB85, N85+AB85, P85)</f>
        <v>0</v>
      </c>
      <c r="R85" s="23">
        <f t="shared" si="18"/>
        <v>0</v>
      </c>
      <c r="S85" s="39">
        <f t="shared" si="25"/>
        <v>35650137.459924124</v>
      </c>
      <c r="T85" s="34">
        <f t="shared" ref="T85:T116" si="36">IF(N85+AB85-Q85&gt;0, IF(S85&gt;N85+AB85-Q85,N85+AB85-Q85,S85),0)</f>
        <v>3023597.7257181173</v>
      </c>
      <c r="U85" s="23">
        <f t="shared" ref="U85:U148" si="37">S85*D$11/12</f>
        <v>222813.35912452577</v>
      </c>
      <c r="V85" s="39">
        <f t="shared" si="26"/>
        <v>96500000</v>
      </c>
      <c r="W85" s="34">
        <f t="shared" ref="W85:W116" si="38">IF(N85+AB85-Q85-T85&gt;0, IF(V85&gt;N85+AB85-Q85-T85,N85+AB85-Q85-T85,V85),0)</f>
        <v>0</v>
      </c>
      <c r="X85" s="3">
        <f t="shared" ref="X85:X148" si="39">V85*D$12/12</f>
        <v>603125</v>
      </c>
      <c r="Y85" s="39">
        <f t="shared" si="32"/>
        <v>108767722.82418251</v>
      </c>
      <c r="Z85" s="34">
        <f t="shared" ref="Z85:Z116" si="40">IF(N85+AB85-Q85-T85-W85&gt;0, IF(Y85&gt;N85+AB85-Q85-T85-W85,N85+AB85-Q85-T85-W85,Y85),0)</f>
        <v>0</v>
      </c>
      <c r="AA85" s="34">
        <v>0</v>
      </c>
      <c r="AB85" s="23">
        <f t="shared" ref="AB85:AB116" si="41">Y85*D$13/12</f>
        <v>679798.26765114069</v>
      </c>
      <c r="AD85">
        <v>65</v>
      </c>
      <c r="AE85" s="3">
        <f t="shared" ref="AE85:AE148" si="42">Q85+R85</f>
        <v>0</v>
      </c>
      <c r="AF85" s="3">
        <f t="shared" ref="AF85:AF148" si="43">T85+U85</f>
        <v>3246411.0848426432</v>
      </c>
      <c r="AG85" s="3">
        <f t="shared" ref="AG85:AG148" si="44">W85+X85</f>
        <v>603125</v>
      </c>
      <c r="AH85" s="3">
        <v>0</v>
      </c>
    </row>
    <row r="86" spans="2:34">
      <c r="B86">
        <v>66</v>
      </c>
      <c r="C86" s="3">
        <f t="shared" ref="C86:C149" si="45">C85-J85-K85</f>
        <v>238574060.82603973</v>
      </c>
      <c r="D86">
        <f t="shared" si="20"/>
        <v>9.9000000000000005E-2</v>
      </c>
      <c r="E86" s="13">
        <f t="shared" ref="E86:E149" si="46">1-(1-D86)^(1/12)</f>
        <v>8.6498744788083837E-3</v>
      </c>
      <c r="F86" s="15">
        <f t="shared" si="21"/>
        <v>252295455.4667027</v>
      </c>
      <c r="G86" s="16">
        <f t="shared" si="22"/>
        <v>1.037077262046913E-3</v>
      </c>
      <c r="H86" s="17">
        <f t="shared" ref="H86:H149" si="47">F86*$C$5/12*(1+$C$5/12)^$C$4/((1+$C$5/12)^$C$4-1)</f>
        <v>1876995.0836919271</v>
      </c>
      <c r="I86" s="17">
        <f t="shared" ref="I86:I149" si="48">C86*$C$3/12</f>
        <v>1491087.8801627483</v>
      </c>
      <c r="J86" s="2">
        <f t="shared" si="23"/>
        <v>261649.8801822869</v>
      </c>
      <c r="K86" s="2">
        <f t="shared" si="33"/>
        <v>2061372.4414238678</v>
      </c>
      <c r="L86" s="15">
        <f>K86/(1-SUM(G$21:G86))</f>
        <v>2182324.0213607722</v>
      </c>
      <c r="M86" s="15">
        <f t="shared" si="34"/>
        <v>250113131.44534191</v>
      </c>
      <c r="N86" s="2">
        <f t="shared" ref="N86:N149" si="49">J86+K86</f>
        <v>2323022.3216061546</v>
      </c>
      <c r="O86" s="3">
        <f t="shared" ref="O86:O149" si="50">I86+J86+K86</f>
        <v>3814110.2017689031</v>
      </c>
      <c r="P86" s="39">
        <f t="shared" si="24"/>
        <v>0</v>
      </c>
      <c r="Q86" s="34">
        <f t="shared" si="35"/>
        <v>0</v>
      </c>
      <c r="R86" s="23">
        <f t="shared" ref="R86:R149" si="51">P86*D$10/12</f>
        <v>0</v>
      </c>
      <c r="S86" s="39">
        <f t="shared" si="25"/>
        <v>32626539.734206006</v>
      </c>
      <c r="T86" s="34">
        <f t="shared" si="36"/>
        <v>3007069.3284301148</v>
      </c>
      <c r="U86" s="23">
        <f t="shared" si="37"/>
        <v>203915.87333878755</v>
      </c>
      <c r="V86" s="39">
        <f t="shared" si="26"/>
        <v>96500000</v>
      </c>
      <c r="W86" s="34">
        <f t="shared" si="38"/>
        <v>0</v>
      </c>
      <c r="X86" s="3">
        <f t="shared" si="39"/>
        <v>603125</v>
      </c>
      <c r="Y86" s="39">
        <f t="shared" ref="Y86:Y117" si="52">Y85-Z85+AB85</f>
        <v>109447521.09183365</v>
      </c>
      <c r="Z86" s="34">
        <f t="shared" si="40"/>
        <v>0</v>
      </c>
      <c r="AA86" s="34">
        <v>0</v>
      </c>
      <c r="AB86" s="23">
        <f t="shared" si="41"/>
        <v>684047.00682396034</v>
      </c>
      <c r="AD86">
        <v>66</v>
      </c>
      <c r="AE86" s="3">
        <f t="shared" si="42"/>
        <v>0</v>
      </c>
      <c r="AF86" s="3">
        <f t="shared" si="43"/>
        <v>3210985.2017689021</v>
      </c>
      <c r="AG86" s="3">
        <f t="shared" si="44"/>
        <v>603125</v>
      </c>
      <c r="AH86" s="3">
        <v>0</v>
      </c>
    </row>
    <row r="87" spans="2:34">
      <c r="B87">
        <v>67</v>
      </c>
      <c r="C87" s="3">
        <f t="shared" si="45"/>
        <v>236251038.50443357</v>
      </c>
      <c r="D87">
        <f t="shared" ref="D87:D150" si="53">MIN(B87+3,30)*0.002*$C$6/100</f>
        <v>9.9000000000000005E-2</v>
      </c>
      <c r="E87" s="13">
        <f t="shared" si="46"/>
        <v>8.6498744788083837E-3</v>
      </c>
      <c r="F87" s="15">
        <f t="shared" ref="F87:F150" si="54">M86</f>
        <v>250113131.44534191</v>
      </c>
      <c r="G87" s="16">
        <f t="shared" ref="G87:G150" si="55">$C$5/12*(1+$C$5/12)^(B87-1)/((1+$C$5/12)^$C$4-1)</f>
        <v>1.0440991393420225E-3</v>
      </c>
      <c r="H87" s="17">
        <f t="shared" si="47"/>
        <v>1860759.3118206514</v>
      </c>
      <c r="I87" s="17">
        <f t="shared" si="48"/>
        <v>1476568.99065271</v>
      </c>
      <c r="J87" s="2">
        <f t="shared" ref="J87:J150" si="56">F87*G87</f>
        <v>261142.90528021962</v>
      </c>
      <c r="K87" s="2">
        <f t="shared" si="33"/>
        <v>2041282.9751997713</v>
      </c>
      <c r="L87" s="15">
        <f>K87/(1-SUM(G$21:G87))</f>
        <v>2163447.1925039133</v>
      </c>
      <c r="M87" s="15">
        <f t="shared" si="34"/>
        <v>247949684.25283802</v>
      </c>
      <c r="N87" s="2">
        <f t="shared" si="49"/>
        <v>2302425.880479991</v>
      </c>
      <c r="O87" s="3">
        <f t="shared" si="50"/>
        <v>3778994.8711327007</v>
      </c>
      <c r="P87" s="39">
        <f t="shared" ref="P87:P150" si="57">P86-Q86</f>
        <v>0</v>
      </c>
      <c r="Q87" s="34">
        <f t="shared" si="35"/>
        <v>0</v>
      </c>
      <c r="R87" s="23">
        <f t="shared" si="51"/>
        <v>0</v>
      </c>
      <c r="S87" s="39">
        <f t="shared" ref="S87:S150" si="58">S86-T86</f>
        <v>29619470.40577589</v>
      </c>
      <c r="T87" s="34">
        <f t="shared" si="36"/>
        <v>2990748.1810966008</v>
      </c>
      <c r="U87" s="23">
        <f t="shared" si="37"/>
        <v>185121.69003609929</v>
      </c>
      <c r="V87" s="39">
        <f t="shared" ref="V87:V150" si="59">V86-W86</f>
        <v>96500000</v>
      </c>
      <c r="W87" s="34">
        <f t="shared" si="38"/>
        <v>0</v>
      </c>
      <c r="X87" s="3">
        <f t="shared" si="39"/>
        <v>603125</v>
      </c>
      <c r="Y87" s="39">
        <f t="shared" si="52"/>
        <v>110131568.09865761</v>
      </c>
      <c r="Z87" s="34">
        <f t="shared" si="40"/>
        <v>0</v>
      </c>
      <c r="AA87" s="34">
        <v>0</v>
      </c>
      <c r="AB87" s="23">
        <f t="shared" si="41"/>
        <v>688322.30061660998</v>
      </c>
      <c r="AD87">
        <v>67</v>
      </c>
      <c r="AE87" s="3">
        <f t="shared" si="42"/>
        <v>0</v>
      </c>
      <c r="AF87" s="3">
        <f t="shared" si="43"/>
        <v>3175869.8711327002</v>
      </c>
      <c r="AG87" s="3">
        <f t="shared" si="44"/>
        <v>603125</v>
      </c>
      <c r="AH87" s="3">
        <v>0</v>
      </c>
    </row>
    <row r="88" spans="2:34">
      <c r="B88">
        <v>68</v>
      </c>
      <c r="C88" s="3">
        <f t="shared" si="45"/>
        <v>233948612.62395358</v>
      </c>
      <c r="D88">
        <f t="shared" si="53"/>
        <v>9.9000000000000005E-2</v>
      </c>
      <c r="E88" s="13">
        <f t="shared" si="46"/>
        <v>8.6498744788083837E-3</v>
      </c>
      <c r="F88" s="15">
        <f t="shared" si="54"/>
        <v>247949684.25283802</v>
      </c>
      <c r="G88" s="16">
        <f t="shared" si="55"/>
        <v>1.0511685605979839E-3</v>
      </c>
      <c r="H88" s="17">
        <f t="shared" si="47"/>
        <v>1844663.9773381287</v>
      </c>
      <c r="I88" s="17">
        <f t="shared" si="48"/>
        <v>1462178.8288997097</v>
      </c>
      <c r="J88" s="2">
        <f t="shared" si="56"/>
        <v>260636.91269678035</v>
      </c>
      <c r="K88" s="2">
        <f t="shared" si="33"/>
        <v>2021371.6571091937</v>
      </c>
      <c r="L88" s="15">
        <f>K88/(1-SUM(G$21:G88))</f>
        <v>2144733.6458472242</v>
      </c>
      <c r="M88" s="15">
        <f t="shared" si="34"/>
        <v>245804950.60699078</v>
      </c>
      <c r="N88" s="2">
        <f t="shared" si="49"/>
        <v>2282008.5698059741</v>
      </c>
      <c r="O88" s="3">
        <f t="shared" si="50"/>
        <v>3744187.3987056836</v>
      </c>
      <c r="P88" s="39">
        <f t="shared" si="57"/>
        <v>0</v>
      </c>
      <c r="Q88" s="34">
        <f t="shared" si="35"/>
        <v>0</v>
      </c>
      <c r="R88" s="23">
        <f t="shared" si="51"/>
        <v>0</v>
      </c>
      <c r="S88" s="39">
        <f t="shared" si="58"/>
        <v>26628722.224679288</v>
      </c>
      <c r="T88" s="34">
        <f t="shared" si="36"/>
        <v>2974632.8848014381</v>
      </c>
      <c r="U88" s="23">
        <f t="shared" si="37"/>
        <v>166429.51390424554</v>
      </c>
      <c r="V88" s="39">
        <f t="shared" si="59"/>
        <v>96500000</v>
      </c>
      <c r="W88" s="34">
        <f t="shared" si="38"/>
        <v>0</v>
      </c>
      <c r="X88" s="3">
        <f t="shared" si="39"/>
        <v>603125</v>
      </c>
      <c r="Y88" s="39">
        <f t="shared" si="52"/>
        <v>110819890.39927422</v>
      </c>
      <c r="Z88" s="34">
        <f t="shared" si="40"/>
        <v>0</v>
      </c>
      <c r="AA88" s="34">
        <v>0</v>
      </c>
      <c r="AB88" s="23">
        <f t="shared" si="41"/>
        <v>692624.31499546382</v>
      </c>
      <c r="AD88">
        <v>68</v>
      </c>
      <c r="AE88" s="3">
        <f t="shared" si="42"/>
        <v>0</v>
      </c>
      <c r="AF88" s="3">
        <f t="shared" si="43"/>
        <v>3141062.3987056836</v>
      </c>
      <c r="AG88" s="3">
        <f t="shared" si="44"/>
        <v>603125</v>
      </c>
      <c r="AH88" s="3">
        <v>0</v>
      </c>
    </row>
    <row r="89" spans="2:34">
      <c r="B89">
        <v>69</v>
      </c>
      <c r="C89" s="3">
        <f t="shared" si="45"/>
        <v>231666604.0541476</v>
      </c>
      <c r="D89">
        <f t="shared" si="53"/>
        <v>9.9000000000000005E-2</v>
      </c>
      <c r="E89" s="13">
        <f t="shared" si="46"/>
        <v>8.6498744788083837E-3</v>
      </c>
      <c r="F89" s="15">
        <f t="shared" si="54"/>
        <v>245804950.60699078</v>
      </c>
      <c r="G89" s="16">
        <f t="shared" si="55"/>
        <v>1.0582858477270331E-3</v>
      </c>
      <c r="H89" s="17">
        <f t="shared" si="47"/>
        <v>1828707.8654785741</v>
      </c>
      <c r="I89" s="17">
        <f t="shared" si="48"/>
        <v>1447916.2753384225</v>
      </c>
      <c r="J89" s="2">
        <f t="shared" si="56"/>
        <v>260131.90052862072</v>
      </c>
      <c r="K89" s="2">
        <f t="shared" si="33"/>
        <v>2001636.9377126719</v>
      </c>
      <c r="L89" s="15">
        <f>K89/(1-SUM(G$21:G89))</f>
        <v>2126181.9690201688</v>
      </c>
      <c r="M89" s="15">
        <f t="shared" si="34"/>
        <v>243678768.63797063</v>
      </c>
      <c r="N89" s="2">
        <f t="shared" si="49"/>
        <v>2261768.8382412926</v>
      </c>
      <c r="O89" s="3">
        <f t="shared" si="50"/>
        <v>3709685.1135797151</v>
      </c>
      <c r="P89" s="39">
        <f t="shared" si="57"/>
        <v>0</v>
      </c>
      <c r="Q89" s="34">
        <f t="shared" si="35"/>
        <v>0</v>
      </c>
      <c r="R89" s="23">
        <f t="shared" si="51"/>
        <v>0</v>
      </c>
      <c r="S89" s="39">
        <f t="shared" si="58"/>
        <v>23654089.339877851</v>
      </c>
      <c r="T89" s="34">
        <f t="shared" si="36"/>
        <v>2958722.0552054783</v>
      </c>
      <c r="U89" s="23">
        <f t="shared" si="37"/>
        <v>147838.05837423657</v>
      </c>
      <c r="V89" s="39">
        <f t="shared" si="59"/>
        <v>96500000</v>
      </c>
      <c r="W89" s="34">
        <f t="shared" si="38"/>
        <v>0</v>
      </c>
      <c r="X89" s="3">
        <f t="shared" si="39"/>
        <v>603125</v>
      </c>
      <c r="Y89" s="39">
        <f t="shared" si="52"/>
        <v>111512514.71426968</v>
      </c>
      <c r="Z89" s="34">
        <f t="shared" si="40"/>
        <v>0</v>
      </c>
      <c r="AA89" s="34">
        <v>0</v>
      </c>
      <c r="AB89" s="23">
        <f t="shared" si="41"/>
        <v>696953.21696418547</v>
      </c>
      <c r="AD89">
        <v>69</v>
      </c>
      <c r="AE89" s="3">
        <f t="shared" si="42"/>
        <v>0</v>
      </c>
      <c r="AF89" s="3">
        <f t="shared" si="43"/>
        <v>3106560.1135797147</v>
      </c>
      <c r="AG89" s="3">
        <f t="shared" si="44"/>
        <v>603125</v>
      </c>
      <c r="AH89" s="3">
        <v>0</v>
      </c>
    </row>
    <row r="90" spans="2:34">
      <c r="B90">
        <v>70</v>
      </c>
      <c r="C90" s="3">
        <f t="shared" si="45"/>
        <v>229404835.21590632</v>
      </c>
      <c r="D90">
        <f t="shared" si="53"/>
        <v>9.9000000000000005E-2</v>
      </c>
      <c r="E90" s="13">
        <f t="shared" si="46"/>
        <v>8.6498744788083837E-3</v>
      </c>
      <c r="F90" s="15">
        <f t="shared" si="54"/>
        <v>243678768.63797063</v>
      </c>
      <c r="G90" s="16">
        <f t="shared" si="55"/>
        <v>1.0654513248210182E-3</v>
      </c>
      <c r="H90" s="17">
        <f t="shared" si="47"/>
        <v>1812889.7719837753</v>
      </c>
      <c r="I90" s="17">
        <f t="shared" si="48"/>
        <v>1433780.2200994145</v>
      </c>
      <c r="J90" s="2">
        <f t="shared" si="56"/>
        <v>259627.8668760802</v>
      </c>
      <c r="K90" s="2">
        <f t="shared" si="33"/>
        <v>1982077.280989632</v>
      </c>
      <c r="L90" s="15">
        <f>K90/(1-SUM(G$21:G90))</f>
        <v>2107790.7618690385</v>
      </c>
      <c r="M90" s="15">
        <f t="shared" si="34"/>
        <v>241570977.87610158</v>
      </c>
      <c r="N90" s="2">
        <f t="shared" si="49"/>
        <v>2241705.1478657122</v>
      </c>
      <c r="O90" s="3">
        <f t="shared" si="50"/>
        <v>3675485.3679651264</v>
      </c>
      <c r="P90" s="39">
        <f t="shared" si="57"/>
        <v>0</v>
      </c>
      <c r="Q90" s="34">
        <f t="shared" si="35"/>
        <v>0</v>
      </c>
      <c r="R90" s="23">
        <f t="shared" si="51"/>
        <v>0</v>
      </c>
      <c r="S90" s="39">
        <f t="shared" si="58"/>
        <v>20695367.284672372</v>
      </c>
      <c r="T90" s="34">
        <f t="shared" si="36"/>
        <v>2943014.3224359239</v>
      </c>
      <c r="U90" s="23">
        <f t="shared" si="37"/>
        <v>129346.04552920233</v>
      </c>
      <c r="V90" s="39">
        <f t="shared" si="59"/>
        <v>96500000</v>
      </c>
      <c r="W90" s="34">
        <f t="shared" si="38"/>
        <v>0</v>
      </c>
      <c r="X90" s="3">
        <f t="shared" si="39"/>
        <v>603125</v>
      </c>
      <c r="Y90" s="39">
        <f t="shared" si="52"/>
        <v>112209467.93123387</v>
      </c>
      <c r="Z90" s="34">
        <f t="shared" si="40"/>
        <v>0</v>
      </c>
      <c r="AA90" s="34">
        <v>0</v>
      </c>
      <c r="AB90" s="23">
        <f t="shared" si="41"/>
        <v>701309.17457021168</v>
      </c>
      <c r="AD90">
        <v>70</v>
      </c>
      <c r="AE90" s="3">
        <f t="shared" si="42"/>
        <v>0</v>
      </c>
      <c r="AF90" s="3">
        <f t="shared" si="43"/>
        <v>3072360.3679651264</v>
      </c>
      <c r="AG90" s="3">
        <f t="shared" si="44"/>
        <v>603125</v>
      </c>
      <c r="AH90" s="3">
        <v>0</v>
      </c>
    </row>
    <row r="91" spans="2:34">
      <c r="B91">
        <v>71</v>
      </c>
      <c r="C91" s="3">
        <f t="shared" si="45"/>
        <v>227163130.06804061</v>
      </c>
      <c r="D91">
        <f t="shared" si="53"/>
        <v>9.9000000000000005E-2</v>
      </c>
      <c r="E91" s="13">
        <f t="shared" si="46"/>
        <v>8.6498744788083837E-3</v>
      </c>
      <c r="F91" s="15">
        <f t="shared" si="54"/>
        <v>241570977.87610158</v>
      </c>
      <c r="G91" s="16">
        <f t="shared" si="55"/>
        <v>1.0726653181661605E-3</v>
      </c>
      <c r="H91" s="17">
        <f t="shared" si="47"/>
        <v>1797208.5030122001</v>
      </c>
      <c r="I91" s="17">
        <f t="shared" si="48"/>
        <v>1419769.5629252538</v>
      </c>
      <c r="J91" s="2">
        <f t="shared" si="56"/>
        <v>259124.80984317901</v>
      </c>
      <c r="K91" s="2">
        <f t="shared" si="33"/>
        <v>1962691.1642222852</v>
      </c>
      <c r="L91" s="15">
        <f>K91/(1-SUM(G$21:G91))</f>
        <v>2089558.6363512792</v>
      </c>
      <c r="M91" s="15">
        <f t="shared" si="34"/>
        <v>239481419.2397503</v>
      </c>
      <c r="N91" s="2">
        <f t="shared" si="49"/>
        <v>2221815.974065464</v>
      </c>
      <c r="O91" s="3">
        <f t="shared" si="50"/>
        <v>3641585.536990718</v>
      </c>
      <c r="P91" s="39">
        <f t="shared" si="57"/>
        <v>0</v>
      </c>
      <c r="Q91" s="34">
        <f t="shared" si="35"/>
        <v>0</v>
      </c>
      <c r="R91" s="23">
        <f t="shared" si="51"/>
        <v>0</v>
      </c>
      <c r="S91" s="39">
        <f t="shared" si="58"/>
        <v>17752352.962236449</v>
      </c>
      <c r="T91" s="34">
        <f t="shared" si="36"/>
        <v>2927508.3309767395</v>
      </c>
      <c r="U91" s="23">
        <f t="shared" si="37"/>
        <v>110952.2060139778</v>
      </c>
      <c r="V91" s="39">
        <f t="shared" si="59"/>
        <v>96500000</v>
      </c>
      <c r="W91" s="34">
        <f t="shared" si="38"/>
        <v>0</v>
      </c>
      <c r="X91" s="3">
        <f t="shared" si="39"/>
        <v>603125</v>
      </c>
      <c r="Y91" s="39">
        <f t="shared" si="52"/>
        <v>112910777.10580409</v>
      </c>
      <c r="Z91" s="34">
        <f t="shared" si="40"/>
        <v>0</v>
      </c>
      <c r="AA91" s="34">
        <v>0</v>
      </c>
      <c r="AB91" s="23">
        <f t="shared" si="41"/>
        <v>705692.35691127554</v>
      </c>
      <c r="AD91">
        <v>71</v>
      </c>
      <c r="AE91" s="3">
        <f t="shared" si="42"/>
        <v>0</v>
      </c>
      <c r="AF91" s="3">
        <f t="shared" si="43"/>
        <v>3038460.5369907175</v>
      </c>
      <c r="AG91" s="3">
        <f t="shared" si="44"/>
        <v>603125</v>
      </c>
      <c r="AH91" s="3">
        <v>0</v>
      </c>
    </row>
    <row r="92" spans="2:34">
      <c r="B92">
        <v>72</v>
      </c>
      <c r="C92" s="3">
        <f t="shared" si="45"/>
        <v>224941314.09397513</v>
      </c>
      <c r="D92">
        <f t="shared" si="53"/>
        <v>9.9000000000000005E-2</v>
      </c>
      <c r="E92" s="13">
        <f t="shared" si="46"/>
        <v>8.6498744788083837E-3</v>
      </c>
      <c r="F92" s="15">
        <f t="shared" si="54"/>
        <v>239481419.2397503</v>
      </c>
      <c r="G92" s="16">
        <f t="shared" si="55"/>
        <v>1.0799281562579111E-3</v>
      </c>
      <c r="H92" s="17">
        <f t="shared" si="47"/>
        <v>1781662.8750488972</v>
      </c>
      <c r="I92" s="17">
        <f t="shared" si="48"/>
        <v>1405883.2130873445</v>
      </c>
      <c r="J92" s="2">
        <f t="shared" si="56"/>
        <v>258622.72753761138</v>
      </c>
      <c r="K92" s="2">
        <f t="shared" si="33"/>
        <v>1943477.0778805288</v>
      </c>
      <c r="L92" s="15">
        <f>K92/(1-SUM(G$21:G92))</f>
        <v>2071484.2164307307</v>
      </c>
      <c r="M92" s="15">
        <f t="shared" si="34"/>
        <v>237409935.02331957</v>
      </c>
      <c r="N92" s="2">
        <f t="shared" si="49"/>
        <v>2202099.8054181403</v>
      </c>
      <c r="O92" s="3">
        <f t="shared" si="50"/>
        <v>3607983.0185054848</v>
      </c>
      <c r="P92" s="39">
        <f t="shared" si="57"/>
        <v>0</v>
      </c>
      <c r="Q92" s="34">
        <f t="shared" si="35"/>
        <v>0</v>
      </c>
      <c r="R92" s="23">
        <f t="shared" si="51"/>
        <v>0</v>
      </c>
      <c r="S92" s="39">
        <f t="shared" si="58"/>
        <v>14824844.63125971</v>
      </c>
      <c r="T92" s="34">
        <f t="shared" si="36"/>
        <v>2912202.7395601114</v>
      </c>
      <c r="U92" s="23">
        <f t="shared" si="37"/>
        <v>92655.278945373182</v>
      </c>
      <c r="V92" s="39">
        <f t="shared" si="59"/>
        <v>96500000</v>
      </c>
      <c r="W92" s="34">
        <f t="shared" si="38"/>
        <v>0</v>
      </c>
      <c r="X92" s="3">
        <f t="shared" si="39"/>
        <v>603125</v>
      </c>
      <c r="Y92" s="39">
        <f t="shared" si="52"/>
        <v>113616469.46271536</v>
      </c>
      <c r="Z92" s="34">
        <f t="shared" si="40"/>
        <v>0</v>
      </c>
      <c r="AA92" s="34">
        <v>0</v>
      </c>
      <c r="AB92" s="23">
        <f t="shared" si="41"/>
        <v>710102.93414197105</v>
      </c>
      <c r="AD92">
        <v>72</v>
      </c>
      <c r="AE92" s="3">
        <f t="shared" si="42"/>
        <v>0</v>
      </c>
      <c r="AF92" s="3">
        <f t="shared" si="43"/>
        <v>3004858.0185054848</v>
      </c>
      <c r="AG92" s="3">
        <f t="shared" si="44"/>
        <v>603125</v>
      </c>
      <c r="AH92" s="3">
        <v>0</v>
      </c>
    </row>
    <row r="93" spans="2:34">
      <c r="B93">
        <v>73</v>
      </c>
      <c r="C93" s="3">
        <f t="shared" si="45"/>
        <v>222739214.28855699</v>
      </c>
      <c r="D93">
        <f t="shared" si="53"/>
        <v>9.9000000000000005E-2</v>
      </c>
      <c r="E93" s="13">
        <f t="shared" si="46"/>
        <v>8.6498744788083837E-3</v>
      </c>
      <c r="F93" s="15">
        <f t="shared" si="54"/>
        <v>237409935.02331957</v>
      </c>
      <c r="G93" s="16">
        <f t="shared" si="55"/>
        <v>1.0872401698159074E-3</v>
      </c>
      <c r="H93" s="17">
        <f t="shared" si="47"/>
        <v>1766251.7148161712</v>
      </c>
      <c r="I93" s="17">
        <f t="shared" si="48"/>
        <v>1392120.0893034812</v>
      </c>
      <c r="J93" s="2">
        <f t="shared" si="56"/>
        <v>258121.61807073752</v>
      </c>
      <c r="K93" s="2">
        <f t="shared" si="33"/>
        <v>1924433.525507842</v>
      </c>
      <c r="L93" s="15">
        <f>K93/(1-SUM(G$21:G93))</f>
        <v>2053566.1379737721</v>
      </c>
      <c r="M93" s="15">
        <f t="shared" si="34"/>
        <v>235356368.88534579</v>
      </c>
      <c r="N93" s="2">
        <f t="shared" si="49"/>
        <v>2182555.1435785796</v>
      </c>
      <c r="O93" s="3">
        <f t="shared" si="50"/>
        <v>3574675.2328820606</v>
      </c>
      <c r="P93" s="39">
        <f t="shared" si="57"/>
        <v>0</v>
      </c>
      <c r="Q93" s="34">
        <f t="shared" si="35"/>
        <v>0</v>
      </c>
      <c r="R93" s="23">
        <f t="shared" si="51"/>
        <v>0</v>
      </c>
      <c r="S93" s="39">
        <f t="shared" si="58"/>
        <v>11912641.891699597</v>
      </c>
      <c r="T93" s="34">
        <f t="shared" si="36"/>
        <v>2897096.2210589377</v>
      </c>
      <c r="U93" s="23">
        <f t="shared" si="37"/>
        <v>74454.011823122477</v>
      </c>
      <c r="V93" s="39">
        <f t="shared" si="59"/>
        <v>96500000</v>
      </c>
      <c r="W93" s="34">
        <f t="shared" si="38"/>
        <v>0</v>
      </c>
      <c r="X93" s="3">
        <f t="shared" si="39"/>
        <v>603125</v>
      </c>
      <c r="Y93" s="39">
        <f t="shared" si="52"/>
        <v>114326572.39685732</v>
      </c>
      <c r="Z93" s="34">
        <f t="shared" si="40"/>
        <v>0</v>
      </c>
      <c r="AA93" s="34">
        <v>0</v>
      </c>
      <c r="AB93" s="23">
        <f t="shared" si="41"/>
        <v>714541.07748035819</v>
      </c>
      <c r="AD93">
        <v>73</v>
      </c>
      <c r="AE93" s="3">
        <f t="shared" si="42"/>
        <v>0</v>
      </c>
      <c r="AF93" s="3">
        <f t="shared" si="43"/>
        <v>2971550.2328820601</v>
      </c>
      <c r="AG93" s="3">
        <f t="shared" si="44"/>
        <v>603125</v>
      </c>
      <c r="AH93" s="3">
        <v>0</v>
      </c>
    </row>
    <row r="94" spans="2:34">
      <c r="B94">
        <v>74</v>
      </c>
      <c r="C94" s="3">
        <f t="shared" si="45"/>
        <v>220556659.1449784</v>
      </c>
      <c r="D94">
        <f t="shared" si="53"/>
        <v>9.9000000000000005E-2</v>
      </c>
      <c r="E94" s="13">
        <f t="shared" si="46"/>
        <v>8.6498744788083837E-3</v>
      </c>
      <c r="F94" s="15">
        <f t="shared" si="54"/>
        <v>235356368.88534579</v>
      </c>
      <c r="G94" s="16">
        <f t="shared" si="55"/>
        <v>1.094601691799036E-3</v>
      </c>
      <c r="H94" s="17">
        <f t="shared" si="47"/>
        <v>1750973.8591850314</v>
      </c>
      <c r="I94" s="17">
        <f t="shared" si="48"/>
        <v>1378479.1196561151</v>
      </c>
      <c r="J94" s="2">
        <f t="shared" si="56"/>
        <v>257621.47955757749</v>
      </c>
      <c r="K94" s="2">
        <f t="shared" si="33"/>
        <v>1905559.0236081704</v>
      </c>
      <c r="L94" s="15">
        <f>K94/(1-SUM(G$21:G94))</f>
        <v>2035803.0486463676</v>
      </c>
      <c r="M94" s="15">
        <f t="shared" si="34"/>
        <v>233320565.83669943</v>
      </c>
      <c r="N94" s="2">
        <f t="shared" si="49"/>
        <v>2163180.503165748</v>
      </c>
      <c r="O94" s="3">
        <f t="shared" si="50"/>
        <v>3541659.6228218628</v>
      </c>
      <c r="P94" s="39">
        <f t="shared" si="57"/>
        <v>0</v>
      </c>
      <c r="Q94" s="34">
        <f t="shared" si="35"/>
        <v>0</v>
      </c>
      <c r="R94" s="23">
        <f t="shared" si="51"/>
        <v>0</v>
      </c>
      <c r="S94" s="39">
        <f t="shared" si="58"/>
        <v>9015545.6706406586</v>
      </c>
      <c r="T94" s="34">
        <f t="shared" si="36"/>
        <v>2882187.4623803585</v>
      </c>
      <c r="U94" s="23">
        <f t="shared" si="37"/>
        <v>56347.160441504115</v>
      </c>
      <c r="V94" s="39">
        <f t="shared" si="59"/>
        <v>96500000</v>
      </c>
      <c r="W94" s="34">
        <f t="shared" si="38"/>
        <v>0</v>
      </c>
      <c r="X94" s="3">
        <f t="shared" si="39"/>
        <v>603125</v>
      </c>
      <c r="Y94" s="39">
        <f t="shared" si="52"/>
        <v>115041113.47433768</v>
      </c>
      <c r="Z94" s="34">
        <f t="shared" si="40"/>
        <v>0</v>
      </c>
      <c r="AA94" s="34">
        <v>0</v>
      </c>
      <c r="AB94" s="23">
        <f t="shared" si="41"/>
        <v>719006.95921461051</v>
      </c>
      <c r="AD94">
        <v>74</v>
      </c>
      <c r="AE94" s="3">
        <f t="shared" si="42"/>
        <v>0</v>
      </c>
      <c r="AF94" s="3">
        <f t="shared" si="43"/>
        <v>2938534.6228218628</v>
      </c>
      <c r="AG94" s="3">
        <f t="shared" si="44"/>
        <v>603125</v>
      </c>
      <c r="AH94" s="3">
        <v>0</v>
      </c>
    </row>
    <row r="95" spans="2:34">
      <c r="B95">
        <v>75</v>
      </c>
      <c r="C95" s="3">
        <f t="shared" si="45"/>
        <v>218393478.64181265</v>
      </c>
      <c r="D95">
        <f t="shared" si="53"/>
        <v>9.9000000000000005E-2</v>
      </c>
      <c r="E95" s="13">
        <f t="shared" si="46"/>
        <v>8.6498744788083837E-3</v>
      </c>
      <c r="F95" s="15">
        <f t="shared" si="54"/>
        <v>233320565.83669943</v>
      </c>
      <c r="G95" s="16">
        <f t="shared" si="55"/>
        <v>1.1020130574205921E-3</v>
      </c>
      <c r="H95" s="17">
        <f t="shared" si="47"/>
        <v>1735828.155087406</v>
      </c>
      <c r="I95" s="17">
        <f t="shared" si="48"/>
        <v>1364959.2415113291</v>
      </c>
      <c r="J95" s="2">
        <f t="shared" si="56"/>
        <v>257122.31011680368</v>
      </c>
      <c r="K95" s="2">
        <f t="shared" si="33"/>
        <v>1886852.1015337876</v>
      </c>
      <c r="L95" s="15">
        <f>K95/(1-SUM(G$21:G95))</f>
        <v>2018193.6078120011</v>
      </c>
      <c r="M95" s="15">
        <f t="shared" si="34"/>
        <v>231302372.22888744</v>
      </c>
      <c r="N95" s="2">
        <f t="shared" si="49"/>
        <v>2143974.4116505911</v>
      </c>
      <c r="O95" s="3">
        <f t="shared" si="50"/>
        <v>3508933.6531619206</v>
      </c>
      <c r="P95" s="39">
        <f t="shared" si="57"/>
        <v>0</v>
      </c>
      <c r="Q95" s="34">
        <f t="shared" si="35"/>
        <v>0</v>
      </c>
      <c r="R95" s="23">
        <f t="shared" si="51"/>
        <v>0</v>
      </c>
      <c r="S95" s="39">
        <f t="shared" si="58"/>
        <v>6133358.2082602996</v>
      </c>
      <c r="T95" s="34">
        <f t="shared" si="36"/>
        <v>2867475.1643602927</v>
      </c>
      <c r="U95" s="23">
        <f t="shared" si="37"/>
        <v>38333.488801626874</v>
      </c>
      <c r="V95" s="39">
        <f t="shared" si="59"/>
        <v>96500000</v>
      </c>
      <c r="W95" s="34">
        <f t="shared" si="38"/>
        <v>0</v>
      </c>
      <c r="X95" s="3">
        <f t="shared" si="39"/>
        <v>603125</v>
      </c>
      <c r="Y95" s="39">
        <f t="shared" si="52"/>
        <v>115760120.43355229</v>
      </c>
      <c r="Z95" s="34">
        <f t="shared" si="40"/>
        <v>0</v>
      </c>
      <c r="AA95" s="34">
        <v>0</v>
      </c>
      <c r="AB95" s="23">
        <f t="shared" si="41"/>
        <v>723500.75270970177</v>
      </c>
      <c r="AD95">
        <v>75</v>
      </c>
      <c r="AE95" s="3">
        <f t="shared" si="42"/>
        <v>0</v>
      </c>
      <c r="AF95" s="3">
        <f t="shared" si="43"/>
        <v>2905808.6531619197</v>
      </c>
      <c r="AG95" s="3">
        <f t="shared" si="44"/>
        <v>603125</v>
      </c>
      <c r="AH95" s="3">
        <v>0</v>
      </c>
    </row>
    <row r="96" spans="2:34">
      <c r="B96">
        <v>76</v>
      </c>
      <c r="C96" s="3">
        <f t="shared" si="45"/>
        <v>216249504.23016205</v>
      </c>
      <c r="D96">
        <f t="shared" si="53"/>
        <v>9.9000000000000005E-2</v>
      </c>
      <c r="E96" s="13">
        <f t="shared" si="46"/>
        <v>8.6498744788083837E-3</v>
      </c>
      <c r="F96" s="15">
        <f t="shared" si="54"/>
        <v>231302372.22888744</v>
      </c>
      <c r="G96" s="16">
        <f t="shared" si="55"/>
        <v>1.1094746041635443E-3</v>
      </c>
      <c r="H96" s="17">
        <f t="shared" si="47"/>
        <v>1720813.4594291185</v>
      </c>
      <c r="I96" s="17">
        <f t="shared" si="48"/>
        <v>1351559.4014385128</v>
      </c>
      <c r="J96" s="2">
        <f t="shared" si="56"/>
        <v>256624.10787073369</v>
      </c>
      <c r="K96" s="2">
        <f t="shared" si="33"/>
        <v>1868311.3013741265</v>
      </c>
      <c r="L96" s="15">
        <f>K96/(1-SUM(G$21:G96))</f>
        <v>2000736.4864304939</v>
      </c>
      <c r="M96" s="15">
        <f t="shared" si="34"/>
        <v>229301635.74245694</v>
      </c>
      <c r="N96" s="2">
        <f t="shared" si="49"/>
        <v>2124935.4092448601</v>
      </c>
      <c r="O96" s="3">
        <f t="shared" si="50"/>
        <v>3476494.8106833729</v>
      </c>
      <c r="P96" s="39">
        <f t="shared" si="57"/>
        <v>0</v>
      </c>
      <c r="Q96" s="34">
        <f t="shared" si="35"/>
        <v>0</v>
      </c>
      <c r="R96" s="23">
        <f t="shared" si="51"/>
        <v>0</v>
      </c>
      <c r="S96" s="39">
        <f t="shared" si="58"/>
        <v>3265883.0439000069</v>
      </c>
      <c r="T96" s="34">
        <f t="shared" si="36"/>
        <v>2852958.0416589975</v>
      </c>
      <c r="U96" s="23">
        <f t="shared" si="37"/>
        <v>20411.769024375044</v>
      </c>
      <c r="V96" s="39">
        <f t="shared" si="59"/>
        <v>96500000</v>
      </c>
      <c r="W96" s="34">
        <f t="shared" si="38"/>
        <v>0</v>
      </c>
      <c r="X96" s="3">
        <f t="shared" si="39"/>
        <v>603125</v>
      </c>
      <c r="Y96" s="39">
        <f t="shared" si="52"/>
        <v>116483621.186262</v>
      </c>
      <c r="Z96" s="34">
        <f t="shared" si="40"/>
        <v>0</v>
      </c>
      <c r="AA96" s="34">
        <v>0</v>
      </c>
      <c r="AB96" s="23">
        <f t="shared" si="41"/>
        <v>728022.63241413748</v>
      </c>
      <c r="AD96">
        <v>76</v>
      </c>
      <c r="AE96" s="3">
        <f t="shared" si="42"/>
        <v>0</v>
      </c>
      <c r="AF96" s="3">
        <f t="shared" si="43"/>
        <v>2873369.8106833724</v>
      </c>
      <c r="AG96" s="3">
        <f t="shared" si="44"/>
        <v>603125</v>
      </c>
      <c r="AH96" s="3">
        <v>0</v>
      </c>
    </row>
    <row r="97" spans="2:34">
      <c r="B97">
        <v>77</v>
      </c>
      <c r="C97" s="3">
        <f t="shared" si="45"/>
        <v>214124568.82091719</v>
      </c>
      <c r="D97">
        <f t="shared" si="53"/>
        <v>9.9000000000000005E-2</v>
      </c>
      <c r="E97" s="13">
        <f t="shared" si="46"/>
        <v>8.6498744788083837E-3</v>
      </c>
      <c r="F97" s="15">
        <f t="shared" si="54"/>
        <v>229301635.74245694</v>
      </c>
      <c r="G97" s="16">
        <f t="shared" si="55"/>
        <v>1.1169866717959016E-3</v>
      </c>
      <c r="H97" s="17">
        <f t="shared" si="47"/>
        <v>1705928.639003613</v>
      </c>
      <c r="I97" s="17">
        <f t="shared" si="48"/>
        <v>1338278.5551307325</v>
      </c>
      <c r="J97" s="2">
        <f t="shared" si="56"/>
        <v>256126.87094532314</v>
      </c>
      <c r="K97" s="2">
        <f t="shared" si="33"/>
        <v>1849935.1778455738</v>
      </c>
      <c r="L97" s="15">
        <f>K97/(1-SUM(G$21:G97))</f>
        <v>1983430.3669576976</v>
      </c>
      <c r="M97" s="15">
        <f t="shared" si="34"/>
        <v>227318205.37549925</v>
      </c>
      <c r="N97" s="2">
        <f t="shared" si="49"/>
        <v>2106062.0487908968</v>
      </c>
      <c r="O97" s="3">
        <f t="shared" si="50"/>
        <v>3444340.6039216295</v>
      </c>
      <c r="P97" s="39">
        <f t="shared" si="57"/>
        <v>0</v>
      </c>
      <c r="Q97" s="34">
        <f t="shared" si="35"/>
        <v>0</v>
      </c>
      <c r="R97" s="23">
        <f t="shared" si="51"/>
        <v>0</v>
      </c>
      <c r="S97" s="39">
        <f t="shared" si="58"/>
        <v>412925.00224100938</v>
      </c>
      <c r="T97" s="34">
        <f t="shared" si="36"/>
        <v>412925.00224100938</v>
      </c>
      <c r="U97" s="23">
        <f t="shared" si="37"/>
        <v>2580.7812640063084</v>
      </c>
      <c r="V97" s="39">
        <f t="shared" si="59"/>
        <v>96500000</v>
      </c>
      <c r="W97" s="34">
        <f t="shared" si="38"/>
        <v>2425709.820416613</v>
      </c>
      <c r="X97" s="3">
        <f t="shared" si="39"/>
        <v>603125</v>
      </c>
      <c r="Y97" s="39">
        <f t="shared" si="52"/>
        <v>117211643.81867613</v>
      </c>
      <c r="Z97" s="34">
        <f t="shared" si="40"/>
        <v>0</v>
      </c>
      <c r="AA97" s="34">
        <v>0</v>
      </c>
      <c r="AB97" s="23">
        <f t="shared" si="41"/>
        <v>732572.77386672574</v>
      </c>
      <c r="AD97">
        <v>77</v>
      </c>
      <c r="AE97" s="3">
        <f t="shared" si="42"/>
        <v>0</v>
      </c>
      <c r="AF97" s="3">
        <f t="shared" si="43"/>
        <v>415505.78350501572</v>
      </c>
      <c r="AG97" s="3">
        <f t="shared" si="44"/>
        <v>3028834.820416613</v>
      </c>
      <c r="AH97" s="3">
        <v>0</v>
      </c>
    </row>
    <row r="98" spans="2:34">
      <c r="B98">
        <v>78</v>
      </c>
      <c r="C98" s="3">
        <f t="shared" si="45"/>
        <v>212018506.77212629</v>
      </c>
      <c r="D98">
        <f t="shared" si="53"/>
        <v>9.9000000000000005E-2</v>
      </c>
      <c r="E98" s="13">
        <f t="shared" si="46"/>
        <v>8.6498744788083837E-3</v>
      </c>
      <c r="F98" s="15">
        <f t="shared" si="54"/>
        <v>227318205.37549925</v>
      </c>
      <c r="G98" s="16">
        <f t="shared" si="55"/>
        <v>1.1245496023861864E-3</v>
      </c>
      <c r="H98" s="17">
        <f t="shared" si="47"/>
        <v>1691172.5704064269</v>
      </c>
      <c r="I98" s="17">
        <f t="shared" si="48"/>
        <v>1325115.6673257893</v>
      </c>
      <c r="J98" s="2">
        <f t="shared" si="56"/>
        <v>255630.59747015912</v>
      </c>
      <c r="K98" s="2">
        <f t="shared" si="33"/>
        <v>1831722.2981822179</v>
      </c>
      <c r="L98" s="15">
        <f>K98/(1-SUM(G$21:G98))</f>
        <v>1966273.9432460566</v>
      </c>
      <c r="M98" s="15">
        <f t="shared" si="34"/>
        <v>225351931.43225318</v>
      </c>
      <c r="N98" s="2">
        <f t="shared" si="49"/>
        <v>2087352.895652377</v>
      </c>
      <c r="O98" s="3">
        <f t="shared" si="50"/>
        <v>3412468.5629781662</v>
      </c>
      <c r="P98" s="39">
        <f t="shared" si="57"/>
        <v>0</v>
      </c>
      <c r="Q98" s="34">
        <f t="shared" si="35"/>
        <v>0</v>
      </c>
      <c r="R98" s="23">
        <f t="shared" si="51"/>
        <v>0</v>
      </c>
      <c r="S98" s="39">
        <f t="shared" si="58"/>
        <v>0</v>
      </c>
      <c r="T98" s="34">
        <f t="shared" si="36"/>
        <v>0</v>
      </c>
      <c r="U98" s="23">
        <f t="shared" si="37"/>
        <v>0</v>
      </c>
      <c r="V98" s="39">
        <f t="shared" si="59"/>
        <v>94074290.179583386</v>
      </c>
      <c r="W98" s="34">
        <f t="shared" si="38"/>
        <v>2824504.2493557697</v>
      </c>
      <c r="X98" s="3">
        <f t="shared" si="39"/>
        <v>587964.31362239609</v>
      </c>
      <c r="Y98" s="39">
        <f t="shared" si="52"/>
        <v>117944216.59254286</v>
      </c>
      <c r="Z98" s="34">
        <f t="shared" si="40"/>
        <v>0</v>
      </c>
      <c r="AA98" s="34">
        <v>0</v>
      </c>
      <c r="AB98" s="23">
        <f t="shared" si="41"/>
        <v>737151.35370339279</v>
      </c>
      <c r="AD98">
        <v>78</v>
      </c>
      <c r="AE98" s="3">
        <f t="shared" si="42"/>
        <v>0</v>
      </c>
      <c r="AF98" s="3">
        <f t="shared" si="43"/>
        <v>0</v>
      </c>
      <c r="AG98" s="3">
        <f t="shared" si="44"/>
        <v>3412468.5629781657</v>
      </c>
      <c r="AH98" s="3">
        <v>0</v>
      </c>
    </row>
    <row r="99" spans="2:34">
      <c r="B99">
        <v>79</v>
      </c>
      <c r="C99" s="3">
        <f t="shared" si="45"/>
        <v>209931153.8764739</v>
      </c>
      <c r="D99">
        <f t="shared" si="53"/>
        <v>9.9000000000000005E-2</v>
      </c>
      <c r="E99" s="13">
        <f t="shared" si="46"/>
        <v>8.6498744788083837E-3</v>
      </c>
      <c r="F99" s="15">
        <f t="shared" si="54"/>
        <v>225351931.43225318</v>
      </c>
      <c r="G99" s="16">
        <f t="shared" si="55"/>
        <v>1.1321637403190097E-3</v>
      </c>
      <c r="H99" s="17">
        <f t="shared" si="47"/>
        <v>1676544.1399504074</v>
      </c>
      <c r="I99" s="17">
        <f t="shared" si="48"/>
        <v>1312069.7117279619</v>
      </c>
      <c r="J99" s="2">
        <f t="shared" si="56"/>
        <v>255135.28557845278</v>
      </c>
      <c r="K99" s="2">
        <f t="shared" si="33"/>
        <v>1813671.2420275386</v>
      </c>
      <c r="L99" s="15">
        <f>K99/(1-SUM(G$21:G99))</f>
        <v>1949265.9204460264</v>
      </c>
      <c r="M99" s="15">
        <f t="shared" si="34"/>
        <v>223402665.51180714</v>
      </c>
      <c r="N99" s="2">
        <f t="shared" si="49"/>
        <v>2068806.5276059913</v>
      </c>
      <c r="O99" s="3">
        <f t="shared" si="50"/>
        <v>3380876.2393339532</v>
      </c>
      <c r="P99" s="39">
        <f t="shared" si="57"/>
        <v>0</v>
      </c>
      <c r="Q99" s="34">
        <f t="shared" si="35"/>
        <v>0</v>
      </c>
      <c r="R99" s="23">
        <f t="shared" si="51"/>
        <v>0</v>
      </c>
      <c r="S99" s="39">
        <f t="shared" si="58"/>
        <v>0</v>
      </c>
      <c r="T99" s="34">
        <f t="shared" si="36"/>
        <v>0</v>
      </c>
      <c r="U99" s="23">
        <f t="shared" si="37"/>
        <v>0</v>
      </c>
      <c r="V99" s="39">
        <f t="shared" si="59"/>
        <v>91249785.930227622</v>
      </c>
      <c r="W99" s="34">
        <f t="shared" si="38"/>
        <v>2810565.0772700305</v>
      </c>
      <c r="X99" s="3">
        <f t="shared" si="39"/>
        <v>570311.16206392262</v>
      </c>
      <c r="Y99" s="39">
        <f t="shared" si="52"/>
        <v>118681367.94624625</v>
      </c>
      <c r="Z99" s="34">
        <f t="shared" si="40"/>
        <v>0</v>
      </c>
      <c r="AA99" s="34">
        <v>0</v>
      </c>
      <c r="AB99" s="23">
        <f t="shared" si="41"/>
        <v>741758.54966403905</v>
      </c>
      <c r="AD99">
        <v>79</v>
      </c>
      <c r="AE99" s="3">
        <f t="shared" si="42"/>
        <v>0</v>
      </c>
      <c r="AF99" s="3">
        <f t="shared" si="43"/>
        <v>0</v>
      </c>
      <c r="AG99" s="3">
        <f t="shared" si="44"/>
        <v>3380876.2393339532</v>
      </c>
      <c r="AH99" s="3">
        <v>0</v>
      </c>
    </row>
    <row r="100" spans="2:34">
      <c r="B100">
        <v>80</v>
      </c>
      <c r="C100" s="3">
        <f t="shared" si="45"/>
        <v>207862347.34886789</v>
      </c>
      <c r="D100">
        <f t="shared" si="53"/>
        <v>9.9000000000000005E-2</v>
      </c>
      <c r="E100" s="13">
        <f t="shared" si="46"/>
        <v>8.6498744788083837E-3</v>
      </c>
      <c r="F100" s="15">
        <f t="shared" si="54"/>
        <v>223402665.51180714</v>
      </c>
      <c r="G100" s="16">
        <f t="shared" si="55"/>
        <v>1.1398294323107531E-3</v>
      </c>
      <c r="H100" s="17">
        <f t="shared" si="47"/>
        <v>1662042.243581655</v>
      </c>
      <c r="I100" s="17">
        <f t="shared" si="48"/>
        <v>1299139.6709304242</v>
      </c>
      <c r="J100" s="2">
        <f t="shared" si="56"/>
        <v>254640.93340703219</v>
      </c>
      <c r="K100" s="2">
        <f t="shared" si="33"/>
        <v>1795780.6013270384</v>
      </c>
      <c r="L100" s="15">
        <f>K100/(1-SUM(G$21:G100))</f>
        <v>1932405.0149083496</v>
      </c>
      <c r="M100" s="15">
        <f t="shared" si="34"/>
        <v>221470260.4968988</v>
      </c>
      <c r="N100" s="2">
        <f t="shared" si="49"/>
        <v>2050421.5347340705</v>
      </c>
      <c r="O100" s="3">
        <f t="shared" si="50"/>
        <v>3349561.205664495</v>
      </c>
      <c r="P100" s="39">
        <f t="shared" si="57"/>
        <v>0</v>
      </c>
      <c r="Q100" s="34">
        <f t="shared" si="35"/>
        <v>0</v>
      </c>
      <c r="R100" s="23">
        <f t="shared" si="51"/>
        <v>0</v>
      </c>
      <c r="S100" s="39">
        <f t="shared" si="58"/>
        <v>0</v>
      </c>
      <c r="T100" s="34">
        <f t="shared" si="36"/>
        <v>0</v>
      </c>
      <c r="U100" s="23">
        <f t="shared" si="37"/>
        <v>0</v>
      </c>
      <c r="V100" s="39">
        <f t="shared" si="59"/>
        <v>88439220.852957591</v>
      </c>
      <c r="W100" s="34">
        <f t="shared" si="38"/>
        <v>2796816.0753335096</v>
      </c>
      <c r="X100" s="3">
        <f t="shared" si="39"/>
        <v>552745.13033098495</v>
      </c>
      <c r="Y100" s="39">
        <f t="shared" si="52"/>
        <v>119423126.49591029</v>
      </c>
      <c r="Z100" s="34">
        <f t="shared" si="40"/>
        <v>0</v>
      </c>
      <c r="AA100" s="34">
        <v>0</v>
      </c>
      <c r="AB100" s="23">
        <f t="shared" si="41"/>
        <v>746394.54059943929</v>
      </c>
      <c r="AD100">
        <v>80</v>
      </c>
      <c r="AE100" s="3">
        <f t="shared" si="42"/>
        <v>0</v>
      </c>
      <c r="AF100" s="3">
        <f t="shared" si="43"/>
        <v>0</v>
      </c>
      <c r="AG100" s="3">
        <f t="shared" si="44"/>
        <v>3349561.2056644945</v>
      </c>
      <c r="AH100" s="3">
        <v>0</v>
      </c>
    </row>
    <row r="101" spans="2:34">
      <c r="B101">
        <v>81</v>
      </c>
      <c r="C101" s="3">
        <f t="shared" si="45"/>
        <v>205811925.81413382</v>
      </c>
      <c r="D101">
        <f t="shared" si="53"/>
        <v>9.9000000000000005E-2</v>
      </c>
      <c r="E101" s="13">
        <f t="shared" si="46"/>
        <v>8.6498744788083837E-3</v>
      </c>
      <c r="F101" s="15">
        <f t="shared" si="54"/>
        <v>221470260.4968988</v>
      </c>
      <c r="G101" s="16">
        <f t="shared" si="55"/>
        <v>1.1475470274253574E-3</v>
      </c>
      <c r="H101" s="17">
        <f t="shared" si="47"/>
        <v>1647665.7867961961</v>
      </c>
      <c r="I101" s="17">
        <f t="shared" si="48"/>
        <v>1286324.5363383363</v>
      </c>
      <c r="J101" s="2">
        <f t="shared" si="56"/>
        <v>254147.53909633576</v>
      </c>
      <c r="K101" s="2">
        <f t="shared" si="33"/>
        <v>1778048.9802217993</v>
      </c>
      <c r="L101" s="15">
        <f>K101/(1-SUM(G$21:G101))</f>
        <v>1915689.9540871724</v>
      </c>
      <c r="M101" s="15">
        <f t="shared" si="34"/>
        <v>219554570.54281163</v>
      </c>
      <c r="N101" s="2">
        <f t="shared" si="49"/>
        <v>2032196.519318135</v>
      </c>
      <c r="O101" s="3">
        <f t="shared" si="50"/>
        <v>3318521.0556564713</v>
      </c>
      <c r="P101" s="39">
        <f t="shared" si="57"/>
        <v>0</v>
      </c>
      <c r="Q101" s="34">
        <f t="shared" si="35"/>
        <v>0</v>
      </c>
      <c r="R101" s="23">
        <f t="shared" si="51"/>
        <v>0</v>
      </c>
      <c r="S101" s="39">
        <f t="shared" si="58"/>
        <v>0</v>
      </c>
      <c r="T101" s="34">
        <f t="shared" si="36"/>
        <v>0</v>
      </c>
      <c r="U101" s="23">
        <f t="shared" si="37"/>
        <v>0</v>
      </c>
      <c r="V101" s="39">
        <f t="shared" si="59"/>
        <v>85642404.777624086</v>
      </c>
      <c r="W101" s="34">
        <f t="shared" si="38"/>
        <v>2783256.0257963208</v>
      </c>
      <c r="X101" s="3">
        <f t="shared" si="39"/>
        <v>535265.02986015053</v>
      </c>
      <c r="Y101" s="39">
        <f t="shared" si="52"/>
        <v>120169521.03650972</v>
      </c>
      <c r="Z101" s="34">
        <f t="shared" si="40"/>
        <v>0</v>
      </c>
      <c r="AA101" s="34">
        <v>0</v>
      </c>
      <c r="AB101" s="23">
        <f t="shared" si="41"/>
        <v>751059.50647818577</v>
      </c>
      <c r="AD101">
        <v>81</v>
      </c>
      <c r="AE101" s="3">
        <f t="shared" si="42"/>
        <v>0</v>
      </c>
      <c r="AF101" s="3">
        <f t="shared" si="43"/>
        <v>0</v>
      </c>
      <c r="AG101" s="3">
        <f t="shared" si="44"/>
        <v>3318521.0556564713</v>
      </c>
      <c r="AH101" s="3">
        <v>0</v>
      </c>
    </row>
    <row r="102" spans="2:34">
      <c r="B102">
        <v>82</v>
      </c>
      <c r="C102" s="3">
        <f t="shared" si="45"/>
        <v>203779729.29481569</v>
      </c>
      <c r="D102">
        <f t="shared" si="53"/>
        <v>9.9000000000000005E-2</v>
      </c>
      <c r="E102" s="13">
        <f t="shared" si="46"/>
        <v>8.6498744788083837E-3</v>
      </c>
      <c r="F102" s="15">
        <f t="shared" si="54"/>
        <v>219554570.54281163</v>
      </c>
      <c r="G102" s="16">
        <f t="shared" si="55"/>
        <v>1.1553168770902166E-3</v>
      </c>
      <c r="H102" s="17">
        <f t="shared" si="47"/>
        <v>1633413.6845573823</v>
      </c>
      <c r="I102" s="17">
        <f t="shared" si="48"/>
        <v>1273623.3080925981</v>
      </c>
      <c r="J102" s="2">
        <f t="shared" si="56"/>
        <v>253655.1007904048</v>
      </c>
      <c r="K102" s="2">
        <f t="shared" si="33"/>
        <v>1760474.9949429608</v>
      </c>
      <c r="L102" s="15">
        <f>K102/(1-SUM(G$21:G102))</f>
        <v>1899119.4764440041</v>
      </c>
      <c r="M102" s="15">
        <f t="shared" si="34"/>
        <v>217655451.06636763</v>
      </c>
      <c r="N102" s="2">
        <f t="shared" si="49"/>
        <v>2014130.0957333655</v>
      </c>
      <c r="O102" s="3">
        <f t="shared" si="50"/>
        <v>3287753.4038259638</v>
      </c>
      <c r="P102" s="39">
        <f t="shared" si="57"/>
        <v>0</v>
      </c>
      <c r="Q102" s="34">
        <f t="shared" si="35"/>
        <v>0</v>
      </c>
      <c r="R102" s="23">
        <f t="shared" si="51"/>
        <v>0</v>
      </c>
      <c r="S102" s="39">
        <f t="shared" si="58"/>
        <v>0</v>
      </c>
      <c r="T102" s="34">
        <f t="shared" si="36"/>
        <v>0</v>
      </c>
      <c r="U102" s="23">
        <f t="shared" si="37"/>
        <v>0</v>
      </c>
      <c r="V102" s="39">
        <f t="shared" si="59"/>
        <v>82859148.751827762</v>
      </c>
      <c r="W102" s="34">
        <f t="shared" si="38"/>
        <v>2769883.7241270398</v>
      </c>
      <c r="X102" s="3">
        <f t="shared" si="39"/>
        <v>517869.67969892354</v>
      </c>
      <c r="Y102" s="39">
        <f t="shared" si="52"/>
        <v>120920580.54298791</v>
      </c>
      <c r="Z102" s="34">
        <f t="shared" si="40"/>
        <v>0</v>
      </c>
      <c r="AA102" s="34">
        <v>0</v>
      </c>
      <c r="AB102" s="23">
        <f t="shared" si="41"/>
        <v>755753.62839367439</v>
      </c>
      <c r="AD102">
        <v>82</v>
      </c>
      <c r="AE102" s="3">
        <f t="shared" si="42"/>
        <v>0</v>
      </c>
      <c r="AF102" s="3">
        <f t="shared" si="43"/>
        <v>0</v>
      </c>
      <c r="AG102" s="3">
        <f t="shared" si="44"/>
        <v>3287753.4038259634</v>
      </c>
      <c r="AH102" s="3">
        <v>0</v>
      </c>
    </row>
    <row r="103" spans="2:34">
      <c r="B103">
        <v>83</v>
      </c>
      <c r="C103" s="3">
        <f t="shared" si="45"/>
        <v>201765599.19908231</v>
      </c>
      <c r="D103">
        <f t="shared" si="53"/>
        <v>9.9000000000000005E-2</v>
      </c>
      <c r="E103" s="13">
        <f t="shared" si="46"/>
        <v>8.6498744788083837E-3</v>
      </c>
      <c r="F103" s="15">
        <f t="shared" si="54"/>
        <v>217655451.06636763</v>
      </c>
      <c r="G103" s="16">
        <f t="shared" si="55"/>
        <v>1.1631393351121818E-3</v>
      </c>
      <c r="H103" s="17">
        <f t="shared" si="47"/>
        <v>1619284.861213993</v>
      </c>
      <c r="I103" s="17">
        <f t="shared" si="48"/>
        <v>1261034.9949942643</v>
      </c>
      <c r="J103" s="2">
        <f t="shared" si="56"/>
        <v>253163.61663687686</v>
      </c>
      <c r="K103" s="2">
        <f t="shared" si="33"/>
        <v>1743057.2737071132</v>
      </c>
      <c r="L103" s="15">
        <f>K103/(1-SUM(G$21:G103))</f>
        <v>1882692.3313525033</v>
      </c>
      <c r="M103" s="15">
        <f t="shared" si="34"/>
        <v>215772758.73501512</v>
      </c>
      <c r="N103" s="2">
        <f t="shared" si="49"/>
        <v>1996220.8903439902</v>
      </c>
      <c r="O103" s="3">
        <f t="shared" si="50"/>
        <v>3257255.8853382543</v>
      </c>
      <c r="P103" s="39">
        <f t="shared" si="57"/>
        <v>0</v>
      </c>
      <c r="Q103" s="34">
        <f t="shared" si="35"/>
        <v>0</v>
      </c>
      <c r="R103" s="23">
        <f t="shared" si="51"/>
        <v>0</v>
      </c>
      <c r="S103" s="39">
        <f t="shared" si="58"/>
        <v>0</v>
      </c>
      <c r="T103" s="34">
        <f t="shared" si="36"/>
        <v>0</v>
      </c>
      <c r="U103" s="23">
        <f t="shared" si="37"/>
        <v>0</v>
      </c>
      <c r="V103" s="39">
        <f t="shared" si="59"/>
        <v>80089265.027700722</v>
      </c>
      <c r="W103" s="34">
        <f t="shared" si="38"/>
        <v>2756697.9789151251</v>
      </c>
      <c r="X103" s="3">
        <f t="shared" si="39"/>
        <v>500557.90642312955</v>
      </c>
      <c r="Y103" s="39">
        <f t="shared" si="52"/>
        <v>121676334.17138159</v>
      </c>
      <c r="Z103" s="34">
        <f t="shared" si="40"/>
        <v>0</v>
      </c>
      <c r="AA103" s="34">
        <v>0</v>
      </c>
      <c r="AB103" s="23">
        <f t="shared" si="41"/>
        <v>760477.08857113495</v>
      </c>
      <c r="AD103">
        <v>83</v>
      </c>
      <c r="AE103" s="3">
        <f t="shared" si="42"/>
        <v>0</v>
      </c>
      <c r="AF103" s="3">
        <f t="shared" si="43"/>
        <v>0</v>
      </c>
      <c r="AG103" s="3">
        <f t="shared" si="44"/>
        <v>3257255.8853382547</v>
      </c>
      <c r="AH103" s="3">
        <v>0</v>
      </c>
    </row>
    <row r="104" spans="2:34">
      <c r="B104">
        <v>84</v>
      </c>
      <c r="C104" s="3">
        <f t="shared" si="45"/>
        <v>199769378.30873832</v>
      </c>
      <c r="D104">
        <f t="shared" si="53"/>
        <v>9.9000000000000005E-2</v>
      </c>
      <c r="E104" s="13">
        <f t="shared" si="46"/>
        <v>8.6498744788083837E-3</v>
      </c>
      <c r="F104" s="15">
        <f t="shared" si="54"/>
        <v>215772758.73501512</v>
      </c>
      <c r="G104" s="16">
        <f t="shared" si="55"/>
        <v>1.1710147576936708E-3</v>
      </c>
      <c r="H104" s="17">
        <f t="shared" si="47"/>
        <v>1605278.2504190572</v>
      </c>
      <c r="I104" s="17">
        <f t="shared" si="48"/>
        <v>1248558.6144296145</v>
      </c>
      <c r="J104" s="2">
        <f t="shared" si="56"/>
        <v>252673.08478697861</v>
      </c>
      <c r="K104" s="2">
        <f t="shared" si="33"/>
        <v>1725794.4566125921</v>
      </c>
      <c r="L104" s="15">
        <f>K104/(1-SUM(G$21:G104))</f>
        <v>1866407.2790040891</v>
      </c>
      <c r="M104" s="15">
        <f t="shared" si="34"/>
        <v>213906351.45601103</v>
      </c>
      <c r="N104" s="2">
        <f t="shared" si="49"/>
        <v>1978467.5413995706</v>
      </c>
      <c r="O104" s="3">
        <f t="shared" si="50"/>
        <v>3227026.1558291852</v>
      </c>
      <c r="P104" s="39">
        <f t="shared" si="57"/>
        <v>0</v>
      </c>
      <c r="Q104" s="34">
        <f t="shared" si="35"/>
        <v>0</v>
      </c>
      <c r="R104" s="23">
        <f t="shared" si="51"/>
        <v>0</v>
      </c>
      <c r="S104" s="39">
        <f t="shared" si="58"/>
        <v>0</v>
      </c>
      <c r="T104" s="34">
        <f t="shared" si="36"/>
        <v>0</v>
      </c>
      <c r="U104" s="23">
        <f t="shared" si="37"/>
        <v>0</v>
      </c>
      <c r="V104" s="39">
        <f t="shared" si="59"/>
        <v>77332567.048785597</v>
      </c>
      <c r="W104" s="34">
        <f t="shared" si="38"/>
        <v>2743697.6117742751</v>
      </c>
      <c r="X104" s="3">
        <f t="shared" si="39"/>
        <v>483328.54405491002</v>
      </c>
      <c r="Y104" s="39">
        <f t="shared" si="52"/>
        <v>122436811.25995272</v>
      </c>
      <c r="Z104" s="34">
        <f t="shared" si="40"/>
        <v>0</v>
      </c>
      <c r="AA104" s="34">
        <v>0</v>
      </c>
      <c r="AB104" s="23">
        <f t="shared" si="41"/>
        <v>765230.07037470443</v>
      </c>
      <c r="AD104">
        <v>84</v>
      </c>
      <c r="AE104" s="3">
        <f t="shared" si="42"/>
        <v>0</v>
      </c>
      <c r="AF104" s="3">
        <f t="shared" si="43"/>
        <v>0</v>
      </c>
      <c r="AG104" s="3">
        <f t="shared" si="44"/>
        <v>3227026.1558291852</v>
      </c>
      <c r="AH104" s="3">
        <v>0</v>
      </c>
    </row>
    <row r="105" spans="2:34">
      <c r="B105">
        <v>85</v>
      </c>
      <c r="C105" s="3">
        <f t="shared" si="45"/>
        <v>197790910.76733875</v>
      </c>
      <c r="D105">
        <f t="shared" si="53"/>
        <v>9.9000000000000005E-2</v>
      </c>
      <c r="E105" s="13">
        <f t="shared" si="46"/>
        <v>8.6498744788083837E-3</v>
      </c>
      <c r="F105" s="15">
        <f t="shared" si="54"/>
        <v>213906351.45601103</v>
      </c>
      <c r="G105" s="16">
        <f t="shared" si="55"/>
        <v>1.1789435034488883E-3</v>
      </c>
      <c r="H105" s="17">
        <f t="shared" si="47"/>
        <v>1591392.7950493712</v>
      </c>
      <c r="I105" s="17">
        <f t="shared" si="48"/>
        <v>1236193.1922958673</v>
      </c>
      <c r="J105" s="2">
        <f t="shared" si="56"/>
        <v>252183.50339551884</v>
      </c>
      <c r="K105" s="2">
        <f t="shared" si="33"/>
        <v>1708685.1955366724</v>
      </c>
      <c r="L105" s="15">
        <f>K105/(1-SUM(G$21:G105))</f>
        <v>1850263.0903143692</v>
      </c>
      <c r="M105" s="15">
        <f t="shared" si="34"/>
        <v>212056088.36569667</v>
      </c>
      <c r="N105" s="2">
        <f t="shared" si="49"/>
        <v>1960868.6989321911</v>
      </c>
      <c r="O105" s="3">
        <f t="shared" si="50"/>
        <v>3197061.8912280584</v>
      </c>
      <c r="P105" s="39">
        <f t="shared" si="57"/>
        <v>0</v>
      </c>
      <c r="Q105" s="34">
        <f t="shared" si="35"/>
        <v>0</v>
      </c>
      <c r="R105" s="23">
        <f t="shared" si="51"/>
        <v>0</v>
      </c>
      <c r="S105" s="39">
        <f t="shared" si="58"/>
        <v>0</v>
      </c>
      <c r="T105" s="34">
        <f t="shared" si="36"/>
        <v>0</v>
      </c>
      <c r="U105" s="23">
        <f t="shared" si="37"/>
        <v>0</v>
      </c>
      <c r="V105" s="39">
        <f t="shared" si="59"/>
        <v>74588869.437011316</v>
      </c>
      <c r="W105" s="34">
        <f t="shared" si="38"/>
        <v>2730881.4572467376</v>
      </c>
      <c r="X105" s="3">
        <f t="shared" si="39"/>
        <v>466180.43398132076</v>
      </c>
      <c r="Y105" s="39">
        <f t="shared" si="52"/>
        <v>123202041.33032742</v>
      </c>
      <c r="Z105" s="34">
        <f t="shared" si="40"/>
        <v>0</v>
      </c>
      <c r="AA105" s="34">
        <v>0</v>
      </c>
      <c r="AB105" s="23">
        <f t="shared" si="41"/>
        <v>770012.75831454631</v>
      </c>
      <c r="AD105">
        <v>85</v>
      </c>
      <c r="AE105" s="3">
        <f t="shared" si="42"/>
        <v>0</v>
      </c>
      <c r="AF105" s="3">
        <f t="shared" si="43"/>
        <v>0</v>
      </c>
      <c r="AG105" s="3">
        <f t="shared" si="44"/>
        <v>3197061.8912280584</v>
      </c>
      <c r="AH105" s="3">
        <v>0</v>
      </c>
    </row>
    <row r="106" spans="2:34">
      <c r="B106">
        <v>86</v>
      </c>
      <c r="C106" s="3">
        <f t="shared" si="45"/>
        <v>195830042.06840655</v>
      </c>
      <c r="D106">
        <f t="shared" si="53"/>
        <v>9.9000000000000005E-2</v>
      </c>
      <c r="E106" s="13">
        <f t="shared" si="46"/>
        <v>8.6498744788083837E-3</v>
      </c>
      <c r="F106" s="15">
        <f t="shared" si="54"/>
        <v>212056088.36569667</v>
      </c>
      <c r="G106" s="16">
        <f t="shared" si="55"/>
        <v>1.1869259334201568E-3</v>
      </c>
      <c r="H106" s="17">
        <f t="shared" si="47"/>
        <v>1577627.447125714</v>
      </c>
      <c r="I106" s="17">
        <f t="shared" si="48"/>
        <v>1223937.7629275408</v>
      </c>
      <c r="J106" s="2">
        <f t="shared" si="56"/>
        <v>251694.87062088179</v>
      </c>
      <c r="K106" s="2">
        <f t="shared" si="33"/>
        <v>1691728.1540336516</v>
      </c>
      <c r="L106" s="15">
        <f>K106/(1-SUM(G$21:G106))</f>
        <v>1834258.546830378</v>
      </c>
      <c r="M106" s="15">
        <f t="shared" si="34"/>
        <v>210221829.81886628</v>
      </c>
      <c r="N106" s="2">
        <f t="shared" si="49"/>
        <v>1943423.0246545332</v>
      </c>
      <c r="O106" s="3">
        <f t="shared" si="50"/>
        <v>3167360.7875820743</v>
      </c>
      <c r="P106" s="39">
        <f t="shared" si="57"/>
        <v>0</v>
      </c>
      <c r="Q106" s="34">
        <f t="shared" si="35"/>
        <v>0</v>
      </c>
      <c r="R106" s="23">
        <f t="shared" si="51"/>
        <v>0</v>
      </c>
      <c r="S106" s="39">
        <f t="shared" si="58"/>
        <v>0</v>
      </c>
      <c r="T106" s="34">
        <f t="shared" si="36"/>
        <v>0</v>
      </c>
      <c r="U106" s="23">
        <f t="shared" si="37"/>
        <v>0</v>
      </c>
      <c r="V106" s="39">
        <f t="shared" si="59"/>
        <v>71857987.979764581</v>
      </c>
      <c r="W106" s="34">
        <f t="shared" si="38"/>
        <v>2718248.3627085458</v>
      </c>
      <c r="X106" s="3">
        <f t="shared" si="39"/>
        <v>449112.42487352859</v>
      </c>
      <c r="Y106" s="39">
        <f t="shared" si="52"/>
        <v>123972054.08864197</v>
      </c>
      <c r="Z106" s="34">
        <f t="shared" si="40"/>
        <v>0</v>
      </c>
      <c r="AA106" s="34">
        <v>0</v>
      </c>
      <c r="AB106" s="23">
        <f t="shared" si="41"/>
        <v>774825.33805401239</v>
      </c>
      <c r="AD106">
        <v>86</v>
      </c>
      <c r="AE106" s="3">
        <f t="shared" si="42"/>
        <v>0</v>
      </c>
      <c r="AF106" s="3">
        <f t="shared" si="43"/>
        <v>0</v>
      </c>
      <c r="AG106" s="3">
        <f t="shared" si="44"/>
        <v>3167360.7875820743</v>
      </c>
      <c r="AH106" s="3">
        <v>0</v>
      </c>
    </row>
    <row r="107" spans="2:34">
      <c r="B107">
        <v>87</v>
      </c>
      <c r="C107" s="3">
        <f t="shared" si="45"/>
        <v>193886619.04375201</v>
      </c>
      <c r="D107">
        <f t="shared" si="53"/>
        <v>9.9000000000000005E-2</v>
      </c>
      <c r="E107" s="13">
        <f t="shared" si="46"/>
        <v>8.6498744788083837E-3</v>
      </c>
      <c r="F107" s="15">
        <f t="shared" si="54"/>
        <v>210221829.81886628</v>
      </c>
      <c r="G107" s="16">
        <f t="shared" si="55"/>
        <v>1.194962411094356E-3</v>
      </c>
      <c r="H107" s="17">
        <f t="shared" si="47"/>
        <v>1563981.1677337538</v>
      </c>
      <c r="I107" s="17">
        <f t="shared" si="48"/>
        <v>1211791.36902345</v>
      </c>
      <c r="J107" s="2">
        <f t="shared" si="56"/>
        <v>251207.18462501984</v>
      </c>
      <c r="K107" s="2">
        <f t="shared" si="33"/>
        <v>1674922.0072338127</v>
      </c>
      <c r="L107" s="15">
        <f>K107/(1-SUM(G$21:G107))</f>
        <v>1818392.4406386134</v>
      </c>
      <c r="M107" s="15">
        <f t="shared" si="34"/>
        <v>208403437.37822768</v>
      </c>
      <c r="N107" s="2">
        <f t="shared" si="49"/>
        <v>1926129.1918588325</v>
      </c>
      <c r="O107" s="3">
        <f t="shared" si="50"/>
        <v>3137920.5608822824</v>
      </c>
      <c r="P107" s="39">
        <f t="shared" si="57"/>
        <v>0</v>
      </c>
      <c r="Q107" s="34">
        <f t="shared" si="35"/>
        <v>0</v>
      </c>
      <c r="R107" s="23">
        <f t="shared" si="51"/>
        <v>0</v>
      </c>
      <c r="S107" s="39">
        <f t="shared" si="58"/>
        <v>0</v>
      </c>
      <c r="T107" s="34">
        <f t="shared" si="36"/>
        <v>0</v>
      </c>
      <c r="U107" s="23">
        <f t="shared" si="37"/>
        <v>0</v>
      </c>
      <c r="V107" s="39">
        <f t="shared" si="59"/>
        <v>69139739.617056042</v>
      </c>
      <c r="W107" s="34">
        <f t="shared" si="38"/>
        <v>2705797.1882756823</v>
      </c>
      <c r="X107" s="3">
        <f t="shared" si="39"/>
        <v>432123.37260660023</v>
      </c>
      <c r="Y107" s="39">
        <f t="shared" si="52"/>
        <v>124746879.42669599</v>
      </c>
      <c r="Z107" s="34">
        <f t="shared" si="40"/>
        <v>0</v>
      </c>
      <c r="AA107" s="34">
        <v>0</v>
      </c>
      <c r="AB107" s="23">
        <f t="shared" si="41"/>
        <v>779667.9964168499</v>
      </c>
      <c r="AD107">
        <v>87</v>
      </c>
      <c r="AE107" s="3">
        <f t="shared" si="42"/>
        <v>0</v>
      </c>
      <c r="AF107" s="3">
        <f t="shared" si="43"/>
        <v>0</v>
      </c>
      <c r="AG107" s="3">
        <f t="shared" si="44"/>
        <v>3137920.5608822824</v>
      </c>
      <c r="AH107" s="3">
        <v>0</v>
      </c>
    </row>
    <row r="108" spans="2:34">
      <c r="B108">
        <v>88</v>
      </c>
      <c r="C108" s="3">
        <f t="shared" si="45"/>
        <v>191960489.85189319</v>
      </c>
      <c r="D108">
        <f t="shared" si="53"/>
        <v>9.9000000000000005E-2</v>
      </c>
      <c r="E108" s="13">
        <f t="shared" si="46"/>
        <v>8.6498744788083837E-3</v>
      </c>
      <c r="F108" s="15">
        <f t="shared" si="54"/>
        <v>208403437.37822768</v>
      </c>
      <c r="G108" s="16">
        <f t="shared" si="55"/>
        <v>1.2030533024194742E-3</v>
      </c>
      <c r="H108" s="17">
        <f t="shared" si="47"/>
        <v>1550452.9269456367</v>
      </c>
      <c r="I108" s="17">
        <f t="shared" si="48"/>
        <v>1199753.0615743324</v>
      </c>
      <c r="J108" s="2">
        <f t="shared" si="56"/>
        <v>250720.44357344689</v>
      </c>
      <c r="K108" s="2">
        <f t="shared" si="33"/>
        <v>1658265.4417432651</v>
      </c>
      <c r="L108" s="15">
        <f>K108/(1-SUM(G$21:G108))</f>
        <v>1802663.5742738754</v>
      </c>
      <c r="M108" s="15">
        <f t="shared" si="34"/>
        <v>206600773.8039538</v>
      </c>
      <c r="N108" s="2">
        <f t="shared" si="49"/>
        <v>1908985.8853167121</v>
      </c>
      <c r="O108" s="3">
        <f t="shared" si="50"/>
        <v>3108738.9468910443</v>
      </c>
      <c r="P108" s="39">
        <f t="shared" si="57"/>
        <v>0</v>
      </c>
      <c r="Q108" s="34">
        <f t="shared" si="35"/>
        <v>0</v>
      </c>
      <c r="R108" s="23">
        <f t="shared" si="51"/>
        <v>0</v>
      </c>
      <c r="S108" s="39">
        <f t="shared" si="58"/>
        <v>0</v>
      </c>
      <c r="T108" s="34">
        <f t="shared" si="36"/>
        <v>0</v>
      </c>
      <c r="U108" s="23">
        <f t="shared" si="37"/>
        <v>0</v>
      </c>
      <c r="V108" s="39">
        <f t="shared" si="59"/>
        <v>66433942.428780362</v>
      </c>
      <c r="W108" s="34">
        <f t="shared" si="38"/>
        <v>2693526.8067111671</v>
      </c>
      <c r="X108" s="3">
        <f t="shared" si="39"/>
        <v>415212.14017987723</v>
      </c>
      <c r="Y108" s="39">
        <f t="shared" si="52"/>
        <v>125526547.42311284</v>
      </c>
      <c r="Z108" s="34">
        <f t="shared" si="40"/>
        <v>0</v>
      </c>
      <c r="AA108" s="34">
        <v>0</v>
      </c>
      <c r="AB108" s="23">
        <f t="shared" si="41"/>
        <v>784540.92139445525</v>
      </c>
      <c r="AD108">
        <v>88</v>
      </c>
      <c r="AE108" s="3">
        <f t="shared" si="42"/>
        <v>0</v>
      </c>
      <c r="AF108" s="3">
        <f t="shared" si="43"/>
        <v>0</v>
      </c>
      <c r="AG108" s="3">
        <f t="shared" si="44"/>
        <v>3108738.9468910443</v>
      </c>
      <c r="AH108" s="3">
        <v>0</v>
      </c>
    </row>
    <row r="109" spans="2:34">
      <c r="B109">
        <v>89</v>
      </c>
      <c r="C109" s="3">
        <f t="shared" si="45"/>
        <v>190051503.96657649</v>
      </c>
      <c r="D109">
        <f t="shared" si="53"/>
        <v>9.9000000000000005E-2</v>
      </c>
      <c r="E109" s="13">
        <f t="shared" si="46"/>
        <v>8.6498744788083837E-3</v>
      </c>
      <c r="F109" s="15">
        <f t="shared" si="54"/>
        <v>206600773.8039538</v>
      </c>
      <c r="G109" s="16">
        <f t="shared" si="55"/>
        <v>1.2111989758212729E-3</v>
      </c>
      <c r="H109" s="17">
        <f t="shared" si="47"/>
        <v>1537041.7037422557</v>
      </c>
      <c r="I109" s="17">
        <f t="shared" si="48"/>
        <v>1187821.8997911031</v>
      </c>
      <c r="J109" s="2">
        <f t="shared" si="56"/>
        <v>250234.64563523131</v>
      </c>
      <c r="K109" s="2">
        <f t="shared" si="33"/>
        <v>1641757.1555446465</v>
      </c>
      <c r="L109" s="15">
        <f>K109/(1-SUM(G$21:G109))</f>
        <v>1787070.7606288865</v>
      </c>
      <c r="M109" s="15">
        <f t="shared" si="34"/>
        <v>204813703.04332492</v>
      </c>
      <c r="N109" s="2">
        <f t="shared" si="49"/>
        <v>1891991.8011798779</v>
      </c>
      <c r="O109" s="3">
        <f t="shared" si="50"/>
        <v>3079813.7009709813</v>
      </c>
      <c r="P109" s="39">
        <f t="shared" si="57"/>
        <v>0</v>
      </c>
      <c r="Q109" s="34">
        <f t="shared" si="35"/>
        <v>0</v>
      </c>
      <c r="R109" s="23">
        <f t="shared" si="51"/>
        <v>0</v>
      </c>
      <c r="S109" s="39">
        <f t="shared" si="58"/>
        <v>0</v>
      </c>
      <c r="T109" s="34">
        <f t="shared" si="36"/>
        <v>0</v>
      </c>
      <c r="U109" s="23">
        <f t="shared" si="37"/>
        <v>0</v>
      </c>
      <c r="V109" s="39">
        <f t="shared" si="59"/>
        <v>63740415.622069195</v>
      </c>
      <c r="W109" s="34">
        <f t="shared" si="38"/>
        <v>2681436.1033330485</v>
      </c>
      <c r="X109" s="3">
        <f t="shared" si="39"/>
        <v>398377.59763793246</v>
      </c>
      <c r="Y109" s="39">
        <f t="shared" si="52"/>
        <v>126311088.34450729</v>
      </c>
      <c r="Z109" s="34">
        <f t="shared" si="40"/>
        <v>0</v>
      </c>
      <c r="AA109" s="34">
        <v>0</v>
      </c>
      <c r="AB109" s="23">
        <f t="shared" si="41"/>
        <v>789444.30215317057</v>
      </c>
      <c r="AD109">
        <v>89</v>
      </c>
      <c r="AE109" s="3">
        <f t="shared" si="42"/>
        <v>0</v>
      </c>
      <c r="AF109" s="3">
        <f t="shared" si="43"/>
        <v>0</v>
      </c>
      <c r="AG109" s="3">
        <f t="shared" si="44"/>
        <v>3079813.7009709808</v>
      </c>
      <c r="AH109" s="3">
        <v>0</v>
      </c>
    </row>
    <row r="110" spans="2:34">
      <c r="B110">
        <v>90</v>
      </c>
      <c r="C110" s="3">
        <f t="shared" si="45"/>
        <v>188159512.16539663</v>
      </c>
      <c r="D110">
        <f t="shared" si="53"/>
        <v>9.9000000000000005E-2</v>
      </c>
      <c r="E110" s="13">
        <f t="shared" si="46"/>
        <v>8.6498744788083837E-3</v>
      </c>
      <c r="F110" s="15">
        <f t="shared" si="54"/>
        <v>204813703.04332492</v>
      </c>
      <c r="G110" s="16">
        <f t="shared" si="55"/>
        <v>1.2193998022200629E-3</v>
      </c>
      <c r="H110" s="17">
        <f t="shared" si="47"/>
        <v>1523746.4859361914</v>
      </c>
      <c r="I110" s="17">
        <f t="shared" si="48"/>
        <v>1175996.9510337289</v>
      </c>
      <c r="J110" s="2">
        <f t="shared" si="56"/>
        <v>249749.78898298909</v>
      </c>
      <c r="K110" s="2">
        <f t="shared" si="33"/>
        <v>1625395.8578986882</v>
      </c>
      <c r="L110" s="15">
        <f>K110/(1-SUM(G$21:G110))</f>
        <v>1771612.8228646982</v>
      </c>
      <c r="M110" s="15">
        <f t="shared" si="34"/>
        <v>203042090.22046021</v>
      </c>
      <c r="N110" s="2">
        <f t="shared" si="49"/>
        <v>1875145.6468816772</v>
      </c>
      <c r="O110" s="3">
        <f t="shared" si="50"/>
        <v>3051142.5979154063</v>
      </c>
      <c r="P110" s="39">
        <f t="shared" si="57"/>
        <v>0</v>
      </c>
      <c r="Q110" s="34">
        <f t="shared" si="35"/>
        <v>0</v>
      </c>
      <c r="R110" s="23">
        <f t="shared" si="51"/>
        <v>0</v>
      </c>
      <c r="S110" s="39">
        <f t="shared" si="58"/>
        <v>0</v>
      </c>
      <c r="T110" s="34">
        <f t="shared" si="36"/>
        <v>0</v>
      </c>
      <c r="U110" s="23">
        <f t="shared" si="37"/>
        <v>0</v>
      </c>
      <c r="V110" s="39">
        <f t="shared" si="59"/>
        <v>61058979.518736146</v>
      </c>
      <c r="W110" s="34">
        <f t="shared" si="38"/>
        <v>2669523.9759233049</v>
      </c>
      <c r="X110" s="3">
        <f t="shared" si="39"/>
        <v>381618.6219921009</v>
      </c>
      <c r="Y110" s="39">
        <f t="shared" si="52"/>
        <v>127100532.64666046</v>
      </c>
      <c r="Z110" s="34">
        <f t="shared" si="40"/>
        <v>0</v>
      </c>
      <c r="AA110" s="34">
        <v>0</v>
      </c>
      <c r="AB110" s="23">
        <f t="shared" si="41"/>
        <v>794378.32904162782</v>
      </c>
      <c r="AD110">
        <v>90</v>
      </c>
      <c r="AE110" s="3">
        <f t="shared" si="42"/>
        <v>0</v>
      </c>
      <c r="AF110" s="3">
        <f t="shared" si="43"/>
        <v>0</v>
      </c>
      <c r="AG110" s="3">
        <f t="shared" si="44"/>
        <v>3051142.5979154059</v>
      </c>
      <c r="AH110" s="3">
        <v>0</v>
      </c>
    </row>
    <row r="111" spans="2:34">
      <c r="B111">
        <v>91</v>
      </c>
      <c r="C111" s="3">
        <f t="shared" si="45"/>
        <v>186284366.51851496</v>
      </c>
      <c r="D111">
        <f t="shared" si="53"/>
        <v>9.9000000000000005E-2</v>
      </c>
      <c r="E111" s="13">
        <f t="shared" si="46"/>
        <v>8.6498744788083837E-3</v>
      </c>
      <c r="F111" s="15">
        <f t="shared" si="54"/>
        <v>203042090.22046021</v>
      </c>
      <c r="G111" s="16">
        <f t="shared" si="55"/>
        <v>1.2276561550475949E-3</v>
      </c>
      <c r="H111" s="17">
        <f t="shared" si="47"/>
        <v>1510566.2700953179</v>
      </c>
      <c r="I111" s="17">
        <f t="shared" si="48"/>
        <v>1164277.2907407184</v>
      </c>
      <c r="J111" s="2">
        <f t="shared" si="56"/>
        <v>249265.87179287706</v>
      </c>
      <c r="K111" s="2">
        <f t="shared" si="33"/>
        <v>1609180.2692466304</v>
      </c>
      <c r="L111" s="15">
        <f>K111/(1-SUM(G$21:G111))</f>
        <v>1756288.5943218712</v>
      </c>
      <c r="M111" s="15">
        <f t="shared" si="34"/>
        <v>201285801.62613833</v>
      </c>
      <c r="N111" s="2">
        <f t="shared" si="49"/>
        <v>1858446.1410395075</v>
      </c>
      <c r="O111" s="3">
        <f t="shared" si="50"/>
        <v>3022723.4317802256</v>
      </c>
      <c r="P111" s="39">
        <f t="shared" si="57"/>
        <v>0</v>
      </c>
      <c r="Q111" s="34">
        <f t="shared" si="35"/>
        <v>0</v>
      </c>
      <c r="R111" s="23">
        <f t="shared" si="51"/>
        <v>0</v>
      </c>
      <c r="S111" s="39">
        <f t="shared" si="58"/>
        <v>0</v>
      </c>
      <c r="T111" s="34">
        <f t="shared" si="36"/>
        <v>0</v>
      </c>
      <c r="U111" s="23">
        <f t="shared" si="37"/>
        <v>0</v>
      </c>
      <c r="V111" s="39">
        <f t="shared" si="59"/>
        <v>58389455.542812839</v>
      </c>
      <c r="W111" s="34">
        <f t="shared" si="38"/>
        <v>2657789.3346376456</v>
      </c>
      <c r="X111" s="3">
        <f t="shared" si="39"/>
        <v>364934.0971425802</v>
      </c>
      <c r="Y111" s="39">
        <f t="shared" si="52"/>
        <v>127894910.97570209</v>
      </c>
      <c r="Z111" s="34">
        <f t="shared" si="40"/>
        <v>0</v>
      </c>
      <c r="AA111" s="34">
        <v>0</v>
      </c>
      <c r="AB111" s="23">
        <f t="shared" si="41"/>
        <v>799343.19359813805</v>
      </c>
      <c r="AD111">
        <v>91</v>
      </c>
      <c r="AE111" s="3">
        <f t="shared" si="42"/>
        <v>0</v>
      </c>
      <c r="AF111" s="3">
        <f t="shared" si="43"/>
        <v>0</v>
      </c>
      <c r="AG111" s="3">
        <f t="shared" si="44"/>
        <v>3022723.4317802256</v>
      </c>
      <c r="AH111" s="3">
        <v>0</v>
      </c>
    </row>
    <row r="112" spans="2:34">
      <c r="B112">
        <v>92</v>
      </c>
      <c r="C112" s="3">
        <f t="shared" si="45"/>
        <v>184425920.37747544</v>
      </c>
      <c r="D112">
        <f t="shared" si="53"/>
        <v>9.9000000000000005E-2</v>
      </c>
      <c r="E112" s="13">
        <f t="shared" si="46"/>
        <v>8.6498744788083837E-3</v>
      </c>
      <c r="F112" s="15">
        <f t="shared" si="54"/>
        <v>201285801.62613833</v>
      </c>
      <c r="G112" s="16">
        <f t="shared" si="55"/>
        <v>1.2359684102640628E-3</v>
      </c>
      <c r="H112" s="17">
        <f t="shared" si="47"/>
        <v>1497500.0614670715</v>
      </c>
      <c r="I112" s="17">
        <f t="shared" si="48"/>
        <v>1152662.0023592215</v>
      </c>
      <c r="J112" s="2">
        <f t="shared" si="56"/>
        <v>248782.8922445857</v>
      </c>
      <c r="K112" s="2">
        <f t="shared" si="33"/>
        <v>1593109.1211134812</v>
      </c>
      <c r="L112" s="15">
        <f>K112/(1-SUM(G$21:G112))</f>
        <v>1741096.9184324241</v>
      </c>
      <c r="M112" s="15">
        <f t="shared" si="34"/>
        <v>199544704.70770591</v>
      </c>
      <c r="N112" s="2">
        <f t="shared" si="49"/>
        <v>1841892.013358067</v>
      </c>
      <c r="O112" s="3">
        <f t="shared" si="50"/>
        <v>2994554.0157172885</v>
      </c>
      <c r="P112" s="39">
        <f t="shared" si="57"/>
        <v>0</v>
      </c>
      <c r="Q112" s="34">
        <f t="shared" si="35"/>
        <v>0</v>
      </c>
      <c r="R112" s="23">
        <f t="shared" si="51"/>
        <v>0</v>
      </c>
      <c r="S112" s="39">
        <f t="shared" si="58"/>
        <v>0</v>
      </c>
      <c r="T112" s="34">
        <f t="shared" si="36"/>
        <v>0</v>
      </c>
      <c r="U112" s="23">
        <f t="shared" si="37"/>
        <v>0</v>
      </c>
      <c r="V112" s="39">
        <f t="shared" si="59"/>
        <v>55731666.208175197</v>
      </c>
      <c r="W112" s="34">
        <f t="shared" si="38"/>
        <v>2646231.1019161935</v>
      </c>
      <c r="X112" s="3">
        <f t="shared" si="39"/>
        <v>348322.91380109498</v>
      </c>
      <c r="Y112" s="39">
        <f t="shared" si="52"/>
        <v>128694254.16930023</v>
      </c>
      <c r="Z112" s="34">
        <f t="shared" si="40"/>
        <v>0</v>
      </c>
      <c r="AA112" s="34">
        <v>0</v>
      </c>
      <c r="AB112" s="23">
        <f t="shared" si="41"/>
        <v>804339.08855812636</v>
      </c>
      <c r="AD112">
        <v>92</v>
      </c>
      <c r="AE112" s="3">
        <f t="shared" si="42"/>
        <v>0</v>
      </c>
      <c r="AF112" s="3">
        <f t="shared" si="43"/>
        <v>0</v>
      </c>
      <c r="AG112" s="3">
        <f t="shared" si="44"/>
        <v>2994554.0157172885</v>
      </c>
      <c r="AH112" s="3">
        <v>0</v>
      </c>
    </row>
    <row r="113" spans="2:34">
      <c r="B113">
        <v>93</v>
      </c>
      <c r="C113" s="3">
        <f t="shared" si="45"/>
        <v>182584028.36411738</v>
      </c>
      <c r="D113">
        <f t="shared" si="53"/>
        <v>9.9000000000000005E-2</v>
      </c>
      <c r="E113" s="13">
        <f t="shared" si="46"/>
        <v>8.6498744788083837E-3</v>
      </c>
      <c r="F113" s="15">
        <f t="shared" si="54"/>
        <v>199544704.70770591</v>
      </c>
      <c r="G113" s="16">
        <f t="shared" si="55"/>
        <v>1.244336946375226E-3</v>
      </c>
      <c r="H113" s="17">
        <f t="shared" si="47"/>
        <v>1484546.8739033737</v>
      </c>
      <c r="I113" s="17">
        <f t="shared" si="48"/>
        <v>1141150.1772757336</v>
      </c>
      <c r="J113" s="2">
        <f t="shared" si="56"/>
        <v>248300.84852133295</v>
      </c>
      <c r="K113" s="2">
        <f t="shared" si="33"/>
        <v>1577181.1560121139</v>
      </c>
      <c r="L113" s="15">
        <f>K113/(1-SUM(G$21:G113))</f>
        <v>1726036.6486325439</v>
      </c>
      <c r="M113" s="15">
        <f t="shared" si="34"/>
        <v>197818668.05907336</v>
      </c>
      <c r="N113" s="2">
        <f t="shared" si="49"/>
        <v>1825482.0045334469</v>
      </c>
      <c r="O113" s="3">
        <f t="shared" si="50"/>
        <v>2966632.1818091804</v>
      </c>
      <c r="P113" s="39">
        <f t="shared" si="57"/>
        <v>0</v>
      </c>
      <c r="Q113" s="34">
        <f t="shared" si="35"/>
        <v>0</v>
      </c>
      <c r="R113" s="23">
        <f t="shared" si="51"/>
        <v>0</v>
      </c>
      <c r="S113" s="39">
        <f t="shared" si="58"/>
        <v>0</v>
      </c>
      <c r="T113" s="34">
        <f t="shared" si="36"/>
        <v>0</v>
      </c>
      <c r="U113" s="23">
        <f t="shared" si="37"/>
        <v>0</v>
      </c>
      <c r="V113" s="39">
        <f t="shared" si="59"/>
        <v>53085435.106259003</v>
      </c>
      <c r="W113" s="34">
        <f t="shared" si="38"/>
        <v>2634848.2123950617</v>
      </c>
      <c r="X113" s="3">
        <f t="shared" si="39"/>
        <v>331783.96941411874</v>
      </c>
      <c r="Y113" s="39">
        <f t="shared" si="52"/>
        <v>129498593.25785835</v>
      </c>
      <c r="Z113" s="34">
        <f t="shared" si="40"/>
        <v>0</v>
      </c>
      <c r="AA113" s="34">
        <v>0</v>
      </c>
      <c r="AB113" s="23">
        <f t="shared" si="41"/>
        <v>809366.20786161476</v>
      </c>
      <c r="AD113">
        <v>93</v>
      </c>
      <c r="AE113" s="3">
        <f t="shared" si="42"/>
        <v>0</v>
      </c>
      <c r="AF113" s="3">
        <f t="shared" si="43"/>
        <v>0</v>
      </c>
      <c r="AG113" s="3">
        <f t="shared" si="44"/>
        <v>2966632.1818091804</v>
      </c>
      <c r="AH113" s="3">
        <v>0</v>
      </c>
    </row>
    <row r="114" spans="2:34">
      <c r="B114">
        <v>94</v>
      </c>
      <c r="C114" s="3">
        <f t="shared" si="45"/>
        <v>180758546.35958394</v>
      </c>
      <c r="D114">
        <f t="shared" si="53"/>
        <v>9.9000000000000005E-2</v>
      </c>
      <c r="E114" s="13">
        <f t="shared" si="46"/>
        <v>8.6498744788083837E-3</v>
      </c>
      <c r="F114" s="15">
        <f t="shared" si="54"/>
        <v>197818668.05907336</v>
      </c>
      <c r="G114" s="16">
        <f t="shared" si="55"/>
        <v>1.2527621444496416E-3</v>
      </c>
      <c r="H114" s="17">
        <f t="shared" si="47"/>
        <v>1471705.7297862021</v>
      </c>
      <c r="I114" s="17">
        <f t="shared" si="48"/>
        <v>1129740.9147473995</v>
      </c>
      <c r="J114" s="2">
        <f t="shared" si="56"/>
        <v>247819.73880985656</v>
      </c>
      <c r="K114" s="2">
        <f t="shared" si="33"/>
        <v>1561395.1273481909</v>
      </c>
      <c r="L114" s="15">
        <f>K114/(1-SUM(G$21:G114))</f>
        <v>1711106.6482760492</v>
      </c>
      <c r="M114" s="15">
        <f t="shared" si="34"/>
        <v>196107561.4107973</v>
      </c>
      <c r="N114" s="2">
        <f t="shared" si="49"/>
        <v>1809214.8661580475</v>
      </c>
      <c r="O114" s="3">
        <f t="shared" si="50"/>
        <v>2938955.780905447</v>
      </c>
      <c r="P114" s="39">
        <f t="shared" si="57"/>
        <v>0</v>
      </c>
      <c r="Q114" s="34">
        <f t="shared" si="35"/>
        <v>0</v>
      </c>
      <c r="R114" s="23">
        <f t="shared" si="51"/>
        <v>0</v>
      </c>
      <c r="S114" s="39">
        <f t="shared" si="58"/>
        <v>0</v>
      </c>
      <c r="T114" s="34">
        <f t="shared" si="36"/>
        <v>0</v>
      </c>
      <c r="U114" s="23">
        <f t="shared" si="37"/>
        <v>0</v>
      </c>
      <c r="V114" s="39">
        <f t="shared" si="59"/>
        <v>50450586.893863939</v>
      </c>
      <c r="W114" s="34">
        <f t="shared" si="38"/>
        <v>2623639.6128187971</v>
      </c>
      <c r="X114" s="3">
        <f t="shared" si="39"/>
        <v>315316.16808664962</v>
      </c>
      <c r="Y114" s="39">
        <f t="shared" si="52"/>
        <v>130307959.46571997</v>
      </c>
      <c r="Z114" s="34">
        <f t="shared" si="40"/>
        <v>0</v>
      </c>
      <c r="AA114" s="34">
        <v>0</v>
      </c>
      <c r="AB114" s="23">
        <f t="shared" si="41"/>
        <v>814424.74666074978</v>
      </c>
      <c r="AD114">
        <v>94</v>
      </c>
      <c r="AE114" s="3">
        <f t="shared" si="42"/>
        <v>0</v>
      </c>
      <c r="AF114" s="3">
        <f t="shared" si="43"/>
        <v>0</v>
      </c>
      <c r="AG114" s="3">
        <f t="shared" si="44"/>
        <v>2938955.780905447</v>
      </c>
      <c r="AH114" s="3">
        <v>0</v>
      </c>
    </row>
    <row r="115" spans="2:34">
      <c r="B115">
        <v>95</v>
      </c>
      <c r="C115" s="3">
        <f t="shared" si="45"/>
        <v>178949331.49342591</v>
      </c>
      <c r="D115">
        <f t="shared" si="53"/>
        <v>9.9000000000000005E-2</v>
      </c>
      <c r="E115" s="13">
        <f t="shared" si="46"/>
        <v>8.6498744788083837E-3</v>
      </c>
      <c r="F115" s="15">
        <f t="shared" si="54"/>
        <v>196107561.4107973</v>
      </c>
      <c r="G115" s="16">
        <f t="shared" si="55"/>
        <v>1.2612443881360195E-3</v>
      </c>
      <c r="H115" s="17">
        <f t="shared" si="47"/>
        <v>1458975.6599538082</v>
      </c>
      <c r="I115" s="17">
        <f t="shared" si="48"/>
        <v>1118433.3218339118</v>
      </c>
      <c r="J115" s="2">
        <f t="shared" si="56"/>
        <v>247339.56130040792</v>
      </c>
      <c r="K115" s="2">
        <f t="shared" si="33"/>
        <v>1545749.7993259141</v>
      </c>
      <c r="L115" s="15">
        <f>K115/(1-SUM(G$21:G115))</f>
        <v>1696305.790548607</v>
      </c>
      <c r="M115" s="15">
        <f t="shared" si="34"/>
        <v>194411255.62024871</v>
      </c>
      <c r="N115" s="2">
        <f t="shared" si="49"/>
        <v>1793089.360626322</v>
      </c>
      <c r="O115" s="3">
        <f t="shared" si="50"/>
        <v>2911522.6824602336</v>
      </c>
      <c r="P115" s="39">
        <f t="shared" si="57"/>
        <v>0</v>
      </c>
      <c r="Q115" s="34">
        <f t="shared" si="35"/>
        <v>0</v>
      </c>
      <c r="R115" s="23">
        <f t="shared" si="51"/>
        <v>0</v>
      </c>
      <c r="S115" s="39">
        <f t="shared" si="58"/>
        <v>0</v>
      </c>
      <c r="T115" s="34">
        <f t="shared" si="36"/>
        <v>0</v>
      </c>
      <c r="U115" s="23">
        <f t="shared" si="37"/>
        <v>0</v>
      </c>
      <c r="V115" s="39">
        <f t="shared" si="59"/>
        <v>47826947.281045139</v>
      </c>
      <c r="W115" s="34">
        <f t="shared" si="38"/>
        <v>2612604.2619537013</v>
      </c>
      <c r="X115" s="3">
        <f t="shared" si="39"/>
        <v>298918.42050653213</v>
      </c>
      <c r="Y115" s="39">
        <f t="shared" si="52"/>
        <v>131122384.21238072</v>
      </c>
      <c r="Z115" s="34">
        <f t="shared" si="40"/>
        <v>0</v>
      </c>
      <c r="AA115" s="34">
        <v>0</v>
      </c>
      <c r="AB115" s="23">
        <f t="shared" si="41"/>
        <v>819514.90132737951</v>
      </c>
      <c r="AD115">
        <v>95</v>
      </c>
      <c r="AE115" s="3">
        <f t="shared" si="42"/>
        <v>0</v>
      </c>
      <c r="AF115" s="3">
        <f t="shared" si="43"/>
        <v>0</v>
      </c>
      <c r="AG115" s="3">
        <f t="shared" si="44"/>
        <v>2911522.6824602336</v>
      </c>
      <c r="AH115" s="3">
        <v>0</v>
      </c>
    </row>
    <row r="116" spans="2:34">
      <c r="B116">
        <v>96</v>
      </c>
      <c r="C116" s="3">
        <f t="shared" si="45"/>
        <v>177156242.1327996</v>
      </c>
      <c r="D116">
        <f t="shared" si="53"/>
        <v>9.9000000000000005E-2</v>
      </c>
      <c r="E116" s="13">
        <f t="shared" si="46"/>
        <v>8.6498744788083837E-3</v>
      </c>
      <c r="F116" s="15">
        <f t="shared" si="54"/>
        <v>194411255.62024871</v>
      </c>
      <c r="G116" s="16">
        <f t="shared" si="55"/>
        <v>1.2697840636806909E-3</v>
      </c>
      <c r="H116" s="17">
        <f t="shared" si="47"/>
        <v>1446355.7036275712</v>
      </c>
      <c r="I116" s="17">
        <f t="shared" si="48"/>
        <v>1107226.5133299974</v>
      </c>
      <c r="J116" s="2">
        <f t="shared" si="56"/>
        <v>246860.31418674494</v>
      </c>
      <c r="K116" s="2">
        <f t="shared" si="33"/>
        <v>1530243.9468545872</v>
      </c>
      <c r="L116" s="15">
        <f>K116/(1-SUM(G$21:G116))</f>
        <v>1681632.9583826859</v>
      </c>
      <c r="M116" s="15">
        <f t="shared" si="34"/>
        <v>192729622.66186601</v>
      </c>
      <c r="N116" s="2">
        <f t="shared" si="49"/>
        <v>1777104.261041332</v>
      </c>
      <c r="O116" s="3">
        <f t="shared" si="50"/>
        <v>2884330.7743713297</v>
      </c>
      <c r="P116" s="39">
        <f t="shared" si="57"/>
        <v>0</v>
      </c>
      <c r="Q116" s="34">
        <f t="shared" si="35"/>
        <v>0</v>
      </c>
      <c r="R116" s="23">
        <f t="shared" si="51"/>
        <v>0</v>
      </c>
      <c r="S116" s="39">
        <f t="shared" si="58"/>
        <v>0</v>
      </c>
      <c r="T116" s="34">
        <f t="shared" si="36"/>
        <v>0</v>
      </c>
      <c r="U116" s="23">
        <f t="shared" si="37"/>
        <v>0</v>
      </c>
      <c r="V116" s="39">
        <f t="shared" si="59"/>
        <v>45214343.019091435</v>
      </c>
      <c r="W116" s="34">
        <f t="shared" si="38"/>
        <v>2601741.1305020079</v>
      </c>
      <c r="X116" s="3">
        <f t="shared" si="39"/>
        <v>282589.64386932144</v>
      </c>
      <c r="Y116" s="39">
        <f t="shared" si="52"/>
        <v>131941899.11370811</v>
      </c>
      <c r="Z116" s="34">
        <f t="shared" si="40"/>
        <v>0</v>
      </c>
      <c r="AA116" s="34">
        <v>0</v>
      </c>
      <c r="AB116" s="23">
        <f t="shared" si="41"/>
        <v>824636.86946067575</v>
      </c>
      <c r="AD116">
        <v>96</v>
      </c>
      <c r="AE116" s="3">
        <f t="shared" si="42"/>
        <v>0</v>
      </c>
      <c r="AF116" s="3">
        <f t="shared" si="43"/>
        <v>0</v>
      </c>
      <c r="AG116" s="3">
        <f t="shared" si="44"/>
        <v>2884330.7743713292</v>
      </c>
      <c r="AH116" s="3">
        <v>0</v>
      </c>
    </row>
    <row r="117" spans="2:34">
      <c r="B117">
        <v>97</v>
      </c>
      <c r="C117" s="3">
        <f t="shared" si="45"/>
        <v>175379137.87175825</v>
      </c>
      <c r="D117">
        <f t="shared" si="53"/>
        <v>9.9000000000000005E-2</v>
      </c>
      <c r="E117" s="13">
        <f t="shared" si="46"/>
        <v>8.6498744788083837E-3</v>
      </c>
      <c r="F117" s="15">
        <f t="shared" si="54"/>
        <v>192729622.66186601</v>
      </c>
      <c r="G117" s="16">
        <f t="shared" si="55"/>
        <v>1.2783815599451956E-3</v>
      </c>
      <c r="H117" s="17">
        <f t="shared" si="47"/>
        <v>1433844.9083394839</v>
      </c>
      <c r="I117" s="17">
        <f t="shared" si="48"/>
        <v>1096119.6116984889</v>
      </c>
      <c r="J117" s="2">
        <f t="shared" si="56"/>
        <v>246381.99566612518</v>
      </c>
      <c r="K117" s="2">
        <f t="shared" si="33"/>
        <v>1514876.3554559883</v>
      </c>
      <c r="L117" s="15">
        <f>K117/(1-SUM(G$21:G117))</f>
        <v>1667087.0443732482</v>
      </c>
      <c r="M117" s="15">
        <f t="shared" si="34"/>
        <v>191062535.61749277</v>
      </c>
      <c r="N117" s="2">
        <f t="shared" si="49"/>
        <v>1761258.3511221134</v>
      </c>
      <c r="O117" s="3">
        <f t="shared" si="50"/>
        <v>2857377.9628206026</v>
      </c>
      <c r="P117" s="39">
        <f t="shared" si="57"/>
        <v>0</v>
      </c>
      <c r="Q117" s="34">
        <f t="shared" ref="Q117:Q133" si="60">IF(P117&gt;N117+AB117, N117+AB117, P117)</f>
        <v>0</v>
      </c>
      <c r="R117" s="23">
        <f t="shared" si="51"/>
        <v>0</v>
      </c>
      <c r="S117" s="39">
        <f t="shared" si="58"/>
        <v>0</v>
      </c>
      <c r="T117" s="34">
        <f t="shared" ref="T117:T133" si="61">IF(N117+AB117-Q117&gt;0, IF(S117&gt;N117+AB117-Q117,N117+AB117-Q117,S117),0)</f>
        <v>0</v>
      </c>
      <c r="U117" s="23">
        <f t="shared" si="37"/>
        <v>0</v>
      </c>
      <c r="V117" s="39">
        <f t="shared" si="59"/>
        <v>42612601.888589427</v>
      </c>
      <c r="W117" s="34">
        <f t="shared" ref="W117:W133" si="62">IF(N117+AB117-Q117-T117&gt;0, IF(V117&gt;N117+AB117-Q117-T117,N117+AB117-Q117-T117,V117),0)</f>
        <v>2591049.2010169183</v>
      </c>
      <c r="X117" s="3">
        <f t="shared" si="39"/>
        <v>266328.76180368388</v>
      </c>
      <c r="Y117" s="39">
        <f t="shared" si="52"/>
        <v>132766535.98316878</v>
      </c>
      <c r="Z117" s="34">
        <f t="shared" ref="Z117:Z133" si="63">IF(N117+AB117-Q117-T117-W117&gt;0, IF(Y117&gt;N117+AB117-Q117-T117-W117,N117+AB117-Q117-T117-W117,Y117),0)</f>
        <v>0</v>
      </c>
      <c r="AA117" s="34">
        <v>0</v>
      </c>
      <c r="AB117" s="23">
        <f t="shared" ref="AB117:AB133" si="64">Y117*D$13/12</f>
        <v>829790.84989480488</v>
      </c>
      <c r="AD117">
        <v>97</v>
      </c>
      <c r="AE117" s="3">
        <f t="shared" si="42"/>
        <v>0</v>
      </c>
      <c r="AF117" s="3">
        <f t="shared" si="43"/>
        <v>0</v>
      </c>
      <c r="AG117" s="3">
        <f t="shared" si="44"/>
        <v>2857377.9628206021</v>
      </c>
      <c r="AH117" s="3">
        <v>0</v>
      </c>
    </row>
    <row r="118" spans="2:34">
      <c r="B118">
        <v>98</v>
      </c>
      <c r="C118" s="3">
        <f t="shared" si="45"/>
        <v>173617879.52063614</v>
      </c>
      <c r="D118">
        <f t="shared" si="53"/>
        <v>9.9000000000000005E-2</v>
      </c>
      <c r="E118" s="13">
        <f t="shared" si="46"/>
        <v>8.6498744788083837E-3</v>
      </c>
      <c r="F118" s="15">
        <f t="shared" si="54"/>
        <v>191062535.61749277</v>
      </c>
      <c r="G118" s="16">
        <f t="shared" si="55"/>
        <v>1.2870372684239914E-3</v>
      </c>
      <c r="H118" s="17">
        <f t="shared" si="47"/>
        <v>1421442.3298602689</v>
      </c>
      <c r="I118" s="17">
        <f t="shared" si="48"/>
        <v>1085111.7470039758</v>
      </c>
      <c r="J118" s="2">
        <f t="shared" si="56"/>
        <v>245904.60393929944</v>
      </c>
      <c r="K118" s="2">
        <f t="shared" si="33"/>
        <v>1499645.8211725433</v>
      </c>
      <c r="L118" s="15">
        <f>K118/(1-SUM(G$21:G118))</f>
        <v>1652666.9506941719</v>
      </c>
      <c r="M118" s="15">
        <f t="shared" si="34"/>
        <v>189409868.66679859</v>
      </c>
      <c r="N118" s="2">
        <f t="shared" si="49"/>
        <v>1745550.4251118428</v>
      </c>
      <c r="O118" s="3">
        <f t="shared" si="50"/>
        <v>2830662.1721158186</v>
      </c>
      <c r="P118" s="39">
        <f t="shared" si="57"/>
        <v>0</v>
      </c>
      <c r="Q118" s="34">
        <f t="shared" si="60"/>
        <v>0</v>
      </c>
      <c r="R118" s="23">
        <f t="shared" si="51"/>
        <v>0</v>
      </c>
      <c r="S118" s="39">
        <f t="shared" si="58"/>
        <v>0</v>
      </c>
      <c r="T118" s="34">
        <f t="shared" si="61"/>
        <v>0</v>
      </c>
      <c r="U118" s="23">
        <f t="shared" si="37"/>
        <v>0</v>
      </c>
      <c r="V118" s="39">
        <f t="shared" si="59"/>
        <v>40021552.687572509</v>
      </c>
      <c r="W118" s="34">
        <f t="shared" si="62"/>
        <v>2580527.4678184902</v>
      </c>
      <c r="X118" s="3">
        <f t="shared" si="39"/>
        <v>250134.70429732816</v>
      </c>
      <c r="Y118" s="39">
        <f t="shared" ref="Y118:Y134" si="65">Y117-Z117+AB117</f>
        <v>133596326.83306359</v>
      </c>
      <c r="Z118" s="34">
        <f t="shared" si="63"/>
        <v>0</v>
      </c>
      <c r="AA118" s="34">
        <v>0</v>
      </c>
      <c r="AB118" s="23">
        <f t="shared" si="64"/>
        <v>834977.04270664742</v>
      </c>
      <c r="AD118">
        <v>98</v>
      </c>
      <c r="AE118" s="3">
        <f t="shared" si="42"/>
        <v>0</v>
      </c>
      <c r="AF118" s="3">
        <f t="shared" si="43"/>
        <v>0</v>
      </c>
      <c r="AG118" s="3">
        <f t="shared" si="44"/>
        <v>2830662.1721158186</v>
      </c>
      <c r="AH118" s="3">
        <v>0</v>
      </c>
    </row>
    <row r="119" spans="2:34">
      <c r="B119">
        <v>99</v>
      </c>
      <c r="C119" s="3">
        <f t="shared" si="45"/>
        <v>171872329.09552431</v>
      </c>
      <c r="D119">
        <f t="shared" si="53"/>
        <v>9.9000000000000005E-2</v>
      </c>
      <c r="E119" s="13">
        <f t="shared" si="46"/>
        <v>8.6498744788083837E-3</v>
      </c>
      <c r="F119" s="15">
        <f t="shared" si="54"/>
        <v>189409868.66679859</v>
      </c>
      <c r="G119" s="16">
        <f t="shared" si="55"/>
        <v>1.2957515832622789E-3</v>
      </c>
      <c r="H119" s="17">
        <f t="shared" si="47"/>
        <v>1409147.0321281124</v>
      </c>
      <c r="I119" s="17">
        <f t="shared" si="48"/>
        <v>1074202.0568470268</v>
      </c>
      <c r="J119" s="2">
        <f t="shared" si="56"/>
        <v>245428.13721050459</v>
      </c>
      <c r="K119" s="2">
        <f t="shared" si="33"/>
        <v>1484551.1504762927</v>
      </c>
      <c r="L119" s="15">
        <f>K119/(1-SUM(G$21:G119))</f>
        <v>1638371.5890153926</v>
      </c>
      <c r="M119" s="15">
        <f t="shared" si="34"/>
        <v>187771497.0777832</v>
      </c>
      <c r="N119" s="2">
        <f t="shared" si="49"/>
        <v>1729979.2876867973</v>
      </c>
      <c r="O119" s="3">
        <f t="shared" si="50"/>
        <v>2804181.3445338244</v>
      </c>
      <c r="P119" s="39">
        <f t="shared" si="57"/>
        <v>0</v>
      </c>
      <c r="Q119" s="34">
        <f t="shared" si="60"/>
        <v>0</v>
      </c>
      <c r="R119" s="23">
        <f t="shared" si="51"/>
        <v>0</v>
      </c>
      <c r="S119" s="39">
        <f t="shared" si="58"/>
        <v>0</v>
      </c>
      <c r="T119" s="34">
        <f t="shared" si="61"/>
        <v>0</v>
      </c>
      <c r="U119" s="23">
        <f t="shared" si="37"/>
        <v>0</v>
      </c>
      <c r="V119" s="39">
        <f t="shared" si="59"/>
        <v>37441025.219754018</v>
      </c>
      <c r="W119" s="34">
        <f t="shared" si="62"/>
        <v>2570174.9369103615</v>
      </c>
      <c r="X119" s="3">
        <f t="shared" si="39"/>
        <v>234006.40762346261</v>
      </c>
      <c r="Y119" s="39">
        <f t="shared" si="65"/>
        <v>134431303.87577024</v>
      </c>
      <c r="Z119" s="34">
        <f t="shared" si="63"/>
        <v>0</v>
      </c>
      <c r="AA119" s="34">
        <v>0</v>
      </c>
      <c r="AB119" s="23">
        <f t="shared" si="64"/>
        <v>840195.64922356408</v>
      </c>
      <c r="AD119">
        <v>99</v>
      </c>
      <c r="AE119" s="3">
        <f t="shared" si="42"/>
        <v>0</v>
      </c>
      <c r="AF119" s="3">
        <f t="shared" si="43"/>
        <v>0</v>
      </c>
      <c r="AG119" s="3">
        <f t="shared" si="44"/>
        <v>2804181.3445338244</v>
      </c>
      <c r="AH119" s="3">
        <v>0</v>
      </c>
    </row>
    <row r="120" spans="2:34">
      <c r="B120">
        <v>100</v>
      </c>
      <c r="C120" s="3">
        <f t="shared" si="45"/>
        <v>170142349.80783749</v>
      </c>
      <c r="D120">
        <f t="shared" si="53"/>
        <v>9.9000000000000005E-2</v>
      </c>
      <c r="E120" s="13">
        <f t="shared" si="46"/>
        <v>8.6498744788083837E-3</v>
      </c>
      <c r="F120" s="15">
        <f t="shared" si="54"/>
        <v>187771497.0777832</v>
      </c>
      <c r="G120" s="16">
        <f t="shared" si="55"/>
        <v>1.3045249012739509E-3</v>
      </c>
      <c r="H120" s="17">
        <f t="shared" si="47"/>
        <v>1396958.0871780191</v>
      </c>
      <c r="I120" s="17">
        <f t="shared" si="48"/>
        <v>1063389.6862989843</v>
      </c>
      <c r="J120" s="2">
        <f t="shared" si="56"/>
        <v>244952.59368745709</v>
      </c>
      <c r="K120" s="2">
        <f t="shared" si="33"/>
        <v>1469591.1601786469</v>
      </c>
      <c r="L120" s="15">
        <f>K120/(1-SUM(G$21:G120))</f>
        <v>1624199.8804207633</v>
      </c>
      <c r="M120" s="15">
        <f t="shared" si="34"/>
        <v>186147297.19736242</v>
      </c>
      <c r="N120" s="2">
        <f t="shared" si="49"/>
        <v>1714543.7538661039</v>
      </c>
      <c r="O120" s="3">
        <f t="shared" si="50"/>
        <v>2777933.4401650885</v>
      </c>
      <c r="P120" s="39">
        <f t="shared" si="57"/>
        <v>0</v>
      </c>
      <c r="Q120" s="34">
        <f t="shared" si="60"/>
        <v>0</v>
      </c>
      <c r="R120" s="23">
        <f t="shared" si="51"/>
        <v>0</v>
      </c>
      <c r="S120" s="39">
        <f t="shared" si="58"/>
        <v>0</v>
      </c>
      <c r="T120" s="34">
        <f t="shared" si="61"/>
        <v>0</v>
      </c>
      <c r="U120" s="23">
        <f t="shared" si="37"/>
        <v>0</v>
      </c>
      <c r="V120" s="39">
        <f t="shared" si="59"/>
        <v>34870850.282843657</v>
      </c>
      <c r="W120" s="34">
        <f t="shared" si="62"/>
        <v>2559990.6258973153</v>
      </c>
      <c r="X120" s="3">
        <f t="shared" si="39"/>
        <v>217942.81426777283</v>
      </c>
      <c r="Y120" s="39">
        <f t="shared" si="65"/>
        <v>135271499.52499381</v>
      </c>
      <c r="Z120" s="34">
        <f t="shared" si="63"/>
        <v>0</v>
      </c>
      <c r="AA120" s="34">
        <v>0</v>
      </c>
      <c r="AB120" s="23">
        <f t="shared" si="64"/>
        <v>845446.87203121127</v>
      </c>
      <c r="AD120">
        <v>100</v>
      </c>
      <c r="AE120" s="3">
        <f t="shared" si="42"/>
        <v>0</v>
      </c>
      <c r="AF120" s="3">
        <f t="shared" si="43"/>
        <v>0</v>
      </c>
      <c r="AG120" s="3">
        <f t="shared" si="44"/>
        <v>2777933.440165088</v>
      </c>
      <c r="AH120" s="3">
        <v>0</v>
      </c>
    </row>
    <row r="121" spans="2:34">
      <c r="B121">
        <v>101</v>
      </c>
      <c r="C121" s="3">
        <f t="shared" si="45"/>
        <v>168427806.05397138</v>
      </c>
      <c r="D121">
        <f t="shared" si="53"/>
        <v>9.9000000000000005E-2</v>
      </c>
      <c r="E121" s="13">
        <f t="shared" si="46"/>
        <v>8.6498744788083837E-3</v>
      </c>
      <c r="F121" s="15">
        <f t="shared" si="54"/>
        <v>186147297.19736242</v>
      </c>
      <c r="G121" s="16">
        <f t="shared" si="55"/>
        <v>1.31335762195966E-3</v>
      </c>
      <c r="H121" s="17">
        <f t="shared" si="47"/>
        <v>1384874.575071773</v>
      </c>
      <c r="I121" s="17">
        <f t="shared" si="48"/>
        <v>1052673.7878373212</v>
      </c>
      <c r="J121" s="2">
        <f t="shared" si="56"/>
        <v>244477.97158134601</v>
      </c>
      <c r="K121" s="2">
        <f t="shared" si="33"/>
        <v>1454764.6773409229</v>
      </c>
      <c r="L121" s="15">
        <f>K121/(1-SUM(G$21:G121))</f>
        <v>1610150.755326628</v>
      </c>
      <c r="M121" s="15">
        <f t="shared" si="34"/>
        <v>184537146.44203579</v>
      </c>
      <c r="N121" s="2">
        <f t="shared" si="49"/>
        <v>1699242.6489222688</v>
      </c>
      <c r="O121" s="3">
        <f t="shared" si="50"/>
        <v>2751916.4367595902</v>
      </c>
      <c r="P121" s="39">
        <f t="shared" si="57"/>
        <v>0</v>
      </c>
      <c r="Q121" s="34">
        <f t="shared" si="60"/>
        <v>0</v>
      </c>
      <c r="R121" s="23">
        <f t="shared" si="51"/>
        <v>0</v>
      </c>
      <c r="S121" s="39">
        <f t="shared" si="58"/>
        <v>0</v>
      </c>
      <c r="T121" s="34">
        <f t="shared" si="61"/>
        <v>0</v>
      </c>
      <c r="U121" s="23">
        <f t="shared" si="37"/>
        <v>0</v>
      </c>
      <c r="V121" s="39">
        <f t="shared" si="59"/>
        <v>32310859.656946342</v>
      </c>
      <c r="W121" s="34">
        <f t="shared" si="62"/>
        <v>2549973.5639036749</v>
      </c>
      <c r="X121" s="3">
        <f t="shared" si="39"/>
        <v>201942.87285591464</v>
      </c>
      <c r="Y121" s="39">
        <f t="shared" si="65"/>
        <v>136116946.39702502</v>
      </c>
      <c r="Z121" s="34">
        <f t="shared" si="63"/>
        <v>0</v>
      </c>
      <c r="AA121" s="34">
        <v>0</v>
      </c>
      <c r="AB121" s="23">
        <f t="shared" si="64"/>
        <v>850730.9149814063</v>
      </c>
      <c r="AD121">
        <v>101</v>
      </c>
      <c r="AE121" s="3">
        <f t="shared" si="42"/>
        <v>0</v>
      </c>
      <c r="AF121" s="3">
        <f t="shared" si="43"/>
        <v>0</v>
      </c>
      <c r="AG121" s="3">
        <f t="shared" si="44"/>
        <v>2751916.4367595897</v>
      </c>
      <c r="AH121" s="3">
        <v>0</v>
      </c>
    </row>
    <row r="122" spans="2:34">
      <c r="B122">
        <v>102</v>
      </c>
      <c r="C122" s="3">
        <f t="shared" si="45"/>
        <v>166728563.40504912</v>
      </c>
      <c r="D122">
        <f t="shared" si="53"/>
        <v>9.9000000000000005E-2</v>
      </c>
      <c r="E122" s="13">
        <f t="shared" si="46"/>
        <v>8.6498744788083837E-3</v>
      </c>
      <c r="F122" s="15">
        <f t="shared" si="54"/>
        <v>184537146.44203579</v>
      </c>
      <c r="G122" s="16">
        <f t="shared" si="55"/>
        <v>1.3222501475250118E-3</v>
      </c>
      <c r="H122" s="17">
        <f t="shared" si="47"/>
        <v>1372895.5838285089</v>
      </c>
      <c r="I122" s="17">
        <f t="shared" si="48"/>
        <v>1042053.521281557</v>
      </c>
      <c r="J122" s="2">
        <f t="shared" si="56"/>
        <v>244004.26910682654</v>
      </c>
      <c r="K122" s="2">
        <f t="shared" si="33"/>
        <v>1440070.5391856523</v>
      </c>
      <c r="L122" s="15">
        <f>K122/(1-SUM(G$21:G122))</f>
        <v>1596223.1534010943</v>
      </c>
      <c r="M122" s="15">
        <f t="shared" si="34"/>
        <v>182940923.28863469</v>
      </c>
      <c r="N122" s="2">
        <f t="shared" si="49"/>
        <v>1684074.8082924788</v>
      </c>
      <c r="O122" s="3">
        <f t="shared" si="50"/>
        <v>2726128.3295740359</v>
      </c>
      <c r="P122" s="39">
        <f t="shared" si="57"/>
        <v>0</v>
      </c>
      <c r="Q122" s="34">
        <f t="shared" si="60"/>
        <v>0</v>
      </c>
      <c r="R122" s="23">
        <f t="shared" si="51"/>
        <v>0</v>
      </c>
      <c r="S122" s="39">
        <f t="shared" si="58"/>
        <v>0</v>
      </c>
      <c r="T122" s="34">
        <f t="shared" si="61"/>
        <v>0</v>
      </c>
      <c r="U122" s="23">
        <f t="shared" si="37"/>
        <v>0</v>
      </c>
      <c r="V122" s="39">
        <f t="shared" si="59"/>
        <v>29760886.093042668</v>
      </c>
      <c r="W122" s="34">
        <f t="shared" si="62"/>
        <v>2540122.791492519</v>
      </c>
      <c r="X122" s="3">
        <f t="shared" si="39"/>
        <v>186005.53808151666</v>
      </c>
      <c r="Y122" s="39">
        <f t="shared" si="65"/>
        <v>136967677.31200641</v>
      </c>
      <c r="Z122" s="34">
        <f t="shared" si="63"/>
        <v>0</v>
      </c>
      <c r="AA122" s="34">
        <v>0</v>
      </c>
      <c r="AB122" s="23">
        <f t="shared" si="64"/>
        <v>856047.98320004006</v>
      </c>
      <c r="AD122">
        <v>102</v>
      </c>
      <c r="AE122" s="3">
        <f t="shared" si="42"/>
        <v>0</v>
      </c>
      <c r="AF122" s="3">
        <f t="shared" si="43"/>
        <v>0</v>
      </c>
      <c r="AG122" s="3">
        <f t="shared" si="44"/>
        <v>2726128.3295740355</v>
      </c>
      <c r="AH122" s="3">
        <v>0</v>
      </c>
    </row>
    <row r="123" spans="2:34">
      <c r="B123">
        <v>103</v>
      </c>
      <c r="C123" s="3">
        <f t="shared" si="45"/>
        <v>165044488.59675664</v>
      </c>
      <c r="D123">
        <f t="shared" si="53"/>
        <v>9.9000000000000005E-2</v>
      </c>
      <c r="E123" s="13">
        <f t="shared" si="46"/>
        <v>8.6498744788083837E-3</v>
      </c>
      <c r="F123" s="15">
        <f t="shared" si="54"/>
        <v>182940923.28863469</v>
      </c>
      <c r="G123" s="16">
        <f t="shared" si="55"/>
        <v>1.3312028828988793E-3</v>
      </c>
      <c r="H123" s="17">
        <f t="shared" si="47"/>
        <v>1361020.2093558817</v>
      </c>
      <c r="I123" s="17">
        <f t="shared" si="48"/>
        <v>1031528.0537297289</v>
      </c>
      <c r="J123" s="2">
        <f t="shared" si="56"/>
        <v>243531.48448201321</v>
      </c>
      <c r="K123" s="2">
        <f t="shared" si="33"/>
        <v>1425507.5930086591</v>
      </c>
      <c r="L123" s="15">
        <f>K123/(1-SUM(G$21:G123))</f>
        <v>1582416.023484007</v>
      </c>
      <c r="M123" s="15">
        <f t="shared" si="34"/>
        <v>181358507.26515067</v>
      </c>
      <c r="N123" s="2">
        <f t="shared" si="49"/>
        <v>1669039.0774906722</v>
      </c>
      <c r="O123" s="3">
        <f t="shared" si="50"/>
        <v>2700567.1312204013</v>
      </c>
      <c r="P123" s="39">
        <f t="shared" si="57"/>
        <v>0</v>
      </c>
      <c r="Q123" s="34">
        <f t="shared" si="60"/>
        <v>0</v>
      </c>
      <c r="R123" s="23">
        <f t="shared" si="51"/>
        <v>0</v>
      </c>
      <c r="S123" s="39">
        <f t="shared" si="58"/>
        <v>0</v>
      </c>
      <c r="T123" s="34">
        <f t="shared" si="61"/>
        <v>0</v>
      </c>
      <c r="U123" s="23">
        <f t="shared" si="37"/>
        <v>0</v>
      </c>
      <c r="V123" s="39">
        <f t="shared" si="59"/>
        <v>27220763.30155015</v>
      </c>
      <c r="W123" s="34">
        <f t="shared" si="62"/>
        <v>2530437.3605857128</v>
      </c>
      <c r="X123" s="3">
        <f t="shared" si="39"/>
        <v>170129.77063468844</v>
      </c>
      <c r="Y123" s="39">
        <f t="shared" si="65"/>
        <v>137823725.29520646</v>
      </c>
      <c r="Z123" s="34">
        <f t="shared" si="63"/>
        <v>0</v>
      </c>
      <c r="AA123" s="34">
        <v>0</v>
      </c>
      <c r="AB123" s="23">
        <f t="shared" si="64"/>
        <v>861398.28309504036</v>
      </c>
      <c r="AD123">
        <v>103</v>
      </c>
      <c r="AE123" s="3">
        <f t="shared" si="42"/>
        <v>0</v>
      </c>
      <c r="AF123" s="3">
        <f t="shared" si="43"/>
        <v>0</v>
      </c>
      <c r="AG123" s="3">
        <f t="shared" si="44"/>
        <v>2700567.1312204013</v>
      </c>
      <c r="AH123" s="3">
        <v>0</v>
      </c>
    </row>
    <row r="124" spans="2:34">
      <c r="B124">
        <v>104</v>
      </c>
      <c r="C124" s="3">
        <f t="shared" si="45"/>
        <v>163375449.51926595</v>
      </c>
      <c r="D124">
        <f t="shared" si="53"/>
        <v>9.9000000000000005E-2</v>
      </c>
      <c r="E124" s="13">
        <f t="shared" si="46"/>
        <v>8.6498744788083837E-3</v>
      </c>
      <c r="F124" s="15">
        <f t="shared" si="54"/>
        <v>181358507.26515067</v>
      </c>
      <c r="G124" s="16">
        <f t="shared" si="55"/>
        <v>1.3402162357518408E-3</v>
      </c>
      <c r="H124" s="17">
        <f t="shared" si="47"/>
        <v>1349247.5553818315</v>
      </c>
      <c r="I124" s="17">
        <f t="shared" si="48"/>
        <v>1021096.5594954122</v>
      </c>
      <c r="J124" s="2">
        <f t="shared" si="56"/>
        <v>243059.6159284731</v>
      </c>
      <c r="K124" s="2">
        <f t="shared" si="33"/>
        <v>1411074.6960918973</v>
      </c>
      <c r="L124" s="15">
        <f>K124/(1-SUM(G$21:G124))</f>
        <v>1568728.3235076154</v>
      </c>
      <c r="M124" s="15">
        <f t="shared" si="34"/>
        <v>179789778.94164306</v>
      </c>
      <c r="N124" s="2">
        <f t="shared" si="49"/>
        <v>1654134.3120203705</v>
      </c>
      <c r="O124" s="3">
        <f t="shared" si="50"/>
        <v>2675230.8715157825</v>
      </c>
      <c r="P124" s="39">
        <f t="shared" si="57"/>
        <v>0</v>
      </c>
      <c r="Q124" s="34">
        <f t="shared" si="60"/>
        <v>0</v>
      </c>
      <c r="R124" s="23">
        <f t="shared" si="51"/>
        <v>0</v>
      </c>
      <c r="S124" s="39">
        <f t="shared" si="58"/>
        <v>0</v>
      </c>
      <c r="T124" s="34">
        <f t="shared" si="61"/>
        <v>0</v>
      </c>
      <c r="U124" s="23">
        <f t="shared" si="37"/>
        <v>0</v>
      </c>
      <c r="V124" s="39">
        <f t="shared" si="59"/>
        <v>24690325.940964438</v>
      </c>
      <c r="W124" s="34">
        <f t="shared" si="62"/>
        <v>2520916.3343847548</v>
      </c>
      <c r="X124" s="3">
        <f t="shared" si="39"/>
        <v>154314.53713102773</v>
      </c>
      <c r="Y124" s="39">
        <f t="shared" si="65"/>
        <v>138685123.57830149</v>
      </c>
      <c r="Z124" s="34">
        <f t="shared" si="63"/>
        <v>0</v>
      </c>
      <c r="AA124" s="34">
        <v>0</v>
      </c>
      <c r="AB124" s="23">
        <f t="shared" si="64"/>
        <v>866782.02236438438</v>
      </c>
      <c r="AD124">
        <v>104</v>
      </c>
      <c r="AE124" s="3">
        <f t="shared" si="42"/>
        <v>0</v>
      </c>
      <c r="AF124" s="3">
        <f t="shared" si="43"/>
        <v>0</v>
      </c>
      <c r="AG124" s="3">
        <f t="shared" si="44"/>
        <v>2675230.8715157825</v>
      </c>
      <c r="AH124" s="3">
        <v>0</v>
      </c>
    </row>
    <row r="125" spans="2:34">
      <c r="B125">
        <v>105</v>
      </c>
      <c r="C125" s="3">
        <f t="shared" si="45"/>
        <v>161721315.20724559</v>
      </c>
      <c r="D125">
        <f t="shared" si="53"/>
        <v>9.9000000000000005E-2</v>
      </c>
      <c r="E125" s="13">
        <f t="shared" si="46"/>
        <v>8.6498744788083837E-3</v>
      </c>
      <c r="F125" s="15">
        <f t="shared" si="54"/>
        <v>179789778.94164306</v>
      </c>
      <c r="G125" s="16">
        <f t="shared" si="55"/>
        <v>1.3492906165147442E-3</v>
      </c>
      <c r="H125" s="17">
        <f t="shared" si="47"/>
        <v>1337576.7333869396</v>
      </c>
      <c r="I125" s="17">
        <f t="shared" si="48"/>
        <v>1010758.2200452848</v>
      </c>
      <c r="J125" s="2">
        <f t="shared" si="56"/>
        <v>242588.66167121913</v>
      </c>
      <c r="K125" s="2">
        <f t="shared" si="33"/>
        <v>1396770.7156170416</v>
      </c>
      <c r="L125" s="15">
        <f>K125/(1-SUM(G$21:G125))</f>
        <v>1555159.0204179229</v>
      </c>
      <c r="M125" s="15">
        <f t="shared" si="34"/>
        <v>178234619.92122513</v>
      </c>
      <c r="N125" s="2">
        <f t="shared" si="49"/>
        <v>1639359.3772882607</v>
      </c>
      <c r="O125" s="3">
        <f t="shared" si="50"/>
        <v>2650117.5973335458</v>
      </c>
      <c r="P125" s="39">
        <f t="shared" si="57"/>
        <v>0</v>
      </c>
      <c r="Q125" s="34">
        <f t="shared" si="60"/>
        <v>0</v>
      </c>
      <c r="R125" s="23">
        <f t="shared" si="51"/>
        <v>0</v>
      </c>
      <c r="S125" s="39">
        <f t="shared" si="58"/>
        <v>0</v>
      </c>
      <c r="T125" s="34">
        <f t="shared" si="61"/>
        <v>0</v>
      </c>
      <c r="U125" s="23">
        <f t="shared" si="37"/>
        <v>0</v>
      </c>
      <c r="V125" s="39">
        <f t="shared" si="59"/>
        <v>22169409.606579684</v>
      </c>
      <c r="W125" s="34">
        <f t="shared" si="62"/>
        <v>2511558.7872924223</v>
      </c>
      <c r="X125" s="3">
        <f t="shared" si="39"/>
        <v>138558.81004112301</v>
      </c>
      <c r="Y125" s="39">
        <f t="shared" si="65"/>
        <v>139551905.60066587</v>
      </c>
      <c r="Z125" s="34">
        <f t="shared" si="63"/>
        <v>0</v>
      </c>
      <c r="AA125" s="34">
        <v>0</v>
      </c>
      <c r="AB125" s="23">
        <f t="shared" si="64"/>
        <v>872199.41000416165</v>
      </c>
      <c r="AD125">
        <v>105</v>
      </c>
      <c r="AE125" s="3">
        <f t="shared" si="42"/>
        <v>0</v>
      </c>
      <c r="AF125" s="3">
        <f t="shared" si="43"/>
        <v>0</v>
      </c>
      <c r="AG125" s="3">
        <f t="shared" si="44"/>
        <v>2650117.5973335453</v>
      </c>
      <c r="AH125" s="3">
        <v>0</v>
      </c>
    </row>
    <row r="126" spans="2:34">
      <c r="B126">
        <v>106</v>
      </c>
      <c r="C126" s="3">
        <f t="shared" si="45"/>
        <v>160081955.82995734</v>
      </c>
      <c r="D126">
        <f t="shared" si="53"/>
        <v>9.9000000000000005E-2</v>
      </c>
      <c r="E126" s="13">
        <f t="shared" si="46"/>
        <v>8.6498744788083837E-3</v>
      </c>
      <c r="F126" s="15">
        <f t="shared" si="54"/>
        <v>178234619.92122513</v>
      </c>
      <c r="G126" s="16">
        <f t="shared" si="55"/>
        <v>1.3584264383973961E-3</v>
      </c>
      <c r="H126" s="17">
        <f t="shared" si="47"/>
        <v>1326006.8625373682</v>
      </c>
      <c r="I126" s="17">
        <f t="shared" si="48"/>
        <v>1000512.2239372333</v>
      </c>
      <c r="J126" s="2">
        <f t="shared" si="56"/>
        <v>242118.61993870343</v>
      </c>
      <c r="K126" s="2">
        <f t="shared" si="33"/>
        <v>1382594.5285798269</v>
      </c>
      <c r="L126" s="15">
        <f>K126/(1-SUM(G$21:G126))</f>
        <v>1541707.0900967214</v>
      </c>
      <c r="M126" s="15">
        <f t="shared" si="34"/>
        <v>176692912.83112842</v>
      </c>
      <c r="N126" s="2">
        <f t="shared" si="49"/>
        <v>1624713.1485185304</v>
      </c>
      <c r="O126" s="3">
        <f t="shared" si="50"/>
        <v>2625225.3724557636</v>
      </c>
      <c r="P126" s="39">
        <f t="shared" si="57"/>
        <v>0</v>
      </c>
      <c r="Q126" s="34">
        <f t="shared" si="60"/>
        <v>0</v>
      </c>
      <c r="R126" s="23">
        <f t="shared" si="51"/>
        <v>0</v>
      </c>
      <c r="S126" s="39">
        <f t="shared" si="58"/>
        <v>0</v>
      </c>
      <c r="T126" s="34">
        <f t="shared" si="61"/>
        <v>0</v>
      </c>
      <c r="U126" s="23">
        <f t="shared" si="37"/>
        <v>0</v>
      </c>
      <c r="V126" s="39">
        <f t="shared" si="59"/>
        <v>19657850.819287263</v>
      </c>
      <c r="W126" s="34">
        <f t="shared" si="62"/>
        <v>2502363.804835218</v>
      </c>
      <c r="X126" s="3">
        <f t="shared" si="39"/>
        <v>122861.56762054539</v>
      </c>
      <c r="Y126" s="39">
        <f t="shared" si="65"/>
        <v>140424105.01067004</v>
      </c>
      <c r="Z126" s="34">
        <f t="shared" si="63"/>
        <v>0</v>
      </c>
      <c r="AA126" s="34">
        <v>0</v>
      </c>
      <c r="AB126" s="23">
        <f t="shared" si="64"/>
        <v>877650.6563166877</v>
      </c>
      <c r="AD126">
        <v>106</v>
      </c>
      <c r="AE126" s="3">
        <f t="shared" si="42"/>
        <v>0</v>
      </c>
      <c r="AF126" s="3">
        <f t="shared" si="43"/>
        <v>0</v>
      </c>
      <c r="AG126" s="3">
        <f t="shared" si="44"/>
        <v>2625225.3724557636</v>
      </c>
      <c r="AH126" s="3">
        <v>0</v>
      </c>
    </row>
    <row r="127" spans="2:34">
      <c r="B127">
        <v>107</v>
      </c>
      <c r="C127" s="3">
        <f t="shared" si="45"/>
        <v>158457242.6814388</v>
      </c>
      <c r="D127">
        <f t="shared" si="53"/>
        <v>9.9000000000000005E-2</v>
      </c>
      <c r="E127" s="13">
        <f t="shared" si="46"/>
        <v>8.6498744788083837E-3</v>
      </c>
      <c r="F127" s="15">
        <f t="shared" si="54"/>
        <v>176692912.83112842</v>
      </c>
      <c r="G127" s="16">
        <f t="shared" si="55"/>
        <v>1.3676241174073785E-3</v>
      </c>
      <c r="H127" s="17">
        <f t="shared" si="47"/>
        <v>1314537.0696183816</v>
      </c>
      <c r="I127" s="17">
        <f t="shared" si="48"/>
        <v>990357.76675899245</v>
      </c>
      <c r="J127" s="2">
        <f t="shared" si="56"/>
        <v>241649.48896281086</v>
      </c>
      <c r="K127" s="2">
        <f t="shared" si="33"/>
        <v>1368545.0217051276</v>
      </c>
      <c r="L127" s="15">
        <f>K127/(1-SUM(G$21:G127))</f>
        <v>1528371.517284296</v>
      </c>
      <c r="M127" s="15">
        <f t="shared" si="34"/>
        <v>175164541.31384411</v>
      </c>
      <c r="N127" s="2">
        <f t="shared" si="49"/>
        <v>1610194.5106679385</v>
      </c>
      <c r="O127" s="3">
        <f t="shared" si="50"/>
        <v>2600552.2774269311</v>
      </c>
      <c r="P127" s="39">
        <f t="shared" si="57"/>
        <v>0</v>
      </c>
      <c r="Q127" s="34">
        <f t="shared" si="60"/>
        <v>0</v>
      </c>
      <c r="R127" s="23">
        <f t="shared" si="51"/>
        <v>0</v>
      </c>
      <c r="S127" s="39">
        <f t="shared" si="58"/>
        <v>0</v>
      </c>
      <c r="T127" s="34">
        <f t="shared" si="61"/>
        <v>0</v>
      </c>
      <c r="U127" s="23">
        <f t="shared" si="37"/>
        <v>0</v>
      </c>
      <c r="V127" s="39">
        <f t="shared" si="59"/>
        <v>17155487.014452044</v>
      </c>
      <c r="W127" s="34">
        <f t="shared" si="62"/>
        <v>2493330.4835866056</v>
      </c>
      <c r="X127" s="3">
        <f t="shared" si="39"/>
        <v>107221.79384032526</v>
      </c>
      <c r="Y127" s="39">
        <f t="shared" si="65"/>
        <v>141301755.66698673</v>
      </c>
      <c r="Z127" s="34">
        <f t="shared" si="63"/>
        <v>0</v>
      </c>
      <c r="AA127" s="34">
        <v>0</v>
      </c>
      <c r="AB127" s="23">
        <f t="shared" si="64"/>
        <v>883135.97291866702</v>
      </c>
      <c r="AD127">
        <v>107</v>
      </c>
      <c r="AE127" s="3">
        <f t="shared" si="42"/>
        <v>0</v>
      </c>
      <c r="AF127" s="3">
        <f t="shared" si="43"/>
        <v>0</v>
      </c>
      <c r="AG127" s="3">
        <f t="shared" si="44"/>
        <v>2600552.2774269311</v>
      </c>
      <c r="AH127" s="3">
        <v>0</v>
      </c>
    </row>
    <row r="128" spans="2:34">
      <c r="B128">
        <v>108</v>
      </c>
      <c r="C128" s="3">
        <f t="shared" si="45"/>
        <v>156847048.17077088</v>
      </c>
      <c r="D128">
        <f t="shared" si="53"/>
        <v>9.9000000000000005E-2</v>
      </c>
      <c r="E128" s="13">
        <f t="shared" si="46"/>
        <v>8.6498744788083837E-3</v>
      </c>
      <c r="F128" s="15">
        <f t="shared" si="54"/>
        <v>175164541.31384411</v>
      </c>
      <c r="G128" s="16">
        <f t="shared" si="55"/>
        <v>1.3768840723689913E-3</v>
      </c>
      <c r="H128" s="17">
        <f t="shared" si="47"/>
        <v>1303166.4889684417</v>
      </c>
      <c r="I128" s="17">
        <f t="shared" si="48"/>
        <v>980294.05106731795</v>
      </c>
      <c r="J128" s="2">
        <f t="shared" si="56"/>
        <v>241181.2669788521</v>
      </c>
      <c r="K128" s="2">
        <f t="shared" si="33"/>
        <v>1354621.0913627732</v>
      </c>
      <c r="L128" s="15">
        <f>K128/(1-SUM(G$21:G128))</f>
        <v>1515151.295502801</v>
      </c>
      <c r="M128" s="15">
        <f t="shared" si="34"/>
        <v>173649390.0183413</v>
      </c>
      <c r="N128" s="2">
        <f t="shared" si="49"/>
        <v>1595802.3583416254</v>
      </c>
      <c r="O128" s="3">
        <f t="shared" si="50"/>
        <v>2576096.4094089433</v>
      </c>
      <c r="P128" s="39">
        <f t="shared" si="57"/>
        <v>0</v>
      </c>
      <c r="Q128" s="34">
        <f t="shared" si="60"/>
        <v>0</v>
      </c>
      <c r="R128" s="23">
        <f t="shared" si="51"/>
        <v>0</v>
      </c>
      <c r="S128" s="39">
        <f t="shared" si="58"/>
        <v>0</v>
      </c>
      <c r="T128" s="34">
        <f t="shared" si="61"/>
        <v>0</v>
      </c>
      <c r="U128" s="23">
        <f t="shared" si="37"/>
        <v>0</v>
      </c>
      <c r="V128" s="39">
        <f t="shared" si="59"/>
        <v>14662156.530865438</v>
      </c>
      <c r="W128" s="34">
        <f t="shared" si="62"/>
        <v>2484457.9310910343</v>
      </c>
      <c r="X128" s="3">
        <f t="shared" si="39"/>
        <v>91638.478317908986</v>
      </c>
      <c r="Y128" s="39">
        <f t="shared" si="65"/>
        <v>142184891.63990539</v>
      </c>
      <c r="Z128" s="34">
        <f t="shared" si="63"/>
        <v>0</v>
      </c>
      <c r="AA128" s="34">
        <v>0</v>
      </c>
      <c r="AB128" s="23">
        <f t="shared" si="64"/>
        <v>888655.57274940878</v>
      </c>
      <c r="AD128">
        <v>108</v>
      </c>
      <c r="AE128" s="3">
        <f t="shared" si="42"/>
        <v>0</v>
      </c>
      <c r="AF128" s="3">
        <f t="shared" si="43"/>
        <v>0</v>
      </c>
      <c r="AG128" s="3">
        <f t="shared" si="44"/>
        <v>2576096.4094089433</v>
      </c>
      <c r="AH128" s="3">
        <v>0</v>
      </c>
    </row>
    <row r="129" spans="2:34">
      <c r="B129">
        <v>109</v>
      </c>
      <c r="C129" s="3">
        <f t="shared" si="45"/>
        <v>155251245.81242925</v>
      </c>
      <c r="D129">
        <f t="shared" si="53"/>
        <v>9.9000000000000005E-2</v>
      </c>
      <c r="E129" s="13">
        <f t="shared" si="46"/>
        <v>8.6498744788083837E-3</v>
      </c>
      <c r="F129" s="15">
        <f t="shared" si="54"/>
        <v>173649390.0183413</v>
      </c>
      <c r="G129" s="16">
        <f t="shared" si="55"/>
        <v>1.386206724942323E-3</v>
      </c>
      <c r="H129" s="17">
        <f t="shared" si="47"/>
        <v>1291894.2624138754</v>
      </c>
      <c r="I129" s="17">
        <f t="shared" si="48"/>
        <v>970320.28632768278</v>
      </c>
      <c r="J129" s="2">
        <f t="shared" si="56"/>
        <v>240713.952225557</v>
      </c>
      <c r="K129" s="2">
        <f t="shared" si="33"/>
        <v>1340821.6434840898</v>
      </c>
      <c r="L129" s="15">
        <f>K129/(1-SUM(G$21:G129))</f>
        <v>1502045.4269802978</v>
      </c>
      <c r="M129" s="15">
        <f t="shared" si="34"/>
        <v>172147344.59136102</v>
      </c>
      <c r="N129" s="2">
        <f t="shared" si="49"/>
        <v>1581535.5957096468</v>
      </c>
      <c r="O129" s="3">
        <f t="shared" si="50"/>
        <v>2551855.8820373295</v>
      </c>
      <c r="P129" s="39">
        <f t="shared" si="57"/>
        <v>0</v>
      </c>
      <c r="Q129" s="34">
        <f t="shared" si="60"/>
        <v>0</v>
      </c>
      <c r="R129" s="23">
        <f t="shared" si="51"/>
        <v>0</v>
      </c>
      <c r="S129" s="39">
        <f t="shared" si="58"/>
        <v>0</v>
      </c>
      <c r="T129" s="34">
        <f t="shared" si="61"/>
        <v>0</v>
      </c>
      <c r="U129" s="23">
        <f t="shared" si="37"/>
        <v>0</v>
      </c>
      <c r="V129" s="39">
        <f t="shared" si="59"/>
        <v>12177698.599774403</v>
      </c>
      <c r="W129" s="34">
        <f t="shared" si="62"/>
        <v>2475745.2657887395</v>
      </c>
      <c r="X129" s="3">
        <f t="shared" si="39"/>
        <v>76110.616248590013</v>
      </c>
      <c r="Y129" s="39">
        <f t="shared" si="65"/>
        <v>143073547.2126548</v>
      </c>
      <c r="Z129" s="34">
        <f t="shared" si="63"/>
        <v>0</v>
      </c>
      <c r="AA129" s="34">
        <v>0</v>
      </c>
      <c r="AB129" s="23">
        <f t="shared" si="64"/>
        <v>894209.6700790925</v>
      </c>
      <c r="AD129">
        <v>109</v>
      </c>
      <c r="AE129" s="3">
        <f t="shared" si="42"/>
        <v>0</v>
      </c>
      <c r="AF129" s="3">
        <f t="shared" si="43"/>
        <v>0</v>
      </c>
      <c r="AG129" s="3">
        <f t="shared" si="44"/>
        <v>2551855.8820373295</v>
      </c>
      <c r="AH129" s="3">
        <v>0</v>
      </c>
    </row>
    <row r="130" spans="2:34">
      <c r="B130">
        <v>110</v>
      </c>
      <c r="C130" s="3">
        <f t="shared" si="45"/>
        <v>153669710.2167196</v>
      </c>
      <c r="D130">
        <f t="shared" si="53"/>
        <v>9.9000000000000005E-2</v>
      </c>
      <c r="E130" s="13">
        <f t="shared" si="46"/>
        <v>8.6498744788083837E-3</v>
      </c>
      <c r="F130" s="15">
        <f t="shared" si="54"/>
        <v>172147344.59136102</v>
      </c>
      <c r="G130" s="16">
        <f t="shared" si="55"/>
        <v>1.3955924996424535E-3</v>
      </c>
      <c r="H130" s="17">
        <f t="shared" si="47"/>
        <v>1280719.5392041027</v>
      </c>
      <c r="I130" s="17">
        <f t="shared" si="48"/>
        <v>960435.68885449739</v>
      </c>
      <c r="J130" s="2">
        <f t="shared" si="56"/>
        <v>240247.5429450683</v>
      </c>
      <c r="K130" s="2">
        <f t="shared" si="33"/>
        <v>1327145.5934791658</v>
      </c>
      <c r="L130" s="15">
        <f>K130/(1-SUM(G$21:G130))</f>
        <v>1489052.92257545</v>
      </c>
      <c r="M130" s="15">
        <f t="shared" si="34"/>
        <v>170658291.66878557</v>
      </c>
      <c r="N130" s="2">
        <f t="shared" si="49"/>
        <v>1567393.1364242341</v>
      </c>
      <c r="O130" s="3">
        <f t="shared" si="50"/>
        <v>2527828.8252787315</v>
      </c>
      <c r="P130" s="39">
        <f t="shared" si="57"/>
        <v>0</v>
      </c>
      <c r="Q130" s="34">
        <f t="shared" si="60"/>
        <v>0</v>
      </c>
      <c r="R130" s="23">
        <f t="shared" si="51"/>
        <v>0</v>
      </c>
      <c r="S130" s="39">
        <f t="shared" si="58"/>
        <v>0</v>
      </c>
      <c r="T130" s="34">
        <f t="shared" si="61"/>
        <v>0</v>
      </c>
      <c r="U130" s="23">
        <f t="shared" si="37"/>
        <v>0</v>
      </c>
      <c r="V130" s="39">
        <f t="shared" si="59"/>
        <v>9701953.333985664</v>
      </c>
      <c r="W130" s="34">
        <f t="shared" si="62"/>
        <v>2467191.6169413207</v>
      </c>
      <c r="X130" s="3">
        <f t="shared" si="39"/>
        <v>60637.208337410404</v>
      </c>
      <c r="Y130" s="39">
        <f t="shared" si="65"/>
        <v>143967756.88273388</v>
      </c>
      <c r="Z130" s="34">
        <f t="shared" si="63"/>
        <v>0</v>
      </c>
      <c r="AA130" s="34">
        <v>0</v>
      </c>
      <c r="AB130" s="23">
        <f t="shared" si="64"/>
        <v>899798.48051708669</v>
      </c>
      <c r="AD130">
        <v>110</v>
      </c>
      <c r="AE130" s="3">
        <f t="shared" si="42"/>
        <v>0</v>
      </c>
      <c r="AF130" s="3">
        <f t="shared" si="43"/>
        <v>0</v>
      </c>
      <c r="AG130" s="3">
        <f t="shared" si="44"/>
        <v>2527828.8252787311</v>
      </c>
      <c r="AH130" s="3">
        <v>0</v>
      </c>
    </row>
    <row r="131" spans="2:34">
      <c r="B131">
        <v>111</v>
      </c>
      <c r="C131" s="3">
        <f t="shared" si="45"/>
        <v>152102317.08029538</v>
      </c>
      <c r="D131">
        <f t="shared" si="53"/>
        <v>9.9000000000000005E-2</v>
      </c>
      <c r="E131" s="13">
        <f t="shared" si="46"/>
        <v>8.6498744788083837E-3</v>
      </c>
      <c r="F131" s="15">
        <f t="shared" si="54"/>
        <v>170658291.66878557</v>
      </c>
      <c r="G131" s="16">
        <f t="shared" si="55"/>
        <v>1.4050418238587825E-3</v>
      </c>
      <c r="H131" s="17">
        <f t="shared" si="47"/>
        <v>1269641.4759474299</v>
      </c>
      <c r="I131" s="17">
        <f t="shared" si="48"/>
        <v>950639.48175184615</v>
      </c>
      <c r="J131" s="2">
        <f t="shared" si="56"/>
        <v>239782.03738293456</v>
      </c>
      <c r="K131" s="2">
        <f t="shared" si="33"/>
        <v>1313591.8661548323</v>
      </c>
      <c r="L131" s="15">
        <f>K131/(1-SUM(G$21:G131))</f>
        <v>1476172.8017028698</v>
      </c>
      <c r="M131" s="15">
        <f t="shared" si="34"/>
        <v>169182118.86708272</v>
      </c>
      <c r="N131" s="2">
        <f t="shared" si="49"/>
        <v>1553373.9035377668</v>
      </c>
      <c r="O131" s="3">
        <f t="shared" si="50"/>
        <v>2504013.3852896132</v>
      </c>
      <c r="P131" s="39">
        <f t="shared" si="57"/>
        <v>0</v>
      </c>
      <c r="Q131" s="34">
        <f t="shared" si="60"/>
        <v>0</v>
      </c>
      <c r="R131" s="23">
        <f t="shared" si="51"/>
        <v>0</v>
      </c>
      <c r="S131" s="39">
        <f t="shared" si="58"/>
        <v>0</v>
      </c>
      <c r="T131" s="34">
        <f t="shared" si="61"/>
        <v>0</v>
      </c>
      <c r="U131" s="23">
        <f t="shared" si="37"/>
        <v>0</v>
      </c>
      <c r="V131" s="39">
        <f t="shared" si="59"/>
        <v>7234761.7170443432</v>
      </c>
      <c r="W131" s="34">
        <f t="shared" si="62"/>
        <v>2458796.1245580856</v>
      </c>
      <c r="X131" s="3">
        <f t="shared" si="39"/>
        <v>45217.260731527145</v>
      </c>
      <c r="Y131" s="39">
        <f t="shared" si="65"/>
        <v>144867555.36325097</v>
      </c>
      <c r="Z131" s="34">
        <f t="shared" si="63"/>
        <v>0</v>
      </c>
      <c r="AA131" s="34">
        <v>0</v>
      </c>
      <c r="AB131" s="23">
        <f t="shared" si="64"/>
        <v>905422.22102031857</v>
      </c>
      <c r="AD131">
        <v>111</v>
      </c>
      <c r="AE131" s="3">
        <f t="shared" si="42"/>
        <v>0</v>
      </c>
      <c r="AF131" s="3">
        <f t="shared" si="43"/>
        <v>0</v>
      </c>
      <c r="AG131" s="3">
        <f t="shared" si="44"/>
        <v>2504013.3852896127</v>
      </c>
      <c r="AH131" s="3">
        <v>0</v>
      </c>
    </row>
    <row r="132" spans="2:34">
      <c r="B132">
        <v>112</v>
      </c>
      <c r="C132" s="3">
        <f t="shared" si="45"/>
        <v>150548943.17675763</v>
      </c>
      <c r="D132">
        <f t="shared" si="53"/>
        <v>9.9000000000000005E-2</v>
      </c>
      <c r="E132" s="13">
        <f t="shared" si="46"/>
        <v>8.6498744788083837E-3</v>
      </c>
      <c r="F132" s="15">
        <f t="shared" si="54"/>
        <v>169182118.86708272</v>
      </c>
      <c r="G132" s="16">
        <f t="shared" si="55"/>
        <v>1.4145551278744934E-3</v>
      </c>
      <c r="H132" s="17">
        <f t="shared" si="47"/>
        <v>1258659.2365473954</v>
      </c>
      <c r="I132" s="17">
        <f t="shared" si="48"/>
        <v>940930.89485473512</v>
      </c>
      <c r="J132" s="2">
        <f t="shared" si="56"/>
        <v>239317.43378810392</v>
      </c>
      <c r="K132" s="2">
        <f t="shared" si="33"/>
        <v>1300159.395633352</v>
      </c>
      <c r="L132" s="15">
        <f>K132/(1-SUM(G$21:G132))</f>
        <v>1463404.0922591095</v>
      </c>
      <c r="M132" s="15">
        <f t="shared" si="34"/>
        <v>167718714.77482361</v>
      </c>
      <c r="N132" s="2">
        <f t="shared" si="49"/>
        <v>1539476.829421456</v>
      </c>
      <c r="O132" s="3">
        <f t="shared" si="50"/>
        <v>2480407.7242761911</v>
      </c>
      <c r="P132" s="39">
        <f t="shared" si="57"/>
        <v>0</v>
      </c>
      <c r="Q132" s="34">
        <f t="shared" si="60"/>
        <v>0</v>
      </c>
      <c r="R132" s="23">
        <f t="shared" si="51"/>
        <v>0</v>
      </c>
      <c r="S132" s="39">
        <f t="shared" si="58"/>
        <v>0</v>
      </c>
      <c r="T132" s="34">
        <f t="shared" si="61"/>
        <v>0</v>
      </c>
      <c r="U132" s="23">
        <f t="shared" si="37"/>
        <v>0</v>
      </c>
      <c r="V132" s="39">
        <f t="shared" si="59"/>
        <v>4775965.5924862577</v>
      </c>
      <c r="W132" s="34">
        <f t="shared" si="62"/>
        <v>2450557.9393231515</v>
      </c>
      <c r="X132" s="3">
        <f t="shared" si="39"/>
        <v>29849.78495303911</v>
      </c>
      <c r="Y132" s="39">
        <f t="shared" si="65"/>
        <v>145772977.58427128</v>
      </c>
      <c r="Z132" s="34">
        <f t="shared" si="63"/>
        <v>0</v>
      </c>
      <c r="AA132" s="34">
        <v>0</v>
      </c>
      <c r="AB132" s="23">
        <f t="shared" si="64"/>
        <v>911081.10990169551</v>
      </c>
      <c r="AD132">
        <v>112</v>
      </c>
      <c r="AE132" s="3">
        <f t="shared" si="42"/>
        <v>0</v>
      </c>
      <c r="AF132" s="3">
        <f t="shared" si="43"/>
        <v>0</v>
      </c>
      <c r="AG132" s="3">
        <f t="shared" si="44"/>
        <v>2480407.7242761906</v>
      </c>
      <c r="AH132" s="3">
        <v>0</v>
      </c>
    </row>
    <row r="133" spans="2:34">
      <c r="B133">
        <v>113</v>
      </c>
      <c r="C133" s="3">
        <f t="shared" si="45"/>
        <v>149009466.3473362</v>
      </c>
      <c r="D133">
        <f t="shared" si="53"/>
        <v>9.9000000000000005E-2</v>
      </c>
      <c r="E133" s="13">
        <f t="shared" si="46"/>
        <v>8.6498744788083837E-3</v>
      </c>
      <c r="F133" s="15">
        <f t="shared" si="54"/>
        <v>167718714.77482361</v>
      </c>
      <c r="G133" s="16">
        <f t="shared" si="55"/>
        <v>1.4241328448861437E-3</v>
      </c>
      <c r="H133" s="17">
        <f t="shared" si="47"/>
        <v>1247771.9921396675</v>
      </c>
      <c r="I133" s="17">
        <f t="shared" si="48"/>
        <v>931309.1646708512</v>
      </c>
      <c r="J133" s="2">
        <f t="shared" si="56"/>
        <v>238853.73041291724</v>
      </c>
      <c r="K133" s="2">
        <f t="shared" si="33"/>
        <v>1286847.1252718132</v>
      </c>
      <c r="L133" s="15">
        <f>K133/(1-SUM(G$21:G133))</f>
        <v>1450745.8305492937</v>
      </c>
      <c r="M133" s="15">
        <f t="shared" si="34"/>
        <v>166267968.94427431</v>
      </c>
      <c r="N133" s="2">
        <f t="shared" si="49"/>
        <v>1525700.8556847305</v>
      </c>
      <c r="O133" s="3">
        <f t="shared" si="50"/>
        <v>2457010.0203555818</v>
      </c>
      <c r="P133" s="39">
        <f t="shared" si="57"/>
        <v>0</v>
      </c>
      <c r="Q133" s="34">
        <f t="shared" si="60"/>
        <v>0</v>
      </c>
      <c r="R133" s="23">
        <f t="shared" si="51"/>
        <v>0</v>
      </c>
      <c r="S133" s="39">
        <f t="shared" si="58"/>
        <v>0</v>
      </c>
      <c r="T133" s="34">
        <f t="shared" si="61"/>
        <v>0</v>
      </c>
      <c r="U133" s="23">
        <f t="shared" si="37"/>
        <v>0</v>
      </c>
      <c r="V133" s="39">
        <f t="shared" si="59"/>
        <v>2325407.6531631062</v>
      </c>
      <c r="W133" s="34">
        <f t="shared" si="62"/>
        <v>2325407.6531631062</v>
      </c>
      <c r="X133" s="3">
        <f t="shared" si="39"/>
        <v>14533.797832269413</v>
      </c>
      <c r="Y133" s="39">
        <f t="shared" si="65"/>
        <v>146684058.69417298</v>
      </c>
      <c r="Z133" s="34">
        <f t="shared" si="63"/>
        <v>117068.56936020544</v>
      </c>
      <c r="AA133" s="34">
        <v>0</v>
      </c>
      <c r="AB133" s="23">
        <f t="shared" si="64"/>
        <v>916775.36683858105</v>
      </c>
      <c r="AD133">
        <v>113</v>
      </c>
      <c r="AE133" s="3">
        <f t="shared" si="42"/>
        <v>0</v>
      </c>
      <c r="AF133" s="3">
        <f t="shared" si="43"/>
        <v>0</v>
      </c>
      <c r="AG133" s="3">
        <f t="shared" si="44"/>
        <v>2339941.4509953754</v>
      </c>
      <c r="AH133" s="3">
        <f>Z133</f>
        <v>117068.56936020544</v>
      </c>
    </row>
    <row r="134" spans="2:34">
      <c r="B134">
        <v>114</v>
      </c>
      <c r="C134" s="3">
        <f t="shared" si="45"/>
        <v>147483765.49165145</v>
      </c>
      <c r="D134">
        <f t="shared" si="53"/>
        <v>9.9000000000000005E-2</v>
      </c>
      <c r="E134" s="13">
        <f t="shared" si="46"/>
        <v>8.6498744788083837E-3</v>
      </c>
      <c r="F134" s="15">
        <f t="shared" si="54"/>
        <v>166267968.94427431</v>
      </c>
      <c r="G134" s="16">
        <f t="shared" si="55"/>
        <v>1.4337754110233941E-3</v>
      </c>
      <c r="H134" s="17">
        <f t="shared" si="47"/>
        <v>1236978.9210294867</v>
      </c>
      <c r="I134" s="17">
        <f t="shared" si="48"/>
        <v>921773.53432282154</v>
      </c>
      <c r="J134" s="2">
        <f t="shared" si="56"/>
        <v>238390.92551310183</v>
      </c>
      <c r="K134" s="2">
        <f t="shared" si="33"/>
        <v>1273654.0075822212</v>
      </c>
      <c r="L134" s="15">
        <f>K134/(1-SUM(G$21:G134))</f>
        <v>1438197.0612143874</v>
      </c>
      <c r="M134" s="15">
        <f t="shared" si="34"/>
        <v>164829771.88305992</v>
      </c>
      <c r="N134" s="2">
        <f t="shared" si="49"/>
        <v>1512044.9330953229</v>
      </c>
      <c r="O134" s="3">
        <f t="shared" si="50"/>
        <v>2433818.4674181445</v>
      </c>
      <c r="P134" s="39">
        <f t="shared" si="57"/>
        <v>0</v>
      </c>
      <c r="Q134" s="34">
        <f t="shared" ref="Q134:Q197" si="66">IF(P134&gt;N134+AA134, N134+AA134, P134)</f>
        <v>0</v>
      </c>
      <c r="R134" s="23">
        <f t="shared" si="51"/>
        <v>0</v>
      </c>
      <c r="S134" s="39">
        <f t="shared" si="58"/>
        <v>0</v>
      </c>
      <c r="T134" s="34">
        <f t="shared" ref="T134:T197" si="67">IF(N134+AA134-Q134&gt;0, IF(S134&gt;N134+AA134-Q134,N134+AA134-Q134,S134),0)</f>
        <v>0</v>
      </c>
      <c r="U134" s="23">
        <f t="shared" si="37"/>
        <v>0</v>
      </c>
      <c r="V134" s="39">
        <f t="shared" si="59"/>
        <v>0</v>
      </c>
      <c r="W134" s="34">
        <f t="shared" ref="W134:W197" si="68">IF(N134+AA134-Q134-T134&gt;0, IF(V134&gt;N134+AA134-Q134-T134,N134+AA134-Q134-T134,V134),0)</f>
        <v>0</v>
      </c>
      <c r="X134" s="3">
        <f t="shared" si="39"/>
        <v>0</v>
      </c>
      <c r="Y134" s="39">
        <f t="shared" si="65"/>
        <v>147483765.49165136</v>
      </c>
      <c r="Z134" s="34">
        <f>N134</f>
        <v>1512044.9330953229</v>
      </c>
      <c r="AA134" s="3">
        <f t="shared" ref="AA134:AA197" si="69">Y134*D$13/12</f>
        <v>921773.53432282095</v>
      </c>
      <c r="AB134" s="35"/>
      <c r="AD134">
        <v>114</v>
      </c>
      <c r="AE134" s="3">
        <f t="shared" si="42"/>
        <v>0</v>
      </c>
      <c r="AF134" s="3">
        <f t="shared" si="43"/>
        <v>0</v>
      </c>
      <c r="AG134" s="3">
        <f t="shared" si="44"/>
        <v>0</v>
      </c>
      <c r="AH134" s="3">
        <f t="shared" ref="AH134:AH197" si="70">Z134+AA134</f>
        <v>2433818.467418144</v>
      </c>
    </row>
    <row r="135" spans="2:34">
      <c r="B135">
        <v>115</v>
      </c>
      <c r="C135" s="3">
        <f t="shared" si="45"/>
        <v>145971720.55855614</v>
      </c>
      <c r="D135">
        <f t="shared" si="53"/>
        <v>9.9000000000000005E-2</v>
      </c>
      <c r="E135" s="13">
        <f t="shared" si="46"/>
        <v>8.6498744788083837E-3</v>
      </c>
      <c r="F135" s="15">
        <f t="shared" si="54"/>
        <v>164829771.88305992</v>
      </c>
      <c r="G135" s="16">
        <f t="shared" si="55"/>
        <v>1.4434832653688649E-3</v>
      </c>
      <c r="H135" s="17">
        <f t="shared" si="47"/>
        <v>1226279.2086296498</v>
      </c>
      <c r="I135" s="17">
        <f t="shared" si="48"/>
        <v>912323.25349097594</v>
      </c>
      <c r="J135" s="2">
        <f t="shared" si="56"/>
        <v>237929.01734776443</v>
      </c>
      <c r="K135" s="2">
        <f t="shared" si="33"/>
        <v>1260579.0041522796</v>
      </c>
      <c r="L135" s="15">
        <f>K135/(1-SUM(G$21:G135))</f>
        <v>1425756.8371590923</v>
      </c>
      <c r="M135" s="15">
        <f t="shared" si="34"/>
        <v>163404015.04590082</v>
      </c>
      <c r="N135" s="2">
        <f t="shared" si="49"/>
        <v>1498508.021500044</v>
      </c>
      <c r="O135" s="3">
        <f t="shared" si="50"/>
        <v>2410831.2749910196</v>
      </c>
      <c r="P135" s="39">
        <f t="shared" si="57"/>
        <v>0</v>
      </c>
      <c r="Q135" s="34">
        <f t="shared" si="66"/>
        <v>0</v>
      </c>
      <c r="R135" s="23">
        <f t="shared" si="51"/>
        <v>0</v>
      </c>
      <c r="S135" s="39">
        <f t="shared" si="58"/>
        <v>0</v>
      </c>
      <c r="T135" s="34">
        <f t="shared" si="67"/>
        <v>0</v>
      </c>
      <c r="U135" s="23">
        <f t="shared" si="37"/>
        <v>0</v>
      </c>
      <c r="V135" s="39">
        <f t="shared" si="59"/>
        <v>0</v>
      </c>
      <c r="W135" s="34">
        <f t="shared" si="68"/>
        <v>0</v>
      </c>
      <c r="X135" s="3">
        <f t="shared" si="39"/>
        <v>0</v>
      </c>
      <c r="Y135" s="39">
        <f t="shared" ref="Y135:Y198" si="71">Y134-Z134</f>
        <v>145971720.55855602</v>
      </c>
      <c r="Z135" s="34">
        <f t="shared" ref="Z135:Z198" si="72">N135</f>
        <v>1498508.021500044</v>
      </c>
      <c r="AA135" s="3">
        <f t="shared" si="69"/>
        <v>912323.25349097513</v>
      </c>
      <c r="AB135" s="35"/>
      <c r="AD135">
        <v>115</v>
      </c>
      <c r="AE135" s="3">
        <f t="shared" si="42"/>
        <v>0</v>
      </c>
      <c r="AF135" s="3">
        <f t="shared" si="43"/>
        <v>0</v>
      </c>
      <c r="AG135" s="3">
        <f t="shared" si="44"/>
        <v>0</v>
      </c>
      <c r="AH135" s="3">
        <f t="shared" si="70"/>
        <v>2410831.2749910192</v>
      </c>
    </row>
    <row r="136" spans="2:34">
      <c r="B136">
        <v>116</v>
      </c>
      <c r="C136" s="3">
        <f t="shared" si="45"/>
        <v>144473212.53705612</v>
      </c>
      <c r="D136">
        <f t="shared" si="53"/>
        <v>9.9000000000000005E-2</v>
      </c>
      <c r="E136" s="13">
        <f t="shared" si="46"/>
        <v>8.6498744788083837E-3</v>
      </c>
      <c r="F136" s="15">
        <f t="shared" si="54"/>
        <v>163404015.04590082</v>
      </c>
      <c r="G136" s="16">
        <f t="shared" si="55"/>
        <v>1.4532568499781332E-3</v>
      </c>
      <c r="H136" s="17">
        <f t="shared" si="47"/>
        <v>1215672.0473990308</v>
      </c>
      <c r="I136" s="17">
        <f t="shared" si="48"/>
        <v>902957.57835660072</v>
      </c>
      <c r="J136" s="2">
        <f t="shared" si="56"/>
        <v>237468.00417938532</v>
      </c>
      <c r="K136" s="2">
        <f t="shared" si="33"/>
        <v>1247621.0855668562</v>
      </c>
      <c r="L136" s="15">
        <f>K136/(1-SUM(G$21:G136))</f>
        <v>1413424.2194803632</v>
      </c>
      <c r="M136" s="15">
        <f t="shared" si="34"/>
        <v>161990590.82642046</v>
      </c>
      <c r="N136" s="2">
        <f t="shared" si="49"/>
        <v>1485089.0897462415</v>
      </c>
      <c r="O136" s="3">
        <f t="shared" si="50"/>
        <v>2388046.6681028423</v>
      </c>
      <c r="P136" s="39">
        <f t="shared" si="57"/>
        <v>0</v>
      </c>
      <c r="Q136" s="34">
        <f t="shared" si="66"/>
        <v>0</v>
      </c>
      <c r="R136" s="23">
        <f t="shared" si="51"/>
        <v>0</v>
      </c>
      <c r="S136" s="39">
        <f t="shared" si="58"/>
        <v>0</v>
      </c>
      <c r="T136" s="34">
        <f t="shared" si="67"/>
        <v>0</v>
      </c>
      <c r="U136" s="23">
        <f t="shared" si="37"/>
        <v>0</v>
      </c>
      <c r="V136" s="39">
        <f t="shared" si="59"/>
        <v>0</v>
      </c>
      <c r="W136" s="34">
        <f t="shared" si="68"/>
        <v>0</v>
      </c>
      <c r="X136" s="3">
        <f t="shared" si="39"/>
        <v>0</v>
      </c>
      <c r="Y136" s="39">
        <f t="shared" si="71"/>
        <v>144473212.53705597</v>
      </c>
      <c r="Z136" s="34">
        <f t="shared" si="72"/>
        <v>1485089.0897462415</v>
      </c>
      <c r="AA136" s="3">
        <f t="shared" si="69"/>
        <v>902957.57835659978</v>
      </c>
      <c r="AB136" s="35"/>
      <c r="AD136">
        <v>116</v>
      </c>
      <c r="AE136" s="3">
        <f t="shared" si="42"/>
        <v>0</v>
      </c>
      <c r="AF136" s="3">
        <f t="shared" si="43"/>
        <v>0</v>
      </c>
      <c r="AG136" s="3">
        <f t="shared" si="44"/>
        <v>0</v>
      </c>
      <c r="AH136" s="3">
        <f t="shared" si="70"/>
        <v>2388046.6681028414</v>
      </c>
    </row>
    <row r="137" spans="2:34">
      <c r="B137">
        <v>117</v>
      </c>
      <c r="C137" s="3">
        <f t="shared" si="45"/>
        <v>142988123.44730988</v>
      </c>
      <c r="D137">
        <f t="shared" si="53"/>
        <v>9.9000000000000005E-2</v>
      </c>
      <c r="E137" s="13">
        <f t="shared" si="46"/>
        <v>8.6498744788083837E-3</v>
      </c>
      <c r="F137" s="15">
        <f t="shared" si="54"/>
        <v>161990590.82642046</v>
      </c>
      <c r="G137" s="16">
        <f t="shared" si="55"/>
        <v>1.4630966098998605E-3</v>
      </c>
      <c r="H137" s="17">
        <f t="shared" si="47"/>
        <v>1205156.6367816334</v>
      </c>
      <c r="I137" s="17">
        <f t="shared" si="48"/>
        <v>893675.77154568676</v>
      </c>
      <c r="J137" s="2">
        <f t="shared" si="56"/>
        <v>237007.88427381121</v>
      </c>
      <c r="K137" s="2">
        <f t="shared" si="33"/>
        <v>1234779.2313301321</v>
      </c>
      <c r="L137" s="15">
        <f>K137/(1-SUM(G$21:G137))</f>
        <v>1401198.2773965506</v>
      </c>
      <c r="M137" s="15">
        <f t="shared" si="34"/>
        <v>160589392.5490239</v>
      </c>
      <c r="N137" s="2">
        <f t="shared" si="49"/>
        <v>1471787.1156039434</v>
      </c>
      <c r="O137" s="3">
        <f t="shared" si="50"/>
        <v>2365462.8871496301</v>
      </c>
      <c r="P137" s="39">
        <f t="shared" si="57"/>
        <v>0</v>
      </c>
      <c r="Q137" s="34">
        <f t="shared" si="66"/>
        <v>0</v>
      </c>
      <c r="R137" s="23">
        <f t="shared" si="51"/>
        <v>0</v>
      </c>
      <c r="S137" s="39">
        <f t="shared" si="58"/>
        <v>0</v>
      </c>
      <c r="T137" s="34">
        <f t="shared" si="67"/>
        <v>0</v>
      </c>
      <c r="U137" s="23">
        <f t="shared" si="37"/>
        <v>0</v>
      </c>
      <c r="V137" s="39">
        <f t="shared" si="59"/>
        <v>0</v>
      </c>
      <c r="W137" s="34">
        <f t="shared" si="68"/>
        <v>0</v>
      </c>
      <c r="X137" s="3">
        <f t="shared" si="39"/>
        <v>0</v>
      </c>
      <c r="Y137" s="39">
        <f t="shared" si="71"/>
        <v>142988123.44730973</v>
      </c>
      <c r="Z137" s="34">
        <f t="shared" si="72"/>
        <v>1471787.1156039434</v>
      </c>
      <c r="AA137" s="3">
        <f t="shared" si="69"/>
        <v>893675.77154568583</v>
      </c>
      <c r="AB137" s="35"/>
      <c r="AD137">
        <v>117</v>
      </c>
      <c r="AE137" s="3">
        <f t="shared" si="42"/>
        <v>0</v>
      </c>
      <c r="AF137" s="3">
        <f t="shared" si="43"/>
        <v>0</v>
      </c>
      <c r="AG137" s="3">
        <f t="shared" si="44"/>
        <v>0</v>
      </c>
      <c r="AH137" s="3">
        <f t="shared" si="70"/>
        <v>2365462.8871496292</v>
      </c>
    </row>
    <row r="138" spans="2:34">
      <c r="B138">
        <v>118</v>
      </c>
      <c r="C138" s="3">
        <f t="shared" si="45"/>
        <v>141516336.33170596</v>
      </c>
      <c r="D138">
        <f t="shared" si="53"/>
        <v>9.9000000000000005E-2</v>
      </c>
      <c r="E138" s="13">
        <f t="shared" si="46"/>
        <v>8.6498744788083837E-3</v>
      </c>
      <c r="F138" s="15">
        <f t="shared" si="54"/>
        <v>160589392.5490239</v>
      </c>
      <c r="G138" s="16">
        <f t="shared" si="55"/>
        <v>1.4730029931960577E-3</v>
      </c>
      <c r="H138" s="17">
        <f t="shared" si="47"/>
        <v>1194732.1831461692</v>
      </c>
      <c r="I138" s="17">
        <f t="shared" si="48"/>
        <v>884477.10207316221</v>
      </c>
      <c r="J138" s="2">
        <f t="shared" si="56"/>
        <v>236548.65590024888</v>
      </c>
      <c r="K138" s="2">
        <f t="shared" si="33"/>
        <v>1222052.429788419</v>
      </c>
      <c r="L138" s="15">
        <f>K138/(1-SUM(G$21:G138))</f>
        <v>1389078.088177148</v>
      </c>
      <c r="M138" s="15">
        <f t="shared" si="34"/>
        <v>159200314.46084675</v>
      </c>
      <c r="N138" s="2">
        <f t="shared" si="49"/>
        <v>1458601.0856886678</v>
      </c>
      <c r="O138" s="3">
        <f t="shared" si="50"/>
        <v>2343078.1877618302</v>
      </c>
      <c r="P138" s="39">
        <f t="shared" si="57"/>
        <v>0</v>
      </c>
      <c r="Q138" s="34">
        <f t="shared" si="66"/>
        <v>0</v>
      </c>
      <c r="R138" s="23">
        <f t="shared" si="51"/>
        <v>0</v>
      </c>
      <c r="S138" s="39">
        <f t="shared" si="58"/>
        <v>0</v>
      </c>
      <c r="T138" s="34">
        <f t="shared" si="67"/>
        <v>0</v>
      </c>
      <c r="U138" s="23">
        <f t="shared" si="37"/>
        <v>0</v>
      </c>
      <c r="V138" s="39">
        <f t="shared" si="59"/>
        <v>0</v>
      </c>
      <c r="W138" s="34">
        <f t="shared" si="68"/>
        <v>0</v>
      </c>
      <c r="X138" s="3">
        <f t="shared" si="39"/>
        <v>0</v>
      </c>
      <c r="Y138" s="39">
        <f t="shared" si="71"/>
        <v>141516336.33170578</v>
      </c>
      <c r="Z138" s="34">
        <f t="shared" si="72"/>
        <v>1458601.0856886678</v>
      </c>
      <c r="AA138" s="3">
        <f t="shared" si="69"/>
        <v>884477.10207316105</v>
      </c>
      <c r="AB138" s="35"/>
      <c r="AD138">
        <v>118</v>
      </c>
      <c r="AE138" s="3">
        <f t="shared" si="42"/>
        <v>0</v>
      </c>
      <c r="AF138" s="3">
        <f t="shared" si="43"/>
        <v>0</v>
      </c>
      <c r="AG138" s="3">
        <f t="shared" si="44"/>
        <v>0</v>
      </c>
      <c r="AH138" s="3">
        <f t="shared" si="70"/>
        <v>2343078.1877618288</v>
      </c>
    </row>
    <row r="139" spans="2:34">
      <c r="B139">
        <v>119</v>
      </c>
      <c r="C139" s="3">
        <f t="shared" si="45"/>
        <v>140057735.24601731</v>
      </c>
      <c r="D139">
        <f t="shared" si="53"/>
        <v>9.9000000000000005E-2</v>
      </c>
      <c r="E139" s="13">
        <f t="shared" si="46"/>
        <v>8.6498744788083837E-3</v>
      </c>
      <c r="F139" s="15">
        <f t="shared" si="54"/>
        <v>159200314.46084675</v>
      </c>
      <c r="G139" s="16">
        <f t="shared" si="55"/>
        <v>1.4829764509624894E-3</v>
      </c>
      <c r="H139" s="17">
        <f t="shared" si="47"/>
        <v>1184397.8997261622</v>
      </c>
      <c r="I139" s="17">
        <f t="shared" si="48"/>
        <v>875360.8452876081</v>
      </c>
      <c r="J139" s="2">
        <f t="shared" si="56"/>
        <v>236090.31733125879</v>
      </c>
      <c r="K139" s="2">
        <f t="shared" si="33"/>
        <v>1209439.6780536491</v>
      </c>
      <c r="L139" s="15">
        <f>K139/(1-SUM(G$21:G139))</f>
        <v>1377062.7370731526</v>
      </c>
      <c r="M139" s="15">
        <f t="shared" si="34"/>
        <v>157823251.7237736</v>
      </c>
      <c r="N139" s="2">
        <f t="shared" si="49"/>
        <v>1445529.9953849078</v>
      </c>
      <c r="O139" s="3">
        <f t="shared" si="50"/>
        <v>2320890.8406725163</v>
      </c>
      <c r="P139" s="39">
        <f t="shared" si="57"/>
        <v>0</v>
      </c>
      <c r="Q139" s="34">
        <f t="shared" si="66"/>
        <v>0</v>
      </c>
      <c r="R139" s="23">
        <f t="shared" si="51"/>
        <v>0</v>
      </c>
      <c r="S139" s="39">
        <f t="shared" si="58"/>
        <v>0</v>
      </c>
      <c r="T139" s="34">
        <f t="shared" si="67"/>
        <v>0</v>
      </c>
      <c r="U139" s="23">
        <f t="shared" si="37"/>
        <v>0</v>
      </c>
      <c r="V139" s="39">
        <f t="shared" si="59"/>
        <v>0</v>
      </c>
      <c r="W139" s="34">
        <f t="shared" si="68"/>
        <v>0</v>
      </c>
      <c r="X139" s="3">
        <f t="shared" si="39"/>
        <v>0</v>
      </c>
      <c r="Y139" s="39">
        <f t="shared" si="71"/>
        <v>140057735.2460171</v>
      </c>
      <c r="Z139" s="34">
        <f t="shared" si="72"/>
        <v>1445529.9953849078</v>
      </c>
      <c r="AA139" s="3">
        <f t="shared" si="69"/>
        <v>875360.84528760694</v>
      </c>
      <c r="AB139" s="35"/>
      <c r="AD139">
        <v>119</v>
      </c>
      <c r="AE139" s="3">
        <f t="shared" si="42"/>
        <v>0</v>
      </c>
      <c r="AF139" s="3">
        <f t="shared" si="43"/>
        <v>0</v>
      </c>
      <c r="AG139" s="3">
        <f t="shared" si="44"/>
        <v>0</v>
      </c>
      <c r="AH139" s="3">
        <f t="shared" si="70"/>
        <v>2320890.8406725149</v>
      </c>
    </row>
    <row r="140" spans="2:34">
      <c r="B140">
        <v>120</v>
      </c>
      <c r="C140" s="3">
        <f t="shared" si="45"/>
        <v>138612205.25063241</v>
      </c>
      <c r="D140">
        <f t="shared" si="53"/>
        <v>9.9000000000000005E-2</v>
      </c>
      <c r="E140" s="13">
        <f t="shared" si="46"/>
        <v>8.6498744788083837E-3</v>
      </c>
      <c r="F140" s="15">
        <f t="shared" si="54"/>
        <v>157823251.7237736</v>
      </c>
      <c r="G140" s="16">
        <f t="shared" si="55"/>
        <v>1.4930174373492147E-3</v>
      </c>
      <c r="H140" s="17">
        <f t="shared" si="47"/>
        <v>1174153.0065605664</v>
      </c>
      <c r="I140" s="17">
        <f t="shared" si="48"/>
        <v>866326.28281645244</v>
      </c>
      <c r="J140" s="2">
        <f t="shared" si="56"/>
        <v>235632.86684274848</v>
      </c>
      <c r="K140" s="2">
        <f t="shared" si="33"/>
        <v>1196939.9819275232</v>
      </c>
      <c r="L140" s="15">
        <f>K140/(1-SUM(G$21:G140))</f>
        <v>1365151.3172480257</v>
      </c>
      <c r="M140" s="15">
        <f t="shared" si="34"/>
        <v>156458100.40652558</v>
      </c>
      <c r="N140" s="2">
        <f t="shared" si="49"/>
        <v>1432572.8487702715</v>
      </c>
      <c r="O140" s="3">
        <f t="shared" si="50"/>
        <v>2298899.131586724</v>
      </c>
      <c r="P140" s="39">
        <f t="shared" si="57"/>
        <v>0</v>
      </c>
      <c r="Q140" s="34">
        <f t="shared" si="66"/>
        <v>0</v>
      </c>
      <c r="R140" s="23">
        <f t="shared" si="51"/>
        <v>0</v>
      </c>
      <c r="S140" s="39">
        <f t="shared" si="58"/>
        <v>0</v>
      </c>
      <c r="T140" s="34">
        <f t="shared" si="67"/>
        <v>0</v>
      </c>
      <c r="U140" s="23">
        <f t="shared" si="37"/>
        <v>0</v>
      </c>
      <c r="V140" s="39">
        <f t="shared" si="59"/>
        <v>0</v>
      </c>
      <c r="W140" s="34">
        <f t="shared" si="68"/>
        <v>0</v>
      </c>
      <c r="X140" s="3">
        <f t="shared" si="39"/>
        <v>0</v>
      </c>
      <c r="Y140" s="39">
        <f t="shared" si="71"/>
        <v>138612205.2506322</v>
      </c>
      <c r="Z140" s="34">
        <f t="shared" si="72"/>
        <v>1432572.8487702715</v>
      </c>
      <c r="AA140" s="3">
        <f t="shared" si="69"/>
        <v>866326.28281645116</v>
      </c>
      <c r="AB140" s="35"/>
      <c r="AD140">
        <v>120</v>
      </c>
      <c r="AE140" s="3">
        <f t="shared" si="42"/>
        <v>0</v>
      </c>
      <c r="AF140" s="3">
        <f t="shared" si="43"/>
        <v>0</v>
      </c>
      <c r="AG140" s="3">
        <f t="shared" si="44"/>
        <v>0</v>
      </c>
      <c r="AH140" s="3">
        <f t="shared" si="70"/>
        <v>2298899.1315867226</v>
      </c>
    </row>
    <row r="141" spans="2:34">
      <c r="B141">
        <v>121</v>
      </c>
      <c r="C141" s="3">
        <f t="shared" si="45"/>
        <v>137179632.40186214</v>
      </c>
      <c r="D141">
        <f t="shared" si="53"/>
        <v>9.9000000000000005E-2</v>
      </c>
      <c r="E141" s="13">
        <f t="shared" si="46"/>
        <v>8.6498744788083837E-3</v>
      </c>
      <c r="F141" s="15">
        <f t="shared" si="54"/>
        <v>156458100.40652558</v>
      </c>
      <c r="G141" s="16">
        <f t="shared" si="55"/>
        <v>1.5031264095812667E-3</v>
      </c>
      <c r="H141" s="17">
        <f t="shared" si="47"/>
        <v>1163996.7304349022</v>
      </c>
      <c r="I141" s="17">
        <f t="shared" si="48"/>
        <v>857372.7025116384</v>
      </c>
      <c r="J141" s="2">
        <f t="shared" si="56"/>
        <v>235176.30271396611</v>
      </c>
      <c r="K141" s="2">
        <f t="shared" si="33"/>
        <v>1184552.3558263169</v>
      </c>
      <c r="L141" s="15">
        <f>K141/(1-SUM(G$21:G141))</f>
        <v>1353342.9297092503</v>
      </c>
      <c r="M141" s="15">
        <f t="shared" si="34"/>
        <v>155104757.47681633</v>
      </c>
      <c r="N141" s="2">
        <f t="shared" si="49"/>
        <v>1419728.6585402829</v>
      </c>
      <c r="O141" s="3">
        <f t="shared" si="50"/>
        <v>2277101.3610519213</v>
      </c>
      <c r="P141" s="39">
        <f t="shared" si="57"/>
        <v>0</v>
      </c>
      <c r="Q141" s="34">
        <f t="shared" si="66"/>
        <v>0</v>
      </c>
      <c r="R141" s="23">
        <f t="shared" si="51"/>
        <v>0</v>
      </c>
      <c r="S141" s="39">
        <f t="shared" si="58"/>
        <v>0</v>
      </c>
      <c r="T141" s="34">
        <f t="shared" si="67"/>
        <v>0</v>
      </c>
      <c r="U141" s="23">
        <f t="shared" si="37"/>
        <v>0</v>
      </c>
      <c r="V141" s="39">
        <f t="shared" si="59"/>
        <v>0</v>
      </c>
      <c r="W141" s="34">
        <f t="shared" si="68"/>
        <v>0</v>
      </c>
      <c r="X141" s="3">
        <f t="shared" si="39"/>
        <v>0</v>
      </c>
      <c r="Y141" s="39">
        <f t="shared" si="71"/>
        <v>137179632.40186194</v>
      </c>
      <c r="Z141" s="34">
        <f t="shared" si="72"/>
        <v>1419728.6585402829</v>
      </c>
      <c r="AA141" s="3">
        <f t="shared" si="69"/>
        <v>857372.70251163701</v>
      </c>
      <c r="AB141" s="35"/>
      <c r="AD141">
        <v>121</v>
      </c>
      <c r="AE141" s="3">
        <f t="shared" si="42"/>
        <v>0</v>
      </c>
      <c r="AF141" s="3">
        <f t="shared" si="43"/>
        <v>0</v>
      </c>
      <c r="AG141" s="3">
        <f t="shared" si="44"/>
        <v>0</v>
      </c>
      <c r="AH141" s="3">
        <f t="shared" si="70"/>
        <v>2277101.3610519199</v>
      </c>
    </row>
    <row r="142" spans="2:34">
      <c r="B142">
        <v>122</v>
      </c>
      <c r="C142" s="3">
        <f t="shared" si="45"/>
        <v>135759903.74332187</v>
      </c>
      <c r="D142">
        <f t="shared" si="53"/>
        <v>9.9000000000000005E-2</v>
      </c>
      <c r="E142" s="13">
        <f t="shared" si="46"/>
        <v>8.6498744788083837E-3</v>
      </c>
      <c r="F142" s="15">
        <f t="shared" si="54"/>
        <v>155104757.47681633</v>
      </c>
      <c r="G142" s="16">
        <f t="shared" si="55"/>
        <v>1.5133038279794735E-3</v>
      </c>
      <c r="H142" s="17">
        <f t="shared" si="47"/>
        <v>1153928.3048228968</v>
      </c>
      <c r="I142" s="17">
        <f t="shared" si="48"/>
        <v>848499.39839576173</v>
      </c>
      <c r="J142" s="2">
        <f t="shared" si="56"/>
        <v>234720.62322749401</v>
      </c>
      <c r="K142" s="2">
        <f t="shared" si="33"/>
        <v>1172275.8227063369</v>
      </c>
      <c r="L142" s="15">
        <f>K142/(1-SUM(G$21:G142))</f>
        <v>1341636.6832404824</v>
      </c>
      <c r="M142" s="15">
        <f t="shared" si="34"/>
        <v>153763120.79357585</v>
      </c>
      <c r="N142" s="2">
        <f t="shared" si="49"/>
        <v>1406996.4459338309</v>
      </c>
      <c r="O142" s="3">
        <f t="shared" si="50"/>
        <v>2255495.8443295928</v>
      </c>
      <c r="P142" s="39">
        <f t="shared" si="57"/>
        <v>0</v>
      </c>
      <c r="Q142" s="34">
        <f t="shared" si="66"/>
        <v>0</v>
      </c>
      <c r="R142" s="23">
        <f t="shared" si="51"/>
        <v>0</v>
      </c>
      <c r="S142" s="39">
        <f t="shared" si="58"/>
        <v>0</v>
      </c>
      <c r="T142" s="34">
        <f t="shared" si="67"/>
        <v>0</v>
      </c>
      <c r="U142" s="23">
        <f t="shared" si="37"/>
        <v>0</v>
      </c>
      <c r="V142" s="39">
        <f t="shared" si="59"/>
        <v>0</v>
      </c>
      <c r="W142" s="34">
        <f t="shared" si="68"/>
        <v>0</v>
      </c>
      <c r="X142" s="3">
        <f t="shared" si="39"/>
        <v>0</v>
      </c>
      <c r="Y142" s="39">
        <f t="shared" si="71"/>
        <v>135759903.74332166</v>
      </c>
      <c r="Z142" s="34">
        <f t="shared" si="72"/>
        <v>1406996.4459338309</v>
      </c>
      <c r="AA142" s="3">
        <f t="shared" si="69"/>
        <v>848499.39839576033</v>
      </c>
      <c r="AB142" s="35"/>
      <c r="AD142">
        <v>122</v>
      </c>
      <c r="AE142" s="3">
        <f t="shared" si="42"/>
        <v>0</v>
      </c>
      <c r="AF142" s="3">
        <f t="shared" si="43"/>
        <v>0</v>
      </c>
      <c r="AG142" s="3">
        <f t="shared" si="44"/>
        <v>0</v>
      </c>
      <c r="AH142" s="3">
        <f t="shared" si="70"/>
        <v>2255495.8443295914</v>
      </c>
    </row>
    <row r="143" spans="2:34">
      <c r="B143">
        <v>123</v>
      </c>
      <c r="C143" s="3">
        <f t="shared" si="45"/>
        <v>134352907.29738802</v>
      </c>
      <c r="D143">
        <f t="shared" si="53"/>
        <v>9.9000000000000005E-2</v>
      </c>
      <c r="E143" s="13">
        <f t="shared" si="46"/>
        <v>8.6498744788083837E-3</v>
      </c>
      <c r="F143" s="15">
        <f t="shared" si="54"/>
        <v>153763120.79357585</v>
      </c>
      <c r="G143" s="16">
        <f t="shared" si="55"/>
        <v>1.5235501559814181E-3</v>
      </c>
      <c r="H143" s="17">
        <f t="shared" si="47"/>
        <v>1143946.9698286345</v>
      </c>
      <c r="I143" s="17">
        <f t="shared" si="48"/>
        <v>839705.67060867511</v>
      </c>
      <c r="J143" s="2">
        <f t="shared" si="56"/>
        <v>234265.82666924212</v>
      </c>
      <c r="K143" s="2">
        <f t="shared" si="33"/>
        <v>1160109.4139900219</v>
      </c>
      <c r="L143" s="15">
        <f>K143/(1-SUM(G$21:G143))</f>
        <v>1330031.6943342872</v>
      </c>
      <c r="M143" s="15">
        <f t="shared" si="34"/>
        <v>152433089.09924155</v>
      </c>
      <c r="N143" s="2">
        <f t="shared" si="49"/>
        <v>1394375.2406592639</v>
      </c>
      <c r="O143" s="3">
        <f t="shared" si="50"/>
        <v>2234080.911267939</v>
      </c>
      <c r="P143" s="39">
        <f t="shared" si="57"/>
        <v>0</v>
      </c>
      <c r="Q143" s="34">
        <f t="shared" si="66"/>
        <v>0</v>
      </c>
      <c r="R143" s="23">
        <f t="shared" si="51"/>
        <v>0</v>
      </c>
      <c r="S143" s="39">
        <f t="shared" si="58"/>
        <v>0</v>
      </c>
      <c r="T143" s="34">
        <f t="shared" si="67"/>
        <v>0</v>
      </c>
      <c r="U143" s="23">
        <f t="shared" si="37"/>
        <v>0</v>
      </c>
      <c r="V143" s="39">
        <f t="shared" si="59"/>
        <v>0</v>
      </c>
      <c r="W143" s="34">
        <f t="shared" si="68"/>
        <v>0</v>
      </c>
      <c r="X143" s="3">
        <f t="shared" si="39"/>
        <v>0</v>
      </c>
      <c r="Y143" s="39">
        <f t="shared" si="71"/>
        <v>134352907.29738784</v>
      </c>
      <c r="Z143" s="34">
        <f t="shared" si="72"/>
        <v>1394375.2406592639</v>
      </c>
      <c r="AA143" s="3">
        <f t="shared" si="69"/>
        <v>839705.67060867406</v>
      </c>
      <c r="AB143" s="35"/>
      <c r="AD143">
        <v>123</v>
      </c>
      <c r="AE143" s="3">
        <f t="shared" si="42"/>
        <v>0</v>
      </c>
      <c r="AF143" s="3">
        <f t="shared" si="43"/>
        <v>0</v>
      </c>
      <c r="AG143" s="3">
        <f t="shared" si="44"/>
        <v>0</v>
      </c>
      <c r="AH143" s="3">
        <f t="shared" si="70"/>
        <v>2234080.9112679381</v>
      </c>
    </row>
    <row r="144" spans="2:34">
      <c r="B144">
        <v>124</v>
      </c>
      <c r="C144" s="3">
        <f t="shared" si="45"/>
        <v>132958532.05672875</v>
      </c>
      <c r="D144">
        <f t="shared" si="53"/>
        <v>9.9000000000000005E-2</v>
      </c>
      <c r="E144" s="13">
        <f t="shared" si="46"/>
        <v>8.6498744788083837E-3</v>
      </c>
      <c r="F144" s="15">
        <f t="shared" si="54"/>
        <v>152433089.09924155</v>
      </c>
      <c r="G144" s="16">
        <f t="shared" si="55"/>
        <v>1.5338658601625427E-3</v>
      </c>
      <c r="H144" s="17">
        <f t="shared" si="47"/>
        <v>1134051.9721292036</v>
      </c>
      <c r="I144" s="17">
        <f t="shared" si="48"/>
        <v>830990.82535455469</v>
      </c>
      <c r="J144" s="2">
        <f t="shared" si="56"/>
        <v>233811.91132844167</v>
      </c>
      <c r="K144" s="2">
        <f t="shared" si="33"/>
        <v>1148052.1694926831</v>
      </c>
      <c r="L144" s="15">
        <f>K144/(1-SUM(G$21:G144))</f>
        <v>1318527.0871254592</v>
      </c>
      <c r="M144" s="15">
        <f t="shared" si="34"/>
        <v>151114562.0121161</v>
      </c>
      <c r="N144" s="2">
        <f t="shared" si="49"/>
        <v>1381864.0808211248</v>
      </c>
      <c r="O144" s="3">
        <f t="shared" si="50"/>
        <v>2212854.9061756795</v>
      </c>
      <c r="P144" s="39">
        <f t="shared" si="57"/>
        <v>0</v>
      </c>
      <c r="Q144" s="34">
        <f t="shared" si="66"/>
        <v>0</v>
      </c>
      <c r="R144" s="23">
        <f t="shared" si="51"/>
        <v>0</v>
      </c>
      <c r="S144" s="39">
        <f t="shared" si="58"/>
        <v>0</v>
      </c>
      <c r="T144" s="34">
        <f t="shared" si="67"/>
        <v>0</v>
      </c>
      <c r="U144" s="23">
        <f t="shared" si="37"/>
        <v>0</v>
      </c>
      <c r="V144" s="39">
        <f t="shared" si="59"/>
        <v>0</v>
      </c>
      <c r="W144" s="34">
        <f t="shared" si="68"/>
        <v>0</v>
      </c>
      <c r="X144" s="3">
        <f t="shared" si="39"/>
        <v>0</v>
      </c>
      <c r="Y144" s="39">
        <f t="shared" si="71"/>
        <v>132958532.05672857</v>
      </c>
      <c r="Z144" s="34">
        <f t="shared" si="72"/>
        <v>1381864.0808211248</v>
      </c>
      <c r="AA144" s="3">
        <f t="shared" si="69"/>
        <v>830990.82535455364</v>
      </c>
      <c r="AB144" s="35"/>
      <c r="AD144">
        <v>124</v>
      </c>
      <c r="AE144" s="3">
        <f t="shared" si="42"/>
        <v>0</v>
      </c>
      <c r="AF144" s="3">
        <f t="shared" si="43"/>
        <v>0</v>
      </c>
      <c r="AG144" s="3">
        <f t="shared" si="44"/>
        <v>0</v>
      </c>
      <c r="AH144" s="3">
        <f t="shared" si="70"/>
        <v>2212854.9061756786</v>
      </c>
    </row>
    <row r="145" spans="2:34">
      <c r="B145">
        <v>125</v>
      </c>
      <c r="C145" s="3">
        <f t="shared" si="45"/>
        <v>131576667.97590764</v>
      </c>
      <c r="D145">
        <f t="shared" si="53"/>
        <v>9.9000000000000005E-2</v>
      </c>
      <c r="E145" s="13">
        <f t="shared" si="46"/>
        <v>8.6498744788083837E-3</v>
      </c>
      <c r="F145" s="15">
        <f t="shared" si="54"/>
        <v>151114562.0121161</v>
      </c>
      <c r="G145" s="16">
        <f t="shared" si="55"/>
        <v>1.5442514102573933E-3</v>
      </c>
      <c r="H145" s="17">
        <f t="shared" si="47"/>
        <v>1124242.564917841</v>
      </c>
      <c r="I145" s="17">
        <f t="shared" si="48"/>
        <v>822354.17484942265</v>
      </c>
      <c r="J145" s="2">
        <f t="shared" si="56"/>
        <v>233358.87549763863</v>
      </c>
      <c r="K145" s="2">
        <f t="shared" si="33"/>
        <v>1136103.1373498773</v>
      </c>
      <c r="L145" s="15">
        <f>K145/(1-SUM(G$21:G145))</f>
        <v>1307121.9933249149</v>
      </c>
      <c r="M145" s="15">
        <f t="shared" si="34"/>
        <v>149807440.0187912</v>
      </c>
      <c r="N145" s="2">
        <f t="shared" si="49"/>
        <v>1369462.012847516</v>
      </c>
      <c r="O145" s="3">
        <f t="shared" si="50"/>
        <v>2191816.1876969384</v>
      </c>
      <c r="P145" s="39">
        <f t="shared" si="57"/>
        <v>0</v>
      </c>
      <c r="Q145" s="34">
        <f t="shared" si="66"/>
        <v>0</v>
      </c>
      <c r="R145" s="23">
        <f t="shared" si="51"/>
        <v>0</v>
      </c>
      <c r="S145" s="39">
        <f t="shared" si="58"/>
        <v>0</v>
      </c>
      <c r="T145" s="34">
        <f t="shared" si="67"/>
        <v>0</v>
      </c>
      <c r="U145" s="23">
        <f t="shared" si="37"/>
        <v>0</v>
      </c>
      <c r="V145" s="39">
        <f t="shared" si="59"/>
        <v>0</v>
      </c>
      <c r="W145" s="34">
        <f t="shared" si="68"/>
        <v>0</v>
      </c>
      <c r="X145" s="3">
        <f t="shared" si="39"/>
        <v>0</v>
      </c>
      <c r="Y145" s="39">
        <f t="shared" si="71"/>
        <v>131576667.97590744</v>
      </c>
      <c r="Z145" s="34">
        <f t="shared" si="72"/>
        <v>1369462.012847516</v>
      </c>
      <c r="AA145" s="3">
        <f t="shared" si="69"/>
        <v>822354.1748494216</v>
      </c>
      <c r="AB145" s="35"/>
      <c r="AD145">
        <v>125</v>
      </c>
      <c r="AE145" s="3">
        <f t="shared" si="42"/>
        <v>0</v>
      </c>
      <c r="AF145" s="3">
        <f t="shared" si="43"/>
        <v>0</v>
      </c>
      <c r="AG145" s="3">
        <f t="shared" si="44"/>
        <v>0</v>
      </c>
      <c r="AH145" s="3">
        <f t="shared" si="70"/>
        <v>2191816.1876969375</v>
      </c>
    </row>
    <row r="146" spans="2:34">
      <c r="B146">
        <v>126</v>
      </c>
      <c r="C146" s="3">
        <f t="shared" si="45"/>
        <v>130207205.96306013</v>
      </c>
      <c r="D146">
        <f t="shared" si="53"/>
        <v>9.9000000000000005E-2</v>
      </c>
      <c r="E146" s="13">
        <f t="shared" si="46"/>
        <v>8.6498744788083837E-3</v>
      </c>
      <c r="F146" s="15">
        <f t="shared" si="54"/>
        <v>149807440.0187912</v>
      </c>
      <c r="G146" s="16">
        <f t="shared" si="55"/>
        <v>1.5547072791810108E-3</v>
      </c>
      <c r="H146" s="17">
        <f t="shared" si="47"/>
        <v>1114518.007847568</v>
      </c>
      <c r="I146" s="17">
        <f t="shared" si="48"/>
        <v>813795.03726912569</v>
      </c>
      <c r="J146" s="2">
        <f t="shared" si="56"/>
        <v>232906.71747268733</v>
      </c>
      <c r="K146" s="2">
        <f t="shared" si="33"/>
        <v>1124261.3739454106</v>
      </c>
      <c r="L146" s="15">
        <f>K146/(1-SUM(G$21:G146))</f>
        <v>1295815.5521541648</v>
      </c>
      <c r="M146" s="15">
        <f t="shared" si="34"/>
        <v>148511624.46663705</v>
      </c>
      <c r="N146" s="2">
        <f t="shared" si="49"/>
        <v>1357168.091418098</v>
      </c>
      <c r="O146" s="3">
        <f t="shared" si="50"/>
        <v>2170963.1286872234</v>
      </c>
      <c r="P146" s="39">
        <f t="shared" si="57"/>
        <v>0</v>
      </c>
      <c r="Q146" s="34">
        <f t="shared" si="66"/>
        <v>0</v>
      </c>
      <c r="R146" s="23">
        <f t="shared" si="51"/>
        <v>0</v>
      </c>
      <c r="S146" s="39">
        <f t="shared" si="58"/>
        <v>0</v>
      </c>
      <c r="T146" s="34">
        <f t="shared" si="67"/>
        <v>0</v>
      </c>
      <c r="U146" s="23">
        <f t="shared" si="37"/>
        <v>0</v>
      </c>
      <c r="V146" s="39">
        <f t="shared" si="59"/>
        <v>0</v>
      </c>
      <c r="W146" s="34">
        <f t="shared" si="68"/>
        <v>0</v>
      </c>
      <c r="X146" s="3">
        <f t="shared" si="39"/>
        <v>0</v>
      </c>
      <c r="Y146" s="39">
        <f t="shared" si="71"/>
        <v>130207205.96305993</v>
      </c>
      <c r="Z146" s="34">
        <f t="shared" si="72"/>
        <v>1357168.091418098</v>
      </c>
      <c r="AA146" s="3">
        <f t="shared" si="69"/>
        <v>813795.03726912464</v>
      </c>
      <c r="AB146" s="35"/>
      <c r="AD146">
        <v>126</v>
      </c>
      <c r="AE146" s="3">
        <f t="shared" si="42"/>
        <v>0</v>
      </c>
      <c r="AF146" s="3">
        <f t="shared" si="43"/>
        <v>0</v>
      </c>
      <c r="AG146" s="3">
        <f t="shared" si="44"/>
        <v>0</v>
      </c>
      <c r="AH146" s="3">
        <f t="shared" si="70"/>
        <v>2170963.1286872225</v>
      </c>
    </row>
    <row r="147" spans="2:34">
      <c r="B147">
        <v>127</v>
      </c>
      <c r="C147" s="3">
        <f t="shared" si="45"/>
        <v>128850037.87164202</v>
      </c>
      <c r="D147">
        <f t="shared" si="53"/>
        <v>9.9000000000000005E-2</v>
      </c>
      <c r="E147" s="13">
        <f t="shared" si="46"/>
        <v>8.6498744788083837E-3</v>
      </c>
      <c r="F147" s="15">
        <f t="shared" si="54"/>
        <v>148511624.46663705</v>
      </c>
      <c r="G147" s="16">
        <f t="shared" si="55"/>
        <v>1.5652339430504659E-3</v>
      </c>
      <c r="H147" s="17">
        <f t="shared" si="47"/>
        <v>1104877.5669753151</v>
      </c>
      <c r="I147" s="17">
        <f t="shared" si="48"/>
        <v>805312.73669776262</v>
      </c>
      <c r="J147" s="2">
        <f t="shared" si="56"/>
        <v>232455.43555274434</v>
      </c>
      <c r="K147" s="2">
        <f t="shared" si="33"/>
        <v>1112525.9438399621</v>
      </c>
      <c r="L147" s="15">
        <f>K147/(1-SUM(G$21:G147))</f>
        <v>1284606.9102803436</v>
      </c>
      <c r="M147" s="15">
        <f t="shared" si="34"/>
        <v>147227017.5563567</v>
      </c>
      <c r="N147" s="2">
        <f t="shared" si="49"/>
        <v>1344981.3793927066</v>
      </c>
      <c r="O147" s="3">
        <f t="shared" si="50"/>
        <v>2150294.1160904691</v>
      </c>
      <c r="P147" s="39">
        <f t="shared" si="57"/>
        <v>0</v>
      </c>
      <c r="Q147" s="34">
        <f t="shared" si="66"/>
        <v>0</v>
      </c>
      <c r="R147" s="23">
        <f t="shared" si="51"/>
        <v>0</v>
      </c>
      <c r="S147" s="39">
        <f t="shared" si="58"/>
        <v>0</v>
      </c>
      <c r="T147" s="34">
        <f t="shared" si="67"/>
        <v>0</v>
      </c>
      <c r="U147" s="23">
        <f t="shared" si="37"/>
        <v>0</v>
      </c>
      <c r="V147" s="39">
        <f t="shared" si="59"/>
        <v>0</v>
      </c>
      <c r="W147" s="34">
        <f t="shared" si="68"/>
        <v>0</v>
      </c>
      <c r="X147" s="3">
        <f t="shared" si="39"/>
        <v>0</v>
      </c>
      <c r="Y147" s="39">
        <f t="shared" si="71"/>
        <v>128850037.87164183</v>
      </c>
      <c r="Z147" s="34">
        <f t="shared" si="72"/>
        <v>1344981.3793927066</v>
      </c>
      <c r="AA147" s="3">
        <f t="shared" si="69"/>
        <v>805312.73669776134</v>
      </c>
      <c r="AB147" s="35"/>
      <c r="AD147">
        <v>127</v>
      </c>
      <c r="AE147" s="3">
        <f t="shared" si="42"/>
        <v>0</v>
      </c>
      <c r="AF147" s="3">
        <f t="shared" si="43"/>
        <v>0</v>
      </c>
      <c r="AG147" s="3">
        <f t="shared" si="44"/>
        <v>0</v>
      </c>
      <c r="AH147" s="3">
        <f t="shared" si="70"/>
        <v>2150294.1160904681</v>
      </c>
    </row>
    <row r="148" spans="2:34">
      <c r="B148">
        <v>128</v>
      </c>
      <c r="C148" s="3">
        <f t="shared" si="45"/>
        <v>127505056.49224931</v>
      </c>
      <c r="D148">
        <f t="shared" si="53"/>
        <v>9.9000000000000005E-2</v>
      </c>
      <c r="E148" s="13">
        <f t="shared" si="46"/>
        <v>8.6498744788083837E-3</v>
      </c>
      <c r="F148" s="15">
        <f t="shared" si="54"/>
        <v>147227017.5563567</v>
      </c>
      <c r="G148" s="16">
        <f t="shared" si="55"/>
        <v>1.5758318812065372E-3</v>
      </c>
      <c r="H148" s="17">
        <f t="shared" si="47"/>
        <v>1095320.5147065273</v>
      </c>
      <c r="I148" s="17">
        <f t="shared" si="48"/>
        <v>796906.60307655809</v>
      </c>
      <c r="J148" s="2">
        <f t="shared" si="56"/>
        <v>232005.02804026144</v>
      </c>
      <c r="K148" s="2">
        <f t="shared" si="33"/>
        <v>1100895.9197003278</v>
      </c>
      <c r="L148" s="15">
        <f>K148/(1-SUM(G$21:G148))</f>
        <v>1273495.2217518084</v>
      </c>
      <c r="M148" s="15">
        <f t="shared" si="34"/>
        <v>145953522.33460489</v>
      </c>
      <c r="N148" s="2">
        <f t="shared" si="49"/>
        <v>1332900.9477405893</v>
      </c>
      <c r="O148" s="3">
        <f t="shared" si="50"/>
        <v>2129807.5508171474</v>
      </c>
      <c r="P148" s="39">
        <f t="shared" si="57"/>
        <v>0</v>
      </c>
      <c r="Q148" s="34">
        <f t="shared" si="66"/>
        <v>0</v>
      </c>
      <c r="R148" s="23">
        <f t="shared" si="51"/>
        <v>0</v>
      </c>
      <c r="S148" s="39">
        <f t="shared" si="58"/>
        <v>0</v>
      </c>
      <c r="T148" s="34">
        <f t="shared" si="67"/>
        <v>0</v>
      </c>
      <c r="U148" s="23">
        <f t="shared" si="37"/>
        <v>0</v>
      </c>
      <c r="V148" s="39">
        <f t="shared" si="59"/>
        <v>0</v>
      </c>
      <c r="W148" s="34">
        <f t="shared" si="68"/>
        <v>0</v>
      </c>
      <c r="X148" s="3">
        <f t="shared" si="39"/>
        <v>0</v>
      </c>
      <c r="Y148" s="39">
        <f t="shared" si="71"/>
        <v>127505056.49224912</v>
      </c>
      <c r="Z148" s="34">
        <f t="shared" si="72"/>
        <v>1332900.9477405893</v>
      </c>
      <c r="AA148" s="3">
        <f t="shared" si="69"/>
        <v>796906.60307655705</v>
      </c>
      <c r="AB148" s="35"/>
      <c r="AD148">
        <v>128</v>
      </c>
      <c r="AE148" s="3">
        <f t="shared" si="42"/>
        <v>0</v>
      </c>
      <c r="AF148" s="3">
        <f t="shared" si="43"/>
        <v>0</v>
      </c>
      <c r="AG148" s="3">
        <f t="shared" si="44"/>
        <v>0</v>
      </c>
      <c r="AH148" s="3">
        <f t="shared" si="70"/>
        <v>2129807.5508171464</v>
      </c>
    </row>
    <row r="149" spans="2:34">
      <c r="B149">
        <v>129</v>
      </c>
      <c r="C149" s="3">
        <f t="shared" si="45"/>
        <v>126172155.54450873</v>
      </c>
      <c r="D149">
        <f t="shared" si="53"/>
        <v>9.9000000000000005E-2</v>
      </c>
      <c r="E149" s="13">
        <f t="shared" si="46"/>
        <v>8.6498744788083837E-3</v>
      </c>
      <c r="F149" s="15">
        <f t="shared" si="54"/>
        <v>145953522.33460489</v>
      </c>
      <c r="G149" s="16">
        <f t="shared" si="55"/>
        <v>1.5865015762355401E-3</v>
      </c>
      <c r="H149" s="17">
        <f t="shared" si="47"/>
        <v>1085846.1297402522</v>
      </c>
      <c r="I149" s="17">
        <f t="shared" si="48"/>
        <v>788575.97215317946</v>
      </c>
      <c r="J149" s="2">
        <f t="shared" si="56"/>
        <v>231555.49324097976</v>
      </c>
      <c r="K149" s="2">
        <f t="shared" ref="K149:K212" si="73">(C149-J149)*E149</f>
        <v>1089370.3822292746</v>
      </c>
      <c r="L149" s="15">
        <f>K149/(1-SUM(G$21:G149))</f>
        <v>1262479.6479342931</v>
      </c>
      <c r="M149" s="15">
        <f t="shared" ref="M149:M212" si="74">F149-L149</f>
        <v>144691042.6866706</v>
      </c>
      <c r="N149" s="2">
        <f t="shared" si="49"/>
        <v>1320925.8754702543</v>
      </c>
      <c r="O149" s="3">
        <f t="shared" si="50"/>
        <v>2109501.8476234339</v>
      </c>
      <c r="P149" s="39">
        <f t="shared" si="57"/>
        <v>0</v>
      </c>
      <c r="Q149" s="34">
        <f t="shared" si="66"/>
        <v>0</v>
      </c>
      <c r="R149" s="23">
        <f t="shared" si="51"/>
        <v>0</v>
      </c>
      <c r="S149" s="39">
        <f t="shared" si="58"/>
        <v>0</v>
      </c>
      <c r="T149" s="34">
        <f t="shared" si="67"/>
        <v>0</v>
      </c>
      <c r="U149" s="23">
        <f t="shared" ref="U149:U212" si="75">S149*D$11/12</f>
        <v>0</v>
      </c>
      <c r="V149" s="39">
        <f t="shared" si="59"/>
        <v>0</v>
      </c>
      <c r="W149" s="34">
        <f t="shared" si="68"/>
        <v>0</v>
      </c>
      <c r="X149" s="3">
        <f t="shared" ref="X149:X212" si="76">V149*D$12/12</f>
        <v>0</v>
      </c>
      <c r="Y149" s="39">
        <f t="shared" si="71"/>
        <v>126172155.54450853</v>
      </c>
      <c r="Z149" s="34">
        <f t="shared" si="72"/>
        <v>1320925.8754702543</v>
      </c>
      <c r="AA149" s="3">
        <f t="shared" si="69"/>
        <v>788575.9721531783</v>
      </c>
      <c r="AB149" s="35"/>
      <c r="AD149">
        <v>129</v>
      </c>
      <c r="AE149" s="3">
        <f t="shared" ref="AE149:AE212" si="77">Q149+R149</f>
        <v>0</v>
      </c>
      <c r="AF149" s="3">
        <f t="shared" ref="AF149:AF212" si="78">T149+U149</f>
        <v>0</v>
      </c>
      <c r="AG149" s="3">
        <f t="shared" ref="AG149:AG212" si="79">W149+X149</f>
        <v>0</v>
      </c>
      <c r="AH149" s="3">
        <f t="shared" si="70"/>
        <v>2109501.8476234325</v>
      </c>
    </row>
    <row r="150" spans="2:34">
      <c r="B150">
        <v>130</v>
      </c>
      <c r="C150" s="3">
        <f t="shared" ref="C150:C213" si="80">C149-J149-K149</f>
        <v>124851229.66903847</v>
      </c>
      <c r="D150">
        <f t="shared" si="53"/>
        <v>9.9000000000000005E-2</v>
      </c>
      <c r="E150" s="13">
        <f t="shared" ref="E150:E213" si="81">1-(1-D150)^(1/12)</f>
        <v>8.6498744788083837E-3</v>
      </c>
      <c r="F150" s="15">
        <f t="shared" si="54"/>
        <v>144691042.6866706</v>
      </c>
      <c r="G150" s="16">
        <f t="shared" si="55"/>
        <v>1.5972435139913015E-3</v>
      </c>
      <c r="H150" s="17">
        <f t="shared" ref="H150:H213" si="82">F150*$C$5/12*(1+$C$5/12)^$C$4/((1+$C$5/12)^$C$4-1)</f>
        <v>1076453.697014699</v>
      </c>
      <c r="I150" s="17">
        <f t="shared" ref="I150:I213" si="83">C150*$C$3/12</f>
        <v>780320.18543149054</v>
      </c>
      <c r="J150" s="2">
        <f t="shared" si="56"/>
        <v>231106.82946392315</v>
      </c>
      <c r="K150" s="2">
        <f t="shared" si="73"/>
        <v>1077948.4200960016</v>
      </c>
      <c r="L150" s="15">
        <f>K150/(1-SUM(G$21:G150))</f>
        <v>1251559.3574476114</v>
      </c>
      <c r="M150" s="15">
        <f t="shared" si="74"/>
        <v>143439483.32922298</v>
      </c>
      <c r="N150" s="2">
        <f t="shared" ref="N150:N213" si="84">J150+K150</f>
        <v>1309055.2495599247</v>
      </c>
      <c r="O150" s="3">
        <f t="shared" ref="O150:O213" si="85">I150+J150+K150</f>
        <v>2089375.4349914151</v>
      </c>
      <c r="P150" s="39">
        <f t="shared" si="57"/>
        <v>0</v>
      </c>
      <c r="Q150" s="34">
        <f t="shared" si="66"/>
        <v>0</v>
      </c>
      <c r="R150" s="23">
        <f t="shared" ref="R150:R213" si="86">P150*D$10/12</f>
        <v>0</v>
      </c>
      <c r="S150" s="39">
        <f t="shared" si="58"/>
        <v>0</v>
      </c>
      <c r="T150" s="34">
        <f t="shared" si="67"/>
        <v>0</v>
      </c>
      <c r="U150" s="23">
        <f t="shared" si="75"/>
        <v>0</v>
      </c>
      <c r="V150" s="39">
        <f t="shared" si="59"/>
        <v>0</v>
      </c>
      <c r="W150" s="34">
        <f t="shared" si="68"/>
        <v>0</v>
      </c>
      <c r="X150" s="3">
        <f t="shared" si="76"/>
        <v>0</v>
      </c>
      <c r="Y150" s="39">
        <f t="shared" si="71"/>
        <v>124851229.66903828</v>
      </c>
      <c r="Z150" s="34">
        <f t="shared" si="72"/>
        <v>1309055.2495599247</v>
      </c>
      <c r="AA150" s="3">
        <f t="shared" si="69"/>
        <v>780320.18543148926</v>
      </c>
      <c r="AB150" s="35"/>
      <c r="AD150">
        <v>130</v>
      </c>
      <c r="AE150" s="3">
        <f t="shared" si="77"/>
        <v>0</v>
      </c>
      <c r="AF150" s="3">
        <f t="shared" si="78"/>
        <v>0</v>
      </c>
      <c r="AG150" s="3">
        <f t="shared" si="79"/>
        <v>0</v>
      </c>
      <c r="AH150" s="3">
        <f t="shared" si="70"/>
        <v>2089375.434991414</v>
      </c>
    </row>
    <row r="151" spans="2:34">
      <c r="B151">
        <v>131</v>
      </c>
      <c r="C151" s="3">
        <f t="shared" si="80"/>
        <v>123542174.41947855</v>
      </c>
      <c r="D151">
        <f t="shared" ref="D151:D214" si="87">MIN(B151+3,30)*0.002*$C$6/100</f>
        <v>9.9000000000000005E-2</v>
      </c>
      <c r="E151" s="13">
        <f t="shared" si="81"/>
        <v>8.6498744788083837E-3</v>
      </c>
      <c r="F151" s="15">
        <f t="shared" ref="F151:F214" si="88">M150</f>
        <v>143439483.32922298</v>
      </c>
      <c r="G151" s="16">
        <f t="shared" ref="G151:G214" si="89">$C$5/12*(1+$C$5/12)^(B151-1)/((1+$C$5/12)^$C$4-1)</f>
        <v>1.6080581836172847E-3</v>
      </c>
      <c r="H151" s="17">
        <f t="shared" si="82"/>
        <v>1067142.5076532722</v>
      </c>
      <c r="I151" s="17">
        <f t="shared" si="83"/>
        <v>772138.59012174094</v>
      </c>
      <c r="J151" s="2">
        <f t="shared" ref="J151:J214" si="90">F151*G151</f>
        <v>230659.03502139208</v>
      </c>
      <c r="K151" s="2">
        <f t="shared" si="73"/>
        <v>1066629.1298672033</v>
      </c>
      <c r="L151" s="15">
        <f>K151/(1-SUM(G$21:G151))</f>
        <v>1240733.5261029114</v>
      </c>
      <c r="M151" s="15">
        <f t="shared" si="74"/>
        <v>142198749.80312008</v>
      </c>
      <c r="N151" s="2">
        <f t="shared" si="84"/>
        <v>1297288.1648885955</v>
      </c>
      <c r="O151" s="3">
        <f t="shared" si="85"/>
        <v>2069426.7550103362</v>
      </c>
      <c r="P151" s="39">
        <f t="shared" ref="P151:P214" si="91">P150-Q150</f>
        <v>0</v>
      </c>
      <c r="Q151" s="34">
        <f t="shared" si="66"/>
        <v>0</v>
      </c>
      <c r="R151" s="23">
        <f t="shared" si="86"/>
        <v>0</v>
      </c>
      <c r="S151" s="39">
        <f t="shared" ref="S151:S214" si="92">S150-T150</f>
        <v>0</v>
      </c>
      <c r="T151" s="34">
        <f t="shared" si="67"/>
        <v>0</v>
      </c>
      <c r="U151" s="23">
        <f t="shared" si="75"/>
        <v>0</v>
      </c>
      <c r="V151" s="39">
        <f t="shared" ref="V151:V214" si="93">V150-W150</f>
        <v>0</v>
      </c>
      <c r="W151" s="34">
        <f t="shared" si="68"/>
        <v>0</v>
      </c>
      <c r="X151" s="3">
        <f t="shared" si="76"/>
        <v>0</v>
      </c>
      <c r="Y151" s="39">
        <f t="shared" si="71"/>
        <v>123542174.41947836</v>
      </c>
      <c r="Z151" s="34">
        <f t="shared" si="72"/>
        <v>1297288.1648885955</v>
      </c>
      <c r="AA151" s="3">
        <f t="shared" si="69"/>
        <v>772138.59012173966</v>
      </c>
      <c r="AB151" s="35"/>
      <c r="AD151">
        <v>131</v>
      </c>
      <c r="AE151" s="3">
        <f t="shared" si="77"/>
        <v>0</v>
      </c>
      <c r="AF151" s="3">
        <f t="shared" si="78"/>
        <v>0</v>
      </c>
      <c r="AG151" s="3">
        <f t="shared" si="79"/>
        <v>0</v>
      </c>
      <c r="AH151" s="3">
        <f t="shared" si="70"/>
        <v>2069426.7550103352</v>
      </c>
    </row>
    <row r="152" spans="2:34">
      <c r="B152">
        <v>132</v>
      </c>
      <c r="C152" s="3">
        <f t="shared" si="80"/>
        <v>122244886.25458996</v>
      </c>
      <c r="D152">
        <f t="shared" si="87"/>
        <v>9.9000000000000005E-2</v>
      </c>
      <c r="E152" s="13">
        <f t="shared" si="81"/>
        <v>8.6498744788083837E-3</v>
      </c>
      <c r="F152" s="15">
        <f t="shared" si="88"/>
        <v>142198749.80312008</v>
      </c>
      <c r="G152" s="16">
        <f t="shared" si="89"/>
        <v>1.6189460775688602E-3</v>
      </c>
      <c r="H152" s="17">
        <f t="shared" si="82"/>
        <v>1057911.858911071</v>
      </c>
      <c r="I152" s="17">
        <f t="shared" si="83"/>
        <v>764030.53909118718</v>
      </c>
      <c r="J152" s="2">
        <f t="shared" si="90"/>
        <v>230212.10822895699</v>
      </c>
      <c r="K152" s="2">
        <f t="shared" si="73"/>
        <v>1055411.6159387291</v>
      </c>
      <c r="L152" s="15">
        <f>K152/(1-SUM(G$21:G152))</f>
        <v>1230001.3368404722</v>
      </c>
      <c r="M152" s="15">
        <f t="shared" si="74"/>
        <v>140968748.4662796</v>
      </c>
      <c r="N152" s="2">
        <f t="shared" si="84"/>
        <v>1285623.7241676862</v>
      </c>
      <c r="O152" s="3">
        <f t="shared" si="85"/>
        <v>2049654.2632588733</v>
      </c>
      <c r="P152" s="39">
        <f t="shared" si="91"/>
        <v>0</v>
      </c>
      <c r="Q152" s="34">
        <f t="shared" si="66"/>
        <v>0</v>
      </c>
      <c r="R152" s="23">
        <f t="shared" si="86"/>
        <v>0</v>
      </c>
      <c r="S152" s="39">
        <f t="shared" si="92"/>
        <v>0</v>
      </c>
      <c r="T152" s="34">
        <f t="shared" si="67"/>
        <v>0</v>
      </c>
      <c r="U152" s="23">
        <f t="shared" si="75"/>
        <v>0</v>
      </c>
      <c r="V152" s="39">
        <f t="shared" si="93"/>
        <v>0</v>
      </c>
      <c r="W152" s="34">
        <f t="shared" si="68"/>
        <v>0</v>
      </c>
      <c r="X152" s="3">
        <f t="shared" si="76"/>
        <v>0</v>
      </c>
      <c r="Y152" s="39">
        <f t="shared" si="71"/>
        <v>122244886.25458977</v>
      </c>
      <c r="Z152" s="34">
        <f t="shared" si="72"/>
        <v>1285623.7241676862</v>
      </c>
      <c r="AA152" s="3">
        <f t="shared" si="69"/>
        <v>764030.53909118602</v>
      </c>
      <c r="AB152" s="35"/>
      <c r="AD152">
        <v>132</v>
      </c>
      <c r="AE152" s="3">
        <f t="shared" si="77"/>
        <v>0</v>
      </c>
      <c r="AF152" s="3">
        <f t="shared" si="78"/>
        <v>0</v>
      </c>
      <c r="AG152" s="3">
        <f t="shared" si="79"/>
        <v>0</v>
      </c>
      <c r="AH152" s="3">
        <f t="shared" si="70"/>
        <v>2049654.2632588721</v>
      </c>
    </row>
    <row r="153" spans="2:34">
      <c r="B153">
        <v>133</v>
      </c>
      <c r="C153" s="3">
        <f t="shared" si="80"/>
        <v>120959262.53042229</v>
      </c>
      <c r="D153">
        <f t="shared" si="87"/>
        <v>9.9000000000000005E-2</v>
      </c>
      <c r="E153" s="13">
        <f t="shared" si="81"/>
        <v>8.6498744788083837E-3</v>
      </c>
      <c r="F153" s="15">
        <f t="shared" si="88"/>
        <v>140968748.4662796</v>
      </c>
      <c r="G153" s="16">
        <f t="shared" si="89"/>
        <v>1.6299076916357329E-3</v>
      </c>
      <c r="H153" s="17">
        <f t="shared" si="82"/>
        <v>1048761.054121847</v>
      </c>
      <c r="I153" s="17">
        <f t="shared" si="83"/>
        <v>755995.39081513928</v>
      </c>
      <c r="J153" s="2">
        <f t="shared" si="90"/>
        <v>229766.04740545203</v>
      </c>
      <c r="K153" s="2">
        <f t="shared" si="73"/>
        <v>1044294.9904678338</v>
      </c>
      <c r="L153" s="15">
        <f>K153/(1-SUM(G$21:G153))</f>
        <v>1219361.9796680356</v>
      </c>
      <c r="M153" s="15">
        <f t="shared" si="74"/>
        <v>139749386.48661157</v>
      </c>
      <c r="N153" s="2">
        <f t="shared" si="84"/>
        <v>1274061.0378732858</v>
      </c>
      <c r="O153" s="3">
        <f t="shared" si="85"/>
        <v>2030056.4286884251</v>
      </c>
      <c r="P153" s="39">
        <f t="shared" si="91"/>
        <v>0</v>
      </c>
      <c r="Q153" s="34">
        <f t="shared" si="66"/>
        <v>0</v>
      </c>
      <c r="R153" s="23">
        <f t="shared" si="86"/>
        <v>0</v>
      </c>
      <c r="S153" s="39">
        <f t="shared" si="92"/>
        <v>0</v>
      </c>
      <c r="T153" s="34">
        <f t="shared" si="67"/>
        <v>0</v>
      </c>
      <c r="U153" s="23">
        <f t="shared" si="75"/>
        <v>0</v>
      </c>
      <c r="V153" s="39">
        <f t="shared" si="93"/>
        <v>0</v>
      </c>
      <c r="W153" s="34">
        <f t="shared" si="68"/>
        <v>0</v>
      </c>
      <c r="X153" s="3">
        <f t="shared" si="76"/>
        <v>0</v>
      </c>
      <c r="Y153" s="39">
        <f t="shared" si="71"/>
        <v>120959262.53042208</v>
      </c>
      <c r="Z153" s="34">
        <f t="shared" si="72"/>
        <v>1274061.0378732858</v>
      </c>
      <c r="AA153" s="3">
        <f t="shared" si="69"/>
        <v>755995.39081513789</v>
      </c>
      <c r="AB153" s="35"/>
      <c r="AD153">
        <v>133</v>
      </c>
      <c r="AE153" s="3">
        <f t="shared" si="77"/>
        <v>0</v>
      </c>
      <c r="AF153" s="3">
        <f t="shared" si="78"/>
        <v>0</v>
      </c>
      <c r="AG153" s="3">
        <f t="shared" si="79"/>
        <v>0</v>
      </c>
      <c r="AH153" s="3">
        <f t="shared" si="70"/>
        <v>2030056.4286884237</v>
      </c>
    </row>
    <row r="154" spans="2:34">
      <c r="B154">
        <v>134</v>
      </c>
      <c r="C154" s="3">
        <f t="shared" si="80"/>
        <v>119685201.492549</v>
      </c>
      <c r="D154">
        <f t="shared" si="87"/>
        <v>9.9000000000000005E-2</v>
      </c>
      <c r="E154" s="13">
        <f t="shared" si="81"/>
        <v>8.6498744788083837E-3</v>
      </c>
      <c r="F154" s="15">
        <f t="shared" si="88"/>
        <v>139749386.48661157</v>
      </c>
      <c r="G154" s="16">
        <f t="shared" si="89"/>
        <v>1.6409435249645167E-3</v>
      </c>
      <c r="H154" s="17">
        <f t="shared" si="82"/>
        <v>1039689.4026454303</v>
      </c>
      <c r="I154" s="17">
        <f t="shared" si="83"/>
        <v>748032.50932843133</v>
      </c>
      <c r="J154" s="2">
        <f t="shared" si="90"/>
        <v>229320.85087296899</v>
      </c>
      <c r="K154" s="2">
        <f t="shared" si="73"/>
        <v>1033278.373306014</v>
      </c>
      <c r="L154" s="15">
        <f>K154/(1-SUM(G$21:G154))</f>
        <v>1208814.6515996759</v>
      </c>
      <c r="M154" s="15">
        <f t="shared" si="74"/>
        <v>138540571.8350119</v>
      </c>
      <c r="N154" s="2">
        <f t="shared" si="84"/>
        <v>1262599.2241789829</v>
      </c>
      <c r="O154" s="3">
        <f t="shared" si="85"/>
        <v>2010631.7335074143</v>
      </c>
      <c r="P154" s="39">
        <f t="shared" si="91"/>
        <v>0</v>
      </c>
      <c r="Q154" s="34">
        <f t="shared" si="66"/>
        <v>0</v>
      </c>
      <c r="R154" s="23">
        <f t="shared" si="86"/>
        <v>0</v>
      </c>
      <c r="S154" s="39">
        <f t="shared" si="92"/>
        <v>0</v>
      </c>
      <c r="T154" s="34">
        <f t="shared" si="67"/>
        <v>0</v>
      </c>
      <c r="U154" s="23">
        <f t="shared" si="75"/>
        <v>0</v>
      </c>
      <c r="V154" s="39">
        <f t="shared" si="93"/>
        <v>0</v>
      </c>
      <c r="W154" s="34">
        <f t="shared" si="68"/>
        <v>0</v>
      </c>
      <c r="X154" s="3">
        <f t="shared" si="76"/>
        <v>0</v>
      </c>
      <c r="Y154" s="39">
        <f t="shared" si="71"/>
        <v>119685201.49254879</v>
      </c>
      <c r="Z154" s="34">
        <f t="shared" si="72"/>
        <v>1262599.2241789829</v>
      </c>
      <c r="AA154" s="3">
        <f t="shared" si="69"/>
        <v>748032.50932842994</v>
      </c>
      <c r="AB154" s="35"/>
      <c r="AD154">
        <v>134</v>
      </c>
      <c r="AE154" s="3">
        <f t="shared" si="77"/>
        <v>0</v>
      </c>
      <c r="AF154" s="3">
        <f t="shared" si="78"/>
        <v>0</v>
      </c>
      <c r="AG154" s="3">
        <f t="shared" si="79"/>
        <v>0</v>
      </c>
      <c r="AH154" s="3">
        <f t="shared" si="70"/>
        <v>2010631.733507413</v>
      </c>
    </row>
    <row r="155" spans="2:34">
      <c r="B155">
        <v>135</v>
      </c>
      <c r="C155" s="3">
        <f t="shared" si="80"/>
        <v>118422602.26837002</v>
      </c>
      <c r="D155">
        <f t="shared" si="87"/>
        <v>9.9000000000000005E-2</v>
      </c>
      <c r="E155" s="13">
        <f t="shared" si="81"/>
        <v>8.6498744788083837E-3</v>
      </c>
      <c r="F155" s="15">
        <f t="shared" si="88"/>
        <v>138540571.8350119</v>
      </c>
      <c r="G155" s="16">
        <f t="shared" si="89"/>
        <v>1.6520540800814641E-3</v>
      </c>
      <c r="H155" s="17">
        <f t="shared" si="82"/>
        <v>1030696.2198156002</v>
      </c>
      <c r="I155" s="17">
        <f t="shared" si="83"/>
        <v>740141.26417731261</v>
      </c>
      <c r="J155" s="2">
        <f t="shared" si="90"/>
        <v>228876.51695685057</v>
      </c>
      <c r="K155" s="2">
        <f t="shared" si="73"/>
        <v>1022360.891932426</v>
      </c>
      <c r="L155" s="15">
        <f>K155/(1-SUM(G$21:G155))</f>
        <v>1198358.5565951942</v>
      </c>
      <c r="M155" s="15">
        <f t="shared" si="74"/>
        <v>137342213.27841669</v>
      </c>
      <c r="N155" s="2">
        <f t="shared" si="84"/>
        <v>1251237.4088892767</v>
      </c>
      <c r="O155" s="3">
        <f t="shared" si="85"/>
        <v>1991378.673066589</v>
      </c>
      <c r="P155" s="39">
        <f t="shared" si="91"/>
        <v>0</v>
      </c>
      <c r="Q155" s="34">
        <f t="shared" si="66"/>
        <v>0</v>
      </c>
      <c r="R155" s="23">
        <f t="shared" si="86"/>
        <v>0</v>
      </c>
      <c r="S155" s="39">
        <f t="shared" si="92"/>
        <v>0</v>
      </c>
      <c r="T155" s="34">
        <f t="shared" si="67"/>
        <v>0</v>
      </c>
      <c r="U155" s="23">
        <f t="shared" si="75"/>
        <v>0</v>
      </c>
      <c r="V155" s="39">
        <f t="shared" si="93"/>
        <v>0</v>
      </c>
      <c r="W155" s="34">
        <f t="shared" si="68"/>
        <v>0</v>
      </c>
      <c r="X155" s="3">
        <f t="shared" si="76"/>
        <v>0</v>
      </c>
      <c r="Y155" s="39">
        <f t="shared" si="71"/>
        <v>118422602.26836981</v>
      </c>
      <c r="Z155" s="34">
        <f t="shared" si="72"/>
        <v>1251237.4088892767</v>
      </c>
      <c r="AA155" s="3">
        <f t="shared" si="69"/>
        <v>740141.26417731121</v>
      </c>
      <c r="AB155" s="35"/>
      <c r="AD155">
        <v>135</v>
      </c>
      <c r="AE155" s="3">
        <f t="shared" si="77"/>
        <v>0</v>
      </c>
      <c r="AF155" s="3">
        <f t="shared" si="78"/>
        <v>0</v>
      </c>
      <c r="AG155" s="3">
        <f t="shared" si="79"/>
        <v>0</v>
      </c>
      <c r="AH155" s="3">
        <f t="shared" si="70"/>
        <v>1991378.6730665879</v>
      </c>
    </row>
    <row r="156" spans="2:34">
      <c r="B156">
        <v>136</v>
      </c>
      <c r="C156" s="3">
        <f t="shared" si="80"/>
        <v>117171364.85948074</v>
      </c>
      <c r="D156">
        <f t="shared" si="87"/>
        <v>9.9000000000000005E-2</v>
      </c>
      <c r="E156" s="13">
        <f t="shared" si="81"/>
        <v>8.6498744788083837E-3</v>
      </c>
      <c r="F156" s="15">
        <f t="shared" si="88"/>
        <v>137342213.27841669</v>
      </c>
      <c r="G156" s="16">
        <f t="shared" si="89"/>
        <v>1.6632398629153494E-3</v>
      </c>
      <c r="H156" s="17">
        <f t="shared" si="82"/>
        <v>1021780.8268884128</v>
      </c>
      <c r="I156" s="17">
        <f t="shared" si="83"/>
        <v>732321.03037175455</v>
      </c>
      <c r="J156" s="2">
        <f t="shared" si="90"/>
        <v>228433.04398568446</v>
      </c>
      <c r="K156" s="2">
        <f t="shared" si="73"/>
        <v>1011541.6813878797</v>
      </c>
      <c r="L156" s="15">
        <f>K156/(1-SUM(G$21:G156))</f>
        <v>1187992.9055000399</v>
      </c>
      <c r="M156" s="15">
        <f t="shared" si="74"/>
        <v>136154220.37291664</v>
      </c>
      <c r="N156" s="2">
        <f t="shared" si="84"/>
        <v>1239974.7253735641</v>
      </c>
      <c r="O156" s="3">
        <f t="shared" si="85"/>
        <v>1972295.7557453187</v>
      </c>
      <c r="P156" s="39">
        <f t="shared" si="91"/>
        <v>0</v>
      </c>
      <c r="Q156" s="34">
        <f t="shared" si="66"/>
        <v>0</v>
      </c>
      <c r="R156" s="23">
        <f t="shared" si="86"/>
        <v>0</v>
      </c>
      <c r="S156" s="39">
        <f t="shared" si="92"/>
        <v>0</v>
      </c>
      <c r="T156" s="34">
        <f t="shared" si="67"/>
        <v>0</v>
      </c>
      <c r="U156" s="23">
        <f t="shared" si="75"/>
        <v>0</v>
      </c>
      <c r="V156" s="39">
        <f t="shared" si="93"/>
        <v>0</v>
      </c>
      <c r="W156" s="34">
        <f t="shared" si="68"/>
        <v>0</v>
      </c>
      <c r="X156" s="3">
        <f t="shared" si="76"/>
        <v>0</v>
      </c>
      <c r="Y156" s="39">
        <f t="shared" si="71"/>
        <v>117171364.85948053</v>
      </c>
      <c r="Z156" s="34">
        <f t="shared" si="72"/>
        <v>1239974.7253735641</v>
      </c>
      <c r="AA156" s="3">
        <f t="shared" si="69"/>
        <v>732321.03037175338</v>
      </c>
      <c r="AB156" s="35"/>
      <c r="AD156">
        <v>136</v>
      </c>
      <c r="AE156" s="3">
        <f t="shared" si="77"/>
        <v>0</v>
      </c>
      <c r="AF156" s="3">
        <f t="shared" si="78"/>
        <v>0</v>
      </c>
      <c r="AG156" s="3">
        <f t="shared" si="79"/>
        <v>0</v>
      </c>
      <c r="AH156" s="3">
        <f t="shared" si="70"/>
        <v>1972295.7557453173</v>
      </c>
    </row>
    <row r="157" spans="2:34">
      <c r="B157">
        <v>137</v>
      </c>
      <c r="C157" s="3">
        <f t="shared" si="80"/>
        <v>115931390.13410717</v>
      </c>
      <c r="D157">
        <f t="shared" si="87"/>
        <v>9.9000000000000005E-2</v>
      </c>
      <c r="E157" s="13">
        <f t="shared" si="81"/>
        <v>8.6498744788083837E-3</v>
      </c>
      <c r="F157" s="15">
        <f t="shared" si="88"/>
        <v>136154220.37291664</v>
      </c>
      <c r="G157" s="16">
        <f t="shared" si="89"/>
        <v>1.6745013828205054E-3</v>
      </c>
      <c r="H157" s="17">
        <f t="shared" si="82"/>
        <v>1012942.5509909748</v>
      </c>
      <c r="I157" s="17">
        <f t="shared" si="83"/>
        <v>724571.18833816983</v>
      </c>
      <c r="J157" s="2">
        <f t="shared" si="90"/>
        <v>227990.43029129674</v>
      </c>
      <c r="K157" s="2">
        <f t="shared" si="73"/>
        <v>1000819.8842094025</v>
      </c>
      <c r="L157" s="15">
        <f>K157/(1-SUM(G$21:G157))</f>
        <v>1177716.9159857496</v>
      </c>
      <c r="M157" s="15">
        <f t="shared" si="74"/>
        <v>134976503.45693088</v>
      </c>
      <c r="N157" s="2">
        <f t="shared" si="84"/>
        <v>1228810.3145006993</v>
      </c>
      <c r="O157" s="3">
        <f t="shared" si="85"/>
        <v>1953381.5028388691</v>
      </c>
      <c r="P157" s="39">
        <f t="shared" si="91"/>
        <v>0</v>
      </c>
      <c r="Q157" s="34">
        <f t="shared" si="66"/>
        <v>0</v>
      </c>
      <c r="R157" s="23">
        <f t="shared" si="86"/>
        <v>0</v>
      </c>
      <c r="S157" s="39">
        <f t="shared" si="92"/>
        <v>0</v>
      </c>
      <c r="T157" s="34">
        <f t="shared" si="67"/>
        <v>0</v>
      </c>
      <c r="U157" s="23">
        <f t="shared" si="75"/>
        <v>0</v>
      </c>
      <c r="V157" s="39">
        <f t="shared" si="93"/>
        <v>0</v>
      </c>
      <c r="W157" s="34">
        <f t="shared" si="68"/>
        <v>0</v>
      </c>
      <c r="X157" s="3">
        <f t="shared" si="76"/>
        <v>0</v>
      </c>
      <c r="Y157" s="39">
        <f t="shared" si="71"/>
        <v>115931390.13410696</v>
      </c>
      <c r="Z157" s="34">
        <f t="shared" si="72"/>
        <v>1228810.3145006993</v>
      </c>
      <c r="AA157" s="3">
        <f t="shared" si="69"/>
        <v>724571.18833816843</v>
      </c>
      <c r="AB157" s="35"/>
      <c r="AD157">
        <v>137</v>
      </c>
      <c r="AE157" s="3">
        <f t="shared" si="77"/>
        <v>0</v>
      </c>
      <c r="AF157" s="3">
        <f t="shared" si="78"/>
        <v>0</v>
      </c>
      <c r="AG157" s="3">
        <f t="shared" si="79"/>
        <v>0</v>
      </c>
      <c r="AH157" s="3">
        <f t="shared" si="70"/>
        <v>1953381.5028388677</v>
      </c>
    </row>
    <row r="158" spans="2:34">
      <c r="B158">
        <v>138</v>
      </c>
      <c r="C158" s="3">
        <f t="shared" si="80"/>
        <v>114702579.81960647</v>
      </c>
      <c r="D158">
        <f t="shared" si="87"/>
        <v>9.9000000000000005E-2</v>
      </c>
      <c r="E158" s="13">
        <f t="shared" si="81"/>
        <v>8.6498744788083837E-3</v>
      </c>
      <c r="F158" s="15">
        <f t="shared" si="88"/>
        <v>134976503.45693088</v>
      </c>
      <c r="G158" s="16">
        <f t="shared" si="89"/>
        <v>1.6858391526000194E-3</v>
      </c>
      <c r="H158" s="17">
        <f t="shared" si="82"/>
        <v>1004180.7250706588</v>
      </c>
      <c r="I158" s="17">
        <f t="shared" si="83"/>
        <v>716891.12387254043</v>
      </c>
      <c r="J158" s="2">
        <f t="shared" si="90"/>
        <v>227548.67420874594</v>
      </c>
      <c r="K158" s="2">
        <f t="shared" si="73"/>
        <v>990194.65036537056</v>
      </c>
      <c r="L158" s="15">
        <f>K158/(1-SUM(G$21:G158))</f>
        <v>1167529.8124909033</v>
      </c>
      <c r="M158" s="15">
        <f t="shared" si="74"/>
        <v>133808973.64443997</v>
      </c>
      <c r="N158" s="2">
        <f t="shared" si="84"/>
        <v>1217743.3245741166</v>
      </c>
      <c r="O158" s="3">
        <f t="shared" si="85"/>
        <v>1934634.448446657</v>
      </c>
      <c r="P158" s="39">
        <f t="shared" si="91"/>
        <v>0</v>
      </c>
      <c r="Q158" s="34">
        <f t="shared" si="66"/>
        <v>0</v>
      </c>
      <c r="R158" s="23">
        <f t="shared" si="86"/>
        <v>0</v>
      </c>
      <c r="S158" s="39">
        <f t="shared" si="92"/>
        <v>0</v>
      </c>
      <c r="T158" s="34">
        <f t="shared" si="67"/>
        <v>0</v>
      </c>
      <c r="U158" s="23">
        <f t="shared" si="75"/>
        <v>0</v>
      </c>
      <c r="V158" s="39">
        <f t="shared" si="93"/>
        <v>0</v>
      </c>
      <c r="W158" s="34">
        <f t="shared" si="68"/>
        <v>0</v>
      </c>
      <c r="X158" s="3">
        <f t="shared" si="76"/>
        <v>0</v>
      </c>
      <c r="Y158" s="39">
        <f t="shared" si="71"/>
        <v>114702579.81960626</v>
      </c>
      <c r="Z158" s="34">
        <f t="shared" si="72"/>
        <v>1217743.3245741166</v>
      </c>
      <c r="AA158" s="3">
        <f t="shared" si="69"/>
        <v>716891.12387253903</v>
      </c>
      <c r="AB158" s="35"/>
      <c r="AD158">
        <v>138</v>
      </c>
      <c r="AE158" s="3">
        <f t="shared" si="77"/>
        <v>0</v>
      </c>
      <c r="AF158" s="3">
        <f t="shared" si="78"/>
        <v>0</v>
      </c>
      <c r="AG158" s="3">
        <f t="shared" si="79"/>
        <v>0</v>
      </c>
      <c r="AH158" s="3">
        <f t="shared" si="70"/>
        <v>1934634.4484466556</v>
      </c>
    </row>
    <row r="159" spans="2:34">
      <c r="B159">
        <v>139</v>
      </c>
      <c r="C159" s="3">
        <f t="shared" si="80"/>
        <v>113484836.49503236</v>
      </c>
      <c r="D159">
        <f t="shared" si="87"/>
        <v>9.9000000000000005E-2</v>
      </c>
      <c r="E159" s="13">
        <f t="shared" si="81"/>
        <v>8.6498744788083837E-3</v>
      </c>
      <c r="F159" s="15">
        <f t="shared" si="88"/>
        <v>133808973.64443997</v>
      </c>
      <c r="G159" s="16">
        <f t="shared" si="89"/>
        <v>1.6972536885290822E-3</v>
      </c>
      <c r="H159" s="17">
        <f t="shared" si="82"/>
        <v>995494.68784475874</v>
      </c>
      <c r="I159" s="17">
        <f t="shared" si="83"/>
        <v>709280.22809395229</v>
      </c>
      <c r="J159" s="2">
        <f t="shared" si="90"/>
        <v>227107.77407631648</v>
      </c>
      <c r="K159" s="2">
        <f t="shared" si="73"/>
        <v>979665.13719120098</v>
      </c>
      <c r="L159" s="15">
        <f>K159/(1-SUM(G$21:G159))</f>
        <v>1157430.8261625904</v>
      </c>
      <c r="M159" s="15">
        <f t="shared" si="74"/>
        <v>132651542.81827737</v>
      </c>
      <c r="N159" s="2">
        <f t="shared" si="84"/>
        <v>1206772.9112675174</v>
      </c>
      <c r="O159" s="3">
        <f t="shared" si="85"/>
        <v>1916053.1393614698</v>
      </c>
      <c r="P159" s="39">
        <f t="shared" si="91"/>
        <v>0</v>
      </c>
      <c r="Q159" s="34">
        <f t="shared" si="66"/>
        <v>0</v>
      </c>
      <c r="R159" s="23">
        <f t="shared" si="86"/>
        <v>0</v>
      </c>
      <c r="S159" s="39">
        <f t="shared" si="92"/>
        <v>0</v>
      </c>
      <c r="T159" s="34">
        <f t="shared" si="67"/>
        <v>0</v>
      </c>
      <c r="U159" s="23">
        <f t="shared" si="75"/>
        <v>0</v>
      </c>
      <c r="V159" s="39">
        <f t="shared" si="93"/>
        <v>0</v>
      </c>
      <c r="W159" s="34">
        <f t="shared" si="68"/>
        <v>0</v>
      </c>
      <c r="X159" s="3">
        <f t="shared" si="76"/>
        <v>0</v>
      </c>
      <c r="Y159" s="39">
        <f t="shared" si="71"/>
        <v>113484836.49503215</v>
      </c>
      <c r="Z159" s="34">
        <f t="shared" si="72"/>
        <v>1206772.9112675174</v>
      </c>
      <c r="AA159" s="3">
        <f t="shared" si="69"/>
        <v>709280.22809395089</v>
      </c>
      <c r="AB159" s="35"/>
      <c r="AD159">
        <v>139</v>
      </c>
      <c r="AE159" s="3">
        <f t="shared" si="77"/>
        <v>0</v>
      </c>
      <c r="AF159" s="3">
        <f t="shared" si="78"/>
        <v>0</v>
      </c>
      <c r="AG159" s="3">
        <f t="shared" si="79"/>
        <v>0</v>
      </c>
      <c r="AH159" s="3">
        <f t="shared" si="70"/>
        <v>1916053.1393614681</v>
      </c>
    </row>
    <row r="160" spans="2:34">
      <c r="B160">
        <v>140</v>
      </c>
      <c r="C160" s="3">
        <f t="shared" si="80"/>
        <v>112278063.58376484</v>
      </c>
      <c r="D160">
        <f t="shared" si="87"/>
        <v>9.9000000000000005E-2</v>
      </c>
      <c r="E160" s="13">
        <f t="shared" si="81"/>
        <v>8.6498744788083837E-3</v>
      </c>
      <c r="F160" s="15">
        <f t="shared" si="88"/>
        <v>132651542.81827737</v>
      </c>
      <c r="G160" s="16">
        <f t="shared" si="89"/>
        <v>1.7087455103784982E-3</v>
      </c>
      <c r="H160" s="17">
        <f t="shared" si="82"/>
        <v>986883.78375058121</v>
      </c>
      <c r="I160" s="17">
        <f t="shared" si="83"/>
        <v>701737.89739853016</v>
      </c>
      <c r="J160" s="2">
        <f t="shared" si="90"/>
        <v>226667.72823551256</v>
      </c>
      <c r="K160" s="2">
        <f t="shared" si="73"/>
        <v>969230.5093255986</v>
      </c>
      <c r="L160" s="15">
        <f>K160/(1-SUM(G$21:G160))</f>
        <v>1147419.1947983806</v>
      </c>
      <c r="M160" s="15">
        <f t="shared" si="74"/>
        <v>131504123.62347899</v>
      </c>
      <c r="N160" s="2">
        <f t="shared" si="84"/>
        <v>1195898.2375611111</v>
      </c>
      <c r="O160" s="3">
        <f t="shared" si="85"/>
        <v>1897636.1349596414</v>
      </c>
      <c r="P160" s="39">
        <f t="shared" si="91"/>
        <v>0</v>
      </c>
      <c r="Q160" s="34">
        <f t="shared" si="66"/>
        <v>0</v>
      </c>
      <c r="R160" s="23">
        <f t="shared" si="86"/>
        <v>0</v>
      </c>
      <c r="S160" s="39">
        <f t="shared" si="92"/>
        <v>0</v>
      </c>
      <c r="T160" s="34">
        <f t="shared" si="67"/>
        <v>0</v>
      </c>
      <c r="U160" s="23">
        <f t="shared" si="75"/>
        <v>0</v>
      </c>
      <c r="V160" s="39">
        <f t="shared" si="93"/>
        <v>0</v>
      </c>
      <c r="W160" s="34">
        <f t="shared" si="68"/>
        <v>0</v>
      </c>
      <c r="X160" s="3">
        <f t="shared" si="76"/>
        <v>0</v>
      </c>
      <c r="Y160" s="39">
        <f t="shared" si="71"/>
        <v>112278063.58376463</v>
      </c>
      <c r="Z160" s="34">
        <f t="shared" si="72"/>
        <v>1195898.2375611111</v>
      </c>
      <c r="AA160" s="3">
        <f t="shared" si="69"/>
        <v>701737.89739852899</v>
      </c>
      <c r="AB160" s="35"/>
      <c r="AD160">
        <v>140</v>
      </c>
      <c r="AE160" s="3">
        <f t="shared" si="77"/>
        <v>0</v>
      </c>
      <c r="AF160" s="3">
        <f t="shared" si="78"/>
        <v>0</v>
      </c>
      <c r="AG160" s="3">
        <f t="shared" si="79"/>
        <v>0</v>
      </c>
      <c r="AH160" s="3">
        <f t="shared" si="70"/>
        <v>1897636.13495964</v>
      </c>
    </row>
    <row r="161" spans="2:34">
      <c r="B161">
        <v>141</v>
      </c>
      <c r="C161" s="3">
        <f t="shared" si="80"/>
        <v>111082165.34620373</v>
      </c>
      <c r="D161">
        <f t="shared" si="87"/>
        <v>9.9000000000000005E-2</v>
      </c>
      <c r="E161" s="13">
        <f t="shared" si="81"/>
        <v>8.6498744788083837E-3</v>
      </c>
      <c r="F161" s="15">
        <f t="shared" si="88"/>
        <v>131504123.62347899</v>
      </c>
      <c r="G161" s="16">
        <f t="shared" si="89"/>
        <v>1.720315141438353E-3</v>
      </c>
      <c r="H161" s="17">
        <f t="shared" si="82"/>
        <v>978347.36289596697</v>
      </c>
      <c r="I161" s="17">
        <f t="shared" si="83"/>
        <v>694263.53341377329</v>
      </c>
      <c r="J161" s="2">
        <f t="shared" si="90"/>
        <v>226228.53503105193</v>
      </c>
      <c r="K161" s="2">
        <f t="shared" si="73"/>
        <v>958889.9386473574</v>
      </c>
      <c r="L161" s="15">
        <f>K161/(1-SUM(G$21:G161))</f>
        <v>1137494.1627887993</v>
      </c>
      <c r="M161" s="15">
        <f t="shared" si="74"/>
        <v>130366629.4606902</v>
      </c>
      <c r="N161" s="2">
        <f t="shared" si="84"/>
        <v>1185118.4736784094</v>
      </c>
      <c r="O161" s="3">
        <f t="shared" si="85"/>
        <v>1879382.0070921825</v>
      </c>
      <c r="P161" s="39">
        <f t="shared" si="91"/>
        <v>0</v>
      </c>
      <c r="Q161" s="34">
        <f t="shared" si="66"/>
        <v>0</v>
      </c>
      <c r="R161" s="23">
        <f t="shared" si="86"/>
        <v>0</v>
      </c>
      <c r="S161" s="39">
        <f t="shared" si="92"/>
        <v>0</v>
      </c>
      <c r="T161" s="34">
        <f t="shared" si="67"/>
        <v>0</v>
      </c>
      <c r="U161" s="23">
        <f t="shared" si="75"/>
        <v>0</v>
      </c>
      <c r="V161" s="39">
        <f t="shared" si="93"/>
        <v>0</v>
      </c>
      <c r="W161" s="34">
        <f t="shared" si="68"/>
        <v>0</v>
      </c>
      <c r="X161" s="3">
        <f t="shared" si="76"/>
        <v>0</v>
      </c>
      <c r="Y161" s="39">
        <f t="shared" si="71"/>
        <v>111082165.34620352</v>
      </c>
      <c r="Z161" s="34">
        <f t="shared" si="72"/>
        <v>1185118.4736784094</v>
      </c>
      <c r="AA161" s="3">
        <f t="shared" si="69"/>
        <v>694263.53341377201</v>
      </c>
      <c r="AB161" s="35"/>
      <c r="AD161">
        <v>141</v>
      </c>
      <c r="AE161" s="3">
        <f t="shared" si="77"/>
        <v>0</v>
      </c>
      <c r="AF161" s="3">
        <f t="shared" si="78"/>
        <v>0</v>
      </c>
      <c r="AG161" s="3">
        <f t="shared" si="79"/>
        <v>0</v>
      </c>
      <c r="AH161" s="3">
        <f t="shared" si="70"/>
        <v>1879382.0070921814</v>
      </c>
    </row>
    <row r="162" spans="2:34">
      <c r="B162">
        <v>142</v>
      </c>
      <c r="C162" s="3">
        <f t="shared" si="80"/>
        <v>109897046.87252532</v>
      </c>
      <c r="D162">
        <f t="shared" si="87"/>
        <v>9.9000000000000005E-2</v>
      </c>
      <c r="E162" s="13">
        <f t="shared" si="81"/>
        <v>8.6498744788083837E-3</v>
      </c>
      <c r="F162" s="15">
        <f t="shared" si="88"/>
        <v>130366629.4606902</v>
      </c>
      <c r="G162" s="16">
        <f t="shared" si="89"/>
        <v>1.7319631085418417E-3</v>
      </c>
      <c r="H162" s="17">
        <f t="shared" si="82"/>
        <v>969884.78101024358</v>
      </c>
      <c r="I162" s="17">
        <f t="shared" si="83"/>
        <v>686856.54295328318</v>
      </c>
      <c r="J162" s="2">
        <f t="shared" si="90"/>
        <v>225790.19281085944</v>
      </c>
      <c r="K162" s="2">
        <f t="shared" si="73"/>
        <v>948642.60421270551</v>
      </c>
      <c r="L162" s="15">
        <f>K162/(1-SUM(G$21:G162))</f>
        <v>1127654.9810602989</v>
      </c>
      <c r="M162" s="15">
        <f t="shared" si="74"/>
        <v>129238974.4796299</v>
      </c>
      <c r="N162" s="2">
        <f t="shared" si="84"/>
        <v>1174432.797023565</v>
      </c>
      <c r="O162" s="3">
        <f t="shared" si="85"/>
        <v>1861289.3399768481</v>
      </c>
      <c r="P162" s="39">
        <f t="shared" si="91"/>
        <v>0</v>
      </c>
      <c r="Q162" s="34">
        <f t="shared" si="66"/>
        <v>0</v>
      </c>
      <c r="R162" s="23">
        <f t="shared" si="86"/>
        <v>0</v>
      </c>
      <c r="S162" s="39">
        <f t="shared" si="92"/>
        <v>0</v>
      </c>
      <c r="T162" s="34">
        <f t="shared" si="67"/>
        <v>0</v>
      </c>
      <c r="U162" s="23">
        <f t="shared" si="75"/>
        <v>0</v>
      </c>
      <c r="V162" s="39">
        <f t="shared" si="93"/>
        <v>0</v>
      </c>
      <c r="W162" s="34">
        <f t="shared" si="68"/>
        <v>0</v>
      </c>
      <c r="X162" s="3">
        <f t="shared" si="76"/>
        <v>0</v>
      </c>
      <c r="Y162" s="39">
        <f t="shared" si="71"/>
        <v>109897046.87252511</v>
      </c>
      <c r="Z162" s="34">
        <f t="shared" si="72"/>
        <v>1174432.797023565</v>
      </c>
      <c r="AA162" s="3">
        <f t="shared" si="69"/>
        <v>686856.5429532819</v>
      </c>
      <c r="AB162" s="35"/>
      <c r="AD162">
        <v>142</v>
      </c>
      <c r="AE162" s="3">
        <f t="shared" si="77"/>
        <v>0</v>
      </c>
      <c r="AF162" s="3">
        <f t="shared" si="78"/>
        <v>0</v>
      </c>
      <c r="AG162" s="3">
        <f t="shared" si="79"/>
        <v>0</v>
      </c>
      <c r="AH162" s="3">
        <f t="shared" si="70"/>
        <v>1861289.3399768469</v>
      </c>
    </row>
    <row r="163" spans="2:34">
      <c r="B163">
        <v>143</v>
      </c>
      <c r="C163" s="3">
        <f t="shared" si="80"/>
        <v>108722614.07550175</v>
      </c>
      <c r="D163">
        <f t="shared" si="87"/>
        <v>9.9000000000000005E-2</v>
      </c>
      <c r="E163" s="13">
        <f t="shared" si="81"/>
        <v>8.6498744788083837E-3</v>
      </c>
      <c r="F163" s="15">
        <f t="shared" si="88"/>
        <v>129238974.4796299</v>
      </c>
      <c r="G163" s="16">
        <f t="shared" si="89"/>
        <v>1.7436899420892604E-3</v>
      </c>
      <c r="H163" s="17">
        <f t="shared" si="82"/>
        <v>961495.39939559845</v>
      </c>
      <c r="I163" s="17">
        <f t="shared" si="83"/>
        <v>679516.33797188592</v>
      </c>
      <c r="J163" s="2">
        <f t="shared" si="90"/>
        <v>225352.69992606126</v>
      </c>
      <c r="K163" s="2">
        <f t="shared" si="73"/>
        <v>938487.69219319476</v>
      </c>
      <c r="L163" s="15">
        <f>K163/(1-SUM(G$21:G163))</f>
        <v>1117900.9070187244</v>
      </c>
      <c r="M163" s="15">
        <f t="shared" si="74"/>
        <v>128121073.57261118</v>
      </c>
      <c r="N163" s="2">
        <f t="shared" si="84"/>
        <v>1163840.3921192561</v>
      </c>
      <c r="O163" s="3">
        <f t="shared" si="85"/>
        <v>1843356.730091142</v>
      </c>
      <c r="P163" s="39">
        <f t="shared" si="91"/>
        <v>0</v>
      </c>
      <c r="Q163" s="34">
        <f t="shared" si="66"/>
        <v>0</v>
      </c>
      <c r="R163" s="23">
        <f t="shared" si="86"/>
        <v>0</v>
      </c>
      <c r="S163" s="39">
        <f t="shared" si="92"/>
        <v>0</v>
      </c>
      <c r="T163" s="34">
        <f t="shared" si="67"/>
        <v>0</v>
      </c>
      <c r="U163" s="23">
        <f t="shared" si="75"/>
        <v>0</v>
      </c>
      <c r="V163" s="39">
        <f t="shared" si="93"/>
        <v>0</v>
      </c>
      <c r="W163" s="34">
        <f t="shared" si="68"/>
        <v>0</v>
      </c>
      <c r="X163" s="3">
        <f t="shared" si="76"/>
        <v>0</v>
      </c>
      <c r="Y163" s="39">
        <f t="shared" si="71"/>
        <v>108722614.07550155</v>
      </c>
      <c r="Z163" s="34">
        <f t="shared" si="72"/>
        <v>1163840.3921192561</v>
      </c>
      <c r="AA163" s="3">
        <f t="shared" si="69"/>
        <v>679516.33797188464</v>
      </c>
      <c r="AB163" s="35"/>
      <c r="AD163">
        <v>143</v>
      </c>
      <c r="AE163" s="3">
        <f t="shared" si="77"/>
        <v>0</v>
      </c>
      <c r="AF163" s="3">
        <f t="shared" si="78"/>
        <v>0</v>
      </c>
      <c r="AG163" s="3">
        <f t="shared" si="79"/>
        <v>0</v>
      </c>
      <c r="AH163" s="3">
        <f t="shared" si="70"/>
        <v>1843356.7300911406</v>
      </c>
    </row>
    <row r="164" spans="2:34">
      <c r="B164">
        <v>144</v>
      </c>
      <c r="C164" s="3">
        <f t="shared" si="80"/>
        <v>107558773.6833825</v>
      </c>
      <c r="D164">
        <f t="shared" si="87"/>
        <v>9.9000000000000005E-2</v>
      </c>
      <c r="E164" s="13">
        <f t="shared" si="81"/>
        <v>8.6498744788083837E-3</v>
      </c>
      <c r="F164" s="15">
        <f t="shared" si="88"/>
        <v>128121073.57261118</v>
      </c>
      <c r="G164" s="16">
        <f t="shared" si="89"/>
        <v>1.7554961760721571E-3</v>
      </c>
      <c r="H164" s="17">
        <f t="shared" si="82"/>
        <v>953178.58487887483</v>
      </c>
      <c r="I164" s="17">
        <f t="shared" si="83"/>
        <v>672242.3355211406</v>
      </c>
      <c r="J164" s="2">
        <f t="shared" si="90"/>
        <v>224916.05473097845</v>
      </c>
      <c r="K164" s="2">
        <f t="shared" si="73"/>
        <v>928424.39581412531</v>
      </c>
      <c r="L164" s="15">
        <f>K164/(1-SUM(G$21:G164))</f>
        <v>1108231.2044932663</v>
      </c>
      <c r="M164" s="15">
        <f t="shared" si="74"/>
        <v>127012842.36811791</v>
      </c>
      <c r="N164" s="2">
        <f t="shared" si="84"/>
        <v>1153340.4505451038</v>
      </c>
      <c r="O164" s="3">
        <f t="shared" si="85"/>
        <v>1825582.7860662444</v>
      </c>
      <c r="P164" s="39">
        <f t="shared" si="91"/>
        <v>0</v>
      </c>
      <c r="Q164" s="34">
        <f t="shared" si="66"/>
        <v>0</v>
      </c>
      <c r="R164" s="23">
        <f t="shared" si="86"/>
        <v>0</v>
      </c>
      <c r="S164" s="39">
        <f t="shared" si="92"/>
        <v>0</v>
      </c>
      <c r="T164" s="34">
        <f t="shared" si="67"/>
        <v>0</v>
      </c>
      <c r="U164" s="23">
        <f t="shared" si="75"/>
        <v>0</v>
      </c>
      <c r="V164" s="39">
        <f t="shared" si="93"/>
        <v>0</v>
      </c>
      <c r="W164" s="34">
        <f t="shared" si="68"/>
        <v>0</v>
      </c>
      <c r="X164" s="3">
        <f t="shared" si="76"/>
        <v>0</v>
      </c>
      <c r="Y164" s="39">
        <f t="shared" si="71"/>
        <v>107558773.68338229</v>
      </c>
      <c r="Z164" s="34">
        <f t="shared" si="72"/>
        <v>1153340.4505451038</v>
      </c>
      <c r="AA164" s="3">
        <f t="shared" si="69"/>
        <v>672242.33552113932</v>
      </c>
      <c r="AB164" s="35"/>
      <c r="AD164">
        <v>144</v>
      </c>
      <c r="AE164" s="3">
        <f t="shared" si="77"/>
        <v>0</v>
      </c>
      <c r="AF164" s="3">
        <f t="shared" si="78"/>
        <v>0</v>
      </c>
      <c r="AG164" s="3">
        <f t="shared" si="79"/>
        <v>0</v>
      </c>
      <c r="AH164" s="3">
        <f t="shared" si="70"/>
        <v>1825582.786066243</v>
      </c>
    </row>
    <row r="165" spans="2:34">
      <c r="B165">
        <v>145</v>
      </c>
      <c r="C165" s="3">
        <f t="shared" si="80"/>
        <v>106405433.23283739</v>
      </c>
      <c r="D165">
        <f t="shared" si="87"/>
        <v>9.9000000000000005E-2</v>
      </c>
      <c r="E165" s="13">
        <f t="shared" si="81"/>
        <v>8.6498744788083837E-3</v>
      </c>
      <c r="F165" s="15">
        <f t="shared" si="88"/>
        <v>127012842.36811791</v>
      </c>
      <c r="G165" s="16">
        <f t="shared" si="89"/>
        <v>1.7673823480976456E-3</v>
      </c>
      <c r="H165" s="17">
        <f t="shared" si="82"/>
        <v>944933.70976378419</v>
      </c>
      <c r="I165" s="17">
        <f t="shared" si="83"/>
        <v>665033.95770523371</v>
      </c>
      <c r="J165" s="2">
        <f t="shared" si="90"/>
        <v>224480.25558312036</v>
      </c>
      <c r="K165" s="2">
        <f t="shared" si="73"/>
        <v>918451.91529350483</v>
      </c>
      <c r="L165" s="15">
        <f>K165/(1-SUM(G$21:G165))</f>
        <v>1098645.1436809008</v>
      </c>
      <c r="M165" s="15">
        <f t="shared" si="74"/>
        <v>125914197.22443701</v>
      </c>
      <c r="N165" s="2">
        <f t="shared" si="84"/>
        <v>1142932.1708766252</v>
      </c>
      <c r="O165" s="3">
        <f t="shared" si="85"/>
        <v>1807966.1285818589</v>
      </c>
      <c r="P165" s="39">
        <f t="shared" si="91"/>
        <v>0</v>
      </c>
      <c r="Q165" s="34">
        <f t="shared" si="66"/>
        <v>0</v>
      </c>
      <c r="R165" s="23">
        <f t="shared" si="86"/>
        <v>0</v>
      </c>
      <c r="S165" s="39">
        <f t="shared" si="92"/>
        <v>0</v>
      </c>
      <c r="T165" s="34">
        <f t="shared" si="67"/>
        <v>0</v>
      </c>
      <c r="U165" s="23">
        <f t="shared" si="75"/>
        <v>0</v>
      </c>
      <c r="V165" s="39">
        <f t="shared" si="93"/>
        <v>0</v>
      </c>
      <c r="W165" s="34">
        <f t="shared" si="68"/>
        <v>0</v>
      </c>
      <c r="X165" s="3">
        <f t="shared" si="76"/>
        <v>0</v>
      </c>
      <c r="Y165" s="39">
        <f t="shared" si="71"/>
        <v>106405433.23283719</v>
      </c>
      <c r="Z165" s="34">
        <f t="shared" si="72"/>
        <v>1142932.1708766252</v>
      </c>
      <c r="AA165" s="3">
        <f t="shared" si="69"/>
        <v>665033.95770523243</v>
      </c>
      <c r="AB165" s="35"/>
      <c r="AD165">
        <v>145</v>
      </c>
      <c r="AE165" s="3">
        <f t="shared" si="77"/>
        <v>0</v>
      </c>
      <c r="AF165" s="3">
        <f t="shared" si="78"/>
        <v>0</v>
      </c>
      <c r="AG165" s="3">
        <f t="shared" si="79"/>
        <v>0</v>
      </c>
      <c r="AH165" s="3">
        <f t="shared" si="70"/>
        <v>1807966.1285818578</v>
      </c>
    </row>
    <row r="166" spans="2:34">
      <c r="B166">
        <v>146</v>
      </c>
      <c r="C166" s="3">
        <f t="shared" si="80"/>
        <v>105262501.06196077</v>
      </c>
      <c r="D166">
        <f t="shared" si="87"/>
        <v>9.9000000000000005E-2</v>
      </c>
      <c r="E166" s="13">
        <f t="shared" si="81"/>
        <v>8.6498744788083837E-3</v>
      </c>
      <c r="F166" s="15">
        <f t="shared" si="88"/>
        <v>125914197.22443701</v>
      </c>
      <c r="G166" s="16">
        <f t="shared" si="89"/>
        <v>1.7793489994128906E-3</v>
      </c>
      <c r="H166" s="17">
        <f t="shared" si="82"/>
        <v>936760.15178353281</v>
      </c>
      <c r="I166" s="17">
        <f t="shared" si="83"/>
        <v>657890.63163725485</v>
      </c>
      <c r="J166" s="2">
        <f t="shared" si="90"/>
        <v>224045.30084317937</v>
      </c>
      <c r="K166" s="2">
        <f t="shared" si="73"/>
        <v>908569.45778153453</v>
      </c>
      <c r="L166" s="15">
        <f>K166/(1-SUM(G$21:G166))</f>
        <v>1089142.0010913087</v>
      </c>
      <c r="M166" s="15">
        <f t="shared" si="74"/>
        <v>124825055.22334571</v>
      </c>
      <c r="N166" s="2">
        <f t="shared" si="84"/>
        <v>1132614.7586247139</v>
      </c>
      <c r="O166" s="3">
        <f t="shared" si="85"/>
        <v>1790505.3902619686</v>
      </c>
      <c r="P166" s="39">
        <f t="shared" si="91"/>
        <v>0</v>
      </c>
      <c r="Q166" s="34">
        <f t="shared" si="66"/>
        <v>0</v>
      </c>
      <c r="R166" s="23">
        <f t="shared" si="86"/>
        <v>0</v>
      </c>
      <c r="S166" s="39">
        <f t="shared" si="92"/>
        <v>0</v>
      </c>
      <c r="T166" s="34">
        <f t="shared" si="67"/>
        <v>0</v>
      </c>
      <c r="U166" s="23">
        <f t="shared" si="75"/>
        <v>0</v>
      </c>
      <c r="V166" s="39">
        <f t="shared" si="93"/>
        <v>0</v>
      </c>
      <c r="W166" s="34">
        <f t="shared" si="68"/>
        <v>0</v>
      </c>
      <c r="X166" s="3">
        <f t="shared" si="76"/>
        <v>0</v>
      </c>
      <c r="Y166" s="39">
        <f t="shared" si="71"/>
        <v>105262501.06196056</v>
      </c>
      <c r="Z166" s="34">
        <f t="shared" si="72"/>
        <v>1132614.7586247139</v>
      </c>
      <c r="AA166" s="3">
        <f t="shared" si="69"/>
        <v>657890.63163725345</v>
      </c>
      <c r="AB166" s="35"/>
      <c r="AD166">
        <v>146</v>
      </c>
      <c r="AE166" s="3">
        <f t="shared" si="77"/>
        <v>0</v>
      </c>
      <c r="AF166" s="3">
        <f t="shared" si="78"/>
        <v>0</v>
      </c>
      <c r="AG166" s="3">
        <f t="shared" si="79"/>
        <v>0</v>
      </c>
      <c r="AH166" s="3">
        <f t="shared" si="70"/>
        <v>1790505.3902619672</v>
      </c>
    </row>
    <row r="167" spans="2:34">
      <c r="B167">
        <v>147</v>
      </c>
      <c r="C167" s="3">
        <f t="shared" si="80"/>
        <v>104129886.30333605</v>
      </c>
      <c r="D167">
        <f t="shared" si="87"/>
        <v>9.9000000000000005E-2</v>
      </c>
      <c r="E167" s="13">
        <f t="shared" si="81"/>
        <v>8.6498744788083837E-3</v>
      </c>
      <c r="F167" s="15">
        <f t="shared" si="88"/>
        <v>124825055.22334571</v>
      </c>
      <c r="G167" s="16">
        <f t="shared" si="89"/>
        <v>1.7913966749297486E-3</v>
      </c>
      <c r="H167" s="17">
        <f t="shared" si="82"/>
        <v>928657.29405385582</v>
      </c>
      <c r="I167" s="17">
        <f t="shared" si="83"/>
        <v>650811.78939585027</v>
      </c>
      <c r="J167" s="2">
        <f t="shared" si="90"/>
        <v>223611.18887502374</v>
      </c>
      <c r="K167" s="2">
        <f t="shared" si="73"/>
        <v>898776.23730061913</v>
      </c>
      <c r="L167" s="15">
        <f>K167/(1-SUM(G$21:G167))</f>
        <v>1079721.0594922707</v>
      </c>
      <c r="M167" s="15">
        <f t="shared" si="74"/>
        <v>123745334.16385344</v>
      </c>
      <c r="N167" s="2">
        <f t="shared" si="84"/>
        <v>1122387.4261756428</v>
      </c>
      <c r="O167" s="3">
        <f t="shared" si="85"/>
        <v>1773199.2155714931</v>
      </c>
      <c r="P167" s="39">
        <f t="shared" si="91"/>
        <v>0</v>
      </c>
      <c r="Q167" s="34">
        <f t="shared" si="66"/>
        <v>0</v>
      </c>
      <c r="R167" s="23">
        <f t="shared" si="86"/>
        <v>0</v>
      </c>
      <c r="S167" s="39">
        <f t="shared" si="92"/>
        <v>0</v>
      </c>
      <c r="T167" s="34">
        <f t="shared" si="67"/>
        <v>0</v>
      </c>
      <c r="U167" s="23">
        <f t="shared" si="75"/>
        <v>0</v>
      </c>
      <c r="V167" s="39">
        <f t="shared" si="93"/>
        <v>0</v>
      </c>
      <c r="W167" s="34">
        <f t="shared" si="68"/>
        <v>0</v>
      </c>
      <c r="X167" s="3">
        <f t="shared" si="76"/>
        <v>0</v>
      </c>
      <c r="Y167" s="39">
        <f t="shared" si="71"/>
        <v>104129886.30333585</v>
      </c>
      <c r="Z167" s="34">
        <f t="shared" si="72"/>
        <v>1122387.4261756428</v>
      </c>
      <c r="AA167" s="3">
        <f t="shared" si="69"/>
        <v>650811.78939584899</v>
      </c>
      <c r="AB167" s="35"/>
      <c r="AD167">
        <v>147</v>
      </c>
      <c r="AE167" s="3">
        <f t="shared" si="77"/>
        <v>0</v>
      </c>
      <c r="AF167" s="3">
        <f t="shared" si="78"/>
        <v>0</v>
      </c>
      <c r="AG167" s="3">
        <f t="shared" si="79"/>
        <v>0</v>
      </c>
      <c r="AH167" s="3">
        <f t="shared" si="70"/>
        <v>1773199.2155714917</v>
      </c>
    </row>
    <row r="168" spans="2:34">
      <c r="B168">
        <v>148</v>
      </c>
      <c r="C168" s="3">
        <f t="shared" si="80"/>
        <v>103007498.87716042</v>
      </c>
      <c r="D168">
        <f t="shared" si="87"/>
        <v>9.9000000000000005E-2</v>
      </c>
      <c r="E168" s="13">
        <f t="shared" si="81"/>
        <v>8.6498744788083837E-3</v>
      </c>
      <c r="F168" s="15">
        <f t="shared" si="88"/>
        <v>123745334.16385344</v>
      </c>
      <c r="G168" s="16">
        <f t="shared" si="89"/>
        <v>1.8035259232495858E-3</v>
      </c>
      <c r="H168" s="17">
        <f t="shared" si="82"/>
        <v>920624.52502645995</v>
      </c>
      <c r="I168" s="17">
        <f t="shared" si="83"/>
        <v>643796.86798225262</v>
      </c>
      <c r="J168" s="2">
        <f t="shared" si="90"/>
        <v>223177.91804569229</v>
      </c>
      <c r="K168" s="2">
        <f t="shared" si="73"/>
        <v>889071.47468589607</v>
      </c>
      <c r="L168" s="15">
        <f>K168/(1-SUM(G$21:G168))</f>
        <v>1070381.6078555367</v>
      </c>
      <c r="M168" s="15">
        <f t="shared" si="74"/>
        <v>122674952.55599789</v>
      </c>
      <c r="N168" s="2">
        <f t="shared" si="84"/>
        <v>1112249.3927315883</v>
      </c>
      <c r="O168" s="3">
        <f t="shared" si="85"/>
        <v>1756046.2607138408</v>
      </c>
      <c r="P168" s="39">
        <f t="shared" si="91"/>
        <v>0</v>
      </c>
      <c r="Q168" s="34">
        <f t="shared" si="66"/>
        <v>0</v>
      </c>
      <c r="R168" s="23">
        <f t="shared" si="86"/>
        <v>0</v>
      </c>
      <c r="S168" s="39">
        <f t="shared" si="92"/>
        <v>0</v>
      </c>
      <c r="T168" s="34">
        <f t="shared" si="67"/>
        <v>0</v>
      </c>
      <c r="U168" s="23">
        <f t="shared" si="75"/>
        <v>0</v>
      </c>
      <c r="V168" s="39">
        <f t="shared" si="93"/>
        <v>0</v>
      </c>
      <c r="W168" s="34">
        <f t="shared" si="68"/>
        <v>0</v>
      </c>
      <c r="X168" s="3">
        <f t="shared" si="76"/>
        <v>0</v>
      </c>
      <c r="Y168" s="39">
        <f t="shared" si="71"/>
        <v>103007498.87716021</v>
      </c>
      <c r="Z168" s="34">
        <f t="shared" si="72"/>
        <v>1112249.3927315883</v>
      </c>
      <c r="AA168" s="3">
        <f t="shared" si="69"/>
        <v>643796.86798225122</v>
      </c>
      <c r="AB168" s="35"/>
      <c r="AD168">
        <v>148</v>
      </c>
      <c r="AE168" s="3">
        <f t="shared" si="77"/>
        <v>0</v>
      </c>
      <c r="AF168" s="3">
        <f t="shared" si="78"/>
        <v>0</v>
      </c>
      <c r="AG168" s="3">
        <f t="shared" si="79"/>
        <v>0</v>
      </c>
      <c r="AH168" s="3">
        <f t="shared" si="70"/>
        <v>1756046.2607138394</v>
      </c>
    </row>
    <row r="169" spans="2:34">
      <c r="B169">
        <v>149</v>
      </c>
      <c r="C169" s="3">
        <f t="shared" si="80"/>
        <v>101895249.48442882</v>
      </c>
      <c r="D169">
        <f t="shared" si="87"/>
        <v>9.9000000000000005E-2</v>
      </c>
      <c r="E169" s="13">
        <f t="shared" si="81"/>
        <v>8.6498744788083837E-3</v>
      </c>
      <c r="F169" s="15">
        <f t="shared" si="88"/>
        <v>122674952.55599789</v>
      </c>
      <c r="G169" s="16">
        <f t="shared" si="89"/>
        <v>1.8157372966882551E-3</v>
      </c>
      <c r="H169" s="17">
        <f t="shared" si="82"/>
        <v>912661.23844286834</v>
      </c>
      <c r="I169" s="17">
        <f t="shared" si="83"/>
        <v>636845.30927768012</v>
      </c>
      <c r="J169" s="2">
        <f t="shared" si="90"/>
        <v>222745.48672538757</v>
      </c>
      <c r="K169" s="2">
        <f t="shared" si="73"/>
        <v>879454.39752627828</v>
      </c>
      <c r="L169" s="15">
        <f>K169/(1-SUM(G$21:G169))</f>
        <v>1061122.9413031612</v>
      </c>
      <c r="M169" s="15">
        <f t="shared" si="74"/>
        <v>121613829.61469473</v>
      </c>
      <c r="N169" s="2">
        <f t="shared" si="84"/>
        <v>1102199.8842516658</v>
      </c>
      <c r="O169" s="3">
        <f t="shared" si="85"/>
        <v>1739045.193529346</v>
      </c>
      <c r="P169" s="39">
        <f t="shared" si="91"/>
        <v>0</v>
      </c>
      <c r="Q169" s="34">
        <f t="shared" si="66"/>
        <v>0</v>
      </c>
      <c r="R169" s="23">
        <f t="shared" si="86"/>
        <v>0</v>
      </c>
      <c r="S169" s="39">
        <f t="shared" si="92"/>
        <v>0</v>
      </c>
      <c r="T169" s="34">
        <f t="shared" si="67"/>
        <v>0</v>
      </c>
      <c r="U169" s="23">
        <f t="shared" si="75"/>
        <v>0</v>
      </c>
      <c r="V169" s="39">
        <f t="shared" si="93"/>
        <v>0</v>
      </c>
      <c r="W169" s="34">
        <f t="shared" si="68"/>
        <v>0</v>
      </c>
      <c r="X169" s="3">
        <f t="shared" si="76"/>
        <v>0</v>
      </c>
      <c r="Y169" s="39">
        <f t="shared" si="71"/>
        <v>101895249.48442861</v>
      </c>
      <c r="Z169" s="34">
        <f t="shared" si="72"/>
        <v>1102199.8842516658</v>
      </c>
      <c r="AA169" s="3">
        <f t="shared" si="69"/>
        <v>636845.30927767884</v>
      </c>
      <c r="AB169" s="35"/>
      <c r="AD169">
        <v>149</v>
      </c>
      <c r="AE169" s="3">
        <f t="shared" si="77"/>
        <v>0</v>
      </c>
      <c r="AF169" s="3">
        <f t="shared" si="78"/>
        <v>0</v>
      </c>
      <c r="AG169" s="3">
        <f t="shared" si="79"/>
        <v>0</v>
      </c>
      <c r="AH169" s="3">
        <f t="shared" si="70"/>
        <v>1739045.1935293446</v>
      </c>
    </row>
    <row r="170" spans="2:34">
      <c r="B170">
        <v>150</v>
      </c>
      <c r="C170" s="3">
        <f t="shared" si="80"/>
        <v>100793049.60017715</v>
      </c>
      <c r="D170">
        <f t="shared" si="87"/>
        <v>9.9000000000000005E-2</v>
      </c>
      <c r="E170" s="13">
        <f t="shared" si="81"/>
        <v>8.6498744788083837E-3</v>
      </c>
      <c r="F170" s="15">
        <f t="shared" si="88"/>
        <v>121613829.61469473</v>
      </c>
      <c r="G170" s="16">
        <f t="shared" si="89"/>
        <v>1.8280313513012484E-3</v>
      </c>
      <c r="H170" s="17">
        <f t="shared" si="82"/>
        <v>904766.83328866353</v>
      </c>
      <c r="I170" s="17">
        <f t="shared" si="83"/>
        <v>629956.56000110717</v>
      </c>
      <c r="J170" s="2">
        <f t="shared" si="90"/>
        <v>222313.89328747019</v>
      </c>
      <c r="K170" s="2">
        <f t="shared" si="73"/>
        <v>869924.24010600813</v>
      </c>
      <c r="L170" s="15">
        <f>K170/(1-SUM(G$21:G170))</f>
        <v>1051944.3610543048</v>
      </c>
      <c r="M170" s="15">
        <f t="shared" si="74"/>
        <v>120561885.25364043</v>
      </c>
      <c r="N170" s="2">
        <f t="shared" si="84"/>
        <v>1092238.1333934783</v>
      </c>
      <c r="O170" s="3">
        <f t="shared" si="85"/>
        <v>1722194.6933945855</v>
      </c>
      <c r="P170" s="39">
        <f t="shared" si="91"/>
        <v>0</v>
      </c>
      <c r="Q170" s="34">
        <f t="shared" si="66"/>
        <v>0</v>
      </c>
      <c r="R170" s="23">
        <f t="shared" si="86"/>
        <v>0</v>
      </c>
      <c r="S170" s="39">
        <f t="shared" si="92"/>
        <v>0</v>
      </c>
      <c r="T170" s="34">
        <f t="shared" si="67"/>
        <v>0</v>
      </c>
      <c r="U170" s="23">
        <f t="shared" si="75"/>
        <v>0</v>
      </c>
      <c r="V170" s="39">
        <f t="shared" si="93"/>
        <v>0</v>
      </c>
      <c r="W170" s="34">
        <f t="shared" si="68"/>
        <v>0</v>
      </c>
      <c r="X170" s="3">
        <f t="shared" si="76"/>
        <v>0</v>
      </c>
      <c r="Y170" s="39">
        <f t="shared" si="71"/>
        <v>100793049.60017695</v>
      </c>
      <c r="Z170" s="34">
        <f t="shared" si="72"/>
        <v>1092238.1333934783</v>
      </c>
      <c r="AA170" s="3">
        <f t="shared" si="69"/>
        <v>629956.56000110589</v>
      </c>
      <c r="AB170" s="35"/>
      <c r="AD170">
        <v>150</v>
      </c>
      <c r="AE170" s="3">
        <f t="shared" si="77"/>
        <v>0</v>
      </c>
      <c r="AF170" s="3">
        <f t="shared" si="78"/>
        <v>0</v>
      </c>
      <c r="AG170" s="3">
        <f t="shared" si="79"/>
        <v>0</v>
      </c>
      <c r="AH170" s="3">
        <f t="shared" si="70"/>
        <v>1722194.6933945841</v>
      </c>
    </row>
    <row r="171" spans="2:34">
      <c r="B171">
        <v>151</v>
      </c>
      <c r="C171" s="3">
        <f t="shared" si="80"/>
        <v>99700811.466783687</v>
      </c>
      <c r="D171">
        <f t="shared" si="87"/>
        <v>9.9000000000000005E-2</v>
      </c>
      <c r="E171" s="13">
        <f t="shared" si="81"/>
        <v>8.6498744788083837E-3</v>
      </c>
      <c r="F171" s="15">
        <f t="shared" si="88"/>
        <v>120561885.25364043</v>
      </c>
      <c r="G171" s="16">
        <f t="shared" si="89"/>
        <v>1.8404086469090174E-3</v>
      </c>
      <c r="H171" s="17">
        <f t="shared" si="82"/>
        <v>896940.7137481278</v>
      </c>
      <c r="I171" s="17">
        <f t="shared" si="83"/>
        <v>623130.07166739798</v>
      </c>
      <c r="J171" s="2">
        <f t="shared" si="90"/>
        <v>221883.1361084526</v>
      </c>
      <c r="K171" s="2">
        <f t="shared" si="73"/>
        <v>860480.24334671593</v>
      </c>
      <c r="L171" s="15">
        <f>K171/(1-SUM(G$21:G171))</f>
        <v>1042845.1743724948</v>
      </c>
      <c r="M171" s="15">
        <f t="shared" si="74"/>
        <v>119519040.07926793</v>
      </c>
      <c r="N171" s="2">
        <f t="shared" si="84"/>
        <v>1082363.3794551685</v>
      </c>
      <c r="O171" s="3">
        <f t="shared" si="85"/>
        <v>1705493.4511225666</v>
      </c>
      <c r="P171" s="39">
        <f t="shared" si="91"/>
        <v>0</v>
      </c>
      <c r="Q171" s="34">
        <f t="shared" si="66"/>
        <v>0</v>
      </c>
      <c r="R171" s="23">
        <f t="shared" si="86"/>
        <v>0</v>
      </c>
      <c r="S171" s="39">
        <f t="shared" si="92"/>
        <v>0</v>
      </c>
      <c r="T171" s="34">
        <f t="shared" si="67"/>
        <v>0</v>
      </c>
      <c r="U171" s="23">
        <f t="shared" si="75"/>
        <v>0</v>
      </c>
      <c r="V171" s="39">
        <f t="shared" si="93"/>
        <v>0</v>
      </c>
      <c r="W171" s="34">
        <f t="shared" si="68"/>
        <v>0</v>
      </c>
      <c r="X171" s="3">
        <f t="shared" si="76"/>
        <v>0</v>
      </c>
      <c r="Y171" s="39">
        <f t="shared" si="71"/>
        <v>99700811.466783464</v>
      </c>
      <c r="Z171" s="34">
        <f t="shared" si="72"/>
        <v>1082363.3794551685</v>
      </c>
      <c r="AA171" s="3">
        <f t="shared" si="69"/>
        <v>623130.07166739658</v>
      </c>
      <c r="AB171" s="35"/>
      <c r="AD171">
        <v>151</v>
      </c>
      <c r="AE171" s="3">
        <f t="shared" si="77"/>
        <v>0</v>
      </c>
      <c r="AF171" s="3">
        <f t="shared" si="78"/>
        <v>0</v>
      </c>
      <c r="AG171" s="3">
        <f t="shared" si="79"/>
        <v>0</v>
      </c>
      <c r="AH171" s="3">
        <f t="shared" si="70"/>
        <v>1705493.4511225652</v>
      </c>
    </row>
    <row r="172" spans="2:34">
      <c r="B172">
        <v>152</v>
      </c>
      <c r="C172" s="3">
        <f t="shared" si="80"/>
        <v>98618448.087328508</v>
      </c>
      <c r="D172">
        <f t="shared" si="87"/>
        <v>9.9000000000000005E-2</v>
      </c>
      <c r="E172" s="13">
        <f t="shared" si="81"/>
        <v>8.6498744788083837E-3</v>
      </c>
      <c r="F172" s="15">
        <f t="shared" si="88"/>
        <v>119519040.07926793</v>
      </c>
      <c r="G172" s="16">
        <f t="shared" si="89"/>
        <v>1.8528697471224642E-3</v>
      </c>
      <c r="H172" s="17">
        <f t="shared" si="82"/>
        <v>889182.28915927373</v>
      </c>
      <c r="I172" s="17">
        <f t="shared" si="83"/>
        <v>616365.30054580315</v>
      </c>
      <c r="J172" s="2">
        <f t="shared" si="90"/>
        <v>221453.21356799285</v>
      </c>
      <c r="K172" s="2">
        <f t="shared" si="73"/>
        <v>851121.65474998055</v>
      </c>
      <c r="L172" s="15">
        <f>K172/(1-SUM(G$21:G172))</f>
        <v>1033824.6945133418</v>
      </c>
      <c r="M172" s="15">
        <f t="shared" si="74"/>
        <v>118485215.3847546</v>
      </c>
      <c r="N172" s="2">
        <f t="shared" si="84"/>
        <v>1072574.8683179733</v>
      </c>
      <c r="O172" s="3">
        <f t="shared" si="85"/>
        <v>1688940.1688637766</v>
      </c>
      <c r="P172" s="39">
        <f t="shared" si="91"/>
        <v>0</v>
      </c>
      <c r="Q172" s="34">
        <f t="shared" si="66"/>
        <v>0</v>
      </c>
      <c r="R172" s="23">
        <f t="shared" si="86"/>
        <v>0</v>
      </c>
      <c r="S172" s="39">
        <f t="shared" si="92"/>
        <v>0</v>
      </c>
      <c r="T172" s="34">
        <f t="shared" si="67"/>
        <v>0</v>
      </c>
      <c r="U172" s="23">
        <f t="shared" si="75"/>
        <v>0</v>
      </c>
      <c r="V172" s="39">
        <f t="shared" si="93"/>
        <v>0</v>
      </c>
      <c r="W172" s="34">
        <f t="shared" si="68"/>
        <v>0</v>
      </c>
      <c r="X172" s="3">
        <f t="shared" si="76"/>
        <v>0</v>
      </c>
      <c r="Y172" s="39">
        <f t="shared" si="71"/>
        <v>98618448.0873283</v>
      </c>
      <c r="Z172" s="34">
        <f t="shared" si="72"/>
        <v>1072574.8683179733</v>
      </c>
      <c r="AA172" s="3">
        <f t="shared" si="69"/>
        <v>616365.30054580187</v>
      </c>
      <c r="AB172" s="35"/>
      <c r="AD172">
        <v>152</v>
      </c>
      <c r="AE172" s="3">
        <f t="shared" si="77"/>
        <v>0</v>
      </c>
      <c r="AF172" s="3">
        <f t="shared" si="78"/>
        <v>0</v>
      </c>
      <c r="AG172" s="3">
        <f t="shared" si="79"/>
        <v>0</v>
      </c>
      <c r="AH172" s="3">
        <f t="shared" si="70"/>
        <v>1688940.1688637752</v>
      </c>
    </row>
    <row r="173" spans="2:34">
      <c r="B173">
        <v>153</v>
      </c>
      <c r="C173" s="3">
        <f t="shared" si="80"/>
        <v>97545873.219010547</v>
      </c>
      <c r="D173">
        <f t="shared" si="87"/>
        <v>9.9000000000000005E-2</v>
      </c>
      <c r="E173" s="13">
        <f t="shared" si="81"/>
        <v>8.6498744788083837E-3</v>
      </c>
      <c r="F173" s="15">
        <f t="shared" si="88"/>
        <v>118485215.3847546</v>
      </c>
      <c r="G173" s="16">
        <f t="shared" si="89"/>
        <v>1.8654152193686062E-3</v>
      </c>
      <c r="H173" s="17">
        <f t="shared" si="82"/>
        <v>881490.97396926652</v>
      </c>
      <c r="I173" s="17">
        <f t="shared" si="83"/>
        <v>609661.70761881594</v>
      </c>
      <c r="J173" s="2">
        <f t="shared" si="90"/>
        <v>221024.12404888857</v>
      </c>
      <c r="K173" s="2">
        <f t="shared" si="73"/>
        <v>841847.72834038606</v>
      </c>
      <c r="L173" s="15">
        <f>K173/(1-SUM(G$21:G173))</f>
        <v>1024882.240672709</v>
      </c>
      <c r="M173" s="15">
        <f t="shared" si="74"/>
        <v>117460333.14408189</v>
      </c>
      <c r="N173" s="2">
        <f t="shared" si="84"/>
        <v>1062871.8523892746</v>
      </c>
      <c r="O173" s="3">
        <f t="shared" si="85"/>
        <v>1672533.5600080905</v>
      </c>
      <c r="P173" s="39">
        <f t="shared" si="91"/>
        <v>0</v>
      </c>
      <c r="Q173" s="34">
        <f t="shared" si="66"/>
        <v>0</v>
      </c>
      <c r="R173" s="23">
        <f t="shared" si="86"/>
        <v>0</v>
      </c>
      <c r="S173" s="39">
        <f t="shared" si="92"/>
        <v>0</v>
      </c>
      <c r="T173" s="34">
        <f t="shared" si="67"/>
        <v>0</v>
      </c>
      <c r="U173" s="23">
        <f t="shared" si="75"/>
        <v>0</v>
      </c>
      <c r="V173" s="39">
        <f t="shared" si="93"/>
        <v>0</v>
      </c>
      <c r="W173" s="34">
        <f t="shared" si="68"/>
        <v>0</v>
      </c>
      <c r="X173" s="3">
        <f t="shared" si="76"/>
        <v>0</v>
      </c>
      <c r="Y173" s="39">
        <f t="shared" si="71"/>
        <v>97545873.219010323</v>
      </c>
      <c r="Z173" s="34">
        <f t="shared" si="72"/>
        <v>1062871.8523892746</v>
      </c>
      <c r="AA173" s="3">
        <f t="shared" si="69"/>
        <v>609661.70761881454</v>
      </c>
      <c r="AB173" s="35"/>
      <c r="AD173">
        <v>153</v>
      </c>
      <c r="AE173" s="3">
        <f t="shared" si="77"/>
        <v>0</v>
      </c>
      <c r="AF173" s="3">
        <f t="shared" si="78"/>
        <v>0</v>
      </c>
      <c r="AG173" s="3">
        <f t="shared" si="79"/>
        <v>0</v>
      </c>
      <c r="AH173" s="3">
        <f t="shared" si="70"/>
        <v>1672533.5600080891</v>
      </c>
    </row>
    <row r="174" spans="2:34">
      <c r="B174">
        <v>154</v>
      </c>
      <c r="C174" s="3">
        <f t="shared" si="80"/>
        <v>96483001.366621271</v>
      </c>
      <c r="D174">
        <f t="shared" si="87"/>
        <v>9.9000000000000005E-2</v>
      </c>
      <c r="E174" s="13">
        <f t="shared" si="81"/>
        <v>8.6498744788083837E-3</v>
      </c>
      <c r="F174" s="15">
        <f t="shared" si="88"/>
        <v>117460333.14408189</v>
      </c>
      <c r="G174" s="16">
        <f t="shared" si="89"/>
        <v>1.8780456349164144E-3</v>
      </c>
      <c r="H174" s="17">
        <f t="shared" si="82"/>
        <v>873866.18769022974</v>
      </c>
      <c r="I174" s="17">
        <f t="shared" si="83"/>
        <v>603018.75854138297</v>
      </c>
      <c r="J174" s="2">
        <f t="shared" si="90"/>
        <v>220595.86593707083</v>
      </c>
      <c r="K174" s="2">
        <f t="shared" si="73"/>
        <v>832657.72460907209</v>
      </c>
      <c r="L174" s="15">
        <f>K174/(1-SUM(G$21:G174))</f>
        <v>1016017.1379353303</v>
      </c>
      <c r="M174" s="15">
        <f t="shared" si="74"/>
        <v>116444316.00614657</v>
      </c>
      <c r="N174" s="2">
        <f t="shared" si="84"/>
        <v>1053253.590546143</v>
      </c>
      <c r="O174" s="3">
        <f t="shared" si="85"/>
        <v>1656272.3490875259</v>
      </c>
      <c r="P174" s="39">
        <f t="shared" si="91"/>
        <v>0</v>
      </c>
      <c r="Q174" s="34">
        <f t="shared" si="66"/>
        <v>0</v>
      </c>
      <c r="R174" s="23">
        <f t="shared" si="86"/>
        <v>0</v>
      </c>
      <c r="S174" s="39">
        <f t="shared" si="92"/>
        <v>0</v>
      </c>
      <c r="T174" s="34">
        <f t="shared" si="67"/>
        <v>0</v>
      </c>
      <c r="U174" s="23">
        <f t="shared" si="75"/>
        <v>0</v>
      </c>
      <c r="V174" s="39">
        <f t="shared" si="93"/>
        <v>0</v>
      </c>
      <c r="W174" s="34">
        <f t="shared" si="68"/>
        <v>0</v>
      </c>
      <c r="X174" s="3">
        <f t="shared" si="76"/>
        <v>0</v>
      </c>
      <c r="Y174" s="39">
        <f t="shared" si="71"/>
        <v>96483001.366621047</v>
      </c>
      <c r="Z174" s="34">
        <f t="shared" si="72"/>
        <v>1053253.590546143</v>
      </c>
      <c r="AA174" s="3">
        <f t="shared" si="69"/>
        <v>603018.75854138157</v>
      </c>
      <c r="AB174" s="35"/>
      <c r="AD174">
        <v>154</v>
      </c>
      <c r="AE174" s="3">
        <f t="shared" si="77"/>
        <v>0</v>
      </c>
      <c r="AF174" s="3">
        <f t="shared" si="78"/>
        <v>0</v>
      </c>
      <c r="AG174" s="3">
        <f t="shared" si="79"/>
        <v>0</v>
      </c>
      <c r="AH174" s="3">
        <f t="shared" si="70"/>
        <v>1656272.3490875247</v>
      </c>
    </row>
    <row r="175" spans="2:34">
      <c r="B175">
        <v>155</v>
      </c>
      <c r="C175" s="3">
        <f t="shared" si="80"/>
        <v>95429747.776075125</v>
      </c>
      <c r="D175">
        <f t="shared" si="87"/>
        <v>9.9000000000000005E-2</v>
      </c>
      <c r="E175" s="13">
        <f t="shared" si="81"/>
        <v>8.6498744788083837E-3</v>
      </c>
      <c r="F175" s="15">
        <f t="shared" si="88"/>
        <v>116444316.00614657</v>
      </c>
      <c r="G175" s="16">
        <f t="shared" si="89"/>
        <v>1.8907615689028282E-3</v>
      </c>
      <c r="H175" s="17">
        <f t="shared" si="82"/>
        <v>866307.35485543439</v>
      </c>
      <c r="I175" s="17">
        <f t="shared" si="83"/>
        <v>596435.92360046948</v>
      </c>
      <c r="J175" s="2">
        <f t="shared" si="90"/>
        <v>220168.43762159839</v>
      </c>
      <c r="K175" s="2">
        <f t="shared" si="73"/>
        <v>823550.91045777116</v>
      </c>
      <c r="L175" s="15">
        <f>K175/(1-SUM(G$21:G175))</f>
        <v>1007228.7172238714</v>
      </c>
      <c r="M175" s="15">
        <f t="shared" si="74"/>
        <v>115437087.2889227</v>
      </c>
      <c r="N175" s="2">
        <f t="shared" si="84"/>
        <v>1043719.3480793695</v>
      </c>
      <c r="O175" s="3">
        <f t="shared" si="85"/>
        <v>1640155.2716798391</v>
      </c>
      <c r="P175" s="39">
        <f t="shared" si="91"/>
        <v>0</v>
      </c>
      <c r="Q175" s="34">
        <f t="shared" si="66"/>
        <v>0</v>
      </c>
      <c r="R175" s="23">
        <f t="shared" si="86"/>
        <v>0</v>
      </c>
      <c r="S175" s="39">
        <f t="shared" si="92"/>
        <v>0</v>
      </c>
      <c r="T175" s="34">
        <f t="shared" si="67"/>
        <v>0</v>
      </c>
      <c r="U175" s="23">
        <f t="shared" si="75"/>
        <v>0</v>
      </c>
      <c r="V175" s="39">
        <f t="shared" si="93"/>
        <v>0</v>
      </c>
      <c r="W175" s="34">
        <f t="shared" si="68"/>
        <v>0</v>
      </c>
      <c r="X175" s="3">
        <f t="shared" si="76"/>
        <v>0</v>
      </c>
      <c r="Y175" s="39">
        <f t="shared" si="71"/>
        <v>95429747.776074901</v>
      </c>
      <c r="Z175" s="34">
        <f t="shared" si="72"/>
        <v>1043719.3480793695</v>
      </c>
      <c r="AA175" s="3">
        <f t="shared" si="69"/>
        <v>596435.92360046809</v>
      </c>
      <c r="AB175" s="35"/>
      <c r="AD175">
        <v>155</v>
      </c>
      <c r="AE175" s="3">
        <f t="shared" si="77"/>
        <v>0</v>
      </c>
      <c r="AF175" s="3">
        <f t="shared" si="78"/>
        <v>0</v>
      </c>
      <c r="AG175" s="3">
        <f t="shared" si="79"/>
        <v>0</v>
      </c>
      <c r="AH175" s="3">
        <f t="shared" si="70"/>
        <v>1640155.2716798377</v>
      </c>
    </row>
    <row r="176" spans="2:34">
      <c r="B176">
        <v>156</v>
      </c>
      <c r="C176" s="3">
        <f t="shared" si="80"/>
        <v>94386028.427995756</v>
      </c>
      <c r="D176">
        <f t="shared" si="87"/>
        <v>9.9000000000000005E-2</v>
      </c>
      <c r="E176" s="13">
        <f t="shared" si="81"/>
        <v>8.6498744788083837E-3</v>
      </c>
      <c r="F176" s="15">
        <f t="shared" si="88"/>
        <v>115437087.2889227</v>
      </c>
      <c r="G176" s="16">
        <f t="shared" si="89"/>
        <v>1.9035636003589412E-3</v>
      </c>
      <c r="H176" s="17">
        <f t="shared" si="82"/>
        <v>858813.90497586632</v>
      </c>
      <c r="I176" s="17">
        <f t="shared" si="83"/>
        <v>589912.6776749735</v>
      </c>
      <c r="J176" s="2">
        <f t="shared" si="90"/>
        <v>219741.83749465106</v>
      </c>
      <c r="K176" s="2">
        <f t="shared" si="73"/>
        <v>814526.5591433316</v>
      </c>
      <c r="L176" s="15">
        <f>K176/(1-SUM(G$21:G176))</f>
        <v>998516.31524843373</v>
      </c>
      <c r="M176" s="15">
        <f t="shared" si="74"/>
        <v>114438570.97367427</v>
      </c>
      <c r="N176" s="2">
        <f t="shared" si="84"/>
        <v>1034268.3966379827</v>
      </c>
      <c r="O176" s="3">
        <f t="shared" si="85"/>
        <v>1624181.0743129561</v>
      </c>
      <c r="P176" s="39">
        <f t="shared" si="91"/>
        <v>0</v>
      </c>
      <c r="Q176" s="34">
        <f t="shared" si="66"/>
        <v>0</v>
      </c>
      <c r="R176" s="23">
        <f t="shared" si="86"/>
        <v>0</v>
      </c>
      <c r="S176" s="39">
        <f t="shared" si="92"/>
        <v>0</v>
      </c>
      <c r="T176" s="34">
        <f t="shared" si="67"/>
        <v>0</v>
      </c>
      <c r="U176" s="23">
        <f t="shared" si="75"/>
        <v>0</v>
      </c>
      <c r="V176" s="39">
        <f t="shared" si="93"/>
        <v>0</v>
      </c>
      <c r="W176" s="34">
        <f t="shared" si="68"/>
        <v>0</v>
      </c>
      <c r="X176" s="3">
        <f t="shared" si="76"/>
        <v>0</v>
      </c>
      <c r="Y176" s="39">
        <f t="shared" si="71"/>
        <v>94386028.427995533</v>
      </c>
      <c r="Z176" s="34">
        <f t="shared" si="72"/>
        <v>1034268.3966379827</v>
      </c>
      <c r="AA176" s="3">
        <f t="shared" si="69"/>
        <v>589912.6776749721</v>
      </c>
      <c r="AB176" s="35"/>
      <c r="AD176">
        <v>156</v>
      </c>
      <c r="AE176" s="3">
        <f t="shared" si="77"/>
        <v>0</v>
      </c>
      <c r="AF176" s="3">
        <f t="shared" si="78"/>
        <v>0</v>
      </c>
      <c r="AG176" s="3">
        <f t="shared" si="79"/>
        <v>0</v>
      </c>
      <c r="AH176" s="3">
        <f t="shared" si="70"/>
        <v>1624181.0743129547</v>
      </c>
    </row>
    <row r="177" spans="2:34">
      <c r="B177">
        <v>157</v>
      </c>
      <c r="C177" s="3">
        <f t="shared" si="80"/>
        <v>93351760.031357765</v>
      </c>
      <c r="D177">
        <f t="shared" si="87"/>
        <v>9.9000000000000005E-2</v>
      </c>
      <c r="E177" s="13">
        <f t="shared" si="81"/>
        <v>8.6498744788083837E-3</v>
      </c>
      <c r="F177" s="15">
        <f t="shared" si="88"/>
        <v>114438570.97367427</v>
      </c>
      <c r="G177" s="16">
        <f t="shared" si="89"/>
        <v>1.9164523122363719E-3</v>
      </c>
      <c r="H177" s="17">
        <f t="shared" si="82"/>
        <v>851385.27249716967</v>
      </c>
      <c r="I177" s="17">
        <f t="shared" si="83"/>
        <v>583448.50019598601</v>
      </c>
      <c r="J177" s="2">
        <f t="shared" si="90"/>
        <v>219316.06395152421</v>
      </c>
      <c r="K177" s="2">
        <f t="shared" si="73"/>
        <v>805583.95022271911</v>
      </c>
      <c r="L177" s="15">
        <f>K177/(1-SUM(G$21:G177))</f>
        <v>989879.27445649251</v>
      </c>
      <c r="M177" s="15">
        <f t="shared" si="74"/>
        <v>113448691.69921778</v>
      </c>
      <c r="N177" s="2">
        <f t="shared" si="84"/>
        <v>1024900.0141742433</v>
      </c>
      <c r="O177" s="3">
        <f t="shared" si="85"/>
        <v>1608348.5143702293</v>
      </c>
      <c r="P177" s="39">
        <f t="shared" si="91"/>
        <v>0</v>
      </c>
      <c r="Q177" s="34">
        <f t="shared" si="66"/>
        <v>0</v>
      </c>
      <c r="R177" s="23">
        <f t="shared" si="86"/>
        <v>0</v>
      </c>
      <c r="S177" s="39">
        <f t="shared" si="92"/>
        <v>0</v>
      </c>
      <c r="T177" s="34">
        <f t="shared" si="67"/>
        <v>0</v>
      </c>
      <c r="U177" s="23">
        <f t="shared" si="75"/>
        <v>0</v>
      </c>
      <c r="V177" s="39">
        <f t="shared" si="93"/>
        <v>0</v>
      </c>
      <c r="W177" s="34">
        <f t="shared" si="68"/>
        <v>0</v>
      </c>
      <c r="X177" s="3">
        <f t="shared" si="76"/>
        <v>0</v>
      </c>
      <c r="Y177" s="39">
        <f t="shared" si="71"/>
        <v>93351760.031357557</v>
      </c>
      <c r="Z177" s="34">
        <f t="shared" si="72"/>
        <v>1024900.0141742433</v>
      </c>
      <c r="AA177" s="3">
        <f t="shared" si="69"/>
        <v>583448.50019598473</v>
      </c>
      <c r="AB177" s="35"/>
      <c r="AD177">
        <v>157</v>
      </c>
      <c r="AE177" s="3">
        <f t="shared" si="77"/>
        <v>0</v>
      </c>
      <c r="AF177" s="3">
        <f t="shared" si="78"/>
        <v>0</v>
      </c>
      <c r="AG177" s="3">
        <f t="shared" si="79"/>
        <v>0</v>
      </c>
      <c r="AH177" s="3">
        <f t="shared" si="70"/>
        <v>1608348.5143702282</v>
      </c>
    </row>
    <row r="178" spans="2:34">
      <c r="B178">
        <v>158</v>
      </c>
      <c r="C178" s="3">
        <f t="shared" si="80"/>
        <v>92326860.017183527</v>
      </c>
      <c r="D178">
        <f t="shared" si="87"/>
        <v>9.9000000000000005E-2</v>
      </c>
      <c r="E178" s="13">
        <f t="shared" si="81"/>
        <v>8.6498744788083837E-3</v>
      </c>
      <c r="F178" s="15">
        <f t="shared" si="88"/>
        <v>113448691.69921778</v>
      </c>
      <c r="G178" s="16">
        <f t="shared" si="89"/>
        <v>1.9294282914338059E-3</v>
      </c>
      <c r="H178" s="17">
        <f t="shared" si="82"/>
        <v>844020.89675696322</v>
      </c>
      <c r="I178" s="17">
        <f t="shared" si="83"/>
        <v>577042.87510739698</v>
      </c>
      <c r="J178" s="2">
        <f t="shared" si="90"/>
        <v>218891.11539062235</v>
      </c>
      <c r="K178" s="2">
        <f t="shared" si="73"/>
        <v>796722.36949849466</v>
      </c>
      <c r="L178" s="15">
        <f>K178/(1-SUM(G$21:G178))</f>
        <v>981316.94298326992</v>
      </c>
      <c r="M178" s="15">
        <f t="shared" si="74"/>
        <v>112467374.75623451</v>
      </c>
      <c r="N178" s="2">
        <f t="shared" si="84"/>
        <v>1015613.4848891171</v>
      </c>
      <c r="O178" s="3">
        <f t="shared" si="85"/>
        <v>1592656.3599965139</v>
      </c>
      <c r="P178" s="39">
        <f t="shared" si="91"/>
        <v>0</v>
      </c>
      <c r="Q178" s="34">
        <f t="shared" si="66"/>
        <v>0</v>
      </c>
      <c r="R178" s="23">
        <f t="shared" si="86"/>
        <v>0</v>
      </c>
      <c r="S178" s="39">
        <f t="shared" si="92"/>
        <v>0</v>
      </c>
      <c r="T178" s="34">
        <f t="shared" si="67"/>
        <v>0</v>
      </c>
      <c r="U178" s="23">
        <f t="shared" si="75"/>
        <v>0</v>
      </c>
      <c r="V178" s="39">
        <f t="shared" si="93"/>
        <v>0</v>
      </c>
      <c r="W178" s="34">
        <f t="shared" si="68"/>
        <v>0</v>
      </c>
      <c r="X178" s="3">
        <f t="shared" si="76"/>
        <v>0</v>
      </c>
      <c r="Y178" s="39">
        <f t="shared" si="71"/>
        <v>92326860.017183319</v>
      </c>
      <c r="Z178" s="34">
        <f t="shared" si="72"/>
        <v>1015613.4848891171</v>
      </c>
      <c r="AA178" s="3">
        <f t="shared" si="69"/>
        <v>577042.8751073957</v>
      </c>
      <c r="AB178" s="35"/>
      <c r="AD178">
        <v>158</v>
      </c>
      <c r="AE178" s="3">
        <f t="shared" si="77"/>
        <v>0</v>
      </c>
      <c r="AF178" s="3">
        <f t="shared" si="78"/>
        <v>0</v>
      </c>
      <c r="AG178" s="3">
        <f t="shared" si="79"/>
        <v>0</v>
      </c>
      <c r="AH178" s="3">
        <f t="shared" si="70"/>
        <v>1592656.3599965128</v>
      </c>
    </row>
    <row r="179" spans="2:34">
      <c r="B179">
        <v>159</v>
      </c>
      <c r="C179" s="3">
        <f t="shared" si="80"/>
        <v>91311246.532294407</v>
      </c>
      <c r="D179">
        <f t="shared" si="87"/>
        <v>9.9000000000000005E-2</v>
      </c>
      <c r="E179" s="13">
        <f t="shared" si="81"/>
        <v>8.6498744788083837E-3</v>
      </c>
      <c r="F179" s="15">
        <f t="shared" si="88"/>
        <v>112467374.75623451</v>
      </c>
      <c r="G179" s="16">
        <f t="shared" si="89"/>
        <v>1.9424921288237222E-3</v>
      </c>
      <c r="H179" s="17">
        <f t="shared" si="82"/>
        <v>836720.22194252431</v>
      </c>
      <c r="I179" s="17">
        <f t="shared" si="83"/>
        <v>570695.29082683998</v>
      </c>
      <c r="J179" s="2">
        <f t="shared" si="90"/>
        <v>218466.99021345333</v>
      </c>
      <c r="K179" s="2">
        <f t="shared" si="73"/>
        <v>787941.10896476451</v>
      </c>
      <c r="L179" s="15">
        <f>K179/(1-SUM(G$21:G179))</f>
        <v>972828.67460253672</v>
      </c>
      <c r="M179" s="15">
        <f t="shared" si="74"/>
        <v>111494546.08163197</v>
      </c>
      <c r="N179" s="2">
        <f t="shared" si="84"/>
        <v>1006408.0991782178</v>
      </c>
      <c r="O179" s="3">
        <f t="shared" si="85"/>
        <v>1577103.3900050577</v>
      </c>
      <c r="P179" s="39">
        <f t="shared" si="91"/>
        <v>0</v>
      </c>
      <c r="Q179" s="34">
        <f t="shared" si="66"/>
        <v>0</v>
      </c>
      <c r="R179" s="23">
        <f t="shared" si="86"/>
        <v>0</v>
      </c>
      <c r="S179" s="39">
        <f t="shared" si="92"/>
        <v>0</v>
      </c>
      <c r="T179" s="34">
        <f t="shared" si="67"/>
        <v>0</v>
      </c>
      <c r="U179" s="23">
        <f t="shared" si="75"/>
        <v>0</v>
      </c>
      <c r="V179" s="39">
        <f t="shared" si="93"/>
        <v>0</v>
      </c>
      <c r="W179" s="34">
        <f t="shared" si="68"/>
        <v>0</v>
      </c>
      <c r="X179" s="3">
        <f t="shared" si="76"/>
        <v>0</v>
      </c>
      <c r="Y179" s="39">
        <f t="shared" si="71"/>
        <v>91311246.532294199</v>
      </c>
      <c r="Z179" s="34">
        <f t="shared" si="72"/>
        <v>1006408.0991782178</v>
      </c>
      <c r="AA179" s="3">
        <f t="shared" si="69"/>
        <v>570695.2908268387</v>
      </c>
      <c r="AB179" s="35"/>
      <c r="AD179">
        <v>159</v>
      </c>
      <c r="AE179" s="3">
        <f t="shared" si="77"/>
        <v>0</v>
      </c>
      <c r="AF179" s="3">
        <f t="shared" si="78"/>
        <v>0</v>
      </c>
      <c r="AG179" s="3">
        <f t="shared" si="79"/>
        <v>0</v>
      </c>
      <c r="AH179" s="3">
        <f t="shared" si="70"/>
        <v>1577103.3900050565</v>
      </c>
    </row>
    <row r="180" spans="2:34">
      <c r="B180">
        <v>160</v>
      </c>
      <c r="C180" s="3">
        <f t="shared" si="80"/>
        <v>90304838.433116183</v>
      </c>
      <c r="D180">
        <f t="shared" si="87"/>
        <v>9.9000000000000005E-2</v>
      </c>
      <c r="E180" s="13">
        <f t="shared" si="81"/>
        <v>8.6498744788083837E-3</v>
      </c>
      <c r="F180" s="15">
        <f t="shared" si="88"/>
        <v>111494546.08163197</v>
      </c>
      <c r="G180" s="16">
        <f t="shared" si="89"/>
        <v>1.9556444192793E-3</v>
      </c>
      <c r="H180" s="17">
        <f t="shared" si="82"/>
        <v>829482.69704884058</v>
      </c>
      <c r="I180" s="17">
        <f t="shared" si="83"/>
        <v>564405.24020697607</v>
      </c>
      <c r="J180" s="2">
        <f t="shared" si="90"/>
        <v>218043.6868246223</v>
      </c>
      <c r="K180" s="2">
        <f t="shared" si="73"/>
        <v>779239.46675359656</v>
      </c>
      <c r="L180" s="15">
        <f>K180/(1-SUM(G$21:G180))</f>
        <v>964413.82867783925</v>
      </c>
      <c r="M180" s="15">
        <f t="shared" si="74"/>
        <v>110530132.25295414</v>
      </c>
      <c r="N180" s="2">
        <f t="shared" si="84"/>
        <v>997283.15357821889</v>
      </c>
      <c r="O180" s="3">
        <f t="shared" si="85"/>
        <v>1561688.393785195</v>
      </c>
      <c r="P180" s="39">
        <f t="shared" si="91"/>
        <v>0</v>
      </c>
      <c r="Q180" s="34">
        <f t="shared" si="66"/>
        <v>0</v>
      </c>
      <c r="R180" s="23">
        <f t="shared" si="86"/>
        <v>0</v>
      </c>
      <c r="S180" s="39">
        <f t="shared" si="92"/>
        <v>0</v>
      </c>
      <c r="T180" s="34">
        <f t="shared" si="67"/>
        <v>0</v>
      </c>
      <c r="U180" s="23">
        <f t="shared" si="75"/>
        <v>0</v>
      </c>
      <c r="V180" s="39">
        <f t="shared" si="93"/>
        <v>0</v>
      </c>
      <c r="W180" s="34">
        <f t="shared" si="68"/>
        <v>0</v>
      </c>
      <c r="X180" s="3">
        <f t="shared" si="76"/>
        <v>0</v>
      </c>
      <c r="Y180" s="39">
        <f t="shared" si="71"/>
        <v>90304838.433115974</v>
      </c>
      <c r="Z180" s="34">
        <f t="shared" si="72"/>
        <v>997283.15357821889</v>
      </c>
      <c r="AA180" s="3">
        <f t="shared" si="69"/>
        <v>564405.24020697479</v>
      </c>
      <c r="AB180" s="35"/>
      <c r="AD180">
        <v>160</v>
      </c>
      <c r="AE180" s="3">
        <f t="shared" si="77"/>
        <v>0</v>
      </c>
      <c r="AF180" s="3">
        <f t="shared" si="78"/>
        <v>0</v>
      </c>
      <c r="AG180" s="3">
        <f t="shared" si="79"/>
        <v>0</v>
      </c>
      <c r="AH180" s="3">
        <f t="shared" si="70"/>
        <v>1561688.3937851936</v>
      </c>
    </row>
    <row r="181" spans="2:34">
      <c r="B181">
        <v>161</v>
      </c>
      <c r="C181" s="3">
        <f t="shared" si="80"/>
        <v>89307555.279537961</v>
      </c>
      <c r="D181">
        <f t="shared" si="87"/>
        <v>9.9000000000000005E-2</v>
      </c>
      <c r="E181" s="13">
        <f t="shared" si="81"/>
        <v>8.6498744788083837E-3</v>
      </c>
      <c r="F181" s="15">
        <f t="shared" si="88"/>
        <v>110530132.25295414</v>
      </c>
      <c r="G181" s="16">
        <f t="shared" si="89"/>
        <v>1.9688857617015036E-3</v>
      </c>
      <c r="H181" s="17">
        <f t="shared" si="82"/>
        <v>822307.77583702479</v>
      </c>
      <c r="I181" s="17">
        <f t="shared" si="83"/>
        <v>558172.22049711226</v>
      </c>
      <c r="J181" s="2">
        <f t="shared" si="90"/>
        <v>217621.20363182554</v>
      </c>
      <c r="K181" s="2">
        <f t="shared" si="73"/>
        <v>770616.74708190188</v>
      </c>
      <c r="L181" s="15">
        <f>K181/(1-SUM(G$21:G181))</f>
        <v>956071.77011414897</v>
      </c>
      <c r="M181" s="15">
        <f t="shared" si="74"/>
        <v>109574060.48283999</v>
      </c>
      <c r="N181" s="2">
        <f t="shared" si="84"/>
        <v>988237.95071372739</v>
      </c>
      <c r="O181" s="3">
        <f t="shared" si="85"/>
        <v>1546410.1712108396</v>
      </c>
      <c r="P181" s="39">
        <f t="shared" si="91"/>
        <v>0</v>
      </c>
      <c r="Q181" s="34">
        <f t="shared" si="66"/>
        <v>0</v>
      </c>
      <c r="R181" s="23">
        <f t="shared" si="86"/>
        <v>0</v>
      </c>
      <c r="S181" s="39">
        <f t="shared" si="92"/>
        <v>0</v>
      </c>
      <c r="T181" s="34">
        <f t="shared" si="67"/>
        <v>0</v>
      </c>
      <c r="U181" s="23">
        <f t="shared" si="75"/>
        <v>0</v>
      </c>
      <c r="V181" s="39">
        <f t="shared" si="93"/>
        <v>0</v>
      </c>
      <c r="W181" s="34">
        <f t="shared" si="68"/>
        <v>0</v>
      </c>
      <c r="X181" s="3">
        <f t="shared" si="76"/>
        <v>0</v>
      </c>
      <c r="Y181" s="39">
        <f t="shared" si="71"/>
        <v>89307555.279537752</v>
      </c>
      <c r="Z181" s="34">
        <f t="shared" si="72"/>
        <v>988237.95071372739</v>
      </c>
      <c r="AA181" s="3">
        <f t="shared" si="69"/>
        <v>558172.22049711097</v>
      </c>
      <c r="AB181" s="35"/>
      <c r="AD181">
        <v>161</v>
      </c>
      <c r="AE181" s="3">
        <f t="shared" si="77"/>
        <v>0</v>
      </c>
      <c r="AF181" s="3">
        <f t="shared" si="78"/>
        <v>0</v>
      </c>
      <c r="AG181" s="3">
        <f t="shared" si="79"/>
        <v>0</v>
      </c>
      <c r="AH181" s="3">
        <f t="shared" si="70"/>
        <v>1546410.1712108385</v>
      </c>
    </row>
    <row r="182" spans="2:34">
      <c r="B182">
        <v>162</v>
      </c>
      <c r="C182" s="3">
        <f t="shared" si="80"/>
        <v>88319317.328824237</v>
      </c>
      <c r="D182">
        <f t="shared" si="87"/>
        <v>9.9000000000000005E-2</v>
      </c>
      <c r="E182" s="13">
        <f t="shared" si="81"/>
        <v>8.6498744788083837E-3</v>
      </c>
      <c r="F182" s="15">
        <f t="shared" si="88"/>
        <v>109574060.48283999</v>
      </c>
      <c r="G182" s="16">
        <f t="shared" si="89"/>
        <v>1.9822167590463576E-3</v>
      </c>
      <c r="H182" s="17">
        <f t="shared" si="82"/>
        <v>815194.91679308622</v>
      </c>
      <c r="I182" s="17">
        <f t="shared" si="83"/>
        <v>551995.73330515146</v>
      </c>
      <c r="J182" s="2">
        <f t="shared" si="90"/>
        <v>217199.53904584463</v>
      </c>
      <c r="K182" s="2">
        <f t="shared" si="73"/>
        <v>762072.26019877428</v>
      </c>
      <c r="L182" s="15">
        <f>K182/(1-SUM(G$21:G182))</f>
        <v>947801.86930992955</v>
      </c>
      <c r="M182" s="15">
        <f t="shared" si="74"/>
        <v>108626258.61353005</v>
      </c>
      <c r="N182" s="2">
        <f t="shared" si="84"/>
        <v>979271.79924461897</v>
      </c>
      <c r="O182" s="3">
        <f t="shared" si="85"/>
        <v>1531267.5325497703</v>
      </c>
      <c r="P182" s="39">
        <f t="shared" si="91"/>
        <v>0</v>
      </c>
      <c r="Q182" s="34">
        <f t="shared" si="66"/>
        <v>0</v>
      </c>
      <c r="R182" s="23">
        <f t="shared" si="86"/>
        <v>0</v>
      </c>
      <c r="S182" s="39">
        <f t="shared" si="92"/>
        <v>0</v>
      </c>
      <c r="T182" s="34">
        <f t="shared" si="67"/>
        <v>0</v>
      </c>
      <c r="U182" s="23">
        <f t="shared" si="75"/>
        <v>0</v>
      </c>
      <c r="V182" s="39">
        <f t="shared" si="93"/>
        <v>0</v>
      </c>
      <c r="W182" s="34">
        <f t="shared" si="68"/>
        <v>0</v>
      </c>
      <c r="X182" s="3">
        <f t="shared" si="76"/>
        <v>0</v>
      </c>
      <c r="Y182" s="39">
        <f t="shared" si="71"/>
        <v>88319317.328824028</v>
      </c>
      <c r="Z182" s="34">
        <f t="shared" si="72"/>
        <v>979271.79924461897</v>
      </c>
      <c r="AA182" s="3">
        <f t="shared" si="69"/>
        <v>551995.73330515018</v>
      </c>
      <c r="AB182" s="35"/>
      <c r="AD182">
        <v>162</v>
      </c>
      <c r="AE182" s="3">
        <f t="shared" si="77"/>
        <v>0</v>
      </c>
      <c r="AF182" s="3">
        <f t="shared" si="78"/>
        <v>0</v>
      </c>
      <c r="AG182" s="3">
        <f t="shared" si="79"/>
        <v>0</v>
      </c>
      <c r="AH182" s="3">
        <f t="shared" si="70"/>
        <v>1531267.5325497692</v>
      </c>
    </row>
    <row r="183" spans="2:34">
      <c r="B183">
        <v>163</v>
      </c>
      <c r="C183" s="3">
        <f t="shared" si="80"/>
        <v>87340045.529579625</v>
      </c>
      <c r="D183">
        <f t="shared" si="87"/>
        <v>9.9000000000000005E-2</v>
      </c>
      <c r="E183" s="13">
        <f t="shared" si="81"/>
        <v>8.6498744788083837E-3</v>
      </c>
      <c r="F183" s="15">
        <f t="shared" si="88"/>
        <v>108626258.61353005</v>
      </c>
      <c r="G183" s="16">
        <f t="shared" si="89"/>
        <v>1.9956380183524013E-3</v>
      </c>
      <c r="H183" s="17">
        <f t="shared" si="82"/>
        <v>808143.58308706339</v>
      </c>
      <c r="I183" s="17">
        <f t="shared" si="83"/>
        <v>545875.28455987258</v>
      </c>
      <c r="J183" s="2">
        <f t="shared" si="90"/>
        <v>216778.69148054058</v>
      </c>
      <c r="K183" s="2">
        <f t="shared" si="73"/>
        <v>753605.32233328605</v>
      </c>
      <c r="L183" s="15">
        <f>K183/(1-SUM(G$21:G183))</f>
        <v>939603.50210961874</v>
      </c>
      <c r="M183" s="15">
        <f t="shared" si="74"/>
        <v>107686655.11142044</v>
      </c>
      <c r="N183" s="2">
        <f t="shared" si="84"/>
        <v>970384.0138138266</v>
      </c>
      <c r="O183" s="3">
        <f t="shared" si="85"/>
        <v>1516259.2983736992</v>
      </c>
      <c r="P183" s="39">
        <f t="shared" si="91"/>
        <v>0</v>
      </c>
      <c r="Q183" s="34">
        <f t="shared" si="66"/>
        <v>0</v>
      </c>
      <c r="R183" s="23">
        <f t="shared" si="86"/>
        <v>0</v>
      </c>
      <c r="S183" s="39">
        <f t="shared" si="92"/>
        <v>0</v>
      </c>
      <c r="T183" s="34">
        <f t="shared" si="67"/>
        <v>0</v>
      </c>
      <c r="U183" s="23">
        <f t="shared" si="75"/>
        <v>0</v>
      </c>
      <c r="V183" s="39">
        <f t="shared" si="93"/>
        <v>0</v>
      </c>
      <c r="W183" s="34">
        <f t="shared" si="68"/>
        <v>0</v>
      </c>
      <c r="X183" s="3">
        <f t="shared" si="76"/>
        <v>0</v>
      </c>
      <c r="Y183" s="39">
        <f t="shared" si="71"/>
        <v>87340045.529579416</v>
      </c>
      <c r="Z183" s="34">
        <f t="shared" si="72"/>
        <v>970384.0138138266</v>
      </c>
      <c r="AA183" s="3">
        <f t="shared" si="69"/>
        <v>545875.2845598713</v>
      </c>
      <c r="AB183" s="35"/>
      <c r="AD183">
        <v>163</v>
      </c>
      <c r="AE183" s="3">
        <f t="shared" si="77"/>
        <v>0</v>
      </c>
      <c r="AF183" s="3">
        <f t="shared" si="78"/>
        <v>0</v>
      </c>
      <c r="AG183" s="3">
        <f t="shared" si="79"/>
        <v>0</v>
      </c>
      <c r="AH183" s="3">
        <f t="shared" si="70"/>
        <v>1516259.2983736978</v>
      </c>
    </row>
    <row r="184" spans="2:34">
      <c r="B184">
        <v>164</v>
      </c>
      <c r="C184" s="3">
        <f t="shared" si="80"/>
        <v>86369661.515765786</v>
      </c>
      <c r="D184">
        <f t="shared" si="87"/>
        <v>9.9000000000000005E-2</v>
      </c>
      <c r="E184" s="13">
        <f t="shared" si="81"/>
        <v>8.6498744788083837E-3</v>
      </c>
      <c r="F184" s="15">
        <f t="shared" si="88"/>
        <v>107686655.11142044</v>
      </c>
      <c r="G184" s="16">
        <f t="shared" si="89"/>
        <v>2.0091501507683292E-3</v>
      </c>
      <c r="H184" s="17">
        <f t="shared" si="82"/>
        <v>801153.24253250577</v>
      </c>
      <c r="I184" s="17">
        <f t="shared" si="83"/>
        <v>539810.38447353616</v>
      </c>
      <c r="J184" s="2">
        <f t="shared" si="90"/>
        <v>216358.65935284743</v>
      </c>
      <c r="K184" s="2">
        <f t="shared" si="73"/>
        <v>745215.25564273563</v>
      </c>
      <c r="L184" s="15">
        <f>K184/(1-SUM(G$21:G184))</f>
        <v>931476.04975652148</v>
      </c>
      <c r="M184" s="15">
        <f t="shared" si="74"/>
        <v>106755179.06166391</v>
      </c>
      <c r="N184" s="2">
        <f t="shared" si="84"/>
        <v>961573.91499558301</v>
      </c>
      <c r="O184" s="3">
        <f t="shared" si="85"/>
        <v>1501384.2994691192</v>
      </c>
      <c r="P184" s="39">
        <f t="shared" si="91"/>
        <v>0</v>
      </c>
      <c r="Q184" s="34">
        <f t="shared" si="66"/>
        <v>0</v>
      </c>
      <c r="R184" s="23">
        <f t="shared" si="86"/>
        <v>0</v>
      </c>
      <c r="S184" s="39">
        <f t="shared" si="92"/>
        <v>0</v>
      </c>
      <c r="T184" s="34">
        <f t="shared" si="67"/>
        <v>0</v>
      </c>
      <c r="U184" s="23">
        <f t="shared" si="75"/>
        <v>0</v>
      </c>
      <c r="V184" s="39">
        <f t="shared" si="93"/>
        <v>0</v>
      </c>
      <c r="W184" s="34">
        <f t="shared" si="68"/>
        <v>0</v>
      </c>
      <c r="X184" s="3">
        <f t="shared" si="76"/>
        <v>0</v>
      </c>
      <c r="Y184" s="39">
        <f t="shared" si="71"/>
        <v>86369661.515765592</v>
      </c>
      <c r="Z184" s="34">
        <f t="shared" si="72"/>
        <v>961573.91499558301</v>
      </c>
      <c r="AA184" s="3">
        <f t="shared" si="69"/>
        <v>539810.38447353488</v>
      </c>
      <c r="AB184" s="35"/>
      <c r="AD184">
        <v>164</v>
      </c>
      <c r="AE184" s="3">
        <f t="shared" si="77"/>
        <v>0</v>
      </c>
      <c r="AF184" s="3">
        <f t="shared" si="78"/>
        <v>0</v>
      </c>
      <c r="AG184" s="3">
        <f t="shared" si="79"/>
        <v>0</v>
      </c>
      <c r="AH184" s="3">
        <f t="shared" si="70"/>
        <v>1501384.299469118</v>
      </c>
    </row>
    <row r="185" spans="2:34">
      <c r="B185">
        <v>165</v>
      </c>
      <c r="C185" s="3">
        <f t="shared" si="80"/>
        <v>85408087.60077019</v>
      </c>
      <c r="D185">
        <f t="shared" si="87"/>
        <v>9.9000000000000005E-2</v>
      </c>
      <c r="E185" s="13">
        <f t="shared" si="81"/>
        <v>8.6498744788083837E-3</v>
      </c>
      <c r="F185" s="15">
        <f t="shared" si="88"/>
        <v>106755179.06166391</v>
      </c>
      <c r="G185" s="16">
        <f t="shared" si="89"/>
        <v>2.0227537715808235E-3</v>
      </c>
      <c r="H185" s="17">
        <f t="shared" si="82"/>
        <v>794223.36754630913</v>
      </c>
      <c r="I185" s="17">
        <f t="shared" si="83"/>
        <v>533800.54750481364</v>
      </c>
      <c r="J185" s="2">
        <f t="shared" si="90"/>
        <v>215939.44108276683</v>
      </c>
      <c r="K185" s="2">
        <f t="shared" si="73"/>
        <v>736901.38816134294</v>
      </c>
      <c r="L185" s="15">
        <f>K185/(1-SUM(G$21:G185))</f>
        <v>923418.89884611138</v>
      </c>
      <c r="M185" s="15">
        <f t="shared" si="74"/>
        <v>105831760.16281781</v>
      </c>
      <c r="N185" s="2">
        <f t="shared" si="84"/>
        <v>952840.8292441098</v>
      </c>
      <c r="O185" s="3">
        <f t="shared" si="85"/>
        <v>1486641.3767489234</v>
      </c>
      <c r="P185" s="39">
        <f t="shared" si="91"/>
        <v>0</v>
      </c>
      <c r="Q185" s="34">
        <f t="shared" si="66"/>
        <v>0</v>
      </c>
      <c r="R185" s="23">
        <f t="shared" si="86"/>
        <v>0</v>
      </c>
      <c r="S185" s="39">
        <f t="shared" si="92"/>
        <v>0</v>
      </c>
      <c r="T185" s="34">
        <f t="shared" si="67"/>
        <v>0</v>
      </c>
      <c r="U185" s="23">
        <f t="shared" si="75"/>
        <v>0</v>
      </c>
      <c r="V185" s="39">
        <f t="shared" si="93"/>
        <v>0</v>
      </c>
      <c r="W185" s="34">
        <f t="shared" si="68"/>
        <v>0</v>
      </c>
      <c r="X185" s="3">
        <f t="shared" si="76"/>
        <v>0</v>
      </c>
      <c r="Y185" s="39">
        <f t="shared" si="71"/>
        <v>85408087.600770012</v>
      </c>
      <c r="Z185" s="34">
        <f t="shared" si="72"/>
        <v>952840.8292441098</v>
      </c>
      <c r="AA185" s="3">
        <f t="shared" si="69"/>
        <v>533800.5475048126</v>
      </c>
      <c r="AB185" s="35"/>
      <c r="AD185">
        <v>165</v>
      </c>
      <c r="AE185" s="3">
        <f t="shared" si="77"/>
        <v>0</v>
      </c>
      <c r="AF185" s="3">
        <f t="shared" si="78"/>
        <v>0</v>
      </c>
      <c r="AG185" s="3">
        <f t="shared" si="79"/>
        <v>0</v>
      </c>
      <c r="AH185" s="3">
        <f t="shared" si="70"/>
        <v>1486641.3767489223</v>
      </c>
    </row>
    <row r="186" spans="2:34">
      <c r="B186">
        <v>166</v>
      </c>
      <c r="C186" s="3">
        <f t="shared" si="80"/>
        <v>84455246.771526083</v>
      </c>
      <c r="D186">
        <f t="shared" si="87"/>
        <v>9.9000000000000005E-2</v>
      </c>
      <c r="E186" s="13">
        <f t="shared" si="81"/>
        <v>8.6498744788083837E-3</v>
      </c>
      <c r="F186" s="15">
        <f t="shared" si="88"/>
        <v>105831760.16281781</v>
      </c>
      <c r="G186" s="16">
        <f t="shared" si="89"/>
        <v>2.0364495002425684E-3</v>
      </c>
      <c r="H186" s="17">
        <f t="shared" si="82"/>
        <v>787353.43510889716</v>
      </c>
      <c r="I186" s="17">
        <f t="shared" si="83"/>
        <v>527845.29232203797</v>
      </c>
      <c r="J186" s="2">
        <f t="shared" si="90"/>
        <v>215521.03509336169</v>
      </c>
      <c r="K186" s="2">
        <f t="shared" si="73"/>
        <v>728663.05374938715</v>
      </c>
      <c r="L186" s="15">
        <f>K186/(1-SUM(G$21:G186))</f>
        <v>915431.44127973286</v>
      </c>
      <c r="M186" s="15">
        <f t="shared" si="74"/>
        <v>104916328.72153807</v>
      </c>
      <c r="N186" s="2">
        <f t="shared" si="84"/>
        <v>944184.0888427489</v>
      </c>
      <c r="O186" s="3">
        <f t="shared" si="85"/>
        <v>1472029.3811647869</v>
      </c>
      <c r="P186" s="39">
        <f t="shared" si="91"/>
        <v>0</v>
      </c>
      <c r="Q186" s="34">
        <f t="shared" si="66"/>
        <v>0</v>
      </c>
      <c r="R186" s="23">
        <f t="shared" si="86"/>
        <v>0</v>
      </c>
      <c r="S186" s="39">
        <f t="shared" si="92"/>
        <v>0</v>
      </c>
      <c r="T186" s="34">
        <f t="shared" si="67"/>
        <v>0</v>
      </c>
      <c r="U186" s="23">
        <f t="shared" si="75"/>
        <v>0</v>
      </c>
      <c r="V186" s="39">
        <f t="shared" si="93"/>
        <v>0</v>
      </c>
      <c r="W186" s="34">
        <f t="shared" si="68"/>
        <v>0</v>
      </c>
      <c r="X186" s="3">
        <f t="shared" si="76"/>
        <v>0</v>
      </c>
      <c r="Y186" s="39">
        <f t="shared" si="71"/>
        <v>84455246.771525905</v>
      </c>
      <c r="Z186" s="34">
        <f t="shared" si="72"/>
        <v>944184.0888427489</v>
      </c>
      <c r="AA186" s="3">
        <f t="shared" si="69"/>
        <v>527845.29232203693</v>
      </c>
      <c r="AB186" s="35"/>
      <c r="AD186">
        <v>166</v>
      </c>
      <c r="AE186" s="3">
        <f t="shared" si="77"/>
        <v>0</v>
      </c>
      <c r="AF186" s="3">
        <f t="shared" si="78"/>
        <v>0</v>
      </c>
      <c r="AG186" s="3">
        <f t="shared" si="79"/>
        <v>0</v>
      </c>
      <c r="AH186" s="3">
        <f t="shared" si="70"/>
        <v>1472029.3811647859</v>
      </c>
    </row>
    <row r="187" spans="2:34">
      <c r="B187">
        <v>167</v>
      </c>
      <c r="C187" s="3">
        <f t="shared" si="80"/>
        <v>83511062.682683334</v>
      </c>
      <c r="D187">
        <f t="shared" si="87"/>
        <v>9.9000000000000005E-2</v>
      </c>
      <c r="E187" s="13">
        <f t="shared" si="81"/>
        <v>8.6498744788083837E-3</v>
      </c>
      <c r="F187" s="15">
        <f t="shared" si="88"/>
        <v>104916328.72153807</v>
      </c>
      <c r="G187" s="16">
        <f t="shared" si="89"/>
        <v>2.0502379604004609E-3</v>
      </c>
      <c r="H187" s="17">
        <f t="shared" si="82"/>
        <v>780542.92672474647</v>
      </c>
      <c r="I187" s="17">
        <f t="shared" si="83"/>
        <v>521944.1417667708</v>
      </c>
      <c r="J187" s="2">
        <f t="shared" si="90"/>
        <v>215103.43981075051</v>
      </c>
      <c r="K187" s="2">
        <f t="shared" si="73"/>
        <v>720499.59204278688</v>
      </c>
      <c r="L187" s="15">
        <f>K187/(1-SUM(G$21:G187))</f>
        <v>907513.07421870867</v>
      </c>
      <c r="M187" s="15">
        <f t="shared" si="74"/>
        <v>104008815.64731936</v>
      </c>
      <c r="N187" s="2">
        <f t="shared" si="84"/>
        <v>935603.03185353742</v>
      </c>
      <c r="O187" s="3">
        <f t="shared" si="85"/>
        <v>1457547.1736203083</v>
      </c>
      <c r="P187" s="39">
        <f t="shared" si="91"/>
        <v>0</v>
      </c>
      <c r="Q187" s="34">
        <f t="shared" si="66"/>
        <v>0</v>
      </c>
      <c r="R187" s="23">
        <f t="shared" si="86"/>
        <v>0</v>
      </c>
      <c r="S187" s="39">
        <f t="shared" si="92"/>
        <v>0</v>
      </c>
      <c r="T187" s="34">
        <f t="shared" si="67"/>
        <v>0</v>
      </c>
      <c r="U187" s="23">
        <f t="shared" si="75"/>
        <v>0</v>
      </c>
      <c r="V187" s="39">
        <f t="shared" si="93"/>
        <v>0</v>
      </c>
      <c r="W187" s="34">
        <f t="shared" si="68"/>
        <v>0</v>
      </c>
      <c r="X187" s="3">
        <f t="shared" si="76"/>
        <v>0</v>
      </c>
      <c r="Y187" s="39">
        <f t="shared" si="71"/>
        <v>83511062.682683155</v>
      </c>
      <c r="Z187" s="34">
        <f t="shared" si="72"/>
        <v>935603.03185353742</v>
      </c>
      <c r="AA187" s="3">
        <f t="shared" si="69"/>
        <v>521944.14176676975</v>
      </c>
      <c r="AB187" s="35"/>
      <c r="AD187">
        <v>167</v>
      </c>
      <c r="AE187" s="3">
        <f t="shared" si="77"/>
        <v>0</v>
      </c>
      <c r="AF187" s="3">
        <f t="shared" si="78"/>
        <v>0</v>
      </c>
      <c r="AG187" s="3">
        <f t="shared" si="79"/>
        <v>0</v>
      </c>
      <c r="AH187" s="3">
        <f t="shared" si="70"/>
        <v>1457547.1736203071</v>
      </c>
    </row>
    <row r="188" spans="2:34">
      <c r="B188">
        <v>168</v>
      </c>
      <c r="C188" s="3">
        <f t="shared" si="80"/>
        <v>82575459.650829792</v>
      </c>
      <c r="D188">
        <f t="shared" si="87"/>
        <v>9.9000000000000005E-2</v>
      </c>
      <c r="E188" s="13">
        <f t="shared" si="81"/>
        <v>8.6498744788083837E-3</v>
      </c>
      <c r="F188" s="15">
        <f t="shared" si="88"/>
        <v>104008815.64731936</v>
      </c>
      <c r="G188" s="16">
        <f t="shared" si="89"/>
        <v>2.0641197799240066E-3</v>
      </c>
      <c r="H188" s="17">
        <f t="shared" si="82"/>
        <v>773791.32838325563</v>
      </c>
      <c r="I188" s="17">
        <f t="shared" si="83"/>
        <v>516096.62281768624</v>
      </c>
      <c r="J188" s="2">
        <f t="shared" si="90"/>
        <v>214686.65366410141</v>
      </c>
      <c r="K188" s="2">
        <f t="shared" si="73"/>
        <v>712410.34840311424</v>
      </c>
      <c r="L188" s="15">
        <f>K188/(1-SUM(G$21:G188))</f>
        <v>899663.20003883936</v>
      </c>
      <c r="M188" s="15">
        <f t="shared" si="74"/>
        <v>103109152.44728053</v>
      </c>
      <c r="N188" s="2">
        <f t="shared" si="84"/>
        <v>927097.00206721562</v>
      </c>
      <c r="O188" s="3">
        <f t="shared" si="85"/>
        <v>1443193.624884902</v>
      </c>
      <c r="P188" s="39">
        <f t="shared" si="91"/>
        <v>0</v>
      </c>
      <c r="Q188" s="34">
        <f t="shared" si="66"/>
        <v>0</v>
      </c>
      <c r="R188" s="23">
        <f t="shared" si="86"/>
        <v>0</v>
      </c>
      <c r="S188" s="39">
        <f t="shared" si="92"/>
        <v>0</v>
      </c>
      <c r="T188" s="34">
        <f t="shared" si="67"/>
        <v>0</v>
      </c>
      <c r="U188" s="23">
        <f t="shared" si="75"/>
        <v>0</v>
      </c>
      <c r="V188" s="39">
        <f t="shared" si="93"/>
        <v>0</v>
      </c>
      <c r="W188" s="34">
        <f t="shared" si="68"/>
        <v>0</v>
      </c>
      <c r="X188" s="3">
        <f t="shared" si="76"/>
        <v>0</v>
      </c>
      <c r="Y188" s="39">
        <f t="shared" si="71"/>
        <v>82575459.650829613</v>
      </c>
      <c r="Z188" s="34">
        <f t="shared" si="72"/>
        <v>927097.00206721562</v>
      </c>
      <c r="AA188" s="3">
        <f t="shared" si="69"/>
        <v>516096.62281768507</v>
      </c>
      <c r="AB188" s="35"/>
      <c r="AD188">
        <v>168</v>
      </c>
      <c r="AE188" s="3">
        <f t="shared" si="77"/>
        <v>0</v>
      </c>
      <c r="AF188" s="3">
        <f t="shared" si="78"/>
        <v>0</v>
      </c>
      <c r="AG188" s="3">
        <f t="shared" si="79"/>
        <v>0</v>
      </c>
      <c r="AH188" s="3">
        <f t="shared" si="70"/>
        <v>1443193.6248849006</v>
      </c>
    </row>
    <row r="189" spans="2:34">
      <c r="B189">
        <v>169</v>
      </c>
      <c r="C189" s="3">
        <f t="shared" si="80"/>
        <v>81648362.648762584</v>
      </c>
      <c r="D189">
        <f t="shared" si="87"/>
        <v>9.9000000000000005E-2</v>
      </c>
      <c r="E189" s="13">
        <f t="shared" si="81"/>
        <v>8.6498744788083837E-3</v>
      </c>
      <c r="F189" s="15">
        <f t="shared" si="88"/>
        <v>103109152.44728053</v>
      </c>
      <c r="G189" s="16">
        <f t="shared" si="89"/>
        <v>2.0780955909339089E-3</v>
      </c>
      <c r="H189" s="17">
        <f t="shared" si="82"/>
        <v>767098.13051995006</v>
      </c>
      <c r="I189" s="17">
        <f t="shared" si="83"/>
        <v>510302.2665547661</v>
      </c>
      <c r="J189" s="2">
        <f t="shared" si="90"/>
        <v>214270.67508562593</v>
      </c>
      <c r="K189" s="2">
        <f t="shared" si="73"/>
        <v>704394.673868043</v>
      </c>
      <c r="L189" s="15">
        <f>K189/(1-SUM(G$21:G189))</f>
        <v>891881.22628530045</v>
      </c>
      <c r="M189" s="15">
        <f t="shared" si="74"/>
        <v>102217271.22099523</v>
      </c>
      <c r="N189" s="2">
        <f t="shared" si="84"/>
        <v>918665.34895366896</v>
      </c>
      <c r="O189" s="3">
        <f t="shared" si="85"/>
        <v>1428967.6155084351</v>
      </c>
      <c r="P189" s="39">
        <f t="shared" si="91"/>
        <v>0</v>
      </c>
      <c r="Q189" s="34">
        <f t="shared" si="66"/>
        <v>0</v>
      </c>
      <c r="R189" s="23">
        <f t="shared" si="86"/>
        <v>0</v>
      </c>
      <c r="S189" s="39">
        <f t="shared" si="92"/>
        <v>0</v>
      </c>
      <c r="T189" s="34">
        <f t="shared" si="67"/>
        <v>0</v>
      </c>
      <c r="U189" s="23">
        <f t="shared" si="75"/>
        <v>0</v>
      </c>
      <c r="V189" s="39">
        <f t="shared" si="93"/>
        <v>0</v>
      </c>
      <c r="W189" s="34">
        <f t="shared" si="68"/>
        <v>0</v>
      </c>
      <c r="X189" s="3">
        <f t="shared" si="76"/>
        <v>0</v>
      </c>
      <c r="Y189" s="39">
        <f t="shared" si="71"/>
        <v>81648362.648762405</v>
      </c>
      <c r="Z189" s="34">
        <f t="shared" si="72"/>
        <v>918665.34895366896</v>
      </c>
      <c r="AA189" s="3">
        <f t="shared" si="69"/>
        <v>510302.266554765</v>
      </c>
      <c r="AB189" s="35"/>
      <c r="AD189">
        <v>169</v>
      </c>
      <c r="AE189" s="3">
        <f t="shared" si="77"/>
        <v>0</v>
      </c>
      <c r="AF189" s="3">
        <f t="shared" si="78"/>
        <v>0</v>
      </c>
      <c r="AG189" s="3">
        <f t="shared" si="79"/>
        <v>0</v>
      </c>
      <c r="AH189" s="3">
        <f t="shared" si="70"/>
        <v>1428967.6155084339</v>
      </c>
    </row>
    <row r="190" spans="2:34">
      <c r="B190">
        <v>170</v>
      </c>
      <c r="C190" s="3">
        <f t="shared" si="80"/>
        <v>80729697.299808919</v>
      </c>
      <c r="D190">
        <f t="shared" si="87"/>
        <v>9.9000000000000005E-2</v>
      </c>
      <c r="E190" s="13">
        <f t="shared" si="81"/>
        <v>8.6498744788083837E-3</v>
      </c>
      <c r="F190" s="15">
        <f t="shared" si="88"/>
        <v>102217271.22099523</v>
      </c>
      <c r="G190" s="16">
        <f t="shared" si="89"/>
        <v>2.0921660298308569E-3</v>
      </c>
      <c r="H190" s="17">
        <f t="shared" si="82"/>
        <v>760462.82797802391</v>
      </c>
      <c r="I190" s="17">
        <f t="shared" si="83"/>
        <v>504560.60812380578</v>
      </c>
      <c r="J190" s="2">
        <f t="shared" si="90"/>
        <v>213855.50251057351</v>
      </c>
      <c r="K190" s="2">
        <f t="shared" si="73"/>
        <v>696451.92510222422</v>
      </c>
      <c r="L190" s="15">
        <f>K190/(1-SUM(G$21:G190))</f>
        <v>884166.56562792673</v>
      </c>
      <c r="M190" s="15">
        <f t="shared" si="74"/>
        <v>101333104.6553673</v>
      </c>
      <c r="N190" s="2">
        <f t="shared" si="84"/>
        <v>910307.42761279771</v>
      </c>
      <c r="O190" s="3">
        <f t="shared" si="85"/>
        <v>1414868.0357366037</v>
      </c>
      <c r="P190" s="39">
        <f t="shared" si="91"/>
        <v>0</v>
      </c>
      <c r="Q190" s="34">
        <f t="shared" si="66"/>
        <v>0</v>
      </c>
      <c r="R190" s="23">
        <f t="shared" si="86"/>
        <v>0</v>
      </c>
      <c r="S190" s="39">
        <f t="shared" si="92"/>
        <v>0</v>
      </c>
      <c r="T190" s="34">
        <f t="shared" si="67"/>
        <v>0</v>
      </c>
      <c r="U190" s="23">
        <f t="shared" si="75"/>
        <v>0</v>
      </c>
      <c r="V190" s="39">
        <f t="shared" si="93"/>
        <v>0</v>
      </c>
      <c r="W190" s="34">
        <f t="shared" si="68"/>
        <v>0</v>
      </c>
      <c r="X190" s="3">
        <f t="shared" si="76"/>
        <v>0</v>
      </c>
      <c r="Y190" s="39">
        <f t="shared" si="71"/>
        <v>80729697.299808741</v>
      </c>
      <c r="Z190" s="34">
        <f t="shared" si="72"/>
        <v>910307.42761279771</v>
      </c>
      <c r="AA190" s="3">
        <f t="shared" si="69"/>
        <v>504560.60812380462</v>
      </c>
      <c r="AB190" s="35"/>
      <c r="AD190">
        <v>170</v>
      </c>
      <c r="AE190" s="3">
        <f t="shared" si="77"/>
        <v>0</v>
      </c>
      <c r="AF190" s="3">
        <f t="shared" si="78"/>
        <v>0</v>
      </c>
      <c r="AG190" s="3">
        <f t="shared" si="79"/>
        <v>0</v>
      </c>
      <c r="AH190" s="3">
        <f t="shared" si="70"/>
        <v>1414868.0357366023</v>
      </c>
    </row>
    <row r="191" spans="2:34">
      <c r="B191">
        <v>171</v>
      </c>
      <c r="C191" s="3">
        <f t="shared" si="80"/>
        <v>79819389.872196123</v>
      </c>
      <c r="D191">
        <f t="shared" si="87"/>
        <v>9.9000000000000005E-2</v>
      </c>
      <c r="E191" s="13">
        <f t="shared" si="81"/>
        <v>8.6498744788083837E-3</v>
      </c>
      <c r="F191" s="15">
        <f t="shared" si="88"/>
        <v>101333104.6553673</v>
      </c>
      <c r="G191" s="16">
        <f t="shared" si="89"/>
        <v>2.1063317373245039E-3</v>
      </c>
      <c r="H191" s="17">
        <f t="shared" si="82"/>
        <v>753884.91997021437</v>
      </c>
      <c r="I191" s="17">
        <f t="shared" si="83"/>
        <v>498871.18670122576</v>
      </c>
      <c r="J191" s="2">
        <f t="shared" si="90"/>
        <v>213441.13437722556</v>
      </c>
      <c r="K191" s="2">
        <f t="shared" si="73"/>
        <v>688581.46434858814</v>
      </c>
      <c r="L191" s="15">
        <f>K191/(1-SUM(G$21:G191))</f>
        <v>876518.63581688621</v>
      </c>
      <c r="M191" s="15">
        <f t="shared" si="74"/>
        <v>100456586.01955041</v>
      </c>
      <c r="N191" s="2">
        <f t="shared" si="84"/>
        <v>902022.59872581367</v>
      </c>
      <c r="O191" s="3">
        <f t="shared" si="85"/>
        <v>1400893.7854270395</v>
      </c>
      <c r="P191" s="39">
        <f t="shared" si="91"/>
        <v>0</v>
      </c>
      <c r="Q191" s="34">
        <f t="shared" si="66"/>
        <v>0</v>
      </c>
      <c r="R191" s="23">
        <f t="shared" si="86"/>
        <v>0</v>
      </c>
      <c r="S191" s="39">
        <f t="shared" si="92"/>
        <v>0</v>
      </c>
      <c r="T191" s="34">
        <f t="shared" si="67"/>
        <v>0</v>
      </c>
      <c r="U191" s="23">
        <f t="shared" si="75"/>
        <v>0</v>
      </c>
      <c r="V191" s="39">
        <f t="shared" si="93"/>
        <v>0</v>
      </c>
      <c r="W191" s="34">
        <f t="shared" si="68"/>
        <v>0</v>
      </c>
      <c r="X191" s="3">
        <f t="shared" si="76"/>
        <v>0</v>
      </c>
      <c r="Y191" s="39">
        <f t="shared" si="71"/>
        <v>79819389.872195944</v>
      </c>
      <c r="Z191" s="34">
        <f t="shared" si="72"/>
        <v>902022.59872581367</v>
      </c>
      <c r="AA191" s="3">
        <f t="shared" si="69"/>
        <v>498871.18670122465</v>
      </c>
      <c r="AB191" s="35"/>
      <c r="AD191">
        <v>171</v>
      </c>
      <c r="AE191" s="3">
        <f t="shared" si="77"/>
        <v>0</v>
      </c>
      <c r="AF191" s="3">
        <f t="shared" si="78"/>
        <v>0</v>
      </c>
      <c r="AG191" s="3">
        <f t="shared" si="79"/>
        <v>0</v>
      </c>
      <c r="AH191" s="3">
        <f t="shared" si="70"/>
        <v>1400893.7854270383</v>
      </c>
    </row>
    <row r="192" spans="2:34">
      <c r="B192">
        <v>172</v>
      </c>
      <c r="C192" s="3">
        <f t="shared" si="80"/>
        <v>78917367.273470312</v>
      </c>
      <c r="D192">
        <f t="shared" si="87"/>
        <v>9.9000000000000005E-2</v>
      </c>
      <c r="E192" s="13">
        <f t="shared" si="81"/>
        <v>8.6498744788083837E-3</v>
      </c>
      <c r="F192" s="15">
        <f t="shared" si="88"/>
        <v>100456586.01955041</v>
      </c>
      <c r="G192" s="16">
        <f t="shared" si="89"/>
        <v>2.1205933584626385E-3</v>
      </c>
      <c r="H192" s="17">
        <f t="shared" si="82"/>
        <v>747363.91004100535</v>
      </c>
      <c r="I192" s="17">
        <f t="shared" si="83"/>
        <v>493233.54545918945</v>
      </c>
      <c r="J192" s="2">
        <f t="shared" si="90"/>
        <v>213027.56912688934</v>
      </c>
      <c r="K192" s="2">
        <f t="shared" si="73"/>
        <v>680782.65938006551</v>
      </c>
      <c r="L192" s="15">
        <f>K192/(1-SUM(G$21:G192))</f>
        <v>868936.85963873379</v>
      </c>
      <c r="M192" s="15">
        <f t="shared" si="74"/>
        <v>99587649.159911677</v>
      </c>
      <c r="N192" s="2">
        <f t="shared" si="84"/>
        <v>893810.22850695485</v>
      </c>
      <c r="O192" s="3">
        <f t="shared" si="85"/>
        <v>1387043.7739661443</v>
      </c>
      <c r="P192" s="39">
        <f t="shared" si="91"/>
        <v>0</v>
      </c>
      <c r="Q192" s="34">
        <f t="shared" si="66"/>
        <v>0</v>
      </c>
      <c r="R192" s="23">
        <f t="shared" si="86"/>
        <v>0</v>
      </c>
      <c r="S192" s="39">
        <f t="shared" si="92"/>
        <v>0</v>
      </c>
      <c r="T192" s="34">
        <f t="shared" si="67"/>
        <v>0</v>
      </c>
      <c r="U192" s="23">
        <f t="shared" si="75"/>
        <v>0</v>
      </c>
      <c r="V192" s="39">
        <f t="shared" si="93"/>
        <v>0</v>
      </c>
      <c r="W192" s="34">
        <f t="shared" si="68"/>
        <v>0</v>
      </c>
      <c r="X192" s="3">
        <f t="shared" si="76"/>
        <v>0</v>
      </c>
      <c r="Y192" s="39">
        <f t="shared" si="71"/>
        <v>78917367.273470134</v>
      </c>
      <c r="Z192" s="34">
        <f t="shared" si="72"/>
        <v>893810.22850695485</v>
      </c>
      <c r="AA192" s="3">
        <f t="shared" si="69"/>
        <v>493233.54545918829</v>
      </c>
      <c r="AB192" s="35"/>
      <c r="AD192">
        <v>172</v>
      </c>
      <c r="AE192" s="3">
        <f t="shared" si="77"/>
        <v>0</v>
      </c>
      <c r="AF192" s="3">
        <f t="shared" si="78"/>
        <v>0</v>
      </c>
      <c r="AG192" s="3">
        <f t="shared" si="79"/>
        <v>0</v>
      </c>
      <c r="AH192" s="3">
        <f t="shared" si="70"/>
        <v>1387043.7739661431</v>
      </c>
    </row>
    <row r="193" spans="2:34">
      <c r="B193">
        <v>173</v>
      </c>
      <c r="C193" s="3">
        <f t="shared" si="80"/>
        <v>78023557.04496336</v>
      </c>
      <c r="D193">
        <f t="shared" si="87"/>
        <v>9.9000000000000005E-2</v>
      </c>
      <c r="E193" s="13">
        <f t="shared" si="81"/>
        <v>8.6498744788083837E-3</v>
      </c>
      <c r="F193" s="15">
        <f t="shared" si="88"/>
        <v>99587649.159911677</v>
      </c>
      <c r="G193" s="16">
        <f t="shared" si="89"/>
        <v>2.1349515426605631E-3</v>
      </c>
      <c r="H193" s="17">
        <f t="shared" si="82"/>
        <v>740899.30602915923</v>
      </c>
      <c r="I193" s="17">
        <f t="shared" si="83"/>
        <v>487647.23153102095</v>
      </c>
      <c r="J193" s="2">
        <f t="shared" si="90"/>
        <v>212614.80520389238</v>
      </c>
      <c r="K193" s="2">
        <f t="shared" si="73"/>
        <v>673054.88345172862</v>
      </c>
      <c r="L193" s="15">
        <f>K193/(1-SUM(G$21:G193))</f>
        <v>861420.66487284889</v>
      </c>
      <c r="M193" s="15">
        <f t="shared" si="74"/>
        <v>98726228.495038822</v>
      </c>
      <c r="N193" s="2">
        <f t="shared" si="84"/>
        <v>885669.68865562102</v>
      </c>
      <c r="O193" s="3">
        <f t="shared" si="85"/>
        <v>1373316.9201866421</v>
      </c>
      <c r="P193" s="39">
        <f t="shared" si="91"/>
        <v>0</v>
      </c>
      <c r="Q193" s="34">
        <f t="shared" si="66"/>
        <v>0</v>
      </c>
      <c r="R193" s="23">
        <f t="shared" si="86"/>
        <v>0</v>
      </c>
      <c r="S193" s="39">
        <f t="shared" si="92"/>
        <v>0</v>
      </c>
      <c r="T193" s="34">
        <f t="shared" si="67"/>
        <v>0</v>
      </c>
      <c r="U193" s="23">
        <f t="shared" si="75"/>
        <v>0</v>
      </c>
      <c r="V193" s="39">
        <f t="shared" si="93"/>
        <v>0</v>
      </c>
      <c r="W193" s="34">
        <f t="shared" si="68"/>
        <v>0</v>
      </c>
      <c r="X193" s="3">
        <f t="shared" si="76"/>
        <v>0</v>
      </c>
      <c r="Y193" s="39">
        <f t="shared" si="71"/>
        <v>78023557.044963181</v>
      </c>
      <c r="Z193" s="34">
        <f t="shared" si="72"/>
        <v>885669.68865562102</v>
      </c>
      <c r="AA193" s="3">
        <f t="shared" si="69"/>
        <v>487647.23153101985</v>
      </c>
      <c r="AB193" s="35"/>
      <c r="AD193">
        <v>173</v>
      </c>
      <c r="AE193" s="3">
        <f t="shared" si="77"/>
        <v>0</v>
      </c>
      <c r="AF193" s="3">
        <f t="shared" si="78"/>
        <v>0</v>
      </c>
      <c r="AG193" s="3">
        <f t="shared" si="79"/>
        <v>0</v>
      </c>
      <c r="AH193" s="3">
        <f t="shared" si="70"/>
        <v>1373316.9201866409</v>
      </c>
    </row>
    <row r="194" spans="2:34">
      <c r="B194">
        <v>174</v>
      </c>
      <c r="C194" s="3">
        <f t="shared" si="80"/>
        <v>77137887.35630773</v>
      </c>
      <c r="D194">
        <f t="shared" si="87"/>
        <v>9.9000000000000005E-2</v>
      </c>
      <c r="E194" s="13">
        <f t="shared" si="81"/>
        <v>8.6498744788083837E-3</v>
      </c>
      <c r="F194" s="15">
        <f t="shared" si="88"/>
        <v>98726228.495038822</v>
      </c>
      <c r="G194" s="16">
        <f t="shared" si="89"/>
        <v>2.1494069437306613E-3</v>
      </c>
      <c r="H194" s="17">
        <f t="shared" si="82"/>
        <v>734490.62003057078</v>
      </c>
      <c r="I194" s="17">
        <f t="shared" si="83"/>
        <v>482111.79597692331</v>
      </c>
      <c r="J194" s="2">
        <f t="shared" si="90"/>
        <v>212202.84105557631</v>
      </c>
      <c r="K194" s="2">
        <f t="shared" si="73"/>
        <v>665397.5152533449</v>
      </c>
      <c r="L194" s="15">
        <f>K194/(1-SUM(G$21:G194))</f>
        <v>853969.48424824711</v>
      </c>
      <c r="M194" s="15">
        <f t="shared" si="74"/>
        <v>97872259.010790572</v>
      </c>
      <c r="N194" s="2">
        <f t="shared" si="84"/>
        <v>877600.35630892124</v>
      </c>
      <c r="O194" s="3">
        <f t="shared" si="85"/>
        <v>1359712.1522858446</v>
      </c>
      <c r="P194" s="39">
        <f t="shared" si="91"/>
        <v>0</v>
      </c>
      <c r="Q194" s="34">
        <f t="shared" si="66"/>
        <v>0</v>
      </c>
      <c r="R194" s="23">
        <f t="shared" si="86"/>
        <v>0</v>
      </c>
      <c r="S194" s="39">
        <f t="shared" si="92"/>
        <v>0</v>
      </c>
      <c r="T194" s="34">
        <f t="shared" si="67"/>
        <v>0</v>
      </c>
      <c r="U194" s="23">
        <f t="shared" si="75"/>
        <v>0</v>
      </c>
      <c r="V194" s="39">
        <f t="shared" si="93"/>
        <v>0</v>
      </c>
      <c r="W194" s="34">
        <f t="shared" si="68"/>
        <v>0</v>
      </c>
      <c r="X194" s="3">
        <f t="shared" si="76"/>
        <v>0</v>
      </c>
      <c r="Y194" s="39">
        <f t="shared" si="71"/>
        <v>77137887.356307566</v>
      </c>
      <c r="Z194" s="34">
        <f t="shared" si="72"/>
        <v>877600.35630892124</v>
      </c>
      <c r="AA194" s="3">
        <f t="shared" si="69"/>
        <v>482111.79597692232</v>
      </c>
      <c r="AB194" s="35"/>
      <c r="AD194">
        <v>174</v>
      </c>
      <c r="AE194" s="3">
        <f t="shared" si="77"/>
        <v>0</v>
      </c>
      <c r="AF194" s="3">
        <f t="shared" si="78"/>
        <v>0</v>
      </c>
      <c r="AG194" s="3">
        <f t="shared" si="79"/>
        <v>0</v>
      </c>
      <c r="AH194" s="3">
        <f t="shared" si="70"/>
        <v>1359712.1522858436</v>
      </c>
    </row>
    <row r="195" spans="2:34">
      <c r="B195">
        <v>175</v>
      </c>
      <c r="C195" s="3">
        <f t="shared" si="80"/>
        <v>76260286.999998808</v>
      </c>
      <c r="D195">
        <f t="shared" si="87"/>
        <v>9.9000000000000005E-2</v>
      </c>
      <c r="E195" s="13">
        <f t="shared" si="81"/>
        <v>8.6498744788083837E-3</v>
      </c>
      <c r="F195" s="15">
        <f t="shared" si="88"/>
        <v>97872259.010790572</v>
      </c>
      <c r="G195" s="16">
        <f t="shared" si="89"/>
        <v>2.1639602199121709E-3</v>
      </c>
      <c r="H195" s="17">
        <f t="shared" si="82"/>
        <v>728137.3683614441</v>
      </c>
      <c r="I195" s="17">
        <f t="shared" si="83"/>
        <v>476626.7937499925</v>
      </c>
      <c r="J195" s="2">
        <f t="shared" si="90"/>
        <v>211791.6751322913</v>
      </c>
      <c r="K195" s="2">
        <f t="shared" si="73"/>
        <v>657809.93886234157</v>
      </c>
      <c r="L195" s="15">
        <f>K195/(1-SUM(G$21:G195))</f>
        <v>846582.75540076697</v>
      </c>
      <c r="M195" s="15">
        <f t="shared" si="74"/>
        <v>97025676.25538981</v>
      </c>
      <c r="N195" s="2">
        <f t="shared" si="84"/>
        <v>869601.61399463285</v>
      </c>
      <c r="O195" s="3">
        <f t="shared" si="85"/>
        <v>1346228.4077446254</v>
      </c>
      <c r="P195" s="39">
        <f t="shared" si="91"/>
        <v>0</v>
      </c>
      <c r="Q195" s="34">
        <f t="shared" si="66"/>
        <v>0</v>
      </c>
      <c r="R195" s="23">
        <f t="shared" si="86"/>
        <v>0</v>
      </c>
      <c r="S195" s="39">
        <f t="shared" si="92"/>
        <v>0</v>
      </c>
      <c r="T195" s="34">
        <f t="shared" si="67"/>
        <v>0</v>
      </c>
      <c r="U195" s="23">
        <f t="shared" si="75"/>
        <v>0</v>
      </c>
      <c r="V195" s="39">
        <f t="shared" si="93"/>
        <v>0</v>
      </c>
      <c r="W195" s="34">
        <f t="shared" si="68"/>
        <v>0</v>
      </c>
      <c r="X195" s="3">
        <f t="shared" si="76"/>
        <v>0</v>
      </c>
      <c r="Y195" s="39">
        <f t="shared" si="71"/>
        <v>76260286.999998644</v>
      </c>
      <c r="Z195" s="34">
        <f t="shared" si="72"/>
        <v>869601.61399463285</v>
      </c>
      <c r="AA195" s="3">
        <f t="shared" si="69"/>
        <v>476626.79374999151</v>
      </c>
      <c r="AB195" s="35"/>
      <c r="AD195">
        <v>175</v>
      </c>
      <c r="AE195" s="3">
        <f t="shared" si="77"/>
        <v>0</v>
      </c>
      <c r="AF195" s="3">
        <f t="shared" si="78"/>
        <v>0</v>
      </c>
      <c r="AG195" s="3">
        <f t="shared" si="79"/>
        <v>0</v>
      </c>
      <c r="AH195" s="3">
        <f t="shared" si="70"/>
        <v>1346228.4077446244</v>
      </c>
    </row>
    <row r="196" spans="2:34">
      <c r="B196">
        <v>176</v>
      </c>
      <c r="C196" s="3">
        <f t="shared" si="80"/>
        <v>75390685.38600418</v>
      </c>
      <c r="D196">
        <f t="shared" si="87"/>
        <v>9.9000000000000005E-2</v>
      </c>
      <c r="E196" s="13">
        <f t="shared" si="81"/>
        <v>8.6498744788083837E-3</v>
      </c>
      <c r="F196" s="15">
        <f t="shared" si="88"/>
        <v>97025676.25538981</v>
      </c>
      <c r="G196" s="16">
        <f t="shared" si="89"/>
        <v>2.17861203390116E-3</v>
      </c>
      <c r="H196" s="17">
        <f t="shared" si="82"/>
        <v>721839.07152178755</v>
      </c>
      <c r="I196" s="17">
        <f t="shared" si="83"/>
        <v>471191.78366252611</v>
      </c>
      <c r="J196" s="2">
        <f t="shared" si="90"/>
        <v>211381.30588739028</v>
      </c>
      <c r="K196" s="2">
        <f t="shared" si="73"/>
        <v>650291.5436971772</v>
      </c>
      <c r="L196" s="15">
        <f>K196/(1-SUM(G$21:G196))</f>
        <v>839259.92083062662</v>
      </c>
      <c r="M196" s="15">
        <f t="shared" si="74"/>
        <v>96186416.334559187</v>
      </c>
      <c r="N196" s="2">
        <f t="shared" si="84"/>
        <v>861672.84958456748</v>
      </c>
      <c r="O196" s="3">
        <f t="shared" si="85"/>
        <v>1332864.6332470935</v>
      </c>
      <c r="P196" s="39">
        <f t="shared" si="91"/>
        <v>0</v>
      </c>
      <c r="Q196" s="34">
        <f t="shared" si="66"/>
        <v>0</v>
      </c>
      <c r="R196" s="23">
        <f t="shared" si="86"/>
        <v>0</v>
      </c>
      <c r="S196" s="39">
        <f t="shared" si="92"/>
        <v>0</v>
      </c>
      <c r="T196" s="34">
        <f t="shared" si="67"/>
        <v>0</v>
      </c>
      <c r="U196" s="23">
        <f t="shared" si="75"/>
        <v>0</v>
      </c>
      <c r="V196" s="39">
        <f t="shared" si="93"/>
        <v>0</v>
      </c>
      <c r="W196" s="34">
        <f t="shared" si="68"/>
        <v>0</v>
      </c>
      <c r="X196" s="3">
        <f t="shared" si="76"/>
        <v>0</v>
      </c>
      <c r="Y196" s="39">
        <f t="shared" si="71"/>
        <v>75390685.386004016</v>
      </c>
      <c r="Z196" s="34">
        <f t="shared" si="72"/>
        <v>861672.84958456748</v>
      </c>
      <c r="AA196" s="3">
        <f t="shared" si="69"/>
        <v>471191.78366252506</v>
      </c>
      <c r="AB196" s="35"/>
      <c r="AD196">
        <v>176</v>
      </c>
      <c r="AE196" s="3">
        <f t="shared" si="77"/>
        <v>0</v>
      </c>
      <c r="AF196" s="3">
        <f t="shared" si="78"/>
        <v>0</v>
      </c>
      <c r="AG196" s="3">
        <f t="shared" si="79"/>
        <v>0</v>
      </c>
      <c r="AH196" s="3">
        <f t="shared" si="70"/>
        <v>1332864.6332470926</v>
      </c>
    </row>
    <row r="197" spans="2:34">
      <c r="B197">
        <v>177</v>
      </c>
      <c r="C197" s="3">
        <f t="shared" si="80"/>
        <v>74529012.536419615</v>
      </c>
      <c r="D197">
        <f t="shared" si="87"/>
        <v>9.9000000000000005E-2</v>
      </c>
      <c r="E197" s="13">
        <f t="shared" si="81"/>
        <v>8.6498744788083837E-3</v>
      </c>
      <c r="F197" s="15">
        <f t="shared" si="88"/>
        <v>96186416.334559187</v>
      </c>
      <c r="G197" s="16">
        <f t="shared" si="89"/>
        <v>2.1933630528806992E-3</v>
      </c>
      <c r="H197" s="17">
        <f t="shared" si="82"/>
        <v>715595.25415922469</v>
      </c>
      <c r="I197" s="17">
        <f t="shared" si="83"/>
        <v>465806.32835262263</v>
      </c>
      <c r="J197" s="2">
        <f t="shared" si="90"/>
        <v>210971.73177722268</v>
      </c>
      <c r="K197" s="2">
        <f t="shared" si="73"/>
        <v>642841.72447111632</v>
      </c>
      <c r="L197" s="15">
        <f>K197/(1-SUM(G$21:G197))</f>
        <v>832000.42786034709</v>
      </c>
      <c r="M197" s="15">
        <f t="shared" si="74"/>
        <v>95354415.906698838</v>
      </c>
      <c r="N197" s="2">
        <f t="shared" si="84"/>
        <v>853813.45624833903</v>
      </c>
      <c r="O197" s="3">
        <f t="shared" si="85"/>
        <v>1319619.7846009615</v>
      </c>
      <c r="P197" s="39">
        <f t="shared" si="91"/>
        <v>0</v>
      </c>
      <c r="Q197" s="34">
        <f t="shared" si="66"/>
        <v>0</v>
      </c>
      <c r="R197" s="23">
        <f t="shared" si="86"/>
        <v>0</v>
      </c>
      <c r="S197" s="39">
        <f t="shared" si="92"/>
        <v>0</v>
      </c>
      <c r="T197" s="34">
        <f t="shared" si="67"/>
        <v>0</v>
      </c>
      <c r="U197" s="23">
        <f t="shared" si="75"/>
        <v>0</v>
      </c>
      <c r="V197" s="39">
        <f t="shared" si="93"/>
        <v>0</v>
      </c>
      <c r="W197" s="34">
        <f t="shared" si="68"/>
        <v>0</v>
      </c>
      <c r="X197" s="3">
        <f t="shared" si="76"/>
        <v>0</v>
      </c>
      <c r="Y197" s="39">
        <f t="shared" si="71"/>
        <v>74529012.536419451</v>
      </c>
      <c r="Z197" s="34">
        <f t="shared" si="72"/>
        <v>853813.45624833903</v>
      </c>
      <c r="AA197" s="3">
        <f t="shared" si="69"/>
        <v>465806.32835262152</v>
      </c>
      <c r="AB197" s="35"/>
      <c r="AD197">
        <v>177</v>
      </c>
      <c r="AE197" s="3">
        <f t="shared" si="77"/>
        <v>0</v>
      </c>
      <c r="AF197" s="3">
        <f t="shared" si="78"/>
        <v>0</v>
      </c>
      <c r="AG197" s="3">
        <f t="shared" si="79"/>
        <v>0</v>
      </c>
      <c r="AH197" s="3">
        <f t="shared" si="70"/>
        <v>1319619.7846009606</v>
      </c>
    </row>
    <row r="198" spans="2:34">
      <c r="B198">
        <v>178</v>
      </c>
      <c r="C198" s="3">
        <f t="shared" si="80"/>
        <v>73675199.080171272</v>
      </c>
      <c r="D198">
        <f t="shared" si="87"/>
        <v>9.9000000000000005E-2</v>
      </c>
      <c r="E198" s="13">
        <f t="shared" si="81"/>
        <v>8.6498744788083837E-3</v>
      </c>
      <c r="F198" s="15">
        <f t="shared" si="88"/>
        <v>95354415.906698838</v>
      </c>
      <c r="G198" s="16">
        <f t="shared" si="89"/>
        <v>2.2082139485512463E-3</v>
      </c>
      <c r="H198" s="17">
        <f t="shared" si="82"/>
        <v>709405.44503311615</v>
      </c>
      <c r="I198" s="17">
        <f t="shared" si="83"/>
        <v>460469.99425107049</v>
      </c>
      <c r="J198" s="2">
        <f t="shared" si="90"/>
        <v>210562.9512611292</v>
      </c>
      <c r="K198" s="2">
        <f t="shared" si="73"/>
        <v>635459.88114640419</v>
      </c>
      <c r="L198" s="15">
        <f>K198/(1-SUM(G$21:G198))</f>
        <v>824803.72859304026</v>
      </c>
      <c r="M198" s="15">
        <f t="shared" si="74"/>
        <v>94529612.178105801</v>
      </c>
      <c r="N198" s="2">
        <f t="shared" si="84"/>
        <v>846022.83240753342</v>
      </c>
      <c r="O198" s="3">
        <f t="shared" si="85"/>
        <v>1306492.8266586037</v>
      </c>
      <c r="P198" s="39">
        <f t="shared" si="91"/>
        <v>0</v>
      </c>
      <c r="Q198" s="34">
        <f t="shared" ref="Q198:Q261" si="94">IF(P198&gt;N198+AA198, N198+AA198, P198)</f>
        <v>0</v>
      </c>
      <c r="R198" s="23">
        <f t="shared" si="86"/>
        <v>0</v>
      </c>
      <c r="S198" s="39">
        <f t="shared" si="92"/>
        <v>0</v>
      </c>
      <c r="T198" s="34">
        <f t="shared" ref="T198:T261" si="95">IF(N198+AA198-Q198&gt;0, IF(S198&gt;N198+AA198-Q198,N198+AA198-Q198,S198),0)</f>
        <v>0</v>
      </c>
      <c r="U198" s="23">
        <f t="shared" si="75"/>
        <v>0</v>
      </c>
      <c r="V198" s="39">
        <f t="shared" si="93"/>
        <v>0</v>
      </c>
      <c r="W198" s="34">
        <f t="shared" ref="W198:W261" si="96">IF(N198+AA198-Q198-T198&gt;0, IF(V198&gt;N198+AA198-Q198-T198,N198+AA198-Q198-T198,V198),0)</f>
        <v>0</v>
      </c>
      <c r="X198" s="3">
        <f t="shared" si="76"/>
        <v>0</v>
      </c>
      <c r="Y198" s="39">
        <f t="shared" si="71"/>
        <v>73675199.080171108</v>
      </c>
      <c r="Z198" s="34">
        <f t="shared" si="72"/>
        <v>846022.83240753342</v>
      </c>
      <c r="AA198" s="3">
        <f t="shared" ref="AA198:AA261" si="97">Y198*D$13/12</f>
        <v>460469.99425106938</v>
      </c>
      <c r="AB198" s="35"/>
      <c r="AD198">
        <v>178</v>
      </c>
      <c r="AE198" s="3">
        <f t="shared" si="77"/>
        <v>0</v>
      </c>
      <c r="AF198" s="3">
        <f t="shared" si="78"/>
        <v>0</v>
      </c>
      <c r="AG198" s="3">
        <f t="shared" si="79"/>
        <v>0</v>
      </c>
      <c r="AH198" s="3">
        <f t="shared" ref="AH198:AH261" si="98">Z198+AA198</f>
        <v>1306492.8266586028</v>
      </c>
    </row>
    <row r="199" spans="2:34">
      <c r="B199">
        <v>179</v>
      </c>
      <c r="C199" s="3">
        <f t="shared" si="80"/>
        <v>72829176.247763738</v>
      </c>
      <c r="D199">
        <f t="shared" si="87"/>
        <v>9.9000000000000005E-2</v>
      </c>
      <c r="E199" s="13">
        <f t="shared" si="81"/>
        <v>8.6498744788083837E-3</v>
      </c>
      <c r="F199" s="15">
        <f t="shared" si="88"/>
        <v>94529612.178105801</v>
      </c>
      <c r="G199" s="16">
        <f t="shared" si="89"/>
        <v>2.2231653971612284E-3</v>
      </c>
      <c r="H199" s="17">
        <f t="shared" si="82"/>
        <v>703269.17697899649</v>
      </c>
      <c r="I199" s="17">
        <f t="shared" si="83"/>
        <v>455182.35154852335</v>
      </c>
      <c r="J199" s="2">
        <f t="shared" si="90"/>
        <v>210154.96280143547</v>
      </c>
      <c r="K199" s="2">
        <f t="shared" si="73"/>
        <v>628145.41888883815</v>
      </c>
      <c r="L199" s="15">
        <f>K199/(1-SUM(G$21:G199))</f>
        <v>817669.27987105714</v>
      </c>
      <c r="M199" s="15">
        <f t="shared" si="74"/>
        <v>93711942.89823474</v>
      </c>
      <c r="N199" s="2">
        <f t="shared" si="84"/>
        <v>838300.38169027364</v>
      </c>
      <c r="O199" s="3">
        <f t="shared" si="85"/>
        <v>1293482.7332387969</v>
      </c>
      <c r="P199" s="39">
        <f t="shared" si="91"/>
        <v>0</v>
      </c>
      <c r="Q199" s="34">
        <f t="shared" si="94"/>
        <v>0</v>
      </c>
      <c r="R199" s="23">
        <f t="shared" si="86"/>
        <v>0</v>
      </c>
      <c r="S199" s="39">
        <f t="shared" si="92"/>
        <v>0</v>
      </c>
      <c r="T199" s="34">
        <f t="shared" si="95"/>
        <v>0</v>
      </c>
      <c r="U199" s="23">
        <f t="shared" si="75"/>
        <v>0</v>
      </c>
      <c r="V199" s="39">
        <f t="shared" si="93"/>
        <v>0</v>
      </c>
      <c r="W199" s="34">
        <f t="shared" si="96"/>
        <v>0</v>
      </c>
      <c r="X199" s="3">
        <f t="shared" si="76"/>
        <v>0</v>
      </c>
      <c r="Y199" s="39">
        <f t="shared" ref="Y199:Y262" si="99">Y198-Z198</f>
        <v>72829176.247763574</v>
      </c>
      <c r="Z199" s="34">
        <f t="shared" ref="Z199:Z262" si="100">N199</f>
        <v>838300.38169027364</v>
      </c>
      <c r="AA199" s="3">
        <f t="shared" si="97"/>
        <v>455182.3515485223</v>
      </c>
      <c r="AB199" s="35"/>
      <c r="AD199">
        <v>179</v>
      </c>
      <c r="AE199" s="3">
        <f t="shared" si="77"/>
        <v>0</v>
      </c>
      <c r="AF199" s="3">
        <f t="shared" si="78"/>
        <v>0</v>
      </c>
      <c r="AG199" s="3">
        <f t="shared" si="79"/>
        <v>0</v>
      </c>
      <c r="AH199" s="3">
        <f t="shared" si="98"/>
        <v>1293482.733238796</v>
      </c>
    </row>
    <row r="200" spans="2:34">
      <c r="B200">
        <v>180</v>
      </c>
      <c r="C200" s="3">
        <f t="shared" si="80"/>
        <v>71990875.866073459</v>
      </c>
      <c r="D200">
        <f t="shared" si="87"/>
        <v>9.9000000000000005E-2</v>
      </c>
      <c r="E200" s="13">
        <f t="shared" si="81"/>
        <v>8.6498744788083837E-3</v>
      </c>
      <c r="F200" s="15">
        <f t="shared" si="88"/>
        <v>93711942.89823474</v>
      </c>
      <c r="G200" s="16">
        <f t="shared" si="89"/>
        <v>2.2382180795378409E-3</v>
      </c>
      <c r="H200" s="17">
        <f t="shared" si="82"/>
        <v>697185.98687331344</v>
      </c>
      <c r="I200" s="17">
        <f t="shared" si="83"/>
        <v>449942.97416295909</v>
      </c>
      <c r="J200" s="2">
        <f t="shared" si="90"/>
        <v>209747.76486344676</v>
      </c>
      <c r="K200" s="2">
        <f t="shared" si="73"/>
        <v>620897.74802273174</v>
      </c>
      <c r="L200" s="15">
        <f>K200/(1-SUM(G$21:G200))</f>
        <v>810596.54323499498</v>
      </c>
      <c r="M200" s="15">
        <f t="shared" si="74"/>
        <v>92901346.354999751</v>
      </c>
      <c r="N200" s="2">
        <f t="shared" si="84"/>
        <v>830645.51288617845</v>
      </c>
      <c r="O200" s="3">
        <f t="shared" si="85"/>
        <v>1280588.4870491377</v>
      </c>
      <c r="P200" s="39">
        <f t="shared" si="91"/>
        <v>0</v>
      </c>
      <c r="Q200" s="34">
        <f t="shared" si="94"/>
        <v>0</v>
      </c>
      <c r="R200" s="23">
        <f t="shared" si="86"/>
        <v>0</v>
      </c>
      <c r="S200" s="39">
        <f t="shared" si="92"/>
        <v>0</v>
      </c>
      <c r="T200" s="34">
        <f t="shared" si="95"/>
        <v>0</v>
      </c>
      <c r="U200" s="23">
        <f t="shared" si="75"/>
        <v>0</v>
      </c>
      <c r="V200" s="39">
        <f t="shared" si="93"/>
        <v>0</v>
      </c>
      <c r="W200" s="34">
        <f t="shared" si="96"/>
        <v>0</v>
      </c>
      <c r="X200" s="3">
        <f t="shared" si="76"/>
        <v>0</v>
      </c>
      <c r="Y200" s="39">
        <f t="shared" si="99"/>
        <v>71990875.866073295</v>
      </c>
      <c r="Z200" s="34">
        <f t="shared" si="100"/>
        <v>830645.51288617845</v>
      </c>
      <c r="AA200" s="3">
        <f t="shared" si="97"/>
        <v>449942.9741629581</v>
      </c>
      <c r="AB200" s="35"/>
      <c r="AD200">
        <v>180</v>
      </c>
      <c r="AE200" s="3">
        <f t="shared" si="77"/>
        <v>0</v>
      </c>
      <c r="AF200" s="3">
        <f t="shared" si="78"/>
        <v>0</v>
      </c>
      <c r="AG200" s="3">
        <f t="shared" si="79"/>
        <v>0</v>
      </c>
      <c r="AH200" s="3">
        <f t="shared" si="98"/>
        <v>1280588.4870491365</v>
      </c>
    </row>
    <row r="201" spans="2:34">
      <c r="B201">
        <v>181</v>
      </c>
      <c r="C201" s="3">
        <f t="shared" si="80"/>
        <v>71160230.353187278</v>
      </c>
      <c r="D201">
        <f t="shared" si="87"/>
        <v>9.9000000000000005E-2</v>
      </c>
      <c r="E201" s="13">
        <f t="shared" si="81"/>
        <v>8.6498744788083837E-3</v>
      </c>
      <c r="F201" s="15">
        <f t="shared" si="88"/>
        <v>92901346.354999751</v>
      </c>
      <c r="G201" s="16">
        <f t="shared" si="89"/>
        <v>2.2533726811180457E-3</v>
      </c>
      <c r="H201" s="17">
        <f t="shared" si="82"/>
        <v>691155.41559847491</v>
      </c>
      <c r="I201" s="17">
        <f t="shared" si="83"/>
        <v>444751.43970742048</v>
      </c>
      <c r="J201" s="2">
        <f t="shared" si="90"/>
        <v>209341.35591544196</v>
      </c>
      <c r="K201" s="2">
        <f t="shared" si="73"/>
        <v>613716.28398626822</v>
      </c>
      <c r="L201" s="15">
        <f>K201/(1-SUM(G$21:G201))</f>
        <v>803584.98488305626</v>
      </c>
      <c r="M201" s="15">
        <f t="shared" si="74"/>
        <v>92097761.370116696</v>
      </c>
      <c r="N201" s="2">
        <f t="shared" si="84"/>
        <v>823057.63990171021</v>
      </c>
      <c r="O201" s="3">
        <f t="shared" si="85"/>
        <v>1267809.0796091305</v>
      </c>
      <c r="P201" s="39">
        <f t="shared" si="91"/>
        <v>0</v>
      </c>
      <c r="Q201" s="34">
        <f t="shared" si="94"/>
        <v>0</v>
      </c>
      <c r="R201" s="23">
        <f t="shared" si="86"/>
        <v>0</v>
      </c>
      <c r="S201" s="39">
        <f t="shared" si="92"/>
        <v>0</v>
      </c>
      <c r="T201" s="34">
        <f t="shared" si="95"/>
        <v>0</v>
      </c>
      <c r="U201" s="23">
        <f t="shared" si="75"/>
        <v>0</v>
      </c>
      <c r="V201" s="39">
        <f t="shared" si="93"/>
        <v>0</v>
      </c>
      <c r="W201" s="34">
        <f t="shared" si="96"/>
        <v>0</v>
      </c>
      <c r="X201" s="3">
        <f t="shared" si="76"/>
        <v>0</v>
      </c>
      <c r="Y201" s="39">
        <f t="shared" si="99"/>
        <v>71160230.353187114</v>
      </c>
      <c r="Z201" s="34">
        <f t="shared" si="100"/>
        <v>823057.63990171021</v>
      </c>
      <c r="AA201" s="3">
        <f t="shared" si="97"/>
        <v>444751.43970741943</v>
      </c>
      <c r="AB201" s="35"/>
      <c r="AD201">
        <v>181</v>
      </c>
      <c r="AE201" s="3">
        <f t="shared" si="77"/>
        <v>0</v>
      </c>
      <c r="AF201" s="3">
        <f t="shared" si="78"/>
        <v>0</v>
      </c>
      <c r="AG201" s="3">
        <f t="shared" si="79"/>
        <v>0</v>
      </c>
      <c r="AH201" s="3">
        <f t="shared" si="98"/>
        <v>1267809.0796091296</v>
      </c>
    </row>
    <row r="202" spans="2:34">
      <c r="B202">
        <v>182</v>
      </c>
      <c r="C202" s="3">
        <f t="shared" si="80"/>
        <v>70337172.713285565</v>
      </c>
      <c r="D202">
        <f t="shared" si="87"/>
        <v>9.9000000000000005E-2</v>
      </c>
      <c r="E202" s="13">
        <f t="shared" si="81"/>
        <v>8.6498744788083837E-3</v>
      </c>
      <c r="F202" s="15">
        <f t="shared" si="88"/>
        <v>92097761.370116696</v>
      </c>
      <c r="G202" s="16">
        <f t="shared" si="89"/>
        <v>2.2686298919797824E-3</v>
      </c>
      <c r="H202" s="17">
        <f t="shared" si="82"/>
        <v>685177.00800819951</v>
      </c>
      <c r="I202" s="17">
        <f t="shared" si="83"/>
        <v>439607.32945803477</v>
      </c>
      <c r="J202" s="2">
        <f t="shared" si="90"/>
        <v>208935.73442866761</v>
      </c>
      <c r="K202" s="2">
        <f t="shared" si="73"/>
        <v>606600.44728724053</v>
      </c>
      <c r="L202" s="15">
        <f>K202/(1-SUM(G$21:G202))</f>
        <v>796634.0756307625</v>
      </c>
      <c r="M202" s="15">
        <f t="shared" si="74"/>
        <v>91301127.294485927</v>
      </c>
      <c r="N202" s="2">
        <f t="shared" si="84"/>
        <v>815536.18171590811</v>
      </c>
      <c r="O202" s="3">
        <f t="shared" si="85"/>
        <v>1255143.5111739431</v>
      </c>
      <c r="P202" s="39">
        <f t="shared" si="91"/>
        <v>0</v>
      </c>
      <c r="Q202" s="34">
        <f t="shared" si="94"/>
        <v>0</v>
      </c>
      <c r="R202" s="23">
        <f t="shared" si="86"/>
        <v>0</v>
      </c>
      <c r="S202" s="39">
        <f t="shared" si="92"/>
        <v>0</v>
      </c>
      <c r="T202" s="34">
        <f t="shared" si="95"/>
        <v>0</v>
      </c>
      <c r="U202" s="23">
        <f t="shared" si="75"/>
        <v>0</v>
      </c>
      <c r="V202" s="39">
        <f t="shared" si="93"/>
        <v>0</v>
      </c>
      <c r="W202" s="34">
        <f t="shared" si="96"/>
        <v>0</v>
      </c>
      <c r="X202" s="3">
        <f t="shared" si="76"/>
        <v>0</v>
      </c>
      <c r="Y202" s="39">
        <f t="shared" si="99"/>
        <v>70337172.713285401</v>
      </c>
      <c r="Z202" s="34">
        <f t="shared" si="100"/>
        <v>815536.18171590811</v>
      </c>
      <c r="AA202" s="3">
        <f t="shared" si="97"/>
        <v>439607.32945803372</v>
      </c>
      <c r="AB202" s="35"/>
      <c r="AD202">
        <v>182</v>
      </c>
      <c r="AE202" s="3">
        <f t="shared" si="77"/>
        <v>0</v>
      </c>
      <c r="AF202" s="3">
        <f t="shared" si="78"/>
        <v>0</v>
      </c>
      <c r="AG202" s="3">
        <f t="shared" si="79"/>
        <v>0</v>
      </c>
      <c r="AH202" s="3">
        <f t="shared" si="98"/>
        <v>1255143.5111739419</v>
      </c>
    </row>
    <row r="203" spans="2:34">
      <c r="B203">
        <v>183</v>
      </c>
      <c r="C203" s="3">
        <f t="shared" si="80"/>
        <v>69521636.531569645</v>
      </c>
      <c r="D203">
        <f t="shared" si="87"/>
        <v>9.9000000000000005E-2</v>
      </c>
      <c r="E203" s="13">
        <f t="shared" si="81"/>
        <v>8.6498744788083837E-3</v>
      </c>
      <c r="F203" s="15">
        <f t="shared" si="88"/>
        <v>91301127.294485927</v>
      </c>
      <c r="G203" s="16">
        <f t="shared" si="89"/>
        <v>2.2839904068733957E-3</v>
      </c>
      <c r="H203" s="17">
        <f t="shared" si="82"/>
        <v>679250.31289316295</v>
      </c>
      <c r="I203" s="17">
        <f t="shared" si="83"/>
        <v>434510.22832231031</v>
      </c>
      <c r="J203" s="2">
        <f t="shared" si="90"/>
        <v>208530.8988773326</v>
      </c>
      <c r="K203" s="2">
        <f t="shared" si="73"/>
        <v>599549.6634591748</v>
      </c>
      <c r="L203" s="15">
        <f>K203/(1-SUM(G$21:G203))</f>
        <v>789743.29087101482</v>
      </c>
      <c r="M203" s="15">
        <f t="shared" si="74"/>
        <v>90511384.003614917</v>
      </c>
      <c r="N203" s="2">
        <f t="shared" si="84"/>
        <v>808080.56233650737</v>
      </c>
      <c r="O203" s="3">
        <f t="shared" si="85"/>
        <v>1242590.7906588176</v>
      </c>
      <c r="P203" s="39">
        <f t="shared" si="91"/>
        <v>0</v>
      </c>
      <c r="Q203" s="34">
        <f t="shared" si="94"/>
        <v>0</v>
      </c>
      <c r="R203" s="23">
        <f t="shared" si="86"/>
        <v>0</v>
      </c>
      <c r="S203" s="39">
        <f t="shared" si="92"/>
        <v>0</v>
      </c>
      <c r="T203" s="34">
        <f t="shared" si="95"/>
        <v>0</v>
      </c>
      <c r="U203" s="23">
        <f t="shared" si="75"/>
        <v>0</v>
      </c>
      <c r="V203" s="39">
        <f t="shared" si="93"/>
        <v>0</v>
      </c>
      <c r="W203" s="34">
        <f t="shared" si="96"/>
        <v>0</v>
      </c>
      <c r="X203" s="3">
        <f t="shared" si="76"/>
        <v>0</v>
      </c>
      <c r="Y203" s="39">
        <f t="shared" si="99"/>
        <v>69521636.531569496</v>
      </c>
      <c r="Z203" s="34">
        <f t="shared" si="100"/>
        <v>808080.56233650737</v>
      </c>
      <c r="AA203" s="3">
        <f t="shared" si="97"/>
        <v>434510.22832230938</v>
      </c>
      <c r="AB203" s="35"/>
      <c r="AD203">
        <v>183</v>
      </c>
      <c r="AE203" s="3">
        <f t="shared" si="77"/>
        <v>0</v>
      </c>
      <c r="AF203" s="3">
        <f t="shared" si="78"/>
        <v>0</v>
      </c>
      <c r="AG203" s="3">
        <f t="shared" si="79"/>
        <v>0</v>
      </c>
      <c r="AH203" s="3">
        <f t="shared" si="98"/>
        <v>1242590.7906588167</v>
      </c>
    </row>
    <row r="204" spans="2:34">
      <c r="B204">
        <v>184</v>
      </c>
      <c r="C204" s="3">
        <f t="shared" si="80"/>
        <v>68713555.969233125</v>
      </c>
      <c r="D204">
        <f t="shared" si="87"/>
        <v>9.9000000000000005E-2</v>
      </c>
      <c r="E204" s="13">
        <f t="shared" si="81"/>
        <v>8.6498744788083837E-3</v>
      </c>
      <c r="F204" s="15">
        <f t="shared" si="88"/>
        <v>90511384.003614917</v>
      </c>
      <c r="G204" s="16">
        <f t="shared" si="89"/>
        <v>2.2994549252532679E-3</v>
      </c>
      <c r="H204" s="17">
        <f t="shared" si="82"/>
        <v>673374.88294694584</v>
      </c>
      <c r="I204" s="17">
        <f t="shared" si="83"/>
        <v>429459.72480770707</v>
      </c>
      <c r="J204" s="2">
        <f t="shared" si="90"/>
        <v>208126.84773860217</v>
      </c>
      <c r="K204" s="2">
        <f t="shared" si="73"/>
        <v>592563.36301783205</v>
      </c>
      <c r="L204" s="15">
        <f>K204/(1-SUM(G$21:G204))</f>
        <v>782912.1105344994</v>
      </c>
      <c r="M204" s="15">
        <f t="shared" si="74"/>
        <v>89728471.893080413</v>
      </c>
      <c r="N204" s="2">
        <f t="shared" si="84"/>
        <v>800690.21075643424</v>
      </c>
      <c r="O204" s="3">
        <f t="shared" si="85"/>
        <v>1230149.9355641413</v>
      </c>
      <c r="P204" s="39">
        <f t="shared" si="91"/>
        <v>0</v>
      </c>
      <c r="Q204" s="34">
        <f t="shared" si="94"/>
        <v>0</v>
      </c>
      <c r="R204" s="23">
        <f t="shared" si="86"/>
        <v>0</v>
      </c>
      <c r="S204" s="39">
        <f t="shared" si="92"/>
        <v>0</v>
      </c>
      <c r="T204" s="34">
        <f t="shared" si="95"/>
        <v>0</v>
      </c>
      <c r="U204" s="23">
        <f t="shared" si="75"/>
        <v>0</v>
      </c>
      <c r="V204" s="39">
        <f t="shared" si="93"/>
        <v>0</v>
      </c>
      <c r="W204" s="34">
        <f t="shared" si="96"/>
        <v>0</v>
      </c>
      <c r="X204" s="3">
        <f t="shared" si="76"/>
        <v>0</v>
      </c>
      <c r="Y204" s="39">
        <f t="shared" si="99"/>
        <v>68713555.969232991</v>
      </c>
      <c r="Z204" s="34">
        <f t="shared" si="100"/>
        <v>800690.21075643424</v>
      </c>
      <c r="AA204" s="3">
        <f t="shared" si="97"/>
        <v>429459.7248077062</v>
      </c>
      <c r="AB204" s="35"/>
      <c r="AD204">
        <v>184</v>
      </c>
      <c r="AE204" s="3">
        <f t="shared" si="77"/>
        <v>0</v>
      </c>
      <c r="AF204" s="3">
        <f t="shared" si="78"/>
        <v>0</v>
      </c>
      <c r="AG204" s="3">
        <f t="shared" si="79"/>
        <v>0</v>
      </c>
      <c r="AH204" s="3">
        <f t="shared" si="98"/>
        <v>1230149.9355641403</v>
      </c>
    </row>
    <row r="205" spans="2:34">
      <c r="B205">
        <v>185</v>
      </c>
      <c r="C205" s="3">
        <f t="shared" si="80"/>
        <v>67912865.758476689</v>
      </c>
      <c r="D205">
        <f t="shared" si="87"/>
        <v>9.9000000000000005E-2</v>
      </c>
      <c r="E205" s="13">
        <f t="shared" si="81"/>
        <v>8.6498744788083837E-3</v>
      </c>
      <c r="F205" s="15">
        <f t="shared" si="88"/>
        <v>89728471.893080413</v>
      </c>
      <c r="G205" s="16">
        <f t="shared" si="89"/>
        <v>2.3150241513096703E-3</v>
      </c>
      <c r="H205" s="17">
        <f t="shared" si="82"/>
        <v>667550.27473227237</v>
      </c>
      <c r="I205" s="17">
        <f t="shared" si="83"/>
        <v>424455.41099047934</v>
      </c>
      <c r="J205" s="2">
        <f t="shared" si="90"/>
        <v>207723.57949259208</v>
      </c>
      <c r="K205" s="2">
        <f t="shared" si="73"/>
        <v>585640.9814180875</v>
      </c>
      <c r="L205" s="15">
        <f>K205/(1-SUM(G$21:G205))</f>
        <v>776140.01905043691</v>
      </c>
      <c r="M205" s="15">
        <f t="shared" si="74"/>
        <v>88952331.874029979</v>
      </c>
      <c r="N205" s="2">
        <f t="shared" si="84"/>
        <v>793364.56091067963</v>
      </c>
      <c r="O205" s="3">
        <f t="shared" si="85"/>
        <v>1217819.9719011588</v>
      </c>
      <c r="P205" s="39">
        <f t="shared" si="91"/>
        <v>0</v>
      </c>
      <c r="Q205" s="34">
        <f t="shared" si="94"/>
        <v>0</v>
      </c>
      <c r="R205" s="23">
        <f t="shared" si="86"/>
        <v>0</v>
      </c>
      <c r="S205" s="39">
        <f t="shared" si="92"/>
        <v>0</v>
      </c>
      <c r="T205" s="34">
        <f t="shared" si="95"/>
        <v>0</v>
      </c>
      <c r="U205" s="23">
        <f t="shared" si="75"/>
        <v>0</v>
      </c>
      <c r="V205" s="39">
        <f t="shared" si="93"/>
        <v>0</v>
      </c>
      <c r="W205" s="34">
        <f t="shared" si="96"/>
        <v>0</v>
      </c>
      <c r="X205" s="3">
        <f t="shared" si="76"/>
        <v>0</v>
      </c>
      <c r="Y205" s="39">
        <f t="shared" si="99"/>
        <v>67912865.758476555</v>
      </c>
      <c r="Z205" s="34">
        <f t="shared" si="100"/>
        <v>793364.56091067963</v>
      </c>
      <c r="AA205" s="3">
        <f t="shared" si="97"/>
        <v>424455.41099047847</v>
      </c>
      <c r="AB205" s="35"/>
      <c r="AD205">
        <v>185</v>
      </c>
      <c r="AE205" s="3">
        <f t="shared" si="77"/>
        <v>0</v>
      </c>
      <c r="AF205" s="3">
        <f t="shared" si="78"/>
        <v>0</v>
      </c>
      <c r="AG205" s="3">
        <f t="shared" si="79"/>
        <v>0</v>
      </c>
      <c r="AH205" s="3">
        <f t="shared" si="98"/>
        <v>1217819.9719011581</v>
      </c>
    </row>
    <row r="206" spans="2:34">
      <c r="B206">
        <v>186</v>
      </c>
      <c r="C206" s="3">
        <f t="shared" si="80"/>
        <v>67119501.197566003</v>
      </c>
      <c r="D206">
        <f t="shared" si="87"/>
        <v>9.9000000000000005E-2</v>
      </c>
      <c r="E206" s="13">
        <f t="shared" si="81"/>
        <v>8.6498744788083837E-3</v>
      </c>
      <c r="F206" s="15">
        <f t="shared" si="88"/>
        <v>88952331.874029979</v>
      </c>
      <c r="G206" s="16">
        <f t="shared" si="89"/>
        <v>2.3306987940008299E-3</v>
      </c>
      <c r="H206" s="17">
        <f t="shared" si="82"/>
        <v>661776.04864754423</v>
      </c>
      <c r="I206" s="17">
        <f t="shared" si="83"/>
        <v>419496.88248478755</v>
      </c>
      <c r="J206" s="2">
        <f t="shared" si="90"/>
        <v>207321.09262236324</v>
      </c>
      <c r="K206" s="2">
        <f t="shared" si="73"/>
        <v>578781.95901118207</v>
      </c>
      <c r="L206" s="15">
        <f>K206/(1-SUM(G$21:G206))</f>
        <v>769426.5053076708</v>
      </c>
      <c r="M206" s="15">
        <f t="shared" si="74"/>
        <v>88182905.368722305</v>
      </c>
      <c r="N206" s="2">
        <f t="shared" si="84"/>
        <v>786103.05163354531</v>
      </c>
      <c r="O206" s="3">
        <f t="shared" si="85"/>
        <v>1205599.9341183328</v>
      </c>
      <c r="P206" s="39">
        <f t="shared" si="91"/>
        <v>0</v>
      </c>
      <c r="Q206" s="34">
        <f t="shared" si="94"/>
        <v>0</v>
      </c>
      <c r="R206" s="23">
        <f t="shared" si="86"/>
        <v>0</v>
      </c>
      <c r="S206" s="39">
        <f t="shared" si="92"/>
        <v>0</v>
      </c>
      <c r="T206" s="34">
        <f t="shared" si="95"/>
        <v>0</v>
      </c>
      <c r="U206" s="23">
        <f t="shared" si="75"/>
        <v>0</v>
      </c>
      <c r="V206" s="39">
        <f t="shared" si="93"/>
        <v>0</v>
      </c>
      <c r="W206" s="34">
        <f t="shared" si="96"/>
        <v>0</v>
      </c>
      <c r="X206" s="3">
        <f t="shared" si="76"/>
        <v>0</v>
      </c>
      <c r="Y206" s="39">
        <f t="shared" si="99"/>
        <v>67119501.197565868</v>
      </c>
      <c r="Z206" s="34">
        <f t="shared" si="100"/>
        <v>786103.05163354531</v>
      </c>
      <c r="AA206" s="3">
        <f t="shared" si="97"/>
        <v>419496.88248478668</v>
      </c>
      <c r="AB206" s="35"/>
      <c r="AD206">
        <v>186</v>
      </c>
      <c r="AE206" s="3">
        <f t="shared" si="77"/>
        <v>0</v>
      </c>
      <c r="AF206" s="3">
        <f t="shared" si="78"/>
        <v>0</v>
      </c>
      <c r="AG206" s="3">
        <f t="shared" si="79"/>
        <v>0</v>
      </c>
      <c r="AH206" s="3">
        <f t="shared" si="98"/>
        <v>1205599.9341183319</v>
      </c>
    </row>
    <row r="207" spans="2:34">
      <c r="B207">
        <v>187</v>
      </c>
      <c r="C207" s="3">
        <f t="shared" si="80"/>
        <v>66333398.145932458</v>
      </c>
      <c r="D207">
        <f t="shared" si="87"/>
        <v>9.9000000000000005E-2</v>
      </c>
      <c r="E207" s="13">
        <f t="shared" si="81"/>
        <v>8.6498744788083837E-3</v>
      </c>
      <c r="F207" s="15">
        <f t="shared" si="88"/>
        <v>88182905.368722305</v>
      </c>
      <c r="G207" s="16">
        <f t="shared" si="89"/>
        <v>2.3464795670852107E-3</v>
      </c>
      <c r="H207" s="17">
        <f t="shared" si="82"/>
        <v>656051.76889366098</v>
      </c>
      <c r="I207" s="17">
        <f t="shared" si="83"/>
        <v>414583.73841207783</v>
      </c>
      <c r="J207" s="2">
        <f t="shared" si="90"/>
        <v>206919.38561391563</v>
      </c>
      <c r="K207" s="2">
        <f t="shared" si="73"/>
        <v>571985.74100234394</v>
      </c>
      <c r="L207" s="15">
        <f>K207/(1-SUM(G$21:G207))</f>
        <v>762771.06261609122</v>
      </c>
      <c r="M207" s="15">
        <f t="shared" si="74"/>
        <v>87420134.30610621</v>
      </c>
      <c r="N207" s="2">
        <f t="shared" si="84"/>
        <v>778905.12661625957</v>
      </c>
      <c r="O207" s="3">
        <f t="shared" si="85"/>
        <v>1193488.8650283376</v>
      </c>
      <c r="P207" s="39">
        <f t="shared" si="91"/>
        <v>0</v>
      </c>
      <c r="Q207" s="34">
        <f t="shared" si="94"/>
        <v>0</v>
      </c>
      <c r="R207" s="23">
        <f t="shared" si="86"/>
        <v>0</v>
      </c>
      <c r="S207" s="39">
        <f t="shared" si="92"/>
        <v>0</v>
      </c>
      <c r="T207" s="34">
        <f t="shared" si="95"/>
        <v>0</v>
      </c>
      <c r="U207" s="23">
        <f t="shared" si="75"/>
        <v>0</v>
      </c>
      <c r="V207" s="39">
        <f t="shared" si="93"/>
        <v>0</v>
      </c>
      <c r="W207" s="34">
        <f t="shared" si="96"/>
        <v>0</v>
      </c>
      <c r="X207" s="3">
        <f t="shared" si="76"/>
        <v>0</v>
      </c>
      <c r="Y207" s="39">
        <f t="shared" si="99"/>
        <v>66333398.145932324</v>
      </c>
      <c r="Z207" s="34">
        <f t="shared" si="100"/>
        <v>778905.12661625957</v>
      </c>
      <c r="AA207" s="3">
        <f t="shared" si="97"/>
        <v>414583.73841207701</v>
      </c>
      <c r="AB207" s="35"/>
      <c r="AD207">
        <v>187</v>
      </c>
      <c r="AE207" s="3">
        <f t="shared" si="77"/>
        <v>0</v>
      </c>
      <c r="AF207" s="3">
        <f t="shared" si="78"/>
        <v>0</v>
      </c>
      <c r="AG207" s="3">
        <f t="shared" si="79"/>
        <v>0</v>
      </c>
      <c r="AH207" s="3">
        <f t="shared" si="98"/>
        <v>1193488.8650283366</v>
      </c>
    </row>
    <row r="208" spans="2:34">
      <c r="B208">
        <v>188</v>
      </c>
      <c r="C208" s="3">
        <f t="shared" si="80"/>
        <v>65554493.019316196</v>
      </c>
      <c r="D208">
        <f t="shared" si="87"/>
        <v>9.9000000000000005E-2</v>
      </c>
      <c r="E208" s="13">
        <f t="shared" si="81"/>
        <v>8.6498744788083837E-3</v>
      </c>
      <c r="F208" s="15">
        <f t="shared" si="88"/>
        <v>87420134.30610621</v>
      </c>
      <c r="G208" s="16">
        <f t="shared" si="89"/>
        <v>2.3623671891540173E-3</v>
      </c>
      <c r="H208" s="17">
        <f t="shared" si="82"/>
        <v>650377.00344113063</v>
      </c>
      <c r="I208" s="17">
        <f t="shared" si="83"/>
        <v>409715.58137072623</v>
      </c>
      <c r="J208" s="2">
        <f t="shared" si="90"/>
        <v>206518.45695618281</v>
      </c>
      <c r="K208" s="2">
        <f t="shared" si="73"/>
        <v>565251.77740877727</v>
      </c>
      <c r="L208" s="15">
        <f>K208/(1-SUM(G$21:G208))</f>
        <v>756173.18866839469</v>
      </c>
      <c r="M208" s="15">
        <f t="shared" si="74"/>
        <v>86663961.11743781</v>
      </c>
      <c r="N208" s="2">
        <f t="shared" si="84"/>
        <v>771770.23436496011</v>
      </c>
      <c r="O208" s="3">
        <f t="shared" si="85"/>
        <v>1181485.8157356863</v>
      </c>
      <c r="P208" s="39">
        <f t="shared" si="91"/>
        <v>0</v>
      </c>
      <c r="Q208" s="34">
        <f t="shared" si="94"/>
        <v>0</v>
      </c>
      <c r="R208" s="23">
        <f t="shared" si="86"/>
        <v>0</v>
      </c>
      <c r="S208" s="39">
        <f t="shared" si="92"/>
        <v>0</v>
      </c>
      <c r="T208" s="34">
        <f t="shared" si="95"/>
        <v>0</v>
      </c>
      <c r="U208" s="23">
        <f t="shared" si="75"/>
        <v>0</v>
      </c>
      <c r="V208" s="39">
        <f t="shared" si="93"/>
        <v>0</v>
      </c>
      <c r="W208" s="34">
        <f t="shared" si="96"/>
        <v>0</v>
      </c>
      <c r="X208" s="3">
        <f t="shared" si="76"/>
        <v>0</v>
      </c>
      <c r="Y208" s="39">
        <f t="shared" si="99"/>
        <v>65554493.019316062</v>
      </c>
      <c r="Z208" s="34">
        <f t="shared" si="100"/>
        <v>771770.23436496011</v>
      </c>
      <c r="AA208" s="3">
        <f t="shared" si="97"/>
        <v>409715.58137072535</v>
      </c>
      <c r="AB208" s="35"/>
      <c r="AD208">
        <v>188</v>
      </c>
      <c r="AE208" s="3">
        <f t="shared" si="77"/>
        <v>0</v>
      </c>
      <c r="AF208" s="3">
        <f t="shared" si="78"/>
        <v>0</v>
      </c>
      <c r="AG208" s="3">
        <f t="shared" si="79"/>
        <v>0</v>
      </c>
      <c r="AH208" s="3">
        <f t="shared" si="98"/>
        <v>1181485.8157356854</v>
      </c>
    </row>
    <row r="209" spans="2:34">
      <c r="B209">
        <v>189</v>
      </c>
      <c r="C209" s="3">
        <f t="shared" si="80"/>
        <v>64782722.784951232</v>
      </c>
      <c r="D209">
        <f t="shared" si="87"/>
        <v>9.9000000000000005E-2</v>
      </c>
      <c r="E209" s="13">
        <f t="shared" si="81"/>
        <v>8.6498744788083837E-3</v>
      </c>
      <c r="F209" s="15">
        <f t="shared" si="88"/>
        <v>86663961.11743781</v>
      </c>
      <c r="G209" s="16">
        <f t="shared" si="89"/>
        <v>2.3783623836639142E-3</v>
      </c>
      <c r="H209" s="17">
        <f t="shared" si="82"/>
        <v>644751.32399746112</v>
      </c>
      <c r="I209" s="17">
        <f t="shared" si="83"/>
        <v>404892.01740594517</v>
      </c>
      <c r="J209" s="2">
        <f t="shared" si="90"/>
        <v>206118.30514102615</v>
      </c>
      <c r="K209" s="2">
        <f t="shared" si="73"/>
        <v>558579.52301801345</v>
      </c>
      <c r="L209" s="15">
        <f>K209/(1-SUM(G$21:G209))</f>
        <v>749632.38550217287</v>
      </c>
      <c r="M209" s="15">
        <f t="shared" si="74"/>
        <v>85914328.731935635</v>
      </c>
      <c r="N209" s="2">
        <f t="shared" si="84"/>
        <v>764697.82815903961</v>
      </c>
      <c r="O209" s="3">
        <f t="shared" si="85"/>
        <v>1169589.8455649847</v>
      </c>
      <c r="P209" s="39">
        <f t="shared" si="91"/>
        <v>0</v>
      </c>
      <c r="Q209" s="34">
        <f t="shared" si="94"/>
        <v>0</v>
      </c>
      <c r="R209" s="23">
        <f t="shared" si="86"/>
        <v>0</v>
      </c>
      <c r="S209" s="39">
        <f t="shared" si="92"/>
        <v>0</v>
      </c>
      <c r="T209" s="34">
        <f t="shared" si="95"/>
        <v>0</v>
      </c>
      <c r="U209" s="23">
        <f t="shared" si="75"/>
        <v>0</v>
      </c>
      <c r="V209" s="39">
        <f t="shared" si="93"/>
        <v>0</v>
      </c>
      <c r="W209" s="34">
        <f t="shared" si="96"/>
        <v>0</v>
      </c>
      <c r="X209" s="3">
        <f t="shared" si="76"/>
        <v>0</v>
      </c>
      <c r="Y209" s="39">
        <f t="shared" si="99"/>
        <v>64782722.784951106</v>
      </c>
      <c r="Z209" s="34">
        <f t="shared" si="100"/>
        <v>764697.82815903961</v>
      </c>
      <c r="AA209" s="3">
        <f t="shared" si="97"/>
        <v>404892.01740594441</v>
      </c>
      <c r="AB209" s="35"/>
      <c r="AD209">
        <v>189</v>
      </c>
      <c r="AE209" s="3">
        <f t="shared" si="77"/>
        <v>0</v>
      </c>
      <c r="AF209" s="3">
        <f t="shared" si="78"/>
        <v>0</v>
      </c>
      <c r="AG209" s="3">
        <f t="shared" si="79"/>
        <v>0</v>
      </c>
      <c r="AH209" s="3">
        <f t="shared" si="98"/>
        <v>1169589.845564984</v>
      </c>
    </row>
    <row r="210" spans="2:34">
      <c r="B210">
        <v>190</v>
      </c>
      <c r="C210" s="3">
        <f t="shared" si="80"/>
        <v>64018024.956792198</v>
      </c>
      <c r="D210">
        <f t="shared" si="87"/>
        <v>9.9000000000000005E-2</v>
      </c>
      <c r="E210" s="13">
        <f t="shared" si="81"/>
        <v>8.6498744788083837E-3</v>
      </c>
      <c r="F210" s="15">
        <f t="shared" si="88"/>
        <v>85914328.731935635</v>
      </c>
      <c r="G210" s="16">
        <f t="shared" si="89"/>
        <v>2.3944658789699725E-3</v>
      </c>
      <c r="H210" s="17">
        <f t="shared" si="82"/>
        <v>639174.30597483763</v>
      </c>
      <c r="I210" s="17">
        <f t="shared" si="83"/>
        <v>400112.6559799512</v>
      </c>
      <c r="J210" s="2">
        <f t="shared" si="90"/>
        <v>205718.92866322942</v>
      </c>
      <c r="K210" s="2">
        <f t="shared" si="73"/>
        <v>551968.43734662316</v>
      </c>
      <c r="L210" s="15">
        <f>K210/(1-SUM(G$21:G210))</f>
        <v>743148.15946232935</v>
      </c>
      <c r="M210" s="15">
        <f t="shared" si="74"/>
        <v>85171180.572473302</v>
      </c>
      <c r="N210" s="2">
        <f t="shared" si="84"/>
        <v>757687.36600985262</v>
      </c>
      <c r="O210" s="3">
        <f t="shared" si="85"/>
        <v>1157800.0219898038</v>
      </c>
      <c r="P210" s="39">
        <f t="shared" si="91"/>
        <v>0</v>
      </c>
      <c r="Q210" s="34">
        <f t="shared" si="94"/>
        <v>0</v>
      </c>
      <c r="R210" s="23">
        <f t="shared" si="86"/>
        <v>0</v>
      </c>
      <c r="S210" s="39">
        <f t="shared" si="92"/>
        <v>0</v>
      </c>
      <c r="T210" s="34">
        <f t="shared" si="95"/>
        <v>0</v>
      </c>
      <c r="U210" s="23">
        <f t="shared" si="75"/>
        <v>0</v>
      </c>
      <c r="V210" s="39">
        <f t="shared" si="93"/>
        <v>0</v>
      </c>
      <c r="W210" s="34">
        <f t="shared" si="96"/>
        <v>0</v>
      </c>
      <c r="X210" s="3">
        <f t="shared" si="76"/>
        <v>0</v>
      </c>
      <c r="Y210" s="39">
        <f t="shared" si="99"/>
        <v>64018024.956792064</v>
      </c>
      <c r="Z210" s="34">
        <f t="shared" si="100"/>
        <v>757687.36600985262</v>
      </c>
      <c r="AA210" s="3">
        <f t="shared" si="97"/>
        <v>400112.65597995039</v>
      </c>
      <c r="AB210" s="35"/>
      <c r="AD210">
        <v>190</v>
      </c>
      <c r="AE210" s="3">
        <f t="shared" si="77"/>
        <v>0</v>
      </c>
      <c r="AF210" s="3">
        <f t="shared" si="78"/>
        <v>0</v>
      </c>
      <c r="AG210" s="3">
        <f t="shared" si="79"/>
        <v>0</v>
      </c>
      <c r="AH210" s="3">
        <f t="shared" si="98"/>
        <v>1157800.0219898031</v>
      </c>
    </row>
    <row r="211" spans="2:34">
      <c r="B211">
        <v>191</v>
      </c>
      <c r="C211" s="3">
        <f t="shared" si="80"/>
        <v>63260337.590782344</v>
      </c>
      <c r="D211">
        <f t="shared" si="87"/>
        <v>9.9000000000000005E-2</v>
      </c>
      <c r="E211" s="13">
        <f t="shared" si="81"/>
        <v>8.6498744788083837E-3</v>
      </c>
      <c r="F211" s="15">
        <f t="shared" si="88"/>
        <v>85171180.572473302</v>
      </c>
      <c r="G211" s="16">
        <f t="shared" si="89"/>
        <v>2.4106784083588319E-3</v>
      </c>
      <c r="H211" s="17">
        <f t="shared" si="82"/>
        <v>633645.52845807571</v>
      </c>
      <c r="I211" s="17">
        <f t="shared" si="83"/>
        <v>395377.10994238965</v>
      </c>
      <c r="J211" s="2">
        <f t="shared" si="90"/>
        <v>205320.32602049259</v>
      </c>
      <c r="K211" s="2">
        <f t="shared" si="73"/>
        <v>545417.98459928553</v>
      </c>
      <c r="L211" s="15">
        <f>K211/(1-SUM(G$21:G211))</f>
        <v>736720.02116382273</v>
      </c>
      <c r="M211" s="15">
        <f t="shared" si="74"/>
        <v>84434460.551309481</v>
      </c>
      <c r="N211" s="2">
        <f t="shared" si="84"/>
        <v>750738.31061977812</v>
      </c>
      <c r="O211" s="3">
        <f t="shared" si="85"/>
        <v>1146115.4205621677</v>
      </c>
      <c r="P211" s="39">
        <f t="shared" si="91"/>
        <v>0</v>
      </c>
      <c r="Q211" s="34">
        <f t="shared" si="94"/>
        <v>0</v>
      </c>
      <c r="R211" s="23">
        <f t="shared" si="86"/>
        <v>0</v>
      </c>
      <c r="S211" s="39">
        <f t="shared" si="92"/>
        <v>0</v>
      </c>
      <c r="T211" s="34">
        <f t="shared" si="95"/>
        <v>0</v>
      </c>
      <c r="U211" s="23">
        <f t="shared" si="75"/>
        <v>0</v>
      </c>
      <c r="V211" s="39">
        <f t="shared" si="93"/>
        <v>0</v>
      </c>
      <c r="W211" s="34">
        <f t="shared" si="96"/>
        <v>0</v>
      </c>
      <c r="X211" s="3">
        <f t="shared" si="76"/>
        <v>0</v>
      </c>
      <c r="Y211" s="39">
        <f t="shared" si="99"/>
        <v>63260337.59078221</v>
      </c>
      <c r="Z211" s="34">
        <f t="shared" si="100"/>
        <v>750738.31061977812</v>
      </c>
      <c r="AA211" s="3">
        <f t="shared" si="97"/>
        <v>395377.10994238878</v>
      </c>
      <c r="AB211" s="35"/>
      <c r="AD211">
        <v>191</v>
      </c>
      <c r="AE211" s="3">
        <f t="shared" si="77"/>
        <v>0</v>
      </c>
      <c r="AF211" s="3">
        <f t="shared" si="78"/>
        <v>0</v>
      </c>
      <c r="AG211" s="3">
        <f t="shared" si="79"/>
        <v>0</v>
      </c>
      <c r="AH211" s="3">
        <f t="shared" si="98"/>
        <v>1146115.420562167</v>
      </c>
    </row>
    <row r="212" spans="2:34">
      <c r="B212">
        <v>192</v>
      </c>
      <c r="C212" s="3">
        <f t="shared" si="80"/>
        <v>62509599.280162565</v>
      </c>
      <c r="D212">
        <f t="shared" si="87"/>
        <v>9.9000000000000005E-2</v>
      </c>
      <c r="E212" s="13">
        <f t="shared" si="81"/>
        <v>8.6498744788083837E-3</v>
      </c>
      <c r="F212" s="15">
        <f t="shared" si="88"/>
        <v>84434460.551309481</v>
      </c>
      <c r="G212" s="16">
        <f t="shared" si="89"/>
        <v>2.4270007100820955E-3</v>
      </c>
      <c r="H212" s="17">
        <f t="shared" si="82"/>
        <v>628164.57417285501</v>
      </c>
      <c r="I212" s="17">
        <f t="shared" si="83"/>
        <v>390684.99550101603</v>
      </c>
      <c r="J212" s="2">
        <f t="shared" si="90"/>
        <v>204922.49571342679</v>
      </c>
      <c r="K212" s="2">
        <f t="shared" si="73"/>
        <v>538927.6336282118</v>
      </c>
      <c r="L212" s="15">
        <f>K212/(1-SUM(G$21:G212))</f>
        <v>730347.48545473069</v>
      </c>
      <c r="M212" s="15">
        <f t="shared" si="74"/>
        <v>83704113.065854758</v>
      </c>
      <c r="N212" s="2">
        <f t="shared" si="84"/>
        <v>743850.12934163865</v>
      </c>
      <c r="O212" s="3">
        <f t="shared" si="85"/>
        <v>1134535.1248426544</v>
      </c>
      <c r="P212" s="39">
        <f t="shared" si="91"/>
        <v>0</v>
      </c>
      <c r="Q212" s="34">
        <f t="shared" si="94"/>
        <v>0</v>
      </c>
      <c r="R212" s="23">
        <f t="shared" si="86"/>
        <v>0</v>
      </c>
      <c r="S212" s="39">
        <f t="shared" si="92"/>
        <v>0</v>
      </c>
      <c r="T212" s="34">
        <f t="shared" si="95"/>
        <v>0</v>
      </c>
      <c r="U212" s="23">
        <f t="shared" si="75"/>
        <v>0</v>
      </c>
      <c r="V212" s="39">
        <f t="shared" si="93"/>
        <v>0</v>
      </c>
      <c r="W212" s="34">
        <f t="shared" si="96"/>
        <v>0</v>
      </c>
      <c r="X212" s="3">
        <f t="shared" si="76"/>
        <v>0</v>
      </c>
      <c r="Y212" s="39">
        <f t="shared" si="99"/>
        <v>62509599.280162431</v>
      </c>
      <c r="Z212" s="34">
        <f t="shared" si="100"/>
        <v>743850.12934163865</v>
      </c>
      <c r="AA212" s="3">
        <f t="shared" si="97"/>
        <v>390684.99550101516</v>
      </c>
      <c r="AB212" s="35"/>
      <c r="AD212">
        <v>192</v>
      </c>
      <c r="AE212" s="3">
        <f t="shared" si="77"/>
        <v>0</v>
      </c>
      <c r="AF212" s="3">
        <f t="shared" si="78"/>
        <v>0</v>
      </c>
      <c r="AG212" s="3">
        <f t="shared" si="79"/>
        <v>0</v>
      </c>
      <c r="AH212" s="3">
        <f t="shared" si="98"/>
        <v>1134535.1248426537</v>
      </c>
    </row>
    <row r="213" spans="2:34">
      <c r="B213">
        <v>193</v>
      </c>
      <c r="C213" s="3">
        <f t="shared" si="80"/>
        <v>61765749.150820926</v>
      </c>
      <c r="D213">
        <f t="shared" si="87"/>
        <v>9.9000000000000005E-2</v>
      </c>
      <c r="E213" s="13">
        <f t="shared" si="81"/>
        <v>8.6498744788083837E-3</v>
      </c>
      <c r="F213" s="15">
        <f t="shared" si="88"/>
        <v>83704113.065854758</v>
      </c>
      <c r="G213" s="16">
        <f t="shared" si="89"/>
        <v>2.443433527389943E-3</v>
      </c>
      <c r="H213" s="17">
        <f t="shared" si="82"/>
        <v>622731.02945422579</v>
      </c>
      <c r="I213" s="17">
        <f t="shared" si="83"/>
        <v>386035.93219263077</v>
      </c>
      <c r="J213" s="2">
        <f t="shared" si="90"/>
        <v>204525.4362455481</v>
      </c>
      <c r="K213" s="2">
        <f t="shared" ref="K213:K276" si="101">(C213-J213)*E213</f>
        <v>532496.85789291898</v>
      </c>
      <c r="L213" s="15">
        <f>K213/(1-SUM(G$21:G213))</f>
        <v>724030.07137963397</v>
      </c>
      <c r="M213" s="15">
        <f t="shared" ref="M213:M276" si="102">F213-L213</f>
        <v>82980082.994475126</v>
      </c>
      <c r="N213" s="2">
        <f t="shared" si="84"/>
        <v>737022.29413846706</v>
      </c>
      <c r="O213" s="3">
        <f t="shared" si="85"/>
        <v>1123058.226331098</v>
      </c>
      <c r="P213" s="39">
        <f t="shared" si="91"/>
        <v>0</v>
      </c>
      <c r="Q213" s="34">
        <f t="shared" si="94"/>
        <v>0</v>
      </c>
      <c r="R213" s="23">
        <f t="shared" si="86"/>
        <v>0</v>
      </c>
      <c r="S213" s="39">
        <f t="shared" si="92"/>
        <v>0</v>
      </c>
      <c r="T213" s="34">
        <f t="shared" si="95"/>
        <v>0</v>
      </c>
      <c r="U213" s="23">
        <f t="shared" ref="U213:U276" si="103">S213*D$11/12</f>
        <v>0</v>
      </c>
      <c r="V213" s="39">
        <f t="shared" si="93"/>
        <v>0</v>
      </c>
      <c r="W213" s="34">
        <f t="shared" si="96"/>
        <v>0</v>
      </c>
      <c r="X213" s="3">
        <f t="shared" ref="X213:X276" si="104">V213*D$12/12</f>
        <v>0</v>
      </c>
      <c r="Y213" s="39">
        <f t="shared" si="99"/>
        <v>61765749.150820792</v>
      </c>
      <c r="Z213" s="34">
        <f t="shared" si="100"/>
        <v>737022.29413846706</v>
      </c>
      <c r="AA213" s="3">
        <f t="shared" si="97"/>
        <v>386035.9321926299</v>
      </c>
      <c r="AB213" s="35"/>
      <c r="AD213">
        <v>193</v>
      </c>
      <c r="AE213" s="3">
        <f t="shared" ref="AE213:AE276" si="105">Q213+R213</f>
        <v>0</v>
      </c>
      <c r="AF213" s="3">
        <f t="shared" ref="AF213:AF276" si="106">T213+U213</f>
        <v>0</v>
      </c>
      <c r="AG213" s="3">
        <f t="shared" ref="AG213:AG276" si="107">W213+X213</f>
        <v>0</v>
      </c>
      <c r="AH213" s="3">
        <f t="shared" si="98"/>
        <v>1123058.2263310971</v>
      </c>
    </row>
    <row r="214" spans="2:34">
      <c r="B214">
        <v>194</v>
      </c>
      <c r="C214" s="3">
        <f t="shared" ref="C214:C277" si="108">C213-J213-K213</f>
        <v>61028726.856682464</v>
      </c>
      <c r="D214">
        <f t="shared" si="87"/>
        <v>9.9000000000000005E-2</v>
      </c>
      <c r="E214" s="13">
        <f t="shared" ref="E214:E277" si="109">1-(1-D214)^(1/12)</f>
        <v>8.6498744788083837E-3</v>
      </c>
      <c r="F214" s="15">
        <f t="shared" si="88"/>
        <v>82980082.994475126</v>
      </c>
      <c r="G214" s="16">
        <f t="shared" si="89"/>
        <v>2.4599776085649791E-3</v>
      </c>
      <c r="H214" s="17">
        <f t="shared" ref="H214:H277" si="110">F214*$C$5/12*(1+$C$5/12)^$C$4/((1+$C$5/12)^$C$4-1)</f>
        <v>617344.48421538761</v>
      </c>
      <c r="I214" s="17">
        <f t="shared" ref="I214:I277" si="111">C214*$C$3/12</f>
        <v>381429.54285426537</v>
      </c>
      <c r="J214" s="2">
        <f t="shared" si="90"/>
        <v>204129.14612327243</v>
      </c>
      <c r="K214" s="2">
        <f t="shared" si="101"/>
        <v>526125.1354203528</v>
      </c>
      <c r="L214" s="15">
        <f>K214/(1-SUM(G$21:G214))</f>
        <v>717767.30214331753</v>
      </c>
      <c r="M214" s="15">
        <f t="shared" si="102"/>
        <v>82262315.692331806</v>
      </c>
      <c r="N214" s="2">
        <f t="shared" ref="N214:N277" si="112">J214+K214</f>
        <v>730254.28154362529</v>
      </c>
      <c r="O214" s="3">
        <f t="shared" ref="O214:O277" si="113">I214+J214+K214</f>
        <v>1111683.8243978906</v>
      </c>
      <c r="P214" s="39">
        <f t="shared" si="91"/>
        <v>0</v>
      </c>
      <c r="Q214" s="34">
        <f t="shared" si="94"/>
        <v>0</v>
      </c>
      <c r="R214" s="23">
        <f t="shared" ref="R214:R277" si="114">P214*D$10/12</f>
        <v>0</v>
      </c>
      <c r="S214" s="39">
        <f t="shared" si="92"/>
        <v>0</v>
      </c>
      <c r="T214" s="34">
        <f t="shared" si="95"/>
        <v>0</v>
      </c>
      <c r="U214" s="23">
        <f t="shared" si="103"/>
        <v>0</v>
      </c>
      <c r="V214" s="39">
        <f t="shared" si="93"/>
        <v>0</v>
      </c>
      <c r="W214" s="34">
        <f t="shared" si="96"/>
        <v>0</v>
      </c>
      <c r="X214" s="3">
        <f t="shared" si="104"/>
        <v>0</v>
      </c>
      <c r="Y214" s="39">
        <f t="shared" si="99"/>
        <v>61028726.856682323</v>
      </c>
      <c r="Z214" s="34">
        <f t="shared" si="100"/>
        <v>730254.28154362529</v>
      </c>
      <c r="AA214" s="3">
        <f t="shared" si="97"/>
        <v>381429.54285426455</v>
      </c>
      <c r="AB214" s="35"/>
      <c r="AD214">
        <v>194</v>
      </c>
      <c r="AE214" s="3">
        <f t="shared" si="105"/>
        <v>0</v>
      </c>
      <c r="AF214" s="3">
        <f t="shared" si="106"/>
        <v>0</v>
      </c>
      <c r="AG214" s="3">
        <f t="shared" si="107"/>
        <v>0</v>
      </c>
      <c r="AH214" s="3">
        <f t="shared" si="98"/>
        <v>1111683.8243978899</v>
      </c>
    </row>
    <row r="215" spans="2:34">
      <c r="B215">
        <v>195</v>
      </c>
      <c r="C215" s="3">
        <f t="shared" si="108"/>
        <v>60298472.575138837</v>
      </c>
      <c r="D215">
        <f t="shared" ref="D215:D278" si="115">MIN(B215+3,30)*0.002*$C$6/100</f>
        <v>9.9000000000000005E-2</v>
      </c>
      <c r="E215" s="13">
        <f t="shared" si="109"/>
        <v>8.6498744788083837E-3</v>
      </c>
      <c r="F215" s="15">
        <f t="shared" ref="F215:F278" si="116">M214</f>
        <v>82262315.692331806</v>
      </c>
      <c r="G215" s="16">
        <f t="shared" ref="G215:G278" si="117">$C$5/12*(1+$C$5/12)^(B215-1)/((1+$C$5/12)^$C$4-1)</f>
        <v>2.4766337069563058E-3</v>
      </c>
      <c r="H215" s="17">
        <f t="shared" si="110"/>
        <v>612004.53191673988</v>
      </c>
      <c r="I215" s="17">
        <f t="shared" si="111"/>
        <v>376865.45359461772</v>
      </c>
      <c r="J215" s="2">
        <f t="shared" ref="J215:J278" si="118">F215*G215</f>
        <v>203733.62385590959</v>
      </c>
      <c r="K215" s="2">
        <f t="shared" si="101"/>
        <v>519811.94876535429</v>
      </c>
      <c r="L215" s="15">
        <f>K215/(1-SUM(G$21:G215))</f>
        <v>711558.70507478504</v>
      </c>
      <c r="M215" s="15">
        <f t="shared" si="102"/>
        <v>81550756.987257019</v>
      </c>
      <c r="N215" s="2">
        <f t="shared" si="112"/>
        <v>723545.57262126391</v>
      </c>
      <c r="O215" s="3">
        <f t="shared" si="113"/>
        <v>1100411.0262158816</v>
      </c>
      <c r="P215" s="39">
        <f t="shared" ref="P215:P278" si="119">P214-Q214</f>
        <v>0</v>
      </c>
      <c r="Q215" s="34">
        <f t="shared" si="94"/>
        <v>0</v>
      </c>
      <c r="R215" s="23">
        <f t="shared" si="114"/>
        <v>0</v>
      </c>
      <c r="S215" s="39">
        <f t="shared" ref="S215:S278" si="120">S214-T214</f>
        <v>0</v>
      </c>
      <c r="T215" s="34">
        <f t="shared" si="95"/>
        <v>0</v>
      </c>
      <c r="U215" s="23">
        <f t="shared" si="103"/>
        <v>0</v>
      </c>
      <c r="V215" s="39">
        <f t="shared" ref="V215:V278" si="121">V214-W214</f>
        <v>0</v>
      </c>
      <c r="W215" s="34">
        <f t="shared" si="96"/>
        <v>0</v>
      </c>
      <c r="X215" s="3">
        <f t="shared" si="104"/>
        <v>0</v>
      </c>
      <c r="Y215" s="39">
        <f t="shared" si="99"/>
        <v>60298472.575138696</v>
      </c>
      <c r="Z215" s="34">
        <f t="shared" si="100"/>
        <v>723545.57262126391</v>
      </c>
      <c r="AA215" s="3">
        <f t="shared" si="97"/>
        <v>376865.45359461685</v>
      </c>
      <c r="AB215" s="35"/>
      <c r="AD215">
        <v>195</v>
      </c>
      <c r="AE215" s="3">
        <f t="shared" si="105"/>
        <v>0</v>
      </c>
      <c r="AF215" s="3">
        <f t="shared" si="106"/>
        <v>0</v>
      </c>
      <c r="AG215" s="3">
        <f t="shared" si="107"/>
        <v>0</v>
      </c>
      <c r="AH215" s="3">
        <f t="shared" si="98"/>
        <v>1100411.0262158806</v>
      </c>
    </row>
    <row r="216" spans="2:34">
      <c r="B216">
        <v>196</v>
      </c>
      <c r="C216" s="3">
        <f t="shared" si="108"/>
        <v>59574927.002517574</v>
      </c>
      <c r="D216">
        <f t="shared" si="115"/>
        <v>9.9000000000000005E-2</v>
      </c>
      <c r="E216" s="13">
        <f t="shared" si="109"/>
        <v>8.6498744788083837E-3</v>
      </c>
      <c r="F216" s="15">
        <f t="shared" si="116"/>
        <v>81550756.987257019</v>
      </c>
      <c r="G216" s="16">
        <f t="shared" si="117"/>
        <v>2.4934025810138222E-3</v>
      </c>
      <c r="H216" s="17">
        <f t="shared" si="110"/>
        <v>606710.76953519811</v>
      </c>
      <c r="I216" s="17">
        <f t="shared" si="111"/>
        <v>372343.29376573482</v>
      </c>
      <c r="J216" s="2">
        <f t="shared" si="118"/>
        <v>203338.86795565765</v>
      </c>
      <c r="K216" s="2">
        <f t="shared" si="101"/>
        <v>513556.78497146978</v>
      </c>
      <c r="L216" s="15">
        <f>K216/(1-SUM(G$21:G216))</f>
        <v>705403.81159158458</v>
      </c>
      <c r="M216" s="15">
        <f t="shared" si="102"/>
        <v>80845353.175665438</v>
      </c>
      <c r="N216" s="2">
        <f t="shared" si="112"/>
        <v>716895.65292712743</v>
      </c>
      <c r="O216" s="3">
        <f t="shared" si="113"/>
        <v>1089238.9466928623</v>
      </c>
      <c r="P216" s="39">
        <f t="shared" si="119"/>
        <v>0</v>
      </c>
      <c r="Q216" s="34">
        <f t="shared" si="94"/>
        <v>0</v>
      </c>
      <c r="R216" s="23">
        <f t="shared" si="114"/>
        <v>0</v>
      </c>
      <c r="S216" s="39">
        <f t="shared" si="120"/>
        <v>0</v>
      </c>
      <c r="T216" s="34">
        <f t="shared" si="95"/>
        <v>0</v>
      </c>
      <c r="U216" s="23">
        <f t="shared" si="103"/>
        <v>0</v>
      </c>
      <c r="V216" s="39">
        <f t="shared" si="121"/>
        <v>0</v>
      </c>
      <c r="W216" s="34">
        <f t="shared" si="96"/>
        <v>0</v>
      </c>
      <c r="X216" s="3">
        <f t="shared" si="104"/>
        <v>0</v>
      </c>
      <c r="Y216" s="39">
        <f t="shared" si="99"/>
        <v>59574927.002517432</v>
      </c>
      <c r="Z216" s="34">
        <f t="shared" si="100"/>
        <v>716895.65292712743</v>
      </c>
      <c r="AA216" s="3">
        <f t="shared" si="97"/>
        <v>372343.29376573395</v>
      </c>
      <c r="AB216" s="35"/>
      <c r="AD216">
        <v>196</v>
      </c>
      <c r="AE216" s="3">
        <f t="shared" si="105"/>
        <v>0</v>
      </c>
      <c r="AF216" s="3">
        <f t="shared" si="106"/>
        <v>0</v>
      </c>
      <c r="AG216" s="3">
        <f t="shared" si="107"/>
        <v>0</v>
      </c>
      <c r="AH216" s="3">
        <f t="shared" si="98"/>
        <v>1089238.9466928614</v>
      </c>
    </row>
    <row r="217" spans="2:34">
      <c r="B217">
        <v>197</v>
      </c>
      <c r="C217" s="3">
        <f t="shared" si="108"/>
        <v>58858031.349590451</v>
      </c>
      <c r="D217">
        <f t="shared" si="115"/>
        <v>9.9000000000000005E-2</v>
      </c>
      <c r="E217" s="13">
        <f t="shared" si="109"/>
        <v>8.6498744788083837E-3</v>
      </c>
      <c r="F217" s="15">
        <f t="shared" si="116"/>
        <v>80845353.175665438</v>
      </c>
      <c r="G217" s="16">
        <f t="shared" si="117"/>
        <v>2.5102849943227702E-3</v>
      </c>
      <c r="H217" s="17">
        <f t="shared" si="110"/>
        <v>601462.79753377743</v>
      </c>
      <c r="I217" s="17">
        <f t="shared" si="111"/>
        <v>367862.6959349403</v>
      </c>
      <c r="J217" s="2">
        <f t="shared" si="118"/>
        <v>202944.87693759767</v>
      </c>
      <c r="K217" s="2">
        <f t="shared" si="101"/>
        <v>507359.13553209876</v>
      </c>
      <c r="L217" s="15">
        <f>K217/(1-SUM(G$21:G217))</f>
        <v>699302.15716444456</v>
      </c>
      <c r="M217" s="15">
        <f t="shared" si="102"/>
        <v>80146051.018500999</v>
      </c>
      <c r="N217" s="2">
        <f t="shared" si="112"/>
        <v>710304.01246969646</v>
      </c>
      <c r="O217" s="3">
        <f t="shared" si="113"/>
        <v>1078166.7084046367</v>
      </c>
      <c r="P217" s="39">
        <f t="shared" si="119"/>
        <v>0</v>
      </c>
      <c r="Q217" s="34">
        <f t="shared" si="94"/>
        <v>0</v>
      </c>
      <c r="R217" s="23">
        <f t="shared" si="114"/>
        <v>0</v>
      </c>
      <c r="S217" s="39">
        <f t="shared" si="120"/>
        <v>0</v>
      </c>
      <c r="T217" s="34">
        <f t="shared" si="95"/>
        <v>0</v>
      </c>
      <c r="U217" s="23">
        <f t="shared" si="103"/>
        <v>0</v>
      </c>
      <c r="V217" s="39">
        <f t="shared" si="121"/>
        <v>0</v>
      </c>
      <c r="W217" s="34">
        <f t="shared" si="96"/>
        <v>0</v>
      </c>
      <c r="X217" s="3">
        <f t="shared" si="104"/>
        <v>0</v>
      </c>
      <c r="Y217" s="39">
        <f t="shared" si="99"/>
        <v>58858031.349590302</v>
      </c>
      <c r="Z217" s="34">
        <f t="shared" si="100"/>
        <v>710304.01246969646</v>
      </c>
      <c r="AA217" s="3">
        <f t="shared" si="97"/>
        <v>367862.69593493937</v>
      </c>
      <c r="AB217" s="35"/>
      <c r="AD217">
        <v>197</v>
      </c>
      <c r="AE217" s="3">
        <f t="shared" si="105"/>
        <v>0</v>
      </c>
      <c r="AF217" s="3">
        <f t="shared" si="106"/>
        <v>0</v>
      </c>
      <c r="AG217" s="3">
        <f t="shared" si="107"/>
        <v>0</v>
      </c>
      <c r="AH217" s="3">
        <f t="shared" si="98"/>
        <v>1078166.7084046358</v>
      </c>
    </row>
    <row r="218" spans="2:34">
      <c r="B218">
        <v>198</v>
      </c>
      <c r="C218" s="3">
        <f t="shared" si="108"/>
        <v>58147727.337120757</v>
      </c>
      <c r="D218">
        <f t="shared" si="115"/>
        <v>9.9000000000000005E-2</v>
      </c>
      <c r="E218" s="13">
        <f t="shared" si="109"/>
        <v>8.6498744788083837E-3</v>
      </c>
      <c r="F218" s="15">
        <f t="shared" si="116"/>
        <v>80146051.018500999</v>
      </c>
      <c r="G218" s="16">
        <f t="shared" si="117"/>
        <v>2.5272817156384974E-3</v>
      </c>
      <c r="H218" s="17">
        <f t="shared" si="110"/>
        <v>596260.21983143722</v>
      </c>
      <c r="I218" s="17">
        <f t="shared" si="111"/>
        <v>363423.29585700476</v>
      </c>
      <c r="J218" s="2">
        <f t="shared" si="118"/>
        <v>202551.64931968774</v>
      </c>
      <c r="K218" s="2">
        <f t="shared" si="101"/>
        <v>501218.49635197851</v>
      </c>
      <c r="L218" s="15">
        <f>K218/(1-SUM(G$21:G218))</f>
        <v>693253.28128221224</v>
      </c>
      <c r="M218" s="15">
        <f t="shared" si="102"/>
        <v>79452797.737218782</v>
      </c>
      <c r="N218" s="2">
        <f t="shared" si="112"/>
        <v>703770.14567166625</v>
      </c>
      <c r="O218" s="3">
        <f t="shared" si="113"/>
        <v>1067193.441528671</v>
      </c>
      <c r="P218" s="39">
        <f t="shared" si="119"/>
        <v>0</v>
      </c>
      <c r="Q218" s="34">
        <f t="shared" si="94"/>
        <v>0</v>
      </c>
      <c r="R218" s="23">
        <f t="shared" si="114"/>
        <v>0</v>
      </c>
      <c r="S218" s="39">
        <f t="shared" si="120"/>
        <v>0</v>
      </c>
      <c r="T218" s="34">
        <f t="shared" si="95"/>
        <v>0</v>
      </c>
      <c r="U218" s="23">
        <f t="shared" si="103"/>
        <v>0</v>
      </c>
      <c r="V218" s="39">
        <f t="shared" si="121"/>
        <v>0</v>
      </c>
      <c r="W218" s="34">
        <f t="shared" si="96"/>
        <v>0</v>
      </c>
      <c r="X218" s="3">
        <f t="shared" si="104"/>
        <v>0</v>
      </c>
      <c r="Y218" s="39">
        <f t="shared" si="99"/>
        <v>58147727.337120607</v>
      </c>
      <c r="Z218" s="34">
        <f t="shared" si="100"/>
        <v>703770.14567166625</v>
      </c>
      <c r="AA218" s="3">
        <f t="shared" si="97"/>
        <v>363423.29585700383</v>
      </c>
      <c r="AB218" s="35"/>
      <c r="AD218">
        <v>198</v>
      </c>
      <c r="AE218" s="3">
        <f t="shared" si="105"/>
        <v>0</v>
      </c>
      <c r="AF218" s="3">
        <f t="shared" si="106"/>
        <v>0</v>
      </c>
      <c r="AG218" s="3">
        <f t="shared" si="107"/>
        <v>0</v>
      </c>
      <c r="AH218" s="3">
        <f t="shared" si="98"/>
        <v>1067193.44152867</v>
      </c>
    </row>
    <row r="219" spans="2:34">
      <c r="B219">
        <v>199</v>
      </c>
      <c r="C219" s="3">
        <f t="shared" si="108"/>
        <v>57443957.191449091</v>
      </c>
      <c r="D219">
        <f t="shared" si="115"/>
        <v>9.9000000000000005E-2</v>
      </c>
      <c r="E219" s="13">
        <f t="shared" si="109"/>
        <v>8.6498744788083837E-3</v>
      </c>
      <c r="F219" s="15">
        <f t="shared" si="116"/>
        <v>79452797.737218782</v>
      </c>
      <c r="G219" s="16">
        <f t="shared" si="117"/>
        <v>2.5443935189214668E-3</v>
      </c>
      <c r="H219" s="17">
        <f t="shared" si="110"/>
        <v>591102.64377318847</v>
      </c>
      <c r="I219" s="17">
        <f t="shared" si="111"/>
        <v>359024.73244655685</v>
      </c>
      <c r="J219" s="2">
        <f t="shared" si="118"/>
        <v>202159.18362275764</v>
      </c>
      <c r="K219" s="2">
        <f t="shared" si="101"/>
        <v>495134.36770900158</v>
      </c>
      <c r="L219" s="15">
        <f>K219/(1-SUM(G$21:G219))</f>
        <v>687256.72741709894</v>
      </c>
      <c r="M219" s="15">
        <f t="shared" si="102"/>
        <v>78765541.009801686</v>
      </c>
      <c r="N219" s="2">
        <f t="shared" si="112"/>
        <v>697293.5513317592</v>
      </c>
      <c r="O219" s="3">
        <f t="shared" si="113"/>
        <v>1056318.2837783161</v>
      </c>
      <c r="P219" s="39">
        <f t="shared" si="119"/>
        <v>0</v>
      </c>
      <c r="Q219" s="34">
        <f t="shared" si="94"/>
        <v>0</v>
      </c>
      <c r="R219" s="23">
        <f t="shared" si="114"/>
        <v>0</v>
      </c>
      <c r="S219" s="39">
        <f t="shared" si="120"/>
        <v>0</v>
      </c>
      <c r="T219" s="34">
        <f t="shared" si="95"/>
        <v>0</v>
      </c>
      <c r="U219" s="23">
        <f t="shared" si="103"/>
        <v>0</v>
      </c>
      <c r="V219" s="39">
        <f t="shared" si="121"/>
        <v>0</v>
      </c>
      <c r="W219" s="34">
        <f t="shared" si="96"/>
        <v>0</v>
      </c>
      <c r="X219" s="3">
        <f t="shared" si="104"/>
        <v>0</v>
      </c>
      <c r="Y219" s="39">
        <f t="shared" si="99"/>
        <v>57443957.191448942</v>
      </c>
      <c r="Z219" s="34">
        <f t="shared" si="100"/>
        <v>697293.5513317592</v>
      </c>
      <c r="AA219" s="3">
        <f t="shared" si="97"/>
        <v>359024.73244655592</v>
      </c>
      <c r="AB219" s="35"/>
      <c r="AD219">
        <v>199</v>
      </c>
      <c r="AE219" s="3">
        <f t="shared" si="105"/>
        <v>0</v>
      </c>
      <c r="AF219" s="3">
        <f t="shared" si="106"/>
        <v>0</v>
      </c>
      <c r="AG219" s="3">
        <f t="shared" si="107"/>
        <v>0</v>
      </c>
      <c r="AH219" s="3">
        <f t="shared" si="98"/>
        <v>1056318.2837783152</v>
      </c>
    </row>
    <row r="220" spans="2:34">
      <c r="B220">
        <v>200</v>
      </c>
      <c r="C220" s="3">
        <f t="shared" si="108"/>
        <v>56746663.640117332</v>
      </c>
      <c r="D220">
        <f t="shared" si="115"/>
        <v>9.9000000000000005E-2</v>
      </c>
      <c r="E220" s="13">
        <f t="shared" si="109"/>
        <v>8.6498744788083837E-3</v>
      </c>
      <c r="F220" s="15">
        <f t="shared" si="116"/>
        <v>78765541.009801686</v>
      </c>
      <c r="G220" s="16">
        <f t="shared" si="117"/>
        <v>2.5616211833724982E-3</v>
      </c>
      <c r="H220" s="17">
        <f t="shared" si="110"/>
        <v>585989.68010045856</v>
      </c>
      <c r="I220" s="17">
        <f t="shared" si="111"/>
        <v>354666.64775073336</v>
      </c>
      <c r="J220" s="2">
        <f t="shared" si="118"/>
        <v>201767.47837050323</v>
      </c>
      <c r="K220" s="2">
        <f t="shared" si="101"/>
        <v>489106.25421636406</v>
      </c>
      <c r="L220" s="15">
        <f>K220/(1-SUM(G$21:G220))</f>
        <v>681312.04299022455</v>
      </c>
      <c r="M220" s="15">
        <f t="shared" si="102"/>
        <v>78084228.966811463</v>
      </c>
      <c r="N220" s="2">
        <f t="shared" si="112"/>
        <v>690873.73258686729</v>
      </c>
      <c r="O220" s="3">
        <f t="shared" si="113"/>
        <v>1045540.3803376006</v>
      </c>
      <c r="P220" s="39">
        <f t="shared" si="119"/>
        <v>0</v>
      </c>
      <c r="Q220" s="34">
        <f t="shared" si="94"/>
        <v>0</v>
      </c>
      <c r="R220" s="23">
        <f t="shared" si="114"/>
        <v>0</v>
      </c>
      <c r="S220" s="39">
        <f t="shared" si="120"/>
        <v>0</v>
      </c>
      <c r="T220" s="34">
        <f t="shared" si="95"/>
        <v>0</v>
      </c>
      <c r="U220" s="23">
        <f t="shared" si="103"/>
        <v>0</v>
      </c>
      <c r="V220" s="39">
        <f t="shared" si="121"/>
        <v>0</v>
      </c>
      <c r="W220" s="34">
        <f t="shared" si="96"/>
        <v>0</v>
      </c>
      <c r="X220" s="3">
        <f t="shared" si="104"/>
        <v>0</v>
      </c>
      <c r="Y220" s="39">
        <f t="shared" si="99"/>
        <v>56746663.640117183</v>
      </c>
      <c r="Z220" s="34">
        <f t="shared" si="100"/>
        <v>690873.73258686729</v>
      </c>
      <c r="AA220" s="3">
        <f t="shared" si="97"/>
        <v>354666.64775073243</v>
      </c>
      <c r="AB220" s="35"/>
      <c r="AD220">
        <v>200</v>
      </c>
      <c r="AE220" s="3">
        <f t="shared" si="105"/>
        <v>0</v>
      </c>
      <c r="AF220" s="3">
        <f t="shared" si="106"/>
        <v>0</v>
      </c>
      <c r="AG220" s="3">
        <f t="shared" si="107"/>
        <v>0</v>
      </c>
      <c r="AH220" s="3">
        <f t="shared" si="98"/>
        <v>1045540.3803375997</v>
      </c>
    </row>
    <row r="221" spans="2:34">
      <c r="B221">
        <v>201</v>
      </c>
      <c r="C221" s="3">
        <f t="shared" si="108"/>
        <v>56055789.907530464</v>
      </c>
      <c r="D221">
        <f t="shared" si="115"/>
        <v>9.9000000000000005E-2</v>
      </c>
      <c r="E221" s="13">
        <f t="shared" si="109"/>
        <v>8.6498744788083837E-3</v>
      </c>
      <c r="F221" s="15">
        <f t="shared" si="116"/>
        <v>78084228.966811463</v>
      </c>
      <c r="G221" s="16">
        <f t="shared" si="117"/>
        <v>2.5789654934682492E-3</v>
      </c>
      <c r="H221" s="17">
        <f t="shared" si="110"/>
        <v>580920.94292171253</v>
      </c>
      <c r="I221" s="17">
        <f t="shared" si="111"/>
        <v>350348.68692206539</v>
      </c>
      <c r="J221" s="2">
        <f t="shared" si="118"/>
        <v>201376.53208948069</v>
      </c>
      <c r="K221" s="2">
        <f t="shared" si="101"/>
        <v>483133.6647850406</v>
      </c>
      <c r="L221" s="15">
        <f>K221/(1-SUM(G$21:G221))</f>
        <v>675418.77933745855</v>
      </c>
      <c r="M221" s="15">
        <f t="shared" si="102"/>
        <v>77408810.187473997</v>
      </c>
      <c r="N221" s="2">
        <f t="shared" si="112"/>
        <v>684510.19687452132</v>
      </c>
      <c r="O221" s="3">
        <f t="shared" si="113"/>
        <v>1034858.8837965867</v>
      </c>
      <c r="P221" s="39">
        <f t="shared" si="119"/>
        <v>0</v>
      </c>
      <c r="Q221" s="34">
        <f t="shared" si="94"/>
        <v>0</v>
      </c>
      <c r="R221" s="23">
        <f t="shared" si="114"/>
        <v>0</v>
      </c>
      <c r="S221" s="39">
        <f t="shared" si="120"/>
        <v>0</v>
      </c>
      <c r="T221" s="34">
        <f t="shared" si="95"/>
        <v>0</v>
      </c>
      <c r="U221" s="23">
        <f t="shared" si="103"/>
        <v>0</v>
      </c>
      <c r="V221" s="39">
        <f t="shared" si="121"/>
        <v>0</v>
      </c>
      <c r="W221" s="34">
        <f t="shared" si="96"/>
        <v>0</v>
      </c>
      <c r="X221" s="3">
        <f t="shared" si="104"/>
        <v>0</v>
      </c>
      <c r="Y221" s="39">
        <f t="shared" si="99"/>
        <v>56055789.907530315</v>
      </c>
      <c r="Z221" s="34">
        <f t="shared" si="100"/>
        <v>684510.19687452132</v>
      </c>
      <c r="AA221" s="3">
        <f t="shared" si="97"/>
        <v>350348.68692206446</v>
      </c>
      <c r="AB221" s="35"/>
      <c r="AD221">
        <v>201</v>
      </c>
      <c r="AE221" s="3">
        <f t="shared" si="105"/>
        <v>0</v>
      </c>
      <c r="AF221" s="3">
        <f t="shared" si="106"/>
        <v>0</v>
      </c>
      <c r="AG221" s="3">
        <f t="shared" si="107"/>
        <v>0</v>
      </c>
      <c r="AH221" s="3">
        <f t="shared" si="98"/>
        <v>1034858.8837965857</v>
      </c>
    </row>
    <row r="222" spans="2:34">
      <c r="B222">
        <v>202</v>
      </c>
      <c r="C222" s="3">
        <f t="shared" si="108"/>
        <v>55371279.710655943</v>
      </c>
      <c r="D222">
        <f t="shared" si="115"/>
        <v>9.9000000000000005E-2</v>
      </c>
      <c r="E222" s="13">
        <f t="shared" si="109"/>
        <v>8.6498744788083837E-3</v>
      </c>
      <c r="F222" s="15">
        <f t="shared" si="116"/>
        <v>77408810.187473997</v>
      </c>
      <c r="G222" s="16">
        <f t="shared" si="117"/>
        <v>2.5964272389969413E-3</v>
      </c>
      <c r="H222" s="17">
        <f t="shared" si="110"/>
        <v>575896.0496833286</v>
      </c>
      <c r="I222" s="17">
        <f t="shared" si="111"/>
        <v>346070.49819159962</v>
      </c>
      <c r="J222" s="2">
        <f t="shared" si="118"/>
        <v>200986.34330910142</v>
      </c>
      <c r="K222" s="2">
        <f t="shared" si="101"/>
        <v>477216.11258658487</v>
      </c>
      <c r="L222" s="15">
        <f>K222/(1-SUM(G$21:G222))</f>
        <v>669576.49167555955</v>
      </c>
      <c r="M222" s="15">
        <f t="shared" si="102"/>
        <v>76739233.695798442</v>
      </c>
      <c r="N222" s="2">
        <f t="shared" si="112"/>
        <v>678202.45589568629</v>
      </c>
      <c r="O222" s="3">
        <f t="shared" si="113"/>
        <v>1024272.9540872859</v>
      </c>
      <c r="P222" s="39">
        <f t="shared" si="119"/>
        <v>0</v>
      </c>
      <c r="Q222" s="34">
        <f t="shared" si="94"/>
        <v>0</v>
      </c>
      <c r="R222" s="23">
        <f t="shared" si="114"/>
        <v>0</v>
      </c>
      <c r="S222" s="39">
        <f t="shared" si="120"/>
        <v>0</v>
      </c>
      <c r="T222" s="34">
        <f t="shared" si="95"/>
        <v>0</v>
      </c>
      <c r="U222" s="23">
        <f t="shared" si="103"/>
        <v>0</v>
      </c>
      <c r="V222" s="39">
        <f t="shared" si="121"/>
        <v>0</v>
      </c>
      <c r="W222" s="34">
        <f t="shared" si="96"/>
        <v>0</v>
      </c>
      <c r="X222" s="3">
        <f t="shared" si="104"/>
        <v>0</v>
      </c>
      <c r="Y222" s="39">
        <f t="shared" si="99"/>
        <v>55371279.710655794</v>
      </c>
      <c r="Z222" s="34">
        <f t="shared" si="100"/>
        <v>678202.45589568629</v>
      </c>
      <c r="AA222" s="3">
        <f t="shared" si="97"/>
        <v>346070.49819159869</v>
      </c>
      <c r="AB222" s="35"/>
      <c r="AD222">
        <v>202</v>
      </c>
      <c r="AE222" s="3">
        <f t="shared" si="105"/>
        <v>0</v>
      </c>
      <c r="AF222" s="3">
        <f t="shared" si="106"/>
        <v>0</v>
      </c>
      <c r="AG222" s="3">
        <f t="shared" si="107"/>
        <v>0</v>
      </c>
      <c r="AH222" s="3">
        <f t="shared" si="98"/>
        <v>1024272.954087285</v>
      </c>
    </row>
    <row r="223" spans="2:34">
      <c r="B223">
        <v>203</v>
      </c>
      <c r="C223" s="3">
        <f t="shared" si="108"/>
        <v>54693077.25476025</v>
      </c>
      <c r="D223">
        <f t="shared" si="115"/>
        <v>9.9000000000000005E-2</v>
      </c>
      <c r="E223" s="13">
        <f t="shared" si="109"/>
        <v>8.6498744788083837E-3</v>
      </c>
      <c r="F223" s="15">
        <f t="shared" si="116"/>
        <v>76739233.695798442</v>
      </c>
      <c r="G223" s="16">
        <f t="shared" si="117"/>
        <v>2.6140072150943163E-3</v>
      </c>
      <c r="H223" s="17">
        <f t="shared" si="110"/>
        <v>570914.62114072626</v>
      </c>
      <c r="I223" s="17">
        <f t="shared" si="111"/>
        <v>341831.73284225154</v>
      </c>
      <c r="J223" s="2">
        <f t="shared" si="118"/>
        <v>200596.91056162599</v>
      </c>
      <c r="K223" s="2">
        <f t="shared" si="101"/>
        <v>471353.11501625116</v>
      </c>
      <c r="L223" s="15">
        <f>K223/(1-SUM(G$21:G223))</f>
        <v>663784.73906860512</v>
      </c>
      <c r="M223" s="15">
        <f t="shared" si="102"/>
        <v>76075448.956729829</v>
      </c>
      <c r="N223" s="2">
        <f t="shared" si="112"/>
        <v>671950.02557787718</v>
      </c>
      <c r="O223" s="3">
        <f t="shared" si="113"/>
        <v>1013781.7584201286</v>
      </c>
      <c r="P223" s="39">
        <f t="shared" si="119"/>
        <v>0</v>
      </c>
      <c r="Q223" s="34">
        <f t="shared" si="94"/>
        <v>0</v>
      </c>
      <c r="R223" s="23">
        <f t="shared" si="114"/>
        <v>0</v>
      </c>
      <c r="S223" s="39">
        <f t="shared" si="120"/>
        <v>0</v>
      </c>
      <c r="T223" s="34">
        <f t="shared" si="95"/>
        <v>0</v>
      </c>
      <c r="U223" s="23">
        <f t="shared" si="103"/>
        <v>0</v>
      </c>
      <c r="V223" s="39">
        <f t="shared" si="121"/>
        <v>0</v>
      </c>
      <c r="W223" s="34">
        <f t="shared" si="96"/>
        <v>0</v>
      </c>
      <c r="X223" s="3">
        <f t="shared" si="104"/>
        <v>0</v>
      </c>
      <c r="Y223" s="39">
        <f t="shared" si="99"/>
        <v>54693077.254760109</v>
      </c>
      <c r="Z223" s="34">
        <f t="shared" si="100"/>
        <v>671950.02557787718</v>
      </c>
      <c r="AA223" s="3">
        <f t="shared" si="97"/>
        <v>341831.73284225067</v>
      </c>
      <c r="AB223" s="35"/>
      <c r="AD223">
        <v>203</v>
      </c>
      <c r="AE223" s="3">
        <f t="shared" si="105"/>
        <v>0</v>
      </c>
      <c r="AF223" s="3">
        <f t="shared" si="106"/>
        <v>0</v>
      </c>
      <c r="AG223" s="3">
        <f t="shared" si="107"/>
        <v>0</v>
      </c>
      <c r="AH223" s="3">
        <f t="shared" si="98"/>
        <v>1013781.7584201279</v>
      </c>
    </row>
    <row r="224" spans="2:34">
      <c r="B224">
        <v>204</v>
      </c>
      <c r="C224" s="3">
        <f t="shared" si="108"/>
        <v>54021127.22918237</v>
      </c>
      <c r="D224">
        <f t="shared" si="115"/>
        <v>9.9000000000000005E-2</v>
      </c>
      <c r="E224" s="13">
        <f t="shared" si="109"/>
        <v>8.6498744788083837E-3</v>
      </c>
      <c r="F224" s="15">
        <f t="shared" si="116"/>
        <v>76075448.956729829</v>
      </c>
      <c r="G224" s="16">
        <f t="shared" si="117"/>
        <v>2.6317062222798514E-3</v>
      </c>
      <c r="H224" s="17">
        <f t="shared" si="110"/>
        <v>565976.2813297424</v>
      </c>
      <c r="I224" s="17">
        <f t="shared" si="111"/>
        <v>337632.04518238979</v>
      </c>
      <c r="J224" s="2">
        <f t="shared" si="118"/>
        <v>200208.23238215913</v>
      </c>
      <c r="K224" s="2">
        <f t="shared" si="101"/>
        <v>465544.19365643547</v>
      </c>
      <c r="L224" s="15">
        <f>K224/(1-SUM(G$21:G224))</f>
        <v>658043.08439471305</v>
      </c>
      <c r="M224" s="15">
        <f t="shared" si="102"/>
        <v>75417405.872335121</v>
      </c>
      <c r="N224" s="2">
        <f t="shared" si="112"/>
        <v>665752.42603859457</v>
      </c>
      <c r="O224" s="3">
        <f t="shared" si="113"/>
        <v>1003384.4712209844</v>
      </c>
      <c r="P224" s="39">
        <f t="shared" si="119"/>
        <v>0</v>
      </c>
      <c r="Q224" s="34">
        <f t="shared" si="94"/>
        <v>0</v>
      </c>
      <c r="R224" s="23">
        <f t="shared" si="114"/>
        <v>0</v>
      </c>
      <c r="S224" s="39">
        <f t="shared" si="120"/>
        <v>0</v>
      </c>
      <c r="T224" s="34">
        <f t="shared" si="95"/>
        <v>0</v>
      </c>
      <c r="U224" s="23">
        <f t="shared" si="103"/>
        <v>0</v>
      </c>
      <c r="V224" s="39">
        <f t="shared" si="121"/>
        <v>0</v>
      </c>
      <c r="W224" s="34">
        <f t="shared" si="96"/>
        <v>0</v>
      </c>
      <c r="X224" s="3">
        <f t="shared" si="104"/>
        <v>0</v>
      </c>
      <c r="Y224" s="39">
        <f t="shared" si="99"/>
        <v>54021127.229182228</v>
      </c>
      <c r="Z224" s="34">
        <f t="shared" si="100"/>
        <v>665752.42603859457</v>
      </c>
      <c r="AA224" s="3">
        <f t="shared" si="97"/>
        <v>337632.04518238892</v>
      </c>
      <c r="AB224" s="35"/>
      <c r="AD224">
        <v>204</v>
      </c>
      <c r="AE224" s="3">
        <f t="shared" si="105"/>
        <v>0</v>
      </c>
      <c r="AF224" s="3">
        <f t="shared" si="106"/>
        <v>0</v>
      </c>
      <c r="AG224" s="3">
        <f t="shared" si="107"/>
        <v>0</v>
      </c>
      <c r="AH224" s="3">
        <f t="shared" si="98"/>
        <v>1003384.4712209834</v>
      </c>
    </row>
    <row r="225" spans="2:34">
      <c r="B225">
        <v>205</v>
      </c>
      <c r="C225" s="3">
        <f t="shared" si="108"/>
        <v>53355374.803143777</v>
      </c>
      <c r="D225">
        <f t="shared" si="115"/>
        <v>9.9000000000000005E-2</v>
      </c>
      <c r="E225" s="13">
        <f t="shared" si="109"/>
        <v>8.6498744788083837E-3</v>
      </c>
      <c r="F225" s="15">
        <f t="shared" si="116"/>
        <v>75417405.872335121</v>
      </c>
      <c r="G225" s="16">
        <f t="shared" si="117"/>
        <v>2.6495250664932044E-3</v>
      </c>
      <c r="H225" s="17">
        <f t="shared" si="110"/>
        <v>561080.65753825742</v>
      </c>
      <c r="I225" s="17">
        <f t="shared" si="111"/>
        <v>333471.09251964861</v>
      </c>
      <c r="J225" s="2">
        <f t="shared" si="118"/>
        <v>199820.30730864371</v>
      </c>
      <c r="K225" s="2">
        <f t="shared" si="101"/>
        <v>459788.87424043257</v>
      </c>
      <c r="L225" s="15">
        <f>K225/(1-SUM(G$21:G225))</f>
        <v>652351.09431305097</v>
      </c>
      <c r="M225" s="15">
        <f t="shared" si="102"/>
        <v>74765054.778022066</v>
      </c>
      <c r="N225" s="2">
        <f t="shared" si="112"/>
        <v>659609.18154907622</v>
      </c>
      <c r="O225" s="3">
        <f t="shared" si="113"/>
        <v>993080.27406872483</v>
      </c>
      <c r="P225" s="39">
        <f t="shared" si="119"/>
        <v>0</v>
      </c>
      <c r="Q225" s="34">
        <f t="shared" si="94"/>
        <v>0</v>
      </c>
      <c r="R225" s="23">
        <f t="shared" si="114"/>
        <v>0</v>
      </c>
      <c r="S225" s="39">
        <f t="shared" si="120"/>
        <v>0</v>
      </c>
      <c r="T225" s="34">
        <f t="shared" si="95"/>
        <v>0</v>
      </c>
      <c r="U225" s="23">
        <f t="shared" si="103"/>
        <v>0</v>
      </c>
      <c r="V225" s="39">
        <f t="shared" si="121"/>
        <v>0</v>
      </c>
      <c r="W225" s="34">
        <f t="shared" si="96"/>
        <v>0</v>
      </c>
      <c r="X225" s="3">
        <f t="shared" si="104"/>
        <v>0</v>
      </c>
      <c r="Y225" s="39">
        <f t="shared" si="99"/>
        <v>53355374.803143635</v>
      </c>
      <c r="Z225" s="34">
        <f t="shared" si="100"/>
        <v>659609.18154907622</v>
      </c>
      <c r="AA225" s="3">
        <f t="shared" si="97"/>
        <v>333471.09251964773</v>
      </c>
      <c r="AB225" s="35"/>
      <c r="AD225">
        <v>205</v>
      </c>
      <c r="AE225" s="3">
        <f t="shared" si="105"/>
        <v>0</v>
      </c>
      <c r="AF225" s="3">
        <f t="shared" si="106"/>
        <v>0</v>
      </c>
      <c r="AG225" s="3">
        <f t="shared" si="107"/>
        <v>0</v>
      </c>
      <c r="AH225" s="3">
        <f t="shared" si="98"/>
        <v>993080.2740687239</v>
      </c>
    </row>
    <row r="226" spans="2:34">
      <c r="B226">
        <v>206</v>
      </c>
      <c r="C226" s="3">
        <f t="shared" si="108"/>
        <v>52695765.621594697</v>
      </c>
      <c r="D226">
        <f t="shared" si="115"/>
        <v>9.9000000000000005E-2</v>
      </c>
      <c r="E226" s="13">
        <f t="shared" si="109"/>
        <v>8.6498744788083837E-3</v>
      </c>
      <c r="F226" s="15">
        <f t="shared" si="116"/>
        <v>74765054.778022066</v>
      </c>
      <c r="G226" s="16">
        <f t="shared" si="117"/>
        <v>2.6674645591309195E-3</v>
      </c>
      <c r="H226" s="17">
        <f t="shared" si="110"/>
        <v>556227.38027806417</v>
      </c>
      <c r="I226" s="17">
        <f t="shared" si="111"/>
        <v>329348.53513496683</v>
      </c>
      <c r="J226" s="2">
        <f t="shared" si="118"/>
        <v>199433.13388185567</v>
      </c>
      <c r="K226" s="2">
        <f t="shared" si="101"/>
        <v>454086.68661650678</v>
      </c>
      <c r="L226" s="15">
        <f>K226/(1-SUM(G$21:G226))</f>
        <v>646708.33923112974</v>
      </c>
      <c r="M226" s="15">
        <f t="shared" si="102"/>
        <v>74118346.438790932</v>
      </c>
      <c r="N226" s="2">
        <f t="shared" si="112"/>
        <v>653519.82049836242</v>
      </c>
      <c r="O226" s="3">
        <f t="shared" si="113"/>
        <v>982868.35563332925</v>
      </c>
      <c r="P226" s="39">
        <f t="shared" si="119"/>
        <v>0</v>
      </c>
      <c r="Q226" s="34">
        <f t="shared" si="94"/>
        <v>0</v>
      </c>
      <c r="R226" s="23">
        <f t="shared" si="114"/>
        <v>0</v>
      </c>
      <c r="S226" s="39">
        <f t="shared" si="120"/>
        <v>0</v>
      </c>
      <c r="T226" s="34">
        <f t="shared" si="95"/>
        <v>0</v>
      </c>
      <c r="U226" s="23">
        <f t="shared" si="103"/>
        <v>0</v>
      </c>
      <c r="V226" s="39">
        <f t="shared" si="121"/>
        <v>0</v>
      </c>
      <c r="W226" s="34">
        <f t="shared" si="96"/>
        <v>0</v>
      </c>
      <c r="X226" s="3">
        <f t="shared" si="104"/>
        <v>0</v>
      </c>
      <c r="Y226" s="39">
        <f t="shared" si="99"/>
        <v>52695765.621594556</v>
      </c>
      <c r="Z226" s="34">
        <f t="shared" si="100"/>
        <v>653519.82049836242</v>
      </c>
      <c r="AA226" s="3">
        <f t="shared" si="97"/>
        <v>329348.53513496596</v>
      </c>
      <c r="AB226" s="35"/>
      <c r="AD226">
        <v>206</v>
      </c>
      <c r="AE226" s="3">
        <f t="shared" si="105"/>
        <v>0</v>
      </c>
      <c r="AF226" s="3">
        <f t="shared" si="106"/>
        <v>0</v>
      </c>
      <c r="AG226" s="3">
        <f t="shared" si="107"/>
        <v>0</v>
      </c>
      <c r="AH226" s="3">
        <f t="shared" si="98"/>
        <v>982868.35563332844</v>
      </c>
    </row>
    <row r="227" spans="2:34">
      <c r="B227">
        <v>207</v>
      </c>
      <c r="C227" s="3">
        <f t="shared" si="108"/>
        <v>52042245.801096335</v>
      </c>
      <c r="D227">
        <f t="shared" si="115"/>
        <v>9.9000000000000005E-2</v>
      </c>
      <c r="E227" s="13">
        <f t="shared" si="109"/>
        <v>8.6498744788083837E-3</v>
      </c>
      <c r="F227" s="15">
        <f t="shared" si="116"/>
        <v>74118346.438790932</v>
      </c>
      <c r="G227" s="16">
        <f t="shared" si="117"/>
        <v>2.6855255170833685E-3</v>
      </c>
      <c r="H227" s="17">
        <f t="shared" si="110"/>
        <v>551416.08325698238</v>
      </c>
      <c r="I227" s="17">
        <f t="shared" si="111"/>
        <v>325264.03625685209</v>
      </c>
      <c r="J227" s="2">
        <f t="shared" si="118"/>
        <v>199046.71064539827</v>
      </c>
      <c r="K227" s="2">
        <f t="shared" si="101"/>
        <v>448437.16471227357</v>
      </c>
      <c r="L227" s="15">
        <f>K227/(1-SUM(G$21:G227))</f>
        <v>641114.39327238186</v>
      </c>
      <c r="M227" s="15">
        <f t="shared" si="102"/>
        <v>73477232.045518547</v>
      </c>
      <c r="N227" s="2">
        <f t="shared" si="112"/>
        <v>647483.87535767187</v>
      </c>
      <c r="O227" s="3">
        <f t="shared" si="113"/>
        <v>972747.91161452397</v>
      </c>
      <c r="P227" s="39">
        <f t="shared" si="119"/>
        <v>0</v>
      </c>
      <c r="Q227" s="34">
        <f t="shared" si="94"/>
        <v>0</v>
      </c>
      <c r="R227" s="23">
        <f t="shared" si="114"/>
        <v>0</v>
      </c>
      <c r="S227" s="39">
        <f t="shared" si="120"/>
        <v>0</v>
      </c>
      <c r="T227" s="34">
        <f t="shared" si="95"/>
        <v>0</v>
      </c>
      <c r="U227" s="23">
        <f t="shared" si="103"/>
        <v>0</v>
      </c>
      <c r="V227" s="39">
        <f t="shared" si="121"/>
        <v>0</v>
      </c>
      <c r="W227" s="34">
        <f t="shared" si="96"/>
        <v>0</v>
      </c>
      <c r="X227" s="3">
        <f t="shared" si="104"/>
        <v>0</v>
      </c>
      <c r="Y227" s="39">
        <f t="shared" si="99"/>
        <v>52042245.801096193</v>
      </c>
      <c r="Z227" s="34">
        <f t="shared" si="100"/>
        <v>647483.87535767187</v>
      </c>
      <c r="AA227" s="3">
        <f t="shared" si="97"/>
        <v>325264.03625685122</v>
      </c>
      <c r="AB227" s="35"/>
      <c r="AD227">
        <v>207</v>
      </c>
      <c r="AE227" s="3">
        <f t="shared" si="105"/>
        <v>0</v>
      </c>
      <c r="AF227" s="3">
        <f t="shared" si="106"/>
        <v>0</v>
      </c>
      <c r="AG227" s="3">
        <f t="shared" si="107"/>
        <v>0</v>
      </c>
      <c r="AH227" s="3">
        <f t="shared" si="98"/>
        <v>972747.91161452304</v>
      </c>
    </row>
    <row r="228" spans="2:34">
      <c r="B228">
        <v>208</v>
      </c>
      <c r="C228" s="3">
        <f t="shared" si="108"/>
        <v>51394761.925738662</v>
      </c>
      <c r="D228">
        <f t="shared" si="115"/>
        <v>9.9000000000000005E-2</v>
      </c>
      <c r="E228" s="13">
        <f t="shared" si="109"/>
        <v>8.6498744788083837E-3</v>
      </c>
      <c r="F228" s="15">
        <f t="shared" si="116"/>
        <v>73477232.045518547</v>
      </c>
      <c r="G228" s="16">
        <f t="shared" si="117"/>
        <v>2.7037087627719545E-3</v>
      </c>
      <c r="H228" s="17">
        <f t="shared" si="110"/>
        <v>546646.40335121332</v>
      </c>
      <c r="I228" s="17">
        <f t="shared" si="111"/>
        <v>321217.26203586662</v>
      </c>
      <c r="J228" s="2">
        <f t="shared" si="118"/>
        <v>198661.03614569677</v>
      </c>
      <c r="K228" s="2">
        <f t="shared" si="101"/>
        <v>442839.84649938939</v>
      </c>
      <c r="L228" s="15">
        <f>K228/(1-SUM(G$21:G228))</f>
        <v>635568.8342440183</v>
      </c>
      <c r="M228" s="15">
        <f t="shared" si="102"/>
        <v>72841663.211274534</v>
      </c>
      <c r="N228" s="2">
        <f t="shared" si="112"/>
        <v>641500.88264508615</v>
      </c>
      <c r="O228" s="3">
        <f t="shared" si="113"/>
        <v>962718.14468095277</v>
      </c>
      <c r="P228" s="39">
        <f t="shared" si="119"/>
        <v>0</v>
      </c>
      <c r="Q228" s="34">
        <f t="shared" si="94"/>
        <v>0</v>
      </c>
      <c r="R228" s="23">
        <f t="shared" si="114"/>
        <v>0</v>
      </c>
      <c r="S228" s="39">
        <f t="shared" si="120"/>
        <v>0</v>
      </c>
      <c r="T228" s="34">
        <f t="shared" si="95"/>
        <v>0</v>
      </c>
      <c r="U228" s="23">
        <f t="shared" si="103"/>
        <v>0</v>
      </c>
      <c r="V228" s="39">
        <f t="shared" si="121"/>
        <v>0</v>
      </c>
      <c r="W228" s="34">
        <f t="shared" si="96"/>
        <v>0</v>
      </c>
      <c r="X228" s="3">
        <f t="shared" si="104"/>
        <v>0</v>
      </c>
      <c r="Y228" s="39">
        <f t="shared" si="99"/>
        <v>51394761.925738521</v>
      </c>
      <c r="Z228" s="34">
        <f t="shared" si="100"/>
        <v>641500.88264508615</v>
      </c>
      <c r="AA228" s="3">
        <f t="shared" si="97"/>
        <v>321217.26203586574</v>
      </c>
      <c r="AB228" s="35"/>
      <c r="AD228">
        <v>208</v>
      </c>
      <c r="AE228" s="3">
        <f t="shared" si="105"/>
        <v>0</v>
      </c>
      <c r="AF228" s="3">
        <f t="shared" si="106"/>
        <v>0</v>
      </c>
      <c r="AG228" s="3">
        <f t="shared" si="107"/>
        <v>0</v>
      </c>
      <c r="AH228" s="3">
        <f t="shared" si="98"/>
        <v>962718.14468095195</v>
      </c>
    </row>
    <row r="229" spans="2:34">
      <c r="B229">
        <v>209</v>
      </c>
      <c r="C229" s="3">
        <f t="shared" si="108"/>
        <v>50753261.043093577</v>
      </c>
      <c r="D229">
        <f t="shared" si="115"/>
        <v>9.9000000000000005E-2</v>
      </c>
      <c r="E229" s="13">
        <f t="shared" si="109"/>
        <v>8.6498744788083837E-3</v>
      </c>
      <c r="F229" s="15">
        <f t="shared" si="116"/>
        <v>72841663.211274534</v>
      </c>
      <c r="G229" s="16">
        <f t="shared" si="117"/>
        <v>2.7220151241865564E-3</v>
      </c>
      <c r="H229" s="17">
        <f t="shared" si="110"/>
        <v>541917.98057793314</v>
      </c>
      <c r="I229" s="17">
        <f t="shared" si="111"/>
        <v>317207.88151933486</v>
      </c>
      <c r="J229" s="2">
        <f t="shared" si="118"/>
        <v>198276.10893199276</v>
      </c>
      <c r="K229" s="2">
        <f t="shared" si="101"/>
        <v>437294.27395854658</v>
      </c>
      <c r="L229" s="15">
        <f>K229/(1-SUM(G$21:G229))</f>
        <v>630071.24360516493</v>
      </c>
      <c r="M229" s="15">
        <f t="shared" si="102"/>
        <v>72211591.967669368</v>
      </c>
      <c r="N229" s="2">
        <f t="shared" si="112"/>
        <v>635570.38289053936</v>
      </c>
      <c r="O229" s="3">
        <f t="shared" si="113"/>
        <v>952778.26440987422</v>
      </c>
      <c r="P229" s="39">
        <f t="shared" si="119"/>
        <v>0</v>
      </c>
      <c r="Q229" s="34">
        <f t="shared" si="94"/>
        <v>0</v>
      </c>
      <c r="R229" s="23">
        <f t="shared" si="114"/>
        <v>0</v>
      </c>
      <c r="S229" s="39">
        <f t="shared" si="120"/>
        <v>0</v>
      </c>
      <c r="T229" s="34">
        <f t="shared" si="95"/>
        <v>0</v>
      </c>
      <c r="U229" s="23">
        <f t="shared" si="103"/>
        <v>0</v>
      </c>
      <c r="V229" s="39">
        <f t="shared" si="121"/>
        <v>0</v>
      </c>
      <c r="W229" s="34">
        <f t="shared" si="96"/>
        <v>0</v>
      </c>
      <c r="X229" s="3">
        <f t="shared" si="104"/>
        <v>0</v>
      </c>
      <c r="Y229" s="39">
        <f t="shared" si="99"/>
        <v>50753261.043093435</v>
      </c>
      <c r="Z229" s="34">
        <f t="shared" si="100"/>
        <v>635570.38289053936</v>
      </c>
      <c r="AA229" s="3">
        <f t="shared" si="97"/>
        <v>317207.88151933398</v>
      </c>
      <c r="AB229" s="35"/>
      <c r="AD229">
        <v>209</v>
      </c>
      <c r="AE229" s="3">
        <f t="shared" si="105"/>
        <v>0</v>
      </c>
      <c r="AF229" s="3">
        <f t="shared" si="106"/>
        <v>0</v>
      </c>
      <c r="AG229" s="3">
        <f t="shared" si="107"/>
        <v>0</v>
      </c>
      <c r="AH229" s="3">
        <f t="shared" si="98"/>
        <v>952778.2644098734</v>
      </c>
    </row>
    <row r="230" spans="2:34">
      <c r="B230">
        <v>210</v>
      </c>
      <c r="C230" s="3">
        <f t="shared" si="108"/>
        <v>50117690.660203032</v>
      </c>
      <c r="D230">
        <f t="shared" si="115"/>
        <v>9.9000000000000005E-2</v>
      </c>
      <c r="E230" s="13">
        <f t="shared" si="109"/>
        <v>8.6498744788083837E-3</v>
      </c>
      <c r="F230" s="15">
        <f t="shared" si="116"/>
        <v>72211591.967669368</v>
      </c>
      <c r="G230" s="16">
        <f t="shared" si="117"/>
        <v>2.7404454349232365E-3</v>
      </c>
      <c r="H230" s="17">
        <f t="shared" si="110"/>
        <v>537230.4580681246</v>
      </c>
      <c r="I230" s="17">
        <f t="shared" si="111"/>
        <v>313235.56662626896</v>
      </c>
      <c r="J230" s="2">
        <f t="shared" si="118"/>
        <v>197891.92755633898</v>
      </c>
      <c r="K230" s="2">
        <f t="shared" si="101"/>
        <v>431799.99304477178</v>
      </c>
      <c r="L230" s="15">
        <f>K230/(1-SUM(G$21:G230))</f>
        <v>624621.20643527363</v>
      </c>
      <c r="M230" s="15">
        <f t="shared" si="102"/>
        <v>71586970.76123409</v>
      </c>
      <c r="N230" s="2">
        <f t="shared" si="112"/>
        <v>629691.92060111079</v>
      </c>
      <c r="O230" s="3">
        <f t="shared" si="113"/>
        <v>942927.48722737981</v>
      </c>
      <c r="P230" s="39">
        <f t="shared" si="119"/>
        <v>0</v>
      </c>
      <c r="Q230" s="34">
        <f t="shared" si="94"/>
        <v>0</v>
      </c>
      <c r="R230" s="23">
        <f t="shared" si="114"/>
        <v>0</v>
      </c>
      <c r="S230" s="39">
        <f t="shared" si="120"/>
        <v>0</v>
      </c>
      <c r="T230" s="34">
        <f t="shared" si="95"/>
        <v>0</v>
      </c>
      <c r="U230" s="23">
        <f t="shared" si="103"/>
        <v>0</v>
      </c>
      <c r="V230" s="39">
        <f t="shared" si="121"/>
        <v>0</v>
      </c>
      <c r="W230" s="34">
        <f t="shared" si="96"/>
        <v>0</v>
      </c>
      <c r="X230" s="3">
        <f t="shared" si="104"/>
        <v>0</v>
      </c>
      <c r="Y230" s="39">
        <f t="shared" si="99"/>
        <v>50117690.660202898</v>
      </c>
      <c r="Z230" s="34">
        <f t="shared" si="100"/>
        <v>629691.92060111079</v>
      </c>
      <c r="AA230" s="3">
        <f t="shared" si="97"/>
        <v>313235.56662626809</v>
      </c>
      <c r="AB230" s="35"/>
      <c r="AD230">
        <v>210</v>
      </c>
      <c r="AE230" s="3">
        <f t="shared" si="105"/>
        <v>0</v>
      </c>
      <c r="AF230" s="3">
        <f t="shared" si="106"/>
        <v>0</v>
      </c>
      <c r="AG230" s="3">
        <f t="shared" si="107"/>
        <v>0</v>
      </c>
      <c r="AH230" s="3">
        <f t="shared" si="98"/>
        <v>942927.48722737888</v>
      </c>
    </row>
    <row r="231" spans="2:34">
      <c r="B231">
        <v>211</v>
      </c>
      <c r="C231" s="3">
        <f t="shared" si="108"/>
        <v>49487998.739601925</v>
      </c>
      <c r="D231">
        <f t="shared" si="115"/>
        <v>9.9000000000000005E-2</v>
      </c>
      <c r="E231" s="13">
        <f t="shared" si="109"/>
        <v>8.6498744788083837E-3</v>
      </c>
      <c r="F231" s="15">
        <f t="shared" si="116"/>
        <v>71586970.76123409</v>
      </c>
      <c r="G231" s="16">
        <f t="shared" si="117"/>
        <v>2.7590005342221962E-3</v>
      </c>
      <c r="H231" s="17">
        <f t="shared" si="110"/>
        <v>532583.48203964264</v>
      </c>
      <c r="I231" s="17">
        <f t="shared" si="111"/>
        <v>309299.99212251202</v>
      </c>
      <c r="J231" s="2">
        <f t="shared" si="118"/>
        <v>197508.49057359359</v>
      </c>
      <c r="K231" s="2">
        <f t="shared" si="101"/>
        <v>426356.55365302367</v>
      </c>
      <c r="L231" s="15">
        <f>K231/(1-SUM(G$21:G231))</f>
        <v>619218.31140280666</v>
      </c>
      <c r="M231" s="15">
        <f t="shared" si="102"/>
        <v>70967752.449831277</v>
      </c>
      <c r="N231" s="2">
        <f t="shared" si="112"/>
        <v>623865.04422661732</v>
      </c>
      <c r="O231" s="3">
        <f t="shared" si="113"/>
        <v>933165.03634912928</v>
      </c>
      <c r="P231" s="39">
        <f t="shared" si="119"/>
        <v>0</v>
      </c>
      <c r="Q231" s="34">
        <f t="shared" si="94"/>
        <v>0</v>
      </c>
      <c r="R231" s="23">
        <f t="shared" si="114"/>
        <v>0</v>
      </c>
      <c r="S231" s="39">
        <f t="shared" si="120"/>
        <v>0</v>
      </c>
      <c r="T231" s="34">
        <f t="shared" si="95"/>
        <v>0</v>
      </c>
      <c r="U231" s="23">
        <f t="shared" si="103"/>
        <v>0</v>
      </c>
      <c r="V231" s="39">
        <f t="shared" si="121"/>
        <v>0</v>
      </c>
      <c r="W231" s="34">
        <f t="shared" si="96"/>
        <v>0</v>
      </c>
      <c r="X231" s="3">
        <f t="shared" si="104"/>
        <v>0</v>
      </c>
      <c r="Y231" s="39">
        <f t="shared" si="99"/>
        <v>49487998.739601791</v>
      </c>
      <c r="Z231" s="34">
        <f t="shared" si="100"/>
        <v>623865.04422661732</v>
      </c>
      <c r="AA231" s="3">
        <f t="shared" si="97"/>
        <v>309299.9921225112</v>
      </c>
      <c r="AB231" s="35"/>
      <c r="AD231">
        <v>211</v>
      </c>
      <c r="AE231" s="3">
        <f t="shared" si="105"/>
        <v>0</v>
      </c>
      <c r="AF231" s="3">
        <f t="shared" si="106"/>
        <v>0</v>
      </c>
      <c r="AG231" s="3">
        <f t="shared" si="107"/>
        <v>0</v>
      </c>
      <c r="AH231" s="3">
        <f t="shared" si="98"/>
        <v>933165.03634912847</v>
      </c>
    </row>
    <row r="232" spans="2:34">
      <c r="B232">
        <v>212</v>
      </c>
      <c r="C232" s="3">
        <f t="shared" si="108"/>
        <v>48864133.695375308</v>
      </c>
      <c r="D232">
        <f t="shared" si="115"/>
        <v>9.9000000000000005E-2</v>
      </c>
      <c r="E232" s="13">
        <f t="shared" si="109"/>
        <v>8.6498744788083837E-3</v>
      </c>
      <c r="F232" s="15">
        <f t="shared" si="116"/>
        <v>70967752.449831277</v>
      </c>
      <c r="G232" s="16">
        <f t="shared" si="117"/>
        <v>2.777681267005993E-3</v>
      </c>
      <c r="H232" s="17">
        <f t="shared" si="110"/>
        <v>527976.70177051285</v>
      </c>
      <c r="I232" s="17">
        <f t="shared" si="111"/>
        <v>305400.83559609565</v>
      </c>
      <c r="J232" s="2">
        <f t="shared" si="118"/>
        <v>197125.79654141501</v>
      </c>
      <c r="K232" s="2">
        <f t="shared" si="101"/>
        <v>420963.50958408933</v>
      </c>
      <c r="L232" s="15">
        <f>K232/(1-SUM(G$21:G232))</f>
        <v>613862.15073419269</v>
      </c>
      <c r="M232" s="15">
        <f t="shared" si="102"/>
        <v>70353890.299097091</v>
      </c>
      <c r="N232" s="2">
        <f t="shared" si="112"/>
        <v>618089.30612550431</v>
      </c>
      <c r="O232" s="3">
        <f t="shared" si="113"/>
        <v>923490.14172159997</v>
      </c>
      <c r="P232" s="39">
        <f t="shared" si="119"/>
        <v>0</v>
      </c>
      <c r="Q232" s="34">
        <f t="shared" si="94"/>
        <v>0</v>
      </c>
      <c r="R232" s="23">
        <f t="shared" si="114"/>
        <v>0</v>
      </c>
      <c r="S232" s="39">
        <f t="shared" si="120"/>
        <v>0</v>
      </c>
      <c r="T232" s="34">
        <f t="shared" si="95"/>
        <v>0</v>
      </c>
      <c r="U232" s="23">
        <f t="shared" si="103"/>
        <v>0</v>
      </c>
      <c r="V232" s="39">
        <f t="shared" si="121"/>
        <v>0</v>
      </c>
      <c r="W232" s="34">
        <f t="shared" si="96"/>
        <v>0</v>
      </c>
      <c r="X232" s="3">
        <f t="shared" si="104"/>
        <v>0</v>
      </c>
      <c r="Y232" s="39">
        <f t="shared" si="99"/>
        <v>48864133.695375174</v>
      </c>
      <c r="Z232" s="34">
        <f t="shared" si="100"/>
        <v>618089.30612550431</v>
      </c>
      <c r="AA232" s="3">
        <f t="shared" si="97"/>
        <v>305400.83559609484</v>
      </c>
      <c r="AB232" s="35"/>
      <c r="AD232">
        <v>212</v>
      </c>
      <c r="AE232" s="3">
        <f t="shared" si="105"/>
        <v>0</v>
      </c>
      <c r="AF232" s="3">
        <f t="shared" si="106"/>
        <v>0</v>
      </c>
      <c r="AG232" s="3">
        <f t="shared" si="107"/>
        <v>0</v>
      </c>
      <c r="AH232" s="3">
        <f t="shared" si="98"/>
        <v>923490.14172159915</v>
      </c>
    </row>
    <row r="233" spans="2:34">
      <c r="B233">
        <v>213</v>
      </c>
      <c r="C233" s="3">
        <f t="shared" si="108"/>
        <v>48246044.389249802</v>
      </c>
      <c r="D233">
        <f t="shared" si="115"/>
        <v>9.9000000000000005E-2</v>
      </c>
      <c r="E233" s="13">
        <f t="shared" si="109"/>
        <v>8.6498744788083837E-3</v>
      </c>
      <c r="F233" s="15">
        <f t="shared" si="116"/>
        <v>70353890.299097091</v>
      </c>
      <c r="G233" s="16">
        <f t="shared" si="117"/>
        <v>2.7964884839180126E-3</v>
      </c>
      <c r="H233" s="17">
        <f t="shared" si="110"/>
        <v>523409.76957246271</v>
      </c>
      <c r="I233" s="17">
        <f t="shared" si="111"/>
        <v>301537.77743281127</v>
      </c>
      <c r="J233" s="2">
        <f t="shared" si="118"/>
        <v>196743.84402025619</v>
      </c>
      <c r="K233" s="2">
        <f t="shared" si="101"/>
        <v>415620.41851077479</v>
      </c>
      <c r="L233" s="15">
        <f>K233/(1-SUM(G$21:G233))</f>
        <v>608552.32018305059</v>
      </c>
      <c r="M233" s="15">
        <f t="shared" si="102"/>
        <v>69745337.978914037</v>
      </c>
      <c r="N233" s="2">
        <f t="shared" si="112"/>
        <v>612364.26253103092</v>
      </c>
      <c r="O233" s="3">
        <f t="shared" si="113"/>
        <v>913902.03996384225</v>
      </c>
      <c r="P233" s="39">
        <f t="shared" si="119"/>
        <v>0</v>
      </c>
      <c r="Q233" s="34">
        <f t="shared" si="94"/>
        <v>0</v>
      </c>
      <c r="R233" s="23">
        <f t="shared" si="114"/>
        <v>0</v>
      </c>
      <c r="S233" s="39">
        <f t="shared" si="120"/>
        <v>0</v>
      </c>
      <c r="T233" s="34">
        <f t="shared" si="95"/>
        <v>0</v>
      </c>
      <c r="U233" s="23">
        <f t="shared" si="103"/>
        <v>0</v>
      </c>
      <c r="V233" s="39">
        <f t="shared" si="121"/>
        <v>0</v>
      </c>
      <c r="W233" s="34">
        <f t="shared" si="96"/>
        <v>0</v>
      </c>
      <c r="X233" s="3">
        <f t="shared" si="104"/>
        <v>0</v>
      </c>
      <c r="Y233" s="39">
        <f t="shared" si="99"/>
        <v>48246044.389249668</v>
      </c>
      <c r="Z233" s="34">
        <f t="shared" si="100"/>
        <v>612364.26253103092</v>
      </c>
      <c r="AA233" s="3">
        <f t="shared" si="97"/>
        <v>301537.7774328104</v>
      </c>
      <c r="AB233" s="35"/>
      <c r="AD233">
        <v>213</v>
      </c>
      <c r="AE233" s="3">
        <f t="shared" si="105"/>
        <v>0</v>
      </c>
      <c r="AF233" s="3">
        <f t="shared" si="106"/>
        <v>0</v>
      </c>
      <c r="AG233" s="3">
        <f t="shared" si="107"/>
        <v>0</v>
      </c>
      <c r="AH233" s="3">
        <f t="shared" si="98"/>
        <v>913902.03996384132</v>
      </c>
    </row>
    <row r="234" spans="2:34">
      <c r="B234">
        <v>214</v>
      </c>
      <c r="C234" s="3">
        <f t="shared" si="108"/>
        <v>47633680.126718774</v>
      </c>
      <c r="D234">
        <f t="shared" si="115"/>
        <v>9.9000000000000005E-2</v>
      </c>
      <c r="E234" s="13">
        <f t="shared" si="109"/>
        <v>8.6498744788083837E-3</v>
      </c>
      <c r="F234" s="15">
        <f t="shared" si="116"/>
        <v>69745337.978914037</v>
      </c>
      <c r="G234" s="16">
        <f t="shared" si="117"/>
        <v>2.8154230413612075E-3</v>
      </c>
      <c r="H234" s="17">
        <f t="shared" si="110"/>
        <v>518882.34076467884</v>
      </c>
      <c r="I234" s="17">
        <f t="shared" si="111"/>
        <v>297710.50079199235</v>
      </c>
      <c r="J234" s="2">
        <f t="shared" si="118"/>
        <v>196362.63157335948</v>
      </c>
      <c r="K234" s="2">
        <f t="shared" si="101"/>
        <v>410326.84194438881</v>
      </c>
      <c r="L234" s="15">
        <f>K234/(1-SUM(G$21:G234))</f>
        <v>603288.41899967974</v>
      </c>
      <c r="M234" s="15">
        <f t="shared" si="102"/>
        <v>69142049.559914351</v>
      </c>
      <c r="N234" s="2">
        <f t="shared" si="112"/>
        <v>606689.47351774829</v>
      </c>
      <c r="O234" s="3">
        <f t="shared" si="113"/>
        <v>904399.97430974059</v>
      </c>
      <c r="P234" s="39">
        <f t="shared" si="119"/>
        <v>0</v>
      </c>
      <c r="Q234" s="34">
        <f t="shared" si="94"/>
        <v>0</v>
      </c>
      <c r="R234" s="23">
        <f t="shared" si="114"/>
        <v>0</v>
      </c>
      <c r="S234" s="39">
        <f t="shared" si="120"/>
        <v>0</v>
      </c>
      <c r="T234" s="34">
        <f t="shared" si="95"/>
        <v>0</v>
      </c>
      <c r="U234" s="23">
        <f t="shared" si="103"/>
        <v>0</v>
      </c>
      <c r="V234" s="39">
        <f t="shared" si="121"/>
        <v>0</v>
      </c>
      <c r="W234" s="34">
        <f t="shared" si="96"/>
        <v>0</v>
      </c>
      <c r="X234" s="3">
        <f t="shared" si="104"/>
        <v>0</v>
      </c>
      <c r="Y234" s="39">
        <f t="shared" si="99"/>
        <v>47633680.12671864</v>
      </c>
      <c r="Z234" s="34">
        <f t="shared" si="100"/>
        <v>606689.47351774829</v>
      </c>
      <c r="AA234" s="3">
        <f t="shared" si="97"/>
        <v>297710.50079199148</v>
      </c>
      <c r="AB234" s="35"/>
      <c r="AD234">
        <v>214</v>
      </c>
      <c r="AE234" s="3">
        <f t="shared" si="105"/>
        <v>0</v>
      </c>
      <c r="AF234" s="3">
        <f t="shared" si="106"/>
        <v>0</v>
      </c>
      <c r="AG234" s="3">
        <f t="shared" si="107"/>
        <v>0</v>
      </c>
      <c r="AH234" s="3">
        <f t="shared" si="98"/>
        <v>904399.97430973977</v>
      </c>
    </row>
    <row r="235" spans="2:34">
      <c r="B235">
        <v>215</v>
      </c>
      <c r="C235" s="3">
        <f t="shared" si="108"/>
        <v>47026990.653201029</v>
      </c>
      <c r="D235">
        <f t="shared" si="115"/>
        <v>9.9000000000000005E-2</v>
      </c>
      <c r="E235" s="13">
        <f t="shared" si="109"/>
        <v>8.6498744788083837E-3</v>
      </c>
      <c r="F235" s="15">
        <f t="shared" si="116"/>
        <v>69142049.559914351</v>
      </c>
      <c r="G235" s="16">
        <f t="shared" si="117"/>
        <v>2.8344858015370905E-3</v>
      </c>
      <c r="H235" s="17">
        <f t="shared" si="110"/>
        <v>514394.07364779396</v>
      </c>
      <c r="I235" s="17">
        <f t="shared" si="111"/>
        <v>293918.69158250641</v>
      </c>
      <c r="J235" s="2">
        <f t="shared" si="118"/>
        <v>195982.15776675107</v>
      </c>
      <c r="K235" s="2">
        <f t="shared" si="101"/>
        <v>405082.34520151553</v>
      </c>
      <c r="L235" s="15">
        <f>K235/(1-SUM(G$21:G235))</f>
        <v>598070.04990081373</v>
      </c>
      <c r="M235" s="15">
        <f t="shared" si="102"/>
        <v>68543979.510013536</v>
      </c>
      <c r="N235" s="2">
        <f t="shared" si="112"/>
        <v>601064.50296826661</v>
      </c>
      <c r="O235" s="3">
        <f t="shared" si="113"/>
        <v>894983.19455077301</v>
      </c>
      <c r="P235" s="39">
        <f t="shared" si="119"/>
        <v>0</v>
      </c>
      <c r="Q235" s="34">
        <f t="shared" si="94"/>
        <v>0</v>
      </c>
      <c r="R235" s="23">
        <f t="shared" si="114"/>
        <v>0</v>
      </c>
      <c r="S235" s="39">
        <f t="shared" si="120"/>
        <v>0</v>
      </c>
      <c r="T235" s="34">
        <f t="shared" si="95"/>
        <v>0</v>
      </c>
      <c r="U235" s="23">
        <f t="shared" si="103"/>
        <v>0</v>
      </c>
      <c r="V235" s="39">
        <f t="shared" si="121"/>
        <v>0</v>
      </c>
      <c r="W235" s="34">
        <f t="shared" si="96"/>
        <v>0</v>
      </c>
      <c r="X235" s="3">
        <f t="shared" si="104"/>
        <v>0</v>
      </c>
      <c r="Y235" s="39">
        <f t="shared" si="99"/>
        <v>47026990.653200895</v>
      </c>
      <c r="Z235" s="34">
        <f t="shared" si="100"/>
        <v>601064.50296826661</v>
      </c>
      <c r="AA235" s="3">
        <f t="shared" si="97"/>
        <v>293918.69158250559</v>
      </c>
      <c r="AB235" s="35"/>
      <c r="AD235">
        <v>215</v>
      </c>
      <c r="AE235" s="3">
        <f t="shared" si="105"/>
        <v>0</v>
      </c>
      <c r="AF235" s="3">
        <f t="shared" si="106"/>
        <v>0</v>
      </c>
      <c r="AG235" s="3">
        <f t="shared" si="107"/>
        <v>0</v>
      </c>
      <c r="AH235" s="3">
        <f t="shared" si="98"/>
        <v>894983.1945507722</v>
      </c>
    </row>
    <row r="236" spans="2:34">
      <c r="B236">
        <v>216</v>
      </c>
      <c r="C236" s="3">
        <f t="shared" si="108"/>
        <v>46425926.150232762</v>
      </c>
      <c r="D236">
        <f t="shared" si="115"/>
        <v>9.9000000000000005E-2</v>
      </c>
      <c r="E236" s="13">
        <f t="shared" si="109"/>
        <v>8.6498744788083837E-3</v>
      </c>
      <c r="F236" s="15">
        <f t="shared" si="116"/>
        <v>68543979.510013536</v>
      </c>
      <c r="G236" s="16">
        <f t="shared" si="117"/>
        <v>2.853677632484999E-3</v>
      </c>
      <c r="H236" s="17">
        <f t="shared" si="110"/>
        <v>509944.6294780976</v>
      </c>
      <c r="I236" s="17">
        <f t="shared" si="111"/>
        <v>290162.03843895474</v>
      </c>
      <c r="J236" s="2">
        <f t="shared" si="118"/>
        <v>195602.42116923572</v>
      </c>
      <c r="K236" s="2">
        <f t="shared" si="101"/>
        <v>399886.4973710762</v>
      </c>
      <c r="L236" s="15">
        <f>K236/(1-SUM(G$21:G236))</f>
        <v>592896.81903963711</v>
      </c>
      <c r="M236" s="15">
        <f t="shared" si="102"/>
        <v>67951082.690973893</v>
      </c>
      <c r="N236" s="2">
        <f t="shared" si="112"/>
        <v>595488.91854031198</v>
      </c>
      <c r="O236" s="3">
        <f t="shared" si="113"/>
        <v>885650.9569792666</v>
      </c>
      <c r="P236" s="39">
        <f t="shared" si="119"/>
        <v>0</v>
      </c>
      <c r="Q236" s="34">
        <f t="shared" si="94"/>
        <v>0</v>
      </c>
      <c r="R236" s="23">
        <f t="shared" si="114"/>
        <v>0</v>
      </c>
      <c r="S236" s="39">
        <f t="shared" si="120"/>
        <v>0</v>
      </c>
      <c r="T236" s="34">
        <f t="shared" si="95"/>
        <v>0</v>
      </c>
      <c r="U236" s="23">
        <f t="shared" si="103"/>
        <v>0</v>
      </c>
      <c r="V236" s="39">
        <f t="shared" si="121"/>
        <v>0</v>
      </c>
      <c r="W236" s="34">
        <f t="shared" si="96"/>
        <v>0</v>
      </c>
      <c r="X236" s="3">
        <f t="shared" si="104"/>
        <v>0</v>
      </c>
      <c r="Y236" s="39">
        <f t="shared" si="99"/>
        <v>46425926.150232628</v>
      </c>
      <c r="Z236" s="34">
        <f t="shared" si="100"/>
        <v>595488.91854031198</v>
      </c>
      <c r="AA236" s="3">
        <f t="shared" si="97"/>
        <v>290162.03843895392</v>
      </c>
      <c r="AB236" s="35"/>
      <c r="AD236">
        <v>216</v>
      </c>
      <c r="AE236" s="3">
        <f t="shared" si="105"/>
        <v>0</v>
      </c>
      <c r="AF236" s="3">
        <f t="shared" si="106"/>
        <v>0</v>
      </c>
      <c r="AG236" s="3">
        <f t="shared" si="107"/>
        <v>0</v>
      </c>
      <c r="AH236" s="3">
        <f t="shared" si="98"/>
        <v>885650.9569792659</v>
      </c>
    </row>
    <row r="237" spans="2:34">
      <c r="B237">
        <v>217</v>
      </c>
      <c r="C237" s="3">
        <f t="shared" si="108"/>
        <v>45830437.231692448</v>
      </c>
      <c r="D237">
        <f t="shared" si="115"/>
        <v>9.9000000000000005E-2</v>
      </c>
      <c r="E237" s="13">
        <f t="shared" si="109"/>
        <v>8.6498744788083837E-3</v>
      </c>
      <c r="F237" s="15">
        <f t="shared" si="116"/>
        <v>67951082.690973893</v>
      </c>
      <c r="G237" s="16">
        <f t="shared" si="117"/>
        <v>2.8729994081216161E-3</v>
      </c>
      <c r="H237" s="17">
        <f t="shared" si="110"/>
        <v>505533.67244196951</v>
      </c>
      <c r="I237" s="17">
        <f t="shared" si="111"/>
        <v>286440.2326980778</v>
      </c>
      <c r="J237" s="2">
        <f t="shared" si="118"/>
        <v>195223.420352391</v>
      </c>
      <c r="K237" s="2">
        <f t="shared" si="101"/>
        <v>394738.87128167425</v>
      </c>
      <c r="L237" s="15">
        <f>K237/(1-SUM(G$21:G237))</f>
        <v>587768.33597605955</v>
      </c>
      <c r="M237" s="15">
        <f t="shared" si="102"/>
        <v>67363314.354997829</v>
      </c>
      <c r="N237" s="2">
        <f t="shared" si="112"/>
        <v>589962.29163406522</v>
      </c>
      <c r="O237" s="3">
        <f t="shared" si="113"/>
        <v>876402.52433214302</v>
      </c>
      <c r="P237" s="39">
        <f t="shared" si="119"/>
        <v>0</v>
      </c>
      <c r="Q237" s="34">
        <f t="shared" si="94"/>
        <v>0</v>
      </c>
      <c r="R237" s="23">
        <f t="shared" si="114"/>
        <v>0</v>
      </c>
      <c r="S237" s="39">
        <f t="shared" si="120"/>
        <v>0</v>
      </c>
      <c r="T237" s="34">
        <f t="shared" si="95"/>
        <v>0</v>
      </c>
      <c r="U237" s="23">
        <f t="shared" si="103"/>
        <v>0</v>
      </c>
      <c r="V237" s="39">
        <f t="shared" si="121"/>
        <v>0</v>
      </c>
      <c r="W237" s="34">
        <f t="shared" si="96"/>
        <v>0</v>
      </c>
      <c r="X237" s="3">
        <f t="shared" si="104"/>
        <v>0</v>
      </c>
      <c r="Y237" s="39">
        <f t="shared" si="99"/>
        <v>45830437.231692314</v>
      </c>
      <c r="Z237" s="34">
        <f t="shared" si="100"/>
        <v>589962.29163406522</v>
      </c>
      <c r="AA237" s="3">
        <f t="shared" si="97"/>
        <v>286440.23269807693</v>
      </c>
      <c r="AB237" s="35"/>
      <c r="AD237">
        <v>217</v>
      </c>
      <c r="AE237" s="3">
        <f t="shared" si="105"/>
        <v>0</v>
      </c>
      <c r="AF237" s="3">
        <f t="shared" si="106"/>
        <v>0</v>
      </c>
      <c r="AG237" s="3">
        <f t="shared" si="107"/>
        <v>0</v>
      </c>
      <c r="AH237" s="3">
        <f t="shared" si="98"/>
        <v>876402.5243321422</v>
      </c>
    </row>
    <row r="238" spans="2:34">
      <c r="B238">
        <v>218</v>
      </c>
      <c r="C238" s="3">
        <f t="shared" si="108"/>
        <v>45240474.94005838</v>
      </c>
      <c r="D238">
        <f t="shared" si="115"/>
        <v>9.9000000000000005E-2</v>
      </c>
      <c r="E238" s="13">
        <f t="shared" si="109"/>
        <v>8.6498744788083837E-3</v>
      </c>
      <c r="F238" s="15">
        <f t="shared" si="116"/>
        <v>67363314.354997829</v>
      </c>
      <c r="G238" s="16">
        <f t="shared" si="117"/>
        <v>2.892452008280773E-3</v>
      </c>
      <c r="H238" s="17">
        <f t="shared" si="110"/>
        <v>501160.86963053537</v>
      </c>
      <c r="I238" s="17">
        <f t="shared" si="111"/>
        <v>282752.96837536484</v>
      </c>
      <c r="J238" s="2">
        <f t="shared" si="118"/>
        <v>194845.15389056251</v>
      </c>
      <c r="K238" s="2">
        <f t="shared" si="101"/>
        <v>389639.04346922372</v>
      </c>
      <c r="L238" s="15">
        <f>K238/(1-SUM(G$21:G238))</f>
        <v>582684.21364724846</v>
      </c>
      <c r="M238" s="15">
        <f t="shared" si="102"/>
        <v>66780630.141350582</v>
      </c>
      <c r="N238" s="2">
        <f t="shared" si="112"/>
        <v>584484.19735978625</v>
      </c>
      <c r="O238" s="3">
        <f t="shared" si="113"/>
        <v>867237.16573515115</v>
      </c>
      <c r="P238" s="39">
        <f t="shared" si="119"/>
        <v>0</v>
      </c>
      <c r="Q238" s="34">
        <f t="shared" si="94"/>
        <v>0</v>
      </c>
      <c r="R238" s="23">
        <f t="shared" si="114"/>
        <v>0</v>
      </c>
      <c r="S238" s="39">
        <f t="shared" si="120"/>
        <v>0</v>
      </c>
      <c r="T238" s="34">
        <f t="shared" si="95"/>
        <v>0</v>
      </c>
      <c r="U238" s="23">
        <f t="shared" si="103"/>
        <v>0</v>
      </c>
      <c r="V238" s="39">
        <f t="shared" si="121"/>
        <v>0</v>
      </c>
      <c r="W238" s="34">
        <f t="shared" si="96"/>
        <v>0</v>
      </c>
      <c r="X238" s="3">
        <f t="shared" si="104"/>
        <v>0</v>
      </c>
      <c r="Y238" s="39">
        <f t="shared" si="99"/>
        <v>45240474.940058246</v>
      </c>
      <c r="Z238" s="34">
        <f t="shared" si="100"/>
        <v>584484.19735978625</v>
      </c>
      <c r="AA238" s="3">
        <f t="shared" si="97"/>
        <v>282752.96837536403</v>
      </c>
      <c r="AB238" s="35"/>
      <c r="AD238">
        <v>218</v>
      </c>
      <c r="AE238" s="3">
        <f t="shared" si="105"/>
        <v>0</v>
      </c>
      <c r="AF238" s="3">
        <f t="shared" si="106"/>
        <v>0</v>
      </c>
      <c r="AG238" s="3">
        <f t="shared" si="107"/>
        <v>0</v>
      </c>
      <c r="AH238" s="3">
        <f t="shared" si="98"/>
        <v>867237.16573515022</v>
      </c>
    </row>
    <row r="239" spans="2:34">
      <c r="B239">
        <v>219</v>
      </c>
      <c r="C239" s="3">
        <f t="shared" si="108"/>
        <v>44655990.742698595</v>
      </c>
      <c r="D239">
        <f t="shared" si="115"/>
        <v>9.9000000000000005E-2</v>
      </c>
      <c r="E239" s="13">
        <f t="shared" si="109"/>
        <v>8.6498744788083837E-3</v>
      </c>
      <c r="F239" s="15">
        <f t="shared" si="116"/>
        <v>66780630.141350582</v>
      </c>
      <c r="G239" s="16">
        <f t="shared" si="117"/>
        <v>2.9120363187535086E-3</v>
      </c>
      <c r="H239" s="17">
        <f t="shared" si="110"/>
        <v>496825.89101454074</v>
      </c>
      <c r="I239" s="17">
        <f t="shared" si="111"/>
        <v>279099.9421418662</v>
      </c>
      <c r="J239" s="2">
        <f t="shared" si="118"/>
        <v>194467.62036085816</v>
      </c>
      <c r="K239" s="2">
        <f t="shared" si="101"/>
        <v>384586.59414485801</v>
      </c>
      <c r="L239" s="15">
        <f>K239/(1-SUM(G$21:G239))</f>
        <v>577644.06833841675</v>
      </c>
      <c r="M239" s="15">
        <f t="shared" si="102"/>
        <v>66202986.073012166</v>
      </c>
      <c r="N239" s="2">
        <f t="shared" si="112"/>
        <v>579054.21450571623</v>
      </c>
      <c r="O239" s="3">
        <f t="shared" si="113"/>
        <v>858154.15664758231</v>
      </c>
      <c r="P239" s="39">
        <f t="shared" si="119"/>
        <v>0</v>
      </c>
      <c r="Q239" s="34">
        <f t="shared" si="94"/>
        <v>0</v>
      </c>
      <c r="R239" s="23">
        <f t="shared" si="114"/>
        <v>0</v>
      </c>
      <c r="S239" s="39">
        <f t="shared" si="120"/>
        <v>0</v>
      </c>
      <c r="T239" s="34">
        <f t="shared" si="95"/>
        <v>0</v>
      </c>
      <c r="U239" s="23">
        <f t="shared" si="103"/>
        <v>0</v>
      </c>
      <c r="V239" s="39">
        <f t="shared" si="121"/>
        <v>0</v>
      </c>
      <c r="W239" s="34">
        <f t="shared" si="96"/>
        <v>0</v>
      </c>
      <c r="X239" s="3">
        <f t="shared" si="104"/>
        <v>0</v>
      </c>
      <c r="Y239" s="39">
        <f t="shared" si="99"/>
        <v>44655990.742698461</v>
      </c>
      <c r="Z239" s="34">
        <f t="shared" si="100"/>
        <v>579054.21450571623</v>
      </c>
      <c r="AA239" s="3">
        <f t="shared" si="97"/>
        <v>279099.94214186538</v>
      </c>
      <c r="AB239" s="35"/>
      <c r="AD239">
        <v>219</v>
      </c>
      <c r="AE239" s="3">
        <f t="shared" si="105"/>
        <v>0</v>
      </c>
      <c r="AF239" s="3">
        <f t="shared" si="106"/>
        <v>0</v>
      </c>
      <c r="AG239" s="3">
        <f t="shared" si="107"/>
        <v>0</v>
      </c>
      <c r="AH239" s="3">
        <f t="shared" si="98"/>
        <v>858154.15664758161</v>
      </c>
    </row>
    <row r="240" spans="2:34">
      <c r="B240">
        <v>220</v>
      </c>
      <c r="C240" s="3">
        <f t="shared" si="108"/>
        <v>44076936.528192878</v>
      </c>
      <c r="D240">
        <f t="shared" si="115"/>
        <v>9.9000000000000005E-2</v>
      </c>
      <c r="E240" s="13">
        <f t="shared" si="109"/>
        <v>8.6498744788083837E-3</v>
      </c>
      <c r="F240" s="15">
        <f t="shared" si="116"/>
        <v>66202986.073012166</v>
      </c>
      <c r="G240" s="16">
        <f t="shared" si="117"/>
        <v>2.9317532313284022E-3</v>
      </c>
      <c r="H240" s="17">
        <f t="shared" si="110"/>
        <v>492528.40941944282</v>
      </c>
      <c r="I240" s="17">
        <f t="shared" si="111"/>
        <v>275480.8533012055</v>
      </c>
      <c r="J240" s="2">
        <f t="shared" si="118"/>
        <v>194090.81834314263</v>
      </c>
      <c r="K240" s="2">
        <f t="shared" si="101"/>
        <v>379581.10716311523</v>
      </c>
      <c r="L240" s="15">
        <f>K240/(1-SUM(G$21:G240))</f>
        <v>572647.51965386118</v>
      </c>
      <c r="M240" s="15">
        <f t="shared" si="102"/>
        <v>65630338.553358302</v>
      </c>
      <c r="N240" s="2">
        <f t="shared" si="112"/>
        <v>573671.92550625792</v>
      </c>
      <c r="O240" s="3">
        <f t="shared" si="113"/>
        <v>849152.77880746336</v>
      </c>
      <c r="P240" s="39">
        <f t="shared" si="119"/>
        <v>0</v>
      </c>
      <c r="Q240" s="34">
        <f t="shared" si="94"/>
        <v>0</v>
      </c>
      <c r="R240" s="23">
        <f t="shared" si="114"/>
        <v>0</v>
      </c>
      <c r="S240" s="39">
        <f t="shared" si="120"/>
        <v>0</v>
      </c>
      <c r="T240" s="34">
        <f t="shared" si="95"/>
        <v>0</v>
      </c>
      <c r="U240" s="23">
        <f t="shared" si="103"/>
        <v>0</v>
      </c>
      <c r="V240" s="39">
        <f t="shared" si="121"/>
        <v>0</v>
      </c>
      <c r="W240" s="34">
        <f t="shared" si="96"/>
        <v>0</v>
      </c>
      <c r="X240" s="3">
        <f t="shared" si="104"/>
        <v>0</v>
      </c>
      <c r="Y240" s="39">
        <f t="shared" si="99"/>
        <v>44076936.528192744</v>
      </c>
      <c r="Z240" s="34">
        <f t="shared" si="100"/>
        <v>573671.92550625792</v>
      </c>
      <c r="AA240" s="3">
        <f t="shared" si="97"/>
        <v>275480.85330120462</v>
      </c>
      <c r="AB240" s="35"/>
      <c r="AD240">
        <v>220</v>
      </c>
      <c r="AE240" s="3">
        <f t="shared" si="105"/>
        <v>0</v>
      </c>
      <c r="AF240" s="3">
        <f t="shared" si="106"/>
        <v>0</v>
      </c>
      <c r="AG240" s="3">
        <f t="shared" si="107"/>
        <v>0</v>
      </c>
      <c r="AH240" s="3">
        <f t="shared" si="98"/>
        <v>849152.77880746254</v>
      </c>
    </row>
    <row r="241" spans="2:34">
      <c r="B241">
        <v>221</v>
      </c>
      <c r="C241" s="3">
        <f t="shared" si="108"/>
        <v>43503264.602686621</v>
      </c>
      <c r="D241">
        <f t="shared" si="115"/>
        <v>9.9000000000000005E-2</v>
      </c>
      <c r="E241" s="13">
        <f t="shared" si="109"/>
        <v>8.6498744788083837E-3</v>
      </c>
      <c r="F241" s="15">
        <f t="shared" si="116"/>
        <v>65630338.553358302</v>
      </c>
      <c r="G241" s="16">
        <f t="shared" si="117"/>
        <v>2.9516036438321886E-3</v>
      </c>
      <c r="H241" s="17">
        <f t="shared" si="110"/>
        <v>488268.10050071735</v>
      </c>
      <c r="I241" s="17">
        <f t="shared" si="111"/>
        <v>271895.40376679139</v>
      </c>
      <c r="J241" s="2">
        <f t="shared" si="118"/>
        <v>193714.74642003255</v>
      </c>
      <c r="K241" s="2">
        <f t="shared" si="101"/>
        <v>374622.16999039968</v>
      </c>
      <c r="L241" s="15">
        <f>K241/(1-SUM(G$21:G241))</f>
        <v>567694.19048825442</v>
      </c>
      <c r="M241" s="15">
        <f t="shared" si="102"/>
        <v>65062644.362870045</v>
      </c>
      <c r="N241" s="2">
        <f t="shared" si="112"/>
        <v>568336.9164104322</v>
      </c>
      <c r="O241" s="3">
        <f t="shared" si="113"/>
        <v>840232.32017722353</v>
      </c>
      <c r="P241" s="39">
        <f t="shared" si="119"/>
        <v>0</v>
      </c>
      <c r="Q241" s="34">
        <f t="shared" si="94"/>
        <v>0</v>
      </c>
      <c r="R241" s="23">
        <f t="shared" si="114"/>
        <v>0</v>
      </c>
      <c r="S241" s="39">
        <f t="shared" si="120"/>
        <v>0</v>
      </c>
      <c r="T241" s="34">
        <f t="shared" si="95"/>
        <v>0</v>
      </c>
      <c r="U241" s="23">
        <f t="shared" si="103"/>
        <v>0</v>
      </c>
      <c r="V241" s="39">
        <f t="shared" si="121"/>
        <v>0</v>
      </c>
      <c r="W241" s="34">
        <f t="shared" si="96"/>
        <v>0</v>
      </c>
      <c r="X241" s="3">
        <f t="shared" si="104"/>
        <v>0</v>
      </c>
      <c r="Y241" s="39">
        <f t="shared" si="99"/>
        <v>43503264.602686487</v>
      </c>
      <c r="Z241" s="34">
        <f t="shared" si="100"/>
        <v>568336.9164104322</v>
      </c>
      <c r="AA241" s="3">
        <f t="shared" si="97"/>
        <v>271895.40376679052</v>
      </c>
      <c r="AB241" s="35"/>
      <c r="AD241">
        <v>221</v>
      </c>
      <c r="AE241" s="3">
        <f t="shared" si="105"/>
        <v>0</v>
      </c>
      <c r="AF241" s="3">
        <f t="shared" si="106"/>
        <v>0</v>
      </c>
      <c r="AG241" s="3">
        <f t="shared" si="107"/>
        <v>0</v>
      </c>
      <c r="AH241" s="3">
        <f t="shared" si="98"/>
        <v>840232.32017722272</v>
      </c>
    </row>
    <row r="242" spans="2:34">
      <c r="B242">
        <v>222</v>
      </c>
      <c r="C242" s="3">
        <f t="shared" si="108"/>
        <v>42934927.68627619</v>
      </c>
      <c r="D242">
        <f t="shared" si="115"/>
        <v>9.9000000000000005E-2</v>
      </c>
      <c r="E242" s="13">
        <f t="shared" si="109"/>
        <v>8.6498744788083837E-3</v>
      </c>
      <c r="F242" s="15">
        <f t="shared" si="116"/>
        <v>65062644.362870045</v>
      </c>
      <c r="G242" s="16">
        <f t="shared" si="117"/>
        <v>2.9715884601706354E-3</v>
      </c>
      <c r="H242" s="17">
        <f t="shared" si="110"/>
        <v>484044.64271937986</v>
      </c>
      <c r="I242" s="17">
        <f t="shared" si="111"/>
        <v>268343.29803922615</v>
      </c>
      <c r="J242" s="2">
        <f t="shared" si="118"/>
        <v>193339.40317689066</v>
      </c>
      <c r="K242" s="2">
        <f t="shared" si="101"/>
        <v>369709.37367371609</v>
      </c>
      <c r="L242" s="15">
        <f>K242/(1-SUM(G$21:G242))</f>
        <v>562783.70699818234</v>
      </c>
      <c r="M242" s="15">
        <f t="shared" si="102"/>
        <v>64499860.655871861</v>
      </c>
      <c r="N242" s="2">
        <f t="shared" si="112"/>
        <v>563048.77685060678</v>
      </c>
      <c r="O242" s="3">
        <f t="shared" si="113"/>
        <v>831392.07488983287</v>
      </c>
      <c r="P242" s="39">
        <f t="shared" si="119"/>
        <v>0</v>
      </c>
      <c r="Q242" s="34">
        <f t="shared" si="94"/>
        <v>0</v>
      </c>
      <c r="R242" s="23">
        <f t="shared" si="114"/>
        <v>0</v>
      </c>
      <c r="S242" s="39">
        <f t="shared" si="120"/>
        <v>0</v>
      </c>
      <c r="T242" s="34">
        <f t="shared" si="95"/>
        <v>0</v>
      </c>
      <c r="U242" s="23">
        <f t="shared" si="103"/>
        <v>0</v>
      </c>
      <c r="V242" s="39">
        <f t="shared" si="121"/>
        <v>0</v>
      </c>
      <c r="W242" s="34">
        <f t="shared" si="96"/>
        <v>0</v>
      </c>
      <c r="X242" s="3">
        <f t="shared" si="104"/>
        <v>0</v>
      </c>
      <c r="Y242" s="39">
        <f t="shared" si="99"/>
        <v>42934927.686276056</v>
      </c>
      <c r="Z242" s="34">
        <f t="shared" si="100"/>
        <v>563048.77685060678</v>
      </c>
      <c r="AA242" s="3">
        <f t="shared" si="97"/>
        <v>268343.29803922534</v>
      </c>
      <c r="AB242" s="35"/>
      <c r="AD242">
        <v>222</v>
      </c>
      <c r="AE242" s="3">
        <f t="shared" si="105"/>
        <v>0</v>
      </c>
      <c r="AF242" s="3">
        <f t="shared" si="106"/>
        <v>0</v>
      </c>
      <c r="AG242" s="3">
        <f t="shared" si="107"/>
        <v>0</v>
      </c>
      <c r="AH242" s="3">
        <f t="shared" si="98"/>
        <v>831392.07488983218</v>
      </c>
    </row>
    <row r="243" spans="2:34">
      <c r="B243">
        <v>223</v>
      </c>
      <c r="C243" s="3">
        <f t="shared" si="108"/>
        <v>42371878.909425586</v>
      </c>
      <c r="D243">
        <f t="shared" si="115"/>
        <v>9.9000000000000005E-2</v>
      </c>
      <c r="E243" s="13">
        <f t="shared" si="109"/>
        <v>8.6498744788083837E-3</v>
      </c>
      <c r="F243" s="15">
        <f t="shared" si="116"/>
        <v>64499860.655871861</v>
      </c>
      <c r="G243" s="16">
        <f t="shared" si="117"/>
        <v>2.991708590369708E-3</v>
      </c>
      <c r="H243" s="17">
        <f t="shared" si="110"/>
        <v>479857.7173177175</v>
      </c>
      <c r="I243" s="17">
        <f t="shared" si="111"/>
        <v>264824.24318390992</v>
      </c>
      <c r="J243" s="2">
        <f t="shared" si="118"/>
        <v>192964.78720182099</v>
      </c>
      <c r="K243" s="2">
        <f t="shared" si="101"/>
        <v>364842.31280967384</v>
      </c>
      <c r="L243" s="15">
        <f>K243/(1-SUM(G$21:G243))</f>
        <v>557915.69857392961</v>
      </c>
      <c r="M243" s="15">
        <f t="shared" si="102"/>
        <v>63941944.957297929</v>
      </c>
      <c r="N243" s="2">
        <f t="shared" si="112"/>
        <v>557807.10001149483</v>
      </c>
      <c r="O243" s="3">
        <f t="shared" si="113"/>
        <v>822631.34319540474</v>
      </c>
      <c r="P243" s="39">
        <f t="shared" si="119"/>
        <v>0</v>
      </c>
      <c r="Q243" s="34">
        <f t="shared" si="94"/>
        <v>0</v>
      </c>
      <c r="R243" s="23">
        <f t="shared" si="114"/>
        <v>0</v>
      </c>
      <c r="S243" s="39">
        <f t="shared" si="120"/>
        <v>0</v>
      </c>
      <c r="T243" s="34">
        <f t="shared" si="95"/>
        <v>0</v>
      </c>
      <c r="U243" s="23">
        <f t="shared" si="103"/>
        <v>0</v>
      </c>
      <c r="V243" s="39">
        <f t="shared" si="121"/>
        <v>0</v>
      </c>
      <c r="W243" s="34">
        <f t="shared" si="96"/>
        <v>0</v>
      </c>
      <c r="X243" s="3">
        <f t="shared" si="104"/>
        <v>0</v>
      </c>
      <c r="Y243" s="39">
        <f t="shared" si="99"/>
        <v>42371878.909425452</v>
      </c>
      <c r="Z243" s="34">
        <f t="shared" si="100"/>
        <v>557807.10001149483</v>
      </c>
      <c r="AA243" s="3">
        <f t="shared" si="97"/>
        <v>264824.24318390904</v>
      </c>
      <c r="AB243" s="35"/>
      <c r="AD243">
        <v>223</v>
      </c>
      <c r="AE243" s="3">
        <f t="shared" si="105"/>
        <v>0</v>
      </c>
      <c r="AF243" s="3">
        <f t="shared" si="106"/>
        <v>0</v>
      </c>
      <c r="AG243" s="3">
        <f t="shared" si="107"/>
        <v>0</v>
      </c>
      <c r="AH243" s="3">
        <f t="shared" si="98"/>
        <v>822631.34319540393</v>
      </c>
    </row>
    <row r="244" spans="2:34">
      <c r="B244">
        <v>224</v>
      </c>
      <c r="C244" s="3">
        <f t="shared" si="108"/>
        <v>41814071.809414089</v>
      </c>
      <c r="D244">
        <f t="shared" si="115"/>
        <v>9.9000000000000005E-2</v>
      </c>
      <c r="E244" s="13">
        <f t="shared" si="109"/>
        <v>8.6498744788083837E-3</v>
      </c>
      <c r="F244" s="15">
        <f t="shared" si="116"/>
        <v>63941944.957297929</v>
      </c>
      <c r="G244" s="16">
        <f t="shared" si="117"/>
        <v>3.0119649506170037E-3</v>
      </c>
      <c r="H244" s="17">
        <f t="shared" si="110"/>
        <v>475707.00829523173</v>
      </c>
      <c r="I244" s="17">
        <f t="shared" si="111"/>
        <v>261337.94880883803</v>
      </c>
      <c r="J244" s="2">
        <f t="shared" si="118"/>
        <v>192590.89708566302</v>
      </c>
      <c r="K244" s="2">
        <f t="shared" si="101"/>
        <v>360020.58551375987</v>
      </c>
      <c r="L244" s="15">
        <f>K244/(1-SUM(G$21:G244))</f>
        <v>553089.7978115083</v>
      </c>
      <c r="M244" s="15">
        <f t="shared" si="102"/>
        <v>63388855.15948642</v>
      </c>
      <c r="N244" s="2">
        <f t="shared" si="112"/>
        <v>552611.48259942292</v>
      </c>
      <c r="O244" s="3">
        <f t="shared" si="113"/>
        <v>813949.43140826095</v>
      </c>
      <c r="P244" s="39">
        <f t="shared" si="119"/>
        <v>0</v>
      </c>
      <c r="Q244" s="34">
        <f t="shared" si="94"/>
        <v>0</v>
      </c>
      <c r="R244" s="23">
        <f t="shared" si="114"/>
        <v>0</v>
      </c>
      <c r="S244" s="39">
        <f t="shared" si="120"/>
        <v>0</v>
      </c>
      <c r="T244" s="34">
        <f t="shared" si="95"/>
        <v>0</v>
      </c>
      <c r="U244" s="23">
        <f t="shared" si="103"/>
        <v>0</v>
      </c>
      <c r="V244" s="39">
        <f t="shared" si="121"/>
        <v>0</v>
      </c>
      <c r="W244" s="34">
        <f t="shared" si="96"/>
        <v>0</v>
      </c>
      <c r="X244" s="3">
        <f t="shared" si="104"/>
        <v>0</v>
      </c>
      <c r="Y244" s="39">
        <f t="shared" si="99"/>
        <v>41814071.809413955</v>
      </c>
      <c r="Z244" s="34">
        <f t="shared" si="100"/>
        <v>552611.48259942292</v>
      </c>
      <c r="AA244" s="3">
        <f t="shared" si="97"/>
        <v>261337.94880883722</v>
      </c>
      <c r="AB244" s="35"/>
      <c r="AD244">
        <v>224</v>
      </c>
      <c r="AE244" s="3">
        <f t="shared" si="105"/>
        <v>0</v>
      </c>
      <c r="AF244" s="3">
        <f t="shared" si="106"/>
        <v>0</v>
      </c>
      <c r="AG244" s="3">
        <f t="shared" si="107"/>
        <v>0</v>
      </c>
      <c r="AH244" s="3">
        <f t="shared" si="98"/>
        <v>813949.43140826013</v>
      </c>
    </row>
    <row r="245" spans="2:34">
      <c r="B245">
        <v>225</v>
      </c>
      <c r="C245" s="3">
        <f t="shared" si="108"/>
        <v>41261460.326814659</v>
      </c>
      <c r="D245">
        <f t="shared" si="115"/>
        <v>9.9000000000000005E-2</v>
      </c>
      <c r="E245" s="13">
        <f t="shared" si="109"/>
        <v>8.6498744788083837E-3</v>
      </c>
      <c r="F245" s="15">
        <f t="shared" si="116"/>
        <v>63388855.15948642</v>
      </c>
      <c r="G245" s="16">
        <f t="shared" si="117"/>
        <v>3.032358463303473E-3</v>
      </c>
      <c r="H245" s="17">
        <f t="shared" si="110"/>
        <v>471592.20238478843</v>
      </c>
      <c r="I245" s="17">
        <f t="shared" si="111"/>
        <v>257884.1270425916</v>
      </c>
      <c r="J245" s="2">
        <f t="shared" si="118"/>
        <v>192217.73142198668</v>
      </c>
      <c r="K245" s="2">
        <f t="shared" si="101"/>
        <v>355243.7933898773</v>
      </c>
      <c r="L245" s="15">
        <f>K245/(1-SUM(G$21:G245))</f>
        <v>548305.64048492943</v>
      </c>
      <c r="M245" s="15">
        <f t="shared" si="102"/>
        <v>62840549.519001491</v>
      </c>
      <c r="N245" s="2">
        <f t="shared" si="112"/>
        <v>547461.52481186402</v>
      </c>
      <c r="O245" s="3">
        <f t="shared" si="113"/>
        <v>805345.65185445559</v>
      </c>
      <c r="P245" s="39">
        <f t="shared" si="119"/>
        <v>0</v>
      </c>
      <c r="Q245" s="34">
        <f t="shared" si="94"/>
        <v>0</v>
      </c>
      <c r="R245" s="23">
        <f t="shared" si="114"/>
        <v>0</v>
      </c>
      <c r="S245" s="39">
        <f t="shared" si="120"/>
        <v>0</v>
      </c>
      <c r="T245" s="34">
        <f t="shared" si="95"/>
        <v>0</v>
      </c>
      <c r="U245" s="23">
        <f t="shared" si="103"/>
        <v>0</v>
      </c>
      <c r="V245" s="39">
        <f t="shared" si="121"/>
        <v>0</v>
      </c>
      <c r="W245" s="34">
        <f t="shared" si="96"/>
        <v>0</v>
      </c>
      <c r="X245" s="3">
        <f t="shared" si="104"/>
        <v>0</v>
      </c>
      <c r="Y245" s="39">
        <f t="shared" si="99"/>
        <v>41261460.326814532</v>
      </c>
      <c r="Z245" s="34">
        <f t="shared" si="100"/>
        <v>547461.52481186402</v>
      </c>
      <c r="AA245" s="3">
        <f t="shared" si="97"/>
        <v>257884.12704259084</v>
      </c>
      <c r="AB245" s="35"/>
      <c r="AD245">
        <v>225</v>
      </c>
      <c r="AE245" s="3">
        <f t="shared" si="105"/>
        <v>0</v>
      </c>
      <c r="AF245" s="3">
        <f t="shared" si="106"/>
        <v>0</v>
      </c>
      <c r="AG245" s="3">
        <f t="shared" si="107"/>
        <v>0</v>
      </c>
      <c r="AH245" s="3">
        <f t="shared" si="98"/>
        <v>805345.65185445489</v>
      </c>
    </row>
    <row r="246" spans="2:34">
      <c r="B246">
        <v>226</v>
      </c>
      <c r="C246" s="3">
        <f t="shared" si="108"/>
        <v>40713998.802002795</v>
      </c>
      <c r="D246">
        <f t="shared" si="115"/>
        <v>9.9000000000000005E-2</v>
      </c>
      <c r="E246" s="13">
        <f t="shared" si="109"/>
        <v>8.6498744788083837E-3</v>
      </c>
      <c r="F246" s="15">
        <f t="shared" si="116"/>
        <v>62840549.519001491</v>
      </c>
      <c r="G246" s="16">
        <f t="shared" si="117"/>
        <v>3.0528900570654239E-3</v>
      </c>
      <c r="H246" s="17">
        <f t="shared" si="110"/>
        <v>467512.98902897525</v>
      </c>
      <c r="I246" s="17">
        <f t="shared" si="111"/>
        <v>254462.49251251746</v>
      </c>
      <c r="J246" s="2">
        <f t="shared" si="118"/>
        <v>191845.28880708705</v>
      </c>
      <c r="K246" s="2">
        <f t="shared" si="101"/>
        <v>350511.54150014702</v>
      </c>
      <c r="L246" s="15">
        <f>K246/(1-SUM(G$21:G246))</f>
        <v>543562.86551871209</v>
      </c>
      <c r="M246" s="15">
        <f t="shared" si="102"/>
        <v>62296986.65348278</v>
      </c>
      <c r="N246" s="2">
        <f t="shared" si="112"/>
        <v>542356.83030723408</v>
      </c>
      <c r="O246" s="3">
        <f t="shared" si="113"/>
        <v>796819.32281975145</v>
      </c>
      <c r="P246" s="39">
        <f t="shared" si="119"/>
        <v>0</v>
      </c>
      <c r="Q246" s="34">
        <f t="shared" si="94"/>
        <v>0</v>
      </c>
      <c r="R246" s="23">
        <f t="shared" si="114"/>
        <v>0</v>
      </c>
      <c r="S246" s="39">
        <f t="shared" si="120"/>
        <v>0</v>
      </c>
      <c r="T246" s="34">
        <f t="shared" si="95"/>
        <v>0</v>
      </c>
      <c r="U246" s="23">
        <f t="shared" si="103"/>
        <v>0</v>
      </c>
      <c r="V246" s="39">
        <f t="shared" si="121"/>
        <v>0</v>
      </c>
      <c r="W246" s="34">
        <f t="shared" si="96"/>
        <v>0</v>
      </c>
      <c r="X246" s="3">
        <f t="shared" si="104"/>
        <v>0</v>
      </c>
      <c r="Y246" s="39">
        <f t="shared" si="99"/>
        <v>40713998.802002668</v>
      </c>
      <c r="Z246" s="34">
        <f t="shared" si="100"/>
        <v>542356.83030723408</v>
      </c>
      <c r="AA246" s="3">
        <f t="shared" si="97"/>
        <v>254462.49251251668</v>
      </c>
      <c r="AB246" s="35"/>
      <c r="AD246">
        <v>226</v>
      </c>
      <c r="AE246" s="3">
        <f t="shared" si="105"/>
        <v>0</v>
      </c>
      <c r="AF246" s="3">
        <f t="shared" si="106"/>
        <v>0</v>
      </c>
      <c r="AG246" s="3">
        <f t="shared" si="107"/>
        <v>0</v>
      </c>
      <c r="AH246" s="3">
        <f t="shared" si="98"/>
        <v>796819.32281975076</v>
      </c>
    </row>
    <row r="247" spans="2:34">
      <c r="B247">
        <v>227</v>
      </c>
      <c r="C247" s="3">
        <f t="shared" si="108"/>
        <v>40171641.971695565</v>
      </c>
      <c r="D247">
        <f t="shared" si="115"/>
        <v>9.9000000000000005E-2</v>
      </c>
      <c r="E247" s="13">
        <f t="shared" si="109"/>
        <v>8.6498744788083837E-3</v>
      </c>
      <c r="F247" s="15">
        <f t="shared" si="116"/>
        <v>62296986.65348278</v>
      </c>
      <c r="G247" s="16">
        <f t="shared" si="117"/>
        <v>3.0735606668268046E-3</v>
      </c>
      <c r="H247" s="17">
        <f t="shared" si="110"/>
        <v>463469.06035666197</v>
      </c>
      <c r="I247" s="17">
        <f t="shared" si="111"/>
        <v>251072.7623230973</v>
      </c>
      <c r="J247" s="2">
        <f t="shared" si="118"/>
        <v>191473.56783997908</v>
      </c>
      <c r="K247" s="2">
        <f t="shared" si="101"/>
        <v>345823.43833497172</v>
      </c>
      <c r="L247" s="15">
        <f>K247/(1-SUM(G$21:G247))</f>
        <v>538861.1149606338</v>
      </c>
      <c r="M247" s="15">
        <f t="shared" si="102"/>
        <v>61758125.538522147</v>
      </c>
      <c r="N247" s="2">
        <f t="shared" si="112"/>
        <v>537297.00617495086</v>
      </c>
      <c r="O247" s="3">
        <f t="shared" si="113"/>
        <v>788369.76849804819</v>
      </c>
      <c r="P247" s="39">
        <f t="shared" si="119"/>
        <v>0</v>
      </c>
      <c r="Q247" s="34">
        <f t="shared" si="94"/>
        <v>0</v>
      </c>
      <c r="R247" s="23">
        <f t="shared" si="114"/>
        <v>0</v>
      </c>
      <c r="S247" s="39">
        <f t="shared" si="120"/>
        <v>0</v>
      </c>
      <c r="T247" s="34">
        <f t="shared" si="95"/>
        <v>0</v>
      </c>
      <c r="U247" s="23">
        <f t="shared" si="103"/>
        <v>0</v>
      </c>
      <c r="V247" s="39">
        <f t="shared" si="121"/>
        <v>0</v>
      </c>
      <c r="W247" s="34">
        <f t="shared" si="96"/>
        <v>0</v>
      </c>
      <c r="X247" s="3">
        <f t="shared" si="104"/>
        <v>0</v>
      </c>
      <c r="Y247" s="39">
        <f t="shared" si="99"/>
        <v>40171641.971695438</v>
      </c>
      <c r="Z247" s="34">
        <f t="shared" si="100"/>
        <v>537297.00617495086</v>
      </c>
      <c r="AA247" s="3">
        <f t="shared" si="97"/>
        <v>251072.76232309648</v>
      </c>
      <c r="AB247" s="35"/>
      <c r="AD247">
        <v>227</v>
      </c>
      <c r="AE247" s="3">
        <f t="shared" si="105"/>
        <v>0</v>
      </c>
      <c r="AF247" s="3">
        <f t="shared" si="106"/>
        <v>0</v>
      </c>
      <c r="AG247" s="3">
        <f t="shared" si="107"/>
        <v>0</v>
      </c>
      <c r="AH247" s="3">
        <f t="shared" si="98"/>
        <v>788369.76849804737</v>
      </c>
    </row>
    <row r="248" spans="2:34">
      <c r="B248">
        <v>228</v>
      </c>
      <c r="C248" s="3">
        <f t="shared" si="108"/>
        <v>39634344.965520613</v>
      </c>
      <c r="D248">
        <f t="shared" si="115"/>
        <v>9.9000000000000005E-2</v>
      </c>
      <c r="E248" s="13">
        <f t="shared" si="109"/>
        <v>8.6498744788083837E-3</v>
      </c>
      <c r="F248" s="15">
        <f t="shared" si="116"/>
        <v>61758125.538522147</v>
      </c>
      <c r="G248" s="16">
        <f t="shared" si="117"/>
        <v>3.0943712338417791E-3</v>
      </c>
      <c r="H248" s="17">
        <f t="shared" si="110"/>
        <v>459460.11115976557</v>
      </c>
      <c r="I248" s="17">
        <f t="shared" si="111"/>
        <v>247714.65603450383</v>
      </c>
      <c r="J248" s="2">
        <f t="shared" si="118"/>
        <v>191102.56712239227</v>
      </c>
      <c r="K248" s="2">
        <f t="shared" si="101"/>
        <v>341179.09578335757</v>
      </c>
      <c r="L248" s="15">
        <f>K248/(1-SUM(G$21:G248))</f>
        <v>534200.03395471361</v>
      </c>
      <c r="M248" s="15">
        <f t="shared" si="102"/>
        <v>61223925.504567429</v>
      </c>
      <c r="N248" s="2">
        <f t="shared" si="112"/>
        <v>532281.66290574986</v>
      </c>
      <c r="O248" s="3">
        <f t="shared" si="113"/>
        <v>779996.3189402537</v>
      </c>
      <c r="P248" s="39">
        <f t="shared" si="119"/>
        <v>0</v>
      </c>
      <c r="Q248" s="34">
        <f t="shared" si="94"/>
        <v>0</v>
      </c>
      <c r="R248" s="23">
        <f t="shared" si="114"/>
        <v>0</v>
      </c>
      <c r="S248" s="39">
        <f t="shared" si="120"/>
        <v>0</v>
      </c>
      <c r="T248" s="34">
        <f t="shared" si="95"/>
        <v>0</v>
      </c>
      <c r="U248" s="23">
        <f t="shared" si="103"/>
        <v>0</v>
      </c>
      <c r="V248" s="39">
        <f t="shared" si="121"/>
        <v>0</v>
      </c>
      <c r="W248" s="34">
        <f t="shared" si="96"/>
        <v>0</v>
      </c>
      <c r="X248" s="3">
        <f t="shared" si="104"/>
        <v>0</v>
      </c>
      <c r="Y248" s="39">
        <f t="shared" si="99"/>
        <v>39634344.965520486</v>
      </c>
      <c r="Z248" s="34">
        <f t="shared" si="100"/>
        <v>532281.66290574986</v>
      </c>
      <c r="AA248" s="3">
        <f t="shared" si="97"/>
        <v>247714.65603450302</v>
      </c>
      <c r="AB248" s="35"/>
      <c r="AD248">
        <v>228</v>
      </c>
      <c r="AE248" s="3">
        <f t="shared" si="105"/>
        <v>0</v>
      </c>
      <c r="AF248" s="3">
        <f t="shared" si="106"/>
        <v>0</v>
      </c>
      <c r="AG248" s="3">
        <f t="shared" si="107"/>
        <v>0</v>
      </c>
      <c r="AH248" s="3">
        <f t="shared" si="98"/>
        <v>779996.31894025288</v>
      </c>
    </row>
    <row r="249" spans="2:34">
      <c r="B249">
        <v>229</v>
      </c>
      <c r="C249" s="3">
        <f t="shared" si="108"/>
        <v>39102063.30261486</v>
      </c>
      <c r="D249">
        <f t="shared" si="115"/>
        <v>9.9000000000000005E-2</v>
      </c>
      <c r="E249" s="13">
        <f t="shared" si="109"/>
        <v>8.6498744788083837E-3</v>
      </c>
      <c r="F249" s="15">
        <f t="shared" si="116"/>
        <v>61223925.504567429</v>
      </c>
      <c r="G249" s="16">
        <f t="shared" si="117"/>
        <v>3.1153227057375823E-3</v>
      </c>
      <c r="H249" s="17">
        <f t="shared" si="110"/>
        <v>455485.83887021412</v>
      </c>
      <c r="I249" s="17">
        <f t="shared" si="111"/>
        <v>244387.89564134285</v>
      </c>
      <c r="J249" s="2">
        <f t="shared" si="118"/>
        <v>190732.28525876519</v>
      </c>
      <c r="K249" s="2">
        <f t="shared" si="101"/>
        <v>336578.12910349359</v>
      </c>
      <c r="L249" s="15">
        <f>K249/(1-SUM(G$21:G249))</f>
        <v>529579.27071443025</v>
      </c>
      <c r="M249" s="15">
        <f t="shared" si="102"/>
        <v>60694346.233852997</v>
      </c>
      <c r="N249" s="2">
        <f t="shared" si="112"/>
        <v>527310.41436225874</v>
      </c>
      <c r="O249" s="3">
        <f t="shared" si="113"/>
        <v>771698.31000360171</v>
      </c>
      <c r="P249" s="39">
        <f t="shared" si="119"/>
        <v>0</v>
      </c>
      <c r="Q249" s="34">
        <f t="shared" si="94"/>
        <v>0</v>
      </c>
      <c r="R249" s="23">
        <f t="shared" si="114"/>
        <v>0</v>
      </c>
      <c r="S249" s="39">
        <f t="shared" si="120"/>
        <v>0</v>
      </c>
      <c r="T249" s="34">
        <f t="shared" si="95"/>
        <v>0</v>
      </c>
      <c r="U249" s="23">
        <f t="shared" si="103"/>
        <v>0</v>
      </c>
      <c r="V249" s="39">
        <f t="shared" si="121"/>
        <v>0</v>
      </c>
      <c r="W249" s="34">
        <f t="shared" si="96"/>
        <v>0</v>
      </c>
      <c r="X249" s="3">
        <f t="shared" si="104"/>
        <v>0</v>
      </c>
      <c r="Y249" s="39">
        <f t="shared" si="99"/>
        <v>39102063.302614734</v>
      </c>
      <c r="Z249" s="34">
        <f t="shared" si="100"/>
        <v>527310.41436225874</v>
      </c>
      <c r="AA249" s="3">
        <f t="shared" si="97"/>
        <v>244387.89564134207</v>
      </c>
      <c r="AB249" s="35"/>
      <c r="AD249">
        <v>229</v>
      </c>
      <c r="AE249" s="3">
        <f t="shared" si="105"/>
        <v>0</v>
      </c>
      <c r="AF249" s="3">
        <f t="shared" si="106"/>
        <v>0</v>
      </c>
      <c r="AG249" s="3">
        <f t="shared" si="107"/>
        <v>0</v>
      </c>
      <c r="AH249" s="3">
        <f t="shared" si="98"/>
        <v>771698.31000360078</v>
      </c>
    </row>
    <row r="250" spans="2:34">
      <c r="B250">
        <v>230</v>
      </c>
      <c r="C250" s="3">
        <f t="shared" si="108"/>
        <v>38574752.888252601</v>
      </c>
      <c r="D250">
        <f t="shared" si="115"/>
        <v>9.9000000000000005E-2</v>
      </c>
      <c r="E250" s="13">
        <f t="shared" si="109"/>
        <v>8.6498744788083837E-3</v>
      </c>
      <c r="F250" s="15">
        <f t="shared" si="116"/>
        <v>60694346.233852997</v>
      </c>
      <c r="G250" s="16">
        <f t="shared" si="117"/>
        <v>3.1364160365576813E-3</v>
      </c>
      <c r="H250" s="17">
        <f t="shared" si="110"/>
        <v>451545.94353711203</v>
      </c>
      <c r="I250" s="17">
        <f t="shared" si="111"/>
        <v>241092.20555157875</v>
      </c>
      <c r="J250" s="2">
        <f t="shared" si="118"/>
        <v>190362.72085624086</v>
      </c>
      <c r="K250" s="2">
        <f t="shared" si="101"/>
        <v>332020.15689358523</v>
      </c>
      <c r="L250" s="15">
        <f>K250/(1-SUM(G$21:G250))</f>
        <v>524998.47649617156</v>
      </c>
      <c r="M250" s="15">
        <f t="shared" si="102"/>
        <v>60169347.757356822</v>
      </c>
      <c r="N250" s="2">
        <f t="shared" si="112"/>
        <v>522382.87774982606</v>
      </c>
      <c r="O250" s="3">
        <f t="shared" si="113"/>
        <v>763475.08330140484</v>
      </c>
      <c r="P250" s="39">
        <f t="shared" si="119"/>
        <v>0</v>
      </c>
      <c r="Q250" s="34">
        <f t="shared" si="94"/>
        <v>0</v>
      </c>
      <c r="R250" s="23">
        <f t="shared" si="114"/>
        <v>0</v>
      </c>
      <c r="S250" s="39">
        <f t="shared" si="120"/>
        <v>0</v>
      </c>
      <c r="T250" s="34">
        <f t="shared" si="95"/>
        <v>0</v>
      </c>
      <c r="U250" s="23">
        <f t="shared" si="103"/>
        <v>0</v>
      </c>
      <c r="V250" s="39">
        <f t="shared" si="121"/>
        <v>0</v>
      </c>
      <c r="W250" s="34">
        <f t="shared" si="96"/>
        <v>0</v>
      </c>
      <c r="X250" s="3">
        <f t="shared" si="104"/>
        <v>0</v>
      </c>
      <c r="Y250" s="39">
        <f t="shared" si="99"/>
        <v>38574752.888252474</v>
      </c>
      <c r="Z250" s="34">
        <f t="shared" si="100"/>
        <v>522382.87774982606</v>
      </c>
      <c r="AA250" s="3">
        <f t="shared" si="97"/>
        <v>241092.20555157796</v>
      </c>
      <c r="AB250" s="35"/>
      <c r="AD250">
        <v>230</v>
      </c>
      <c r="AE250" s="3">
        <f t="shared" si="105"/>
        <v>0</v>
      </c>
      <c r="AF250" s="3">
        <f t="shared" si="106"/>
        <v>0</v>
      </c>
      <c r="AG250" s="3">
        <f t="shared" si="107"/>
        <v>0</v>
      </c>
      <c r="AH250" s="3">
        <f t="shared" si="98"/>
        <v>763475.08330140403</v>
      </c>
    </row>
    <row r="251" spans="2:34">
      <c r="B251">
        <v>231</v>
      </c>
      <c r="C251" s="3">
        <f t="shared" si="108"/>
        <v>38052370.010502771</v>
      </c>
      <c r="D251">
        <f t="shared" si="115"/>
        <v>9.9000000000000005E-2</v>
      </c>
      <c r="E251" s="13">
        <f t="shared" si="109"/>
        <v>8.6498744788083837E-3</v>
      </c>
      <c r="F251" s="15">
        <f t="shared" si="116"/>
        <v>60169347.757356822</v>
      </c>
      <c r="G251" s="16">
        <f t="shared" si="117"/>
        <v>3.1576521868052071E-3</v>
      </c>
      <c r="H251" s="17">
        <f t="shared" si="110"/>
        <v>447640.1278041008</v>
      </c>
      <c r="I251" s="17">
        <f t="shared" si="111"/>
        <v>237827.31256564229</v>
      </c>
      <c r="J251" s="2">
        <f t="shared" si="118"/>
        <v>189993.87252466075</v>
      </c>
      <c r="K251" s="2">
        <f t="shared" si="101"/>
        <v>327504.80106294039</v>
      </c>
      <c r="L251" s="15">
        <f>K251/(1-SUM(G$21:G251))</f>
        <v>520457.3055729139</v>
      </c>
      <c r="M251" s="15">
        <f t="shared" si="102"/>
        <v>59648890.45178391</v>
      </c>
      <c r="N251" s="2">
        <f t="shared" si="112"/>
        <v>517498.67358760117</v>
      </c>
      <c r="O251" s="3">
        <f t="shared" si="113"/>
        <v>755325.98615324346</v>
      </c>
      <c r="P251" s="39">
        <f t="shared" si="119"/>
        <v>0</v>
      </c>
      <c r="Q251" s="34">
        <f t="shared" si="94"/>
        <v>0</v>
      </c>
      <c r="R251" s="23">
        <f t="shared" si="114"/>
        <v>0</v>
      </c>
      <c r="S251" s="39">
        <f t="shared" si="120"/>
        <v>0</v>
      </c>
      <c r="T251" s="34">
        <f t="shared" si="95"/>
        <v>0</v>
      </c>
      <c r="U251" s="23">
        <f t="shared" si="103"/>
        <v>0</v>
      </c>
      <c r="V251" s="39">
        <f t="shared" si="121"/>
        <v>0</v>
      </c>
      <c r="W251" s="34">
        <f t="shared" si="96"/>
        <v>0</v>
      </c>
      <c r="X251" s="3">
        <f t="shared" si="104"/>
        <v>0</v>
      </c>
      <c r="Y251" s="39">
        <f t="shared" si="99"/>
        <v>38052370.010502651</v>
      </c>
      <c r="Z251" s="34">
        <f t="shared" si="100"/>
        <v>517498.67358760117</v>
      </c>
      <c r="AA251" s="3">
        <f t="shared" si="97"/>
        <v>237827.31256564157</v>
      </c>
      <c r="AB251" s="35"/>
      <c r="AD251">
        <v>231</v>
      </c>
      <c r="AE251" s="3">
        <f t="shared" si="105"/>
        <v>0</v>
      </c>
      <c r="AF251" s="3">
        <f t="shared" si="106"/>
        <v>0</v>
      </c>
      <c r="AG251" s="3">
        <f t="shared" si="107"/>
        <v>0</v>
      </c>
      <c r="AH251" s="3">
        <f t="shared" si="98"/>
        <v>755325.98615324276</v>
      </c>
    </row>
    <row r="252" spans="2:34">
      <c r="B252">
        <v>232</v>
      </c>
      <c r="C252" s="3">
        <f t="shared" si="108"/>
        <v>37534871.336915165</v>
      </c>
      <c r="D252">
        <f t="shared" si="115"/>
        <v>9.9000000000000005E-2</v>
      </c>
      <c r="E252" s="13">
        <f t="shared" si="109"/>
        <v>8.6498744788083837E-3</v>
      </c>
      <c r="F252" s="15">
        <f t="shared" si="116"/>
        <v>59648890.45178391</v>
      </c>
      <c r="G252" s="16">
        <f t="shared" si="117"/>
        <v>3.1790321234867014E-3</v>
      </c>
      <c r="H252" s="17">
        <f t="shared" si="110"/>
        <v>443768.0968869176</v>
      </c>
      <c r="I252" s="17">
        <f t="shared" si="111"/>
        <v>234592.94585571976</v>
      </c>
      <c r="J252" s="2">
        <f t="shared" si="118"/>
        <v>189625.73887656024</v>
      </c>
      <c r="K252" s="2">
        <f t="shared" si="101"/>
        <v>323031.68680330529</v>
      </c>
      <c r="L252" s="15">
        <f>K252/(1-SUM(G$21:G252))</f>
        <v>515955.4152081295</v>
      </c>
      <c r="M252" s="15">
        <f t="shared" si="102"/>
        <v>59132935.036575779</v>
      </c>
      <c r="N252" s="2">
        <f t="shared" si="112"/>
        <v>512657.42567986553</v>
      </c>
      <c r="O252" s="3">
        <f t="shared" si="113"/>
        <v>747250.37153558526</v>
      </c>
      <c r="P252" s="39">
        <f t="shared" si="119"/>
        <v>0</v>
      </c>
      <c r="Q252" s="34">
        <f t="shared" si="94"/>
        <v>0</v>
      </c>
      <c r="R252" s="23">
        <f t="shared" si="114"/>
        <v>0</v>
      </c>
      <c r="S252" s="39">
        <f t="shared" si="120"/>
        <v>0</v>
      </c>
      <c r="T252" s="34">
        <f t="shared" si="95"/>
        <v>0</v>
      </c>
      <c r="U252" s="23">
        <f t="shared" si="103"/>
        <v>0</v>
      </c>
      <c r="V252" s="39">
        <f t="shared" si="121"/>
        <v>0</v>
      </c>
      <c r="W252" s="34">
        <f t="shared" si="96"/>
        <v>0</v>
      </c>
      <c r="X252" s="3">
        <f t="shared" si="104"/>
        <v>0</v>
      </c>
      <c r="Y252" s="39">
        <f t="shared" si="99"/>
        <v>37534871.336915053</v>
      </c>
      <c r="Z252" s="34">
        <f t="shared" si="100"/>
        <v>512657.42567986553</v>
      </c>
      <c r="AA252" s="3">
        <f t="shared" si="97"/>
        <v>234592.94585571907</v>
      </c>
      <c r="AB252" s="35"/>
      <c r="AD252">
        <v>232</v>
      </c>
      <c r="AE252" s="3">
        <f t="shared" si="105"/>
        <v>0</v>
      </c>
      <c r="AF252" s="3">
        <f t="shared" si="106"/>
        <v>0</v>
      </c>
      <c r="AG252" s="3">
        <f t="shared" si="107"/>
        <v>0</v>
      </c>
      <c r="AH252" s="3">
        <f t="shared" si="98"/>
        <v>747250.37153558456</v>
      </c>
    </row>
    <row r="253" spans="2:34">
      <c r="B253">
        <v>233</v>
      </c>
      <c r="C253" s="3">
        <f t="shared" si="108"/>
        <v>37022213.911235303</v>
      </c>
      <c r="D253">
        <f t="shared" si="115"/>
        <v>9.9000000000000005E-2</v>
      </c>
      <c r="E253" s="13">
        <f t="shared" si="109"/>
        <v>8.6498744788083837E-3</v>
      </c>
      <c r="F253" s="15">
        <f t="shared" si="116"/>
        <v>59132935.036575779</v>
      </c>
      <c r="G253" s="16">
        <f t="shared" si="117"/>
        <v>3.2005568201561433E-3</v>
      </c>
      <c r="H253" s="17">
        <f t="shared" si="110"/>
        <v>439929.55855114601</v>
      </c>
      <c r="I253" s="17">
        <f t="shared" si="111"/>
        <v>231388.83694522062</v>
      </c>
      <c r="J253" s="2">
        <f t="shared" si="118"/>
        <v>189258.31852716277</v>
      </c>
      <c r="K253" s="2">
        <f t="shared" si="101"/>
        <v>318600.44256044866</v>
      </c>
      <c r="L253" s="15">
        <f>K253/(1-SUM(G$21:G253))</f>
        <v>511492.46562991769</v>
      </c>
      <c r="M253" s="15">
        <f t="shared" si="102"/>
        <v>58621442.570945859</v>
      </c>
      <c r="N253" s="2">
        <f t="shared" si="112"/>
        <v>507858.76108761143</v>
      </c>
      <c r="O253" s="3">
        <f t="shared" si="113"/>
        <v>739247.59803283203</v>
      </c>
      <c r="P253" s="39">
        <f t="shared" si="119"/>
        <v>0</v>
      </c>
      <c r="Q253" s="34">
        <f t="shared" si="94"/>
        <v>0</v>
      </c>
      <c r="R253" s="23">
        <f t="shared" si="114"/>
        <v>0</v>
      </c>
      <c r="S253" s="39">
        <f t="shared" si="120"/>
        <v>0</v>
      </c>
      <c r="T253" s="34">
        <f t="shared" si="95"/>
        <v>0</v>
      </c>
      <c r="U253" s="23">
        <f t="shared" si="103"/>
        <v>0</v>
      </c>
      <c r="V253" s="39">
        <f t="shared" si="121"/>
        <v>0</v>
      </c>
      <c r="W253" s="34">
        <f t="shared" si="96"/>
        <v>0</v>
      </c>
      <c r="X253" s="3">
        <f t="shared" si="104"/>
        <v>0</v>
      </c>
      <c r="Y253" s="39">
        <f t="shared" si="99"/>
        <v>37022213.911235191</v>
      </c>
      <c r="Z253" s="34">
        <f t="shared" si="100"/>
        <v>507858.76108761143</v>
      </c>
      <c r="AA253" s="3">
        <f t="shared" si="97"/>
        <v>231388.83694521993</v>
      </c>
      <c r="AB253" s="35"/>
      <c r="AD253">
        <v>233</v>
      </c>
      <c r="AE253" s="3">
        <f t="shared" si="105"/>
        <v>0</v>
      </c>
      <c r="AF253" s="3">
        <f t="shared" si="106"/>
        <v>0</v>
      </c>
      <c r="AG253" s="3">
        <f t="shared" si="107"/>
        <v>0</v>
      </c>
      <c r="AH253" s="3">
        <f t="shared" si="98"/>
        <v>739247.59803283133</v>
      </c>
    </row>
    <row r="254" spans="2:34">
      <c r="B254">
        <v>234</v>
      </c>
      <c r="C254" s="3">
        <f t="shared" si="108"/>
        <v>36514355.150147691</v>
      </c>
      <c r="D254">
        <f t="shared" si="115"/>
        <v>9.9000000000000005E-2</v>
      </c>
      <c r="E254" s="13">
        <f t="shared" si="109"/>
        <v>8.6498744788083837E-3</v>
      </c>
      <c r="F254" s="15">
        <f t="shared" si="116"/>
        <v>58621442.570945859</v>
      </c>
      <c r="G254" s="16">
        <f t="shared" si="117"/>
        <v>3.222227256959284E-3</v>
      </c>
      <c r="H254" s="17">
        <f t="shared" si="110"/>
        <v>436124.22309016087</v>
      </c>
      <c r="I254" s="17">
        <f t="shared" si="111"/>
        <v>228214.71968842307</v>
      </c>
      <c r="J254" s="2">
        <f t="shared" si="118"/>
        <v>188891.61009437506</v>
      </c>
      <c r="K254" s="2">
        <f t="shared" si="101"/>
        <v>314210.70000599162</v>
      </c>
      <c r="L254" s="15">
        <f>K254/(1-SUM(G$21:G254))</f>
        <v>507068.12000536273</v>
      </c>
      <c r="M254" s="15">
        <f t="shared" si="102"/>
        <v>58114374.450940497</v>
      </c>
      <c r="N254" s="2">
        <f t="shared" si="112"/>
        <v>503102.31010036671</v>
      </c>
      <c r="O254" s="3">
        <f t="shared" si="113"/>
        <v>731317.02978878981</v>
      </c>
      <c r="P254" s="39">
        <f t="shared" si="119"/>
        <v>0</v>
      </c>
      <c r="Q254" s="34">
        <f t="shared" si="94"/>
        <v>0</v>
      </c>
      <c r="R254" s="23">
        <f t="shared" si="114"/>
        <v>0</v>
      </c>
      <c r="S254" s="39">
        <f t="shared" si="120"/>
        <v>0</v>
      </c>
      <c r="T254" s="34">
        <f t="shared" si="95"/>
        <v>0</v>
      </c>
      <c r="U254" s="23">
        <f t="shared" si="103"/>
        <v>0</v>
      </c>
      <c r="V254" s="39">
        <f t="shared" si="121"/>
        <v>0</v>
      </c>
      <c r="W254" s="34">
        <f t="shared" si="96"/>
        <v>0</v>
      </c>
      <c r="X254" s="3">
        <f t="shared" si="104"/>
        <v>0</v>
      </c>
      <c r="Y254" s="39">
        <f t="shared" si="99"/>
        <v>36514355.15014758</v>
      </c>
      <c r="Z254" s="34">
        <f t="shared" si="100"/>
        <v>503102.31010036671</v>
      </c>
      <c r="AA254" s="3">
        <f t="shared" si="97"/>
        <v>228214.71968842237</v>
      </c>
      <c r="AB254" s="35"/>
      <c r="AD254">
        <v>234</v>
      </c>
      <c r="AE254" s="3">
        <f t="shared" si="105"/>
        <v>0</v>
      </c>
      <c r="AF254" s="3">
        <f t="shared" si="106"/>
        <v>0</v>
      </c>
      <c r="AG254" s="3">
        <f t="shared" si="107"/>
        <v>0</v>
      </c>
      <c r="AH254" s="3">
        <f t="shared" si="98"/>
        <v>731317.02978878911</v>
      </c>
    </row>
    <row r="255" spans="2:34">
      <c r="B255">
        <v>235</v>
      </c>
      <c r="C255" s="3">
        <f t="shared" si="108"/>
        <v>36011252.840047322</v>
      </c>
      <c r="D255">
        <f t="shared" si="115"/>
        <v>9.9000000000000005E-2</v>
      </c>
      <c r="E255" s="13">
        <f t="shared" si="109"/>
        <v>8.6498744788083837E-3</v>
      </c>
      <c r="F255" s="15">
        <f t="shared" si="116"/>
        <v>58114374.450940497</v>
      </c>
      <c r="G255" s="16">
        <f t="shared" si="117"/>
        <v>3.2440444206782802E-3</v>
      </c>
      <c r="H255" s="17">
        <f t="shared" si="110"/>
        <v>432351.80330326315</v>
      </c>
      <c r="I255" s="17">
        <f t="shared" si="111"/>
        <v>225070.33025029578</v>
      </c>
      <c r="J255" s="2">
        <f t="shared" si="118"/>
        <v>188525.61219878192</v>
      </c>
      <c r="K255" s="2">
        <f t="shared" si="101"/>
        <v>309862.09400948125</v>
      </c>
      <c r="L255" s="15">
        <f>K255/(1-SUM(G$21:G255))</f>
        <v>502682.04441511096</v>
      </c>
      <c r="M255" s="15">
        <f t="shared" si="102"/>
        <v>57611692.406525388</v>
      </c>
      <c r="N255" s="2">
        <f t="shared" si="112"/>
        <v>498387.70620826317</v>
      </c>
      <c r="O255" s="3">
        <f t="shared" si="113"/>
        <v>723458.03645855899</v>
      </c>
      <c r="P255" s="39">
        <f t="shared" si="119"/>
        <v>0</v>
      </c>
      <c r="Q255" s="34">
        <f t="shared" si="94"/>
        <v>0</v>
      </c>
      <c r="R255" s="23">
        <f t="shared" si="114"/>
        <v>0</v>
      </c>
      <c r="S255" s="39">
        <f t="shared" si="120"/>
        <v>0</v>
      </c>
      <c r="T255" s="34">
        <f t="shared" si="95"/>
        <v>0</v>
      </c>
      <c r="U255" s="23">
        <f t="shared" si="103"/>
        <v>0</v>
      </c>
      <c r="V255" s="39">
        <f t="shared" si="121"/>
        <v>0</v>
      </c>
      <c r="W255" s="34">
        <f t="shared" si="96"/>
        <v>0</v>
      </c>
      <c r="X255" s="3">
        <f t="shared" si="104"/>
        <v>0</v>
      </c>
      <c r="Y255" s="39">
        <f t="shared" si="99"/>
        <v>36011252.84004721</v>
      </c>
      <c r="Z255" s="34">
        <f t="shared" si="100"/>
        <v>498387.70620826317</v>
      </c>
      <c r="AA255" s="3">
        <f t="shared" si="97"/>
        <v>225070.33025029508</v>
      </c>
      <c r="AB255" s="35"/>
      <c r="AD255">
        <v>235</v>
      </c>
      <c r="AE255" s="3">
        <f t="shared" si="105"/>
        <v>0</v>
      </c>
      <c r="AF255" s="3">
        <f t="shared" si="106"/>
        <v>0</v>
      </c>
      <c r="AG255" s="3">
        <f t="shared" si="107"/>
        <v>0</v>
      </c>
      <c r="AH255" s="3">
        <f t="shared" si="98"/>
        <v>723458.03645855829</v>
      </c>
    </row>
    <row r="256" spans="2:34">
      <c r="B256">
        <v>236</v>
      </c>
      <c r="C256" s="3">
        <f t="shared" si="108"/>
        <v>35512865.133839056</v>
      </c>
      <c r="D256">
        <f t="shared" si="115"/>
        <v>9.9000000000000005E-2</v>
      </c>
      <c r="E256" s="13">
        <f t="shared" si="109"/>
        <v>8.6498744788083837E-3</v>
      </c>
      <c r="F256" s="15">
        <f t="shared" si="116"/>
        <v>57611692.406525388</v>
      </c>
      <c r="G256" s="16">
        <f t="shared" si="117"/>
        <v>3.2660093047766222E-3</v>
      </c>
      <c r="H256" s="17">
        <f t="shared" si="110"/>
        <v>428612.01447400346</v>
      </c>
      <c r="I256" s="17">
        <f t="shared" si="111"/>
        <v>221955.40708649412</v>
      </c>
      <c r="J256" s="2">
        <f t="shared" si="118"/>
        <v>188160.32346364058</v>
      </c>
      <c r="K256" s="2">
        <f t="shared" si="101"/>
        <v>305554.26261070604</v>
      </c>
      <c r="L256" s="15">
        <f>K256/(1-SUM(G$21:G256))</f>
        <v>498333.90782816947</v>
      </c>
      <c r="M256" s="15">
        <f t="shared" si="102"/>
        <v>57113358.498697221</v>
      </c>
      <c r="N256" s="2">
        <f t="shared" si="112"/>
        <v>493714.58607434662</v>
      </c>
      <c r="O256" s="3">
        <f t="shared" si="113"/>
        <v>715669.99316084071</v>
      </c>
      <c r="P256" s="39">
        <f t="shared" si="119"/>
        <v>0</v>
      </c>
      <c r="Q256" s="34">
        <f t="shared" si="94"/>
        <v>0</v>
      </c>
      <c r="R256" s="23">
        <f t="shared" si="114"/>
        <v>0</v>
      </c>
      <c r="S256" s="39">
        <f t="shared" si="120"/>
        <v>0</v>
      </c>
      <c r="T256" s="34">
        <f t="shared" si="95"/>
        <v>0</v>
      </c>
      <c r="U256" s="23">
        <f t="shared" si="103"/>
        <v>0</v>
      </c>
      <c r="V256" s="39">
        <f t="shared" si="121"/>
        <v>0</v>
      </c>
      <c r="W256" s="34">
        <f t="shared" si="96"/>
        <v>0</v>
      </c>
      <c r="X256" s="3">
        <f t="shared" si="104"/>
        <v>0</v>
      </c>
      <c r="Y256" s="39">
        <f t="shared" si="99"/>
        <v>35512865.133838944</v>
      </c>
      <c r="Z256" s="34">
        <f t="shared" si="100"/>
        <v>493714.58607434662</v>
      </c>
      <c r="AA256" s="3">
        <f t="shared" si="97"/>
        <v>221955.40708649342</v>
      </c>
      <c r="AB256" s="35"/>
      <c r="AD256">
        <v>236</v>
      </c>
      <c r="AE256" s="3">
        <f t="shared" si="105"/>
        <v>0</v>
      </c>
      <c r="AF256" s="3">
        <f t="shared" si="106"/>
        <v>0</v>
      </c>
      <c r="AG256" s="3">
        <f t="shared" si="107"/>
        <v>0</v>
      </c>
      <c r="AH256" s="3">
        <f t="shared" si="98"/>
        <v>715669.99316084001</v>
      </c>
    </row>
    <row r="257" spans="2:34">
      <c r="B257">
        <v>237</v>
      </c>
      <c r="C257" s="3">
        <f t="shared" si="108"/>
        <v>35019150.547764711</v>
      </c>
      <c r="D257">
        <f t="shared" si="115"/>
        <v>9.9000000000000005E-2</v>
      </c>
      <c r="E257" s="13">
        <f t="shared" si="109"/>
        <v>8.6498744788083837E-3</v>
      </c>
      <c r="F257" s="15">
        <f t="shared" si="116"/>
        <v>57113358.498697221</v>
      </c>
      <c r="G257" s="16">
        <f t="shared" si="117"/>
        <v>3.2881229094443806E-3</v>
      </c>
      <c r="H257" s="17">
        <f t="shared" si="110"/>
        <v>424904.57434869412</v>
      </c>
      <c r="I257" s="17">
        <f t="shared" si="111"/>
        <v>218869.69092352944</v>
      </c>
      <c r="J257" s="2">
        <f t="shared" si="118"/>
        <v>187795.74251487624</v>
      </c>
      <c r="K257" s="2">
        <f t="shared" si="101"/>
        <v>301286.8469922503</v>
      </c>
      <c r="L257" s="15">
        <f>K257/(1-SUM(G$21:G257))</f>
        <v>494023.38207692181</v>
      </c>
      <c r="M257" s="15">
        <f t="shared" si="102"/>
        <v>56619335.116620302</v>
      </c>
      <c r="N257" s="2">
        <f t="shared" si="112"/>
        <v>489082.58950712654</v>
      </c>
      <c r="O257" s="3">
        <f t="shared" si="113"/>
        <v>707952.28043065593</v>
      </c>
      <c r="P257" s="39">
        <f t="shared" si="119"/>
        <v>0</v>
      </c>
      <c r="Q257" s="34">
        <f t="shared" si="94"/>
        <v>0</v>
      </c>
      <c r="R257" s="23">
        <f t="shared" si="114"/>
        <v>0</v>
      </c>
      <c r="S257" s="39">
        <f t="shared" si="120"/>
        <v>0</v>
      </c>
      <c r="T257" s="34">
        <f t="shared" si="95"/>
        <v>0</v>
      </c>
      <c r="U257" s="23">
        <f t="shared" si="103"/>
        <v>0</v>
      </c>
      <c r="V257" s="39">
        <f t="shared" si="121"/>
        <v>0</v>
      </c>
      <c r="W257" s="34">
        <f t="shared" si="96"/>
        <v>0</v>
      </c>
      <c r="X257" s="3">
        <f t="shared" si="104"/>
        <v>0</v>
      </c>
      <c r="Y257" s="39">
        <f t="shared" si="99"/>
        <v>35019150.547764599</v>
      </c>
      <c r="Z257" s="34">
        <f t="shared" si="100"/>
        <v>489082.58950712654</v>
      </c>
      <c r="AA257" s="3">
        <f t="shared" si="97"/>
        <v>218869.69092352875</v>
      </c>
      <c r="AB257" s="35"/>
      <c r="AD257">
        <v>237</v>
      </c>
      <c r="AE257" s="3">
        <f t="shared" si="105"/>
        <v>0</v>
      </c>
      <c r="AF257" s="3">
        <f t="shared" si="106"/>
        <v>0</v>
      </c>
      <c r="AG257" s="3">
        <f t="shared" si="107"/>
        <v>0</v>
      </c>
      <c r="AH257" s="3">
        <f t="shared" si="98"/>
        <v>707952.28043065523</v>
      </c>
    </row>
    <row r="258" spans="2:34">
      <c r="B258">
        <v>238</v>
      </c>
      <c r="C258" s="3">
        <f t="shared" si="108"/>
        <v>34530067.958257586</v>
      </c>
      <c r="D258">
        <f t="shared" si="115"/>
        <v>9.9000000000000005E-2</v>
      </c>
      <c r="E258" s="13">
        <f t="shared" si="109"/>
        <v>8.6498744788083837E-3</v>
      </c>
      <c r="F258" s="15">
        <f t="shared" si="116"/>
        <v>56619335.116620302</v>
      </c>
      <c r="G258" s="16">
        <f t="shared" si="117"/>
        <v>3.3103862416437447E-3</v>
      </c>
      <c r="H258" s="17">
        <f t="shared" si="110"/>
        <v>421229.20311510633</v>
      </c>
      <c r="I258" s="17">
        <f t="shared" si="111"/>
        <v>215812.92473910991</v>
      </c>
      <c r="J258" s="2">
        <f t="shared" si="118"/>
        <v>187431.86798107639</v>
      </c>
      <c r="K258" s="2">
        <f t="shared" si="101"/>
        <v>297059.49145228649</v>
      </c>
      <c r="L258" s="15">
        <f>K258/(1-SUM(G$21:G258))</f>
        <v>489750.14183236012</v>
      </c>
      <c r="M258" s="15">
        <f t="shared" si="102"/>
        <v>56129584.974787943</v>
      </c>
      <c r="N258" s="2">
        <f t="shared" si="112"/>
        <v>484491.35943336284</v>
      </c>
      <c r="O258" s="3">
        <f t="shared" si="113"/>
        <v>700304.28417247278</v>
      </c>
      <c r="P258" s="39">
        <f t="shared" si="119"/>
        <v>0</v>
      </c>
      <c r="Q258" s="34">
        <f t="shared" si="94"/>
        <v>0</v>
      </c>
      <c r="R258" s="23">
        <f t="shared" si="114"/>
        <v>0</v>
      </c>
      <c r="S258" s="39">
        <f t="shared" si="120"/>
        <v>0</v>
      </c>
      <c r="T258" s="34">
        <f t="shared" si="95"/>
        <v>0</v>
      </c>
      <c r="U258" s="23">
        <f t="shared" si="103"/>
        <v>0</v>
      </c>
      <c r="V258" s="39">
        <f t="shared" si="121"/>
        <v>0</v>
      </c>
      <c r="W258" s="34">
        <f t="shared" si="96"/>
        <v>0</v>
      </c>
      <c r="X258" s="3">
        <f t="shared" si="104"/>
        <v>0</v>
      </c>
      <c r="Y258" s="39">
        <f t="shared" si="99"/>
        <v>34530067.958257474</v>
      </c>
      <c r="Z258" s="34">
        <f t="shared" si="100"/>
        <v>484491.35943336284</v>
      </c>
      <c r="AA258" s="3">
        <f t="shared" si="97"/>
        <v>215812.92473910921</v>
      </c>
      <c r="AB258" s="35"/>
      <c r="AD258">
        <v>238</v>
      </c>
      <c r="AE258" s="3">
        <f t="shared" si="105"/>
        <v>0</v>
      </c>
      <c r="AF258" s="3">
        <f t="shared" si="106"/>
        <v>0</v>
      </c>
      <c r="AG258" s="3">
        <f t="shared" si="107"/>
        <v>0</v>
      </c>
      <c r="AH258" s="3">
        <f t="shared" si="98"/>
        <v>700304.28417247208</v>
      </c>
    </row>
    <row r="259" spans="2:34">
      <c r="B259">
        <v>239</v>
      </c>
      <c r="C259" s="3">
        <f t="shared" si="108"/>
        <v>34045576.598824225</v>
      </c>
      <c r="D259">
        <f t="shared" si="115"/>
        <v>9.9000000000000005E-2</v>
      </c>
      <c r="E259" s="13">
        <f t="shared" si="109"/>
        <v>8.6498744788083837E-3</v>
      </c>
      <c r="F259" s="15">
        <f t="shared" si="116"/>
        <v>56129584.974787943</v>
      </c>
      <c r="G259" s="16">
        <f t="shared" si="117"/>
        <v>3.3328003151548739E-3</v>
      </c>
      <c r="H259" s="17">
        <f t="shared" si="110"/>
        <v>417585.62338135211</v>
      </c>
      <c r="I259" s="17">
        <f t="shared" si="111"/>
        <v>212784.85374265141</v>
      </c>
      <c r="J259" s="2">
        <f t="shared" si="118"/>
        <v>187068.69849348554</v>
      </c>
      <c r="K259" s="2">
        <f t="shared" si="101"/>
        <v>292871.84337760287</v>
      </c>
      <c r="L259" s="15">
        <f>K259/(1-SUM(G$21:G259))</f>
        <v>485513.8645795316</v>
      </c>
      <c r="M259" s="15">
        <f t="shared" si="102"/>
        <v>55644071.110208414</v>
      </c>
      <c r="N259" s="2">
        <f t="shared" si="112"/>
        <v>479940.54187108844</v>
      </c>
      <c r="O259" s="3">
        <f t="shared" si="113"/>
        <v>692725.39561373985</v>
      </c>
      <c r="P259" s="39">
        <f t="shared" si="119"/>
        <v>0</v>
      </c>
      <c r="Q259" s="34">
        <f t="shared" si="94"/>
        <v>0</v>
      </c>
      <c r="R259" s="23">
        <f t="shared" si="114"/>
        <v>0</v>
      </c>
      <c r="S259" s="39">
        <f t="shared" si="120"/>
        <v>0</v>
      </c>
      <c r="T259" s="34">
        <f t="shared" si="95"/>
        <v>0</v>
      </c>
      <c r="U259" s="23">
        <f t="shared" si="103"/>
        <v>0</v>
      </c>
      <c r="V259" s="39">
        <f t="shared" si="121"/>
        <v>0</v>
      </c>
      <c r="W259" s="34">
        <f t="shared" si="96"/>
        <v>0</v>
      </c>
      <c r="X259" s="3">
        <f t="shared" si="104"/>
        <v>0</v>
      </c>
      <c r="Y259" s="39">
        <f t="shared" si="99"/>
        <v>34045576.598824114</v>
      </c>
      <c r="Z259" s="34">
        <f t="shared" si="100"/>
        <v>479940.54187108844</v>
      </c>
      <c r="AA259" s="3">
        <f t="shared" si="97"/>
        <v>212784.85374265071</v>
      </c>
      <c r="AB259" s="35"/>
      <c r="AD259">
        <v>239</v>
      </c>
      <c r="AE259" s="3">
        <f t="shared" si="105"/>
        <v>0</v>
      </c>
      <c r="AF259" s="3">
        <f t="shared" si="106"/>
        <v>0</v>
      </c>
      <c r="AG259" s="3">
        <f t="shared" si="107"/>
        <v>0</v>
      </c>
      <c r="AH259" s="3">
        <f t="shared" si="98"/>
        <v>692725.39561373915</v>
      </c>
    </row>
    <row r="260" spans="2:34">
      <c r="B260">
        <v>240</v>
      </c>
      <c r="C260" s="3">
        <f t="shared" si="108"/>
        <v>33565636.056953132</v>
      </c>
      <c r="D260">
        <f t="shared" si="115"/>
        <v>9.9000000000000005E-2</v>
      </c>
      <c r="E260" s="13">
        <f t="shared" si="109"/>
        <v>8.6498744788083837E-3</v>
      </c>
      <c r="F260" s="15">
        <f t="shared" si="116"/>
        <v>55644071.110208414</v>
      </c>
      <c r="G260" s="16">
        <f t="shared" si="117"/>
        <v>3.3553661506220693E-3</v>
      </c>
      <c r="H260" s="17">
        <f t="shared" si="110"/>
        <v>413973.56015494844</v>
      </c>
      <c r="I260" s="17">
        <f t="shared" si="111"/>
        <v>209785.22535595705</v>
      </c>
      <c r="J260" s="2">
        <f t="shared" si="118"/>
        <v>186706.2326860007</v>
      </c>
      <c r="K260" s="2">
        <f t="shared" si="101"/>
        <v>288723.55321686424</v>
      </c>
      <c r="L260" s="15">
        <f>K260/(1-SUM(G$21:G260))</f>
        <v>481314.23059319751</v>
      </c>
      <c r="M260" s="15">
        <f t="shared" si="102"/>
        <v>55162756.879615217</v>
      </c>
      <c r="N260" s="2">
        <f t="shared" si="112"/>
        <v>475429.78590286494</v>
      </c>
      <c r="O260" s="3">
        <f t="shared" si="113"/>
        <v>685215.01125882193</v>
      </c>
      <c r="P260" s="39">
        <f t="shared" si="119"/>
        <v>0</v>
      </c>
      <c r="Q260" s="34">
        <f t="shared" si="94"/>
        <v>0</v>
      </c>
      <c r="R260" s="23">
        <f t="shared" si="114"/>
        <v>0</v>
      </c>
      <c r="S260" s="39">
        <f t="shared" si="120"/>
        <v>0</v>
      </c>
      <c r="T260" s="34">
        <f t="shared" si="95"/>
        <v>0</v>
      </c>
      <c r="U260" s="23">
        <f t="shared" si="103"/>
        <v>0</v>
      </c>
      <c r="V260" s="39">
        <f t="shared" si="121"/>
        <v>0</v>
      </c>
      <c r="W260" s="34">
        <f t="shared" si="96"/>
        <v>0</v>
      </c>
      <c r="X260" s="3">
        <f t="shared" si="104"/>
        <v>0</v>
      </c>
      <c r="Y260" s="39">
        <f t="shared" si="99"/>
        <v>33565636.056953028</v>
      </c>
      <c r="Z260" s="34">
        <f t="shared" si="100"/>
        <v>475429.78590286494</v>
      </c>
      <c r="AA260" s="3">
        <f t="shared" si="97"/>
        <v>209785.22535595644</v>
      </c>
      <c r="AB260" s="35"/>
      <c r="AD260">
        <v>240</v>
      </c>
      <c r="AE260" s="3">
        <f t="shared" si="105"/>
        <v>0</v>
      </c>
      <c r="AF260" s="3">
        <f t="shared" si="106"/>
        <v>0</v>
      </c>
      <c r="AG260" s="3">
        <f t="shared" si="107"/>
        <v>0</v>
      </c>
      <c r="AH260" s="3">
        <f t="shared" si="98"/>
        <v>685215.01125882135</v>
      </c>
    </row>
    <row r="261" spans="2:34">
      <c r="B261">
        <v>241</v>
      </c>
      <c r="C261" s="3">
        <f t="shared" si="108"/>
        <v>33090206.271050267</v>
      </c>
      <c r="D261">
        <f t="shared" si="115"/>
        <v>9.9000000000000005E-2</v>
      </c>
      <c r="E261" s="13">
        <f t="shared" si="109"/>
        <v>8.6498744788083837E-3</v>
      </c>
      <c r="F261" s="15">
        <f t="shared" si="116"/>
        <v>55162756.879615217</v>
      </c>
      <c r="G261" s="16">
        <f t="shared" si="117"/>
        <v>3.3780847756002398E-3</v>
      </c>
      <c r="H261" s="17">
        <f t="shared" si="110"/>
        <v>410392.74082206271</v>
      </c>
      <c r="I261" s="17">
        <f t="shared" si="111"/>
        <v>206813.78919406419</v>
      </c>
      <c r="J261" s="2">
        <f t="shared" si="118"/>
        <v>186344.46919516555</v>
      </c>
      <c r="K261" s="2">
        <f t="shared" si="101"/>
        <v>284614.27445410448</v>
      </c>
      <c r="L261" s="15">
        <f>K261/(1-SUM(G$21:G261))</f>
        <v>477150.9229137022</v>
      </c>
      <c r="M261" s="15">
        <f t="shared" si="102"/>
        <v>54685605.956701517</v>
      </c>
      <c r="N261" s="2">
        <f t="shared" si="112"/>
        <v>470958.74364927004</v>
      </c>
      <c r="O261" s="3">
        <f t="shared" si="113"/>
        <v>677772.53284333425</v>
      </c>
      <c r="P261" s="39">
        <f t="shared" si="119"/>
        <v>0</v>
      </c>
      <c r="Q261" s="34">
        <f t="shared" si="94"/>
        <v>0</v>
      </c>
      <c r="R261" s="23">
        <f t="shared" si="114"/>
        <v>0</v>
      </c>
      <c r="S261" s="39">
        <f t="shared" si="120"/>
        <v>0</v>
      </c>
      <c r="T261" s="34">
        <f t="shared" si="95"/>
        <v>0</v>
      </c>
      <c r="U261" s="23">
        <f t="shared" si="103"/>
        <v>0</v>
      </c>
      <c r="V261" s="39">
        <f t="shared" si="121"/>
        <v>0</v>
      </c>
      <c r="W261" s="34">
        <f t="shared" si="96"/>
        <v>0</v>
      </c>
      <c r="X261" s="3">
        <f t="shared" si="104"/>
        <v>0</v>
      </c>
      <c r="Y261" s="39">
        <f t="shared" si="99"/>
        <v>33090206.271050163</v>
      </c>
      <c r="Z261" s="34">
        <f t="shared" si="100"/>
        <v>470958.74364927004</v>
      </c>
      <c r="AA261" s="3">
        <f t="shared" si="97"/>
        <v>206813.78919406352</v>
      </c>
      <c r="AB261" s="35"/>
      <c r="AD261">
        <v>241</v>
      </c>
      <c r="AE261" s="3">
        <f t="shared" si="105"/>
        <v>0</v>
      </c>
      <c r="AF261" s="3">
        <f t="shared" si="106"/>
        <v>0</v>
      </c>
      <c r="AG261" s="3">
        <f t="shared" si="107"/>
        <v>0</v>
      </c>
      <c r="AH261" s="3">
        <f t="shared" si="98"/>
        <v>677772.53284333355</v>
      </c>
    </row>
    <row r="262" spans="2:34">
      <c r="B262">
        <v>242</v>
      </c>
      <c r="C262" s="3">
        <f t="shared" si="108"/>
        <v>32619247.527400997</v>
      </c>
      <c r="D262">
        <f t="shared" si="115"/>
        <v>9.9000000000000005E-2</v>
      </c>
      <c r="E262" s="13">
        <f t="shared" si="109"/>
        <v>8.6498744788083837E-3</v>
      </c>
      <c r="F262" s="15">
        <f t="shared" si="116"/>
        <v>54685605.956701517</v>
      </c>
      <c r="G262" s="16">
        <f t="shared" si="117"/>
        <v>3.400957224601701E-3</v>
      </c>
      <c r="H262" s="17">
        <f t="shared" si="110"/>
        <v>406842.89512693766</v>
      </c>
      <c r="I262" s="17">
        <f t="shared" si="111"/>
        <v>203870.29704625622</v>
      </c>
      <c r="J262" s="2">
        <f t="shared" si="118"/>
        <v>185983.40666016584</v>
      </c>
      <c r="K262" s="2">
        <f t="shared" si="101"/>
        <v>280543.66358244774</v>
      </c>
      <c r="L262" s="15">
        <f>K262/(1-SUM(G$21:G262))</f>
        <v>473023.6273230511</v>
      </c>
      <c r="M262" s="15">
        <f t="shared" si="102"/>
        <v>54212582.329378463</v>
      </c>
      <c r="N262" s="2">
        <f t="shared" si="112"/>
        <v>466527.07024261355</v>
      </c>
      <c r="O262" s="3">
        <f t="shared" si="113"/>
        <v>670397.36728886981</v>
      </c>
      <c r="P262" s="39">
        <f t="shared" si="119"/>
        <v>0</v>
      </c>
      <c r="Q262" s="34">
        <f t="shared" ref="Q262:Q325" si="122">IF(P262&gt;N262+AA262, N262+AA262, P262)</f>
        <v>0</v>
      </c>
      <c r="R262" s="23">
        <f t="shared" si="114"/>
        <v>0</v>
      </c>
      <c r="S262" s="39">
        <f t="shared" si="120"/>
        <v>0</v>
      </c>
      <c r="T262" s="34">
        <f t="shared" ref="T262:T325" si="123">IF(N262+AA262-Q262&gt;0, IF(S262&gt;N262+AA262-Q262,N262+AA262-Q262,S262),0)</f>
        <v>0</v>
      </c>
      <c r="U262" s="23">
        <f t="shared" si="103"/>
        <v>0</v>
      </c>
      <c r="V262" s="39">
        <f t="shared" si="121"/>
        <v>0</v>
      </c>
      <c r="W262" s="34">
        <f t="shared" ref="W262:W325" si="124">IF(N262+AA262-Q262-T262&gt;0, IF(V262&gt;N262+AA262-Q262-T262,N262+AA262-Q262-T262,V262),0)</f>
        <v>0</v>
      </c>
      <c r="X262" s="3">
        <f t="shared" si="104"/>
        <v>0</v>
      </c>
      <c r="Y262" s="39">
        <f t="shared" si="99"/>
        <v>32619247.527400892</v>
      </c>
      <c r="Z262" s="34">
        <f t="shared" si="100"/>
        <v>466527.07024261355</v>
      </c>
      <c r="AA262" s="3">
        <f t="shared" ref="AA262:AA325" si="125">Y262*D$13/12</f>
        <v>203870.29704625555</v>
      </c>
      <c r="AB262" s="35"/>
      <c r="AD262">
        <v>242</v>
      </c>
      <c r="AE262" s="3">
        <f t="shared" si="105"/>
        <v>0</v>
      </c>
      <c r="AF262" s="3">
        <f t="shared" si="106"/>
        <v>0</v>
      </c>
      <c r="AG262" s="3">
        <f t="shared" si="107"/>
        <v>0</v>
      </c>
      <c r="AH262" s="3">
        <f t="shared" ref="AH262:AH325" si="126">Z262+AA262</f>
        <v>670397.36728886911</v>
      </c>
    </row>
    <row r="263" spans="2:34">
      <c r="B263">
        <v>243</v>
      </c>
      <c r="C263" s="3">
        <f t="shared" si="108"/>
        <v>32152720.457158383</v>
      </c>
      <c r="D263">
        <f t="shared" si="115"/>
        <v>9.9000000000000005E-2</v>
      </c>
      <c r="E263" s="13">
        <f t="shared" si="109"/>
        <v>8.6498744788083837E-3</v>
      </c>
      <c r="F263" s="15">
        <f t="shared" si="116"/>
        <v>54212582.329378463</v>
      </c>
      <c r="G263" s="16">
        <f t="shared" si="117"/>
        <v>3.4239845391432744E-3</v>
      </c>
      <c r="H263" s="17">
        <f t="shared" si="110"/>
        <v>403323.75515149452</v>
      </c>
      <c r="I263" s="17">
        <f t="shared" si="111"/>
        <v>200954.50285723989</v>
      </c>
      <c r="J263" s="2">
        <f t="shared" si="118"/>
        <v>185623.04372282373</v>
      </c>
      <c r="K263" s="2">
        <f t="shared" si="101"/>
        <v>276511.38007805776</v>
      </c>
      <c r="L263" s="15">
        <f>K263/(1-SUM(G$21:G263))</f>
        <v>468932.03232119611</v>
      </c>
      <c r="M263" s="15">
        <f t="shared" si="102"/>
        <v>53743650.297057264</v>
      </c>
      <c r="N263" s="2">
        <f t="shared" si="112"/>
        <v>462134.42380088149</v>
      </c>
      <c r="O263" s="3">
        <f t="shared" si="113"/>
        <v>663088.9266581214</v>
      </c>
      <c r="P263" s="39">
        <f t="shared" si="119"/>
        <v>0</v>
      </c>
      <c r="Q263" s="34">
        <f t="shared" si="122"/>
        <v>0</v>
      </c>
      <c r="R263" s="23">
        <f t="shared" si="114"/>
        <v>0</v>
      </c>
      <c r="S263" s="39">
        <f t="shared" si="120"/>
        <v>0</v>
      </c>
      <c r="T263" s="34">
        <f t="shared" si="123"/>
        <v>0</v>
      </c>
      <c r="U263" s="23">
        <f t="shared" si="103"/>
        <v>0</v>
      </c>
      <c r="V263" s="39">
        <f t="shared" si="121"/>
        <v>0</v>
      </c>
      <c r="W263" s="34">
        <f t="shared" si="124"/>
        <v>0</v>
      </c>
      <c r="X263" s="3">
        <f t="shared" si="104"/>
        <v>0</v>
      </c>
      <c r="Y263" s="39">
        <f t="shared" ref="Y263:Y326" si="127">Y262-Z262</f>
        <v>32152720.457158279</v>
      </c>
      <c r="Z263" s="34">
        <f t="shared" ref="Z263:Z326" si="128">N263</f>
        <v>462134.42380088149</v>
      </c>
      <c r="AA263" s="3">
        <f t="shared" si="125"/>
        <v>200954.50285723922</v>
      </c>
      <c r="AB263" s="35"/>
      <c r="AD263">
        <v>243</v>
      </c>
      <c r="AE263" s="3">
        <f t="shared" si="105"/>
        <v>0</v>
      </c>
      <c r="AF263" s="3">
        <f t="shared" si="106"/>
        <v>0</v>
      </c>
      <c r="AG263" s="3">
        <f t="shared" si="107"/>
        <v>0</v>
      </c>
      <c r="AH263" s="3">
        <f t="shared" si="126"/>
        <v>663088.9266581207</v>
      </c>
    </row>
    <row r="264" spans="2:34">
      <c r="B264">
        <v>244</v>
      </c>
      <c r="C264" s="3">
        <f t="shared" si="108"/>
        <v>31690586.033357501</v>
      </c>
      <c r="D264">
        <f t="shared" si="115"/>
        <v>9.9000000000000005E-2</v>
      </c>
      <c r="E264" s="13">
        <f t="shared" si="109"/>
        <v>8.6498744788083837E-3</v>
      </c>
      <c r="F264" s="15">
        <f t="shared" si="116"/>
        <v>53743650.297057264</v>
      </c>
      <c r="G264" s="16">
        <f t="shared" si="117"/>
        <v>3.4471677677937237E-3</v>
      </c>
      <c r="H264" s="17">
        <f t="shared" si="110"/>
        <v>399835.05529511243</v>
      </c>
      <c r="I264" s="17">
        <f t="shared" si="111"/>
        <v>198066.16270848436</v>
      </c>
      <c r="J264" s="2">
        <f t="shared" si="118"/>
        <v>185263.37902759339</v>
      </c>
      <c r="K264" s="2">
        <f t="shared" si="101"/>
        <v>272517.08637431188</v>
      </c>
      <c r="L264" s="15">
        <f>K264/(1-SUM(G$21:G264))</f>
        <v>464875.82910252537</v>
      </c>
      <c r="M264" s="15">
        <f t="shared" si="102"/>
        <v>53278774.46795474</v>
      </c>
      <c r="N264" s="2">
        <f t="shared" si="112"/>
        <v>457780.46540190524</v>
      </c>
      <c r="O264" s="3">
        <f t="shared" si="113"/>
        <v>655846.62811038969</v>
      </c>
      <c r="P264" s="39">
        <f t="shared" si="119"/>
        <v>0</v>
      </c>
      <c r="Q264" s="34">
        <f t="shared" si="122"/>
        <v>0</v>
      </c>
      <c r="R264" s="23">
        <f t="shared" si="114"/>
        <v>0</v>
      </c>
      <c r="S264" s="39">
        <f t="shared" si="120"/>
        <v>0</v>
      </c>
      <c r="T264" s="34">
        <f t="shared" si="123"/>
        <v>0</v>
      </c>
      <c r="U264" s="23">
        <f t="shared" si="103"/>
        <v>0</v>
      </c>
      <c r="V264" s="39">
        <f t="shared" si="121"/>
        <v>0</v>
      </c>
      <c r="W264" s="34">
        <f t="shared" si="124"/>
        <v>0</v>
      </c>
      <c r="X264" s="3">
        <f t="shared" si="104"/>
        <v>0</v>
      </c>
      <c r="Y264" s="39">
        <f t="shared" si="127"/>
        <v>31690586.033357397</v>
      </c>
      <c r="Z264" s="34">
        <f t="shared" si="128"/>
        <v>457780.46540190524</v>
      </c>
      <c r="AA264" s="3">
        <f t="shared" si="125"/>
        <v>198066.16270848372</v>
      </c>
      <c r="AB264" s="35"/>
      <c r="AD264">
        <v>244</v>
      </c>
      <c r="AE264" s="3">
        <f t="shared" si="105"/>
        <v>0</v>
      </c>
      <c r="AF264" s="3">
        <f t="shared" si="106"/>
        <v>0</v>
      </c>
      <c r="AG264" s="3">
        <f t="shared" si="107"/>
        <v>0</v>
      </c>
      <c r="AH264" s="3">
        <f t="shared" si="126"/>
        <v>655846.62811038899</v>
      </c>
    </row>
    <row r="265" spans="2:34">
      <c r="B265">
        <v>245</v>
      </c>
      <c r="C265" s="3">
        <f t="shared" si="108"/>
        <v>31232805.567955595</v>
      </c>
      <c r="D265">
        <f t="shared" si="115"/>
        <v>9.9000000000000005E-2</v>
      </c>
      <c r="E265" s="13">
        <f t="shared" si="109"/>
        <v>8.6498744788083837E-3</v>
      </c>
      <c r="F265" s="15">
        <f t="shared" si="116"/>
        <v>53278774.46795474</v>
      </c>
      <c r="G265" s="16">
        <f t="shared" si="117"/>
        <v>3.4705079662214942E-3</v>
      </c>
      <c r="H265" s="17">
        <f t="shared" si="110"/>
        <v>396376.53225458221</v>
      </c>
      <c r="I265" s="17">
        <f t="shared" si="111"/>
        <v>195205.03479972246</v>
      </c>
      <c r="J265" s="2">
        <f t="shared" si="118"/>
        <v>184904.41122155526</v>
      </c>
      <c r="K265" s="2">
        <f t="shared" si="101"/>
        <v>268560.44783619908</v>
      </c>
      <c r="L265" s="15">
        <f>K265/(1-SUM(G$21:G265))</f>
        <v>460854.71153255651</v>
      </c>
      <c r="M265" s="15">
        <f t="shared" si="102"/>
        <v>52817919.756422184</v>
      </c>
      <c r="N265" s="2">
        <f t="shared" si="112"/>
        <v>453464.85905775434</v>
      </c>
      <c r="O265" s="3">
        <f t="shared" si="113"/>
        <v>648669.89385747677</v>
      </c>
      <c r="P265" s="39">
        <f t="shared" si="119"/>
        <v>0</v>
      </c>
      <c r="Q265" s="34">
        <f t="shared" si="122"/>
        <v>0</v>
      </c>
      <c r="R265" s="23">
        <f t="shared" si="114"/>
        <v>0</v>
      </c>
      <c r="S265" s="39">
        <f t="shared" si="120"/>
        <v>0</v>
      </c>
      <c r="T265" s="34">
        <f t="shared" si="123"/>
        <v>0</v>
      </c>
      <c r="U265" s="23">
        <f t="shared" si="103"/>
        <v>0</v>
      </c>
      <c r="V265" s="39">
        <f t="shared" si="121"/>
        <v>0</v>
      </c>
      <c r="W265" s="34">
        <f t="shared" si="124"/>
        <v>0</v>
      </c>
      <c r="X265" s="3">
        <f t="shared" si="104"/>
        <v>0</v>
      </c>
      <c r="Y265" s="39">
        <f t="shared" si="127"/>
        <v>31232805.56795549</v>
      </c>
      <c r="Z265" s="34">
        <f t="shared" si="128"/>
        <v>453464.85905775434</v>
      </c>
      <c r="AA265" s="3">
        <f t="shared" si="125"/>
        <v>195205.03479972179</v>
      </c>
      <c r="AB265" s="35"/>
      <c r="AD265">
        <v>245</v>
      </c>
      <c r="AE265" s="3">
        <f t="shared" si="105"/>
        <v>0</v>
      </c>
      <c r="AF265" s="3">
        <f t="shared" si="106"/>
        <v>0</v>
      </c>
      <c r="AG265" s="3">
        <f t="shared" si="107"/>
        <v>0</v>
      </c>
      <c r="AH265" s="3">
        <f t="shared" si="126"/>
        <v>648669.89385747607</v>
      </c>
    </row>
    <row r="266" spans="2:34">
      <c r="B266">
        <v>246</v>
      </c>
      <c r="C266" s="3">
        <f t="shared" si="108"/>
        <v>30779340.70889784</v>
      </c>
      <c r="D266">
        <f t="shared" si="115"/>
        <v>9.9000000000000005E-2</v>
      </c>
      <c r="E266" s="13">
        <f t="shared" si="109"/>
        <v>8.6498744788083837E-3</v>
      </c>
      <c r="F266" s="15">
        <f t="shared" si="116"/>
        <v>52817919.756422184</v>
      </c>
      <c r="G266" s="16">
        <f t="shared" si="117"/>
        <v>3.4940061972427859E-3</v>
      </c>
      <c r="H266" s="17">
        <f t="shared" si="110"/>
        <v>392947.92500423477</v>
      </c>
      <c r="I266" s="17">
        <f t="shared" si="111"/>
        <v>192370.8794306115</v>
      </c>
      <c r="J266" s="2">
        <f t="shared" si="118"/>
        <v>184546.13895441129</v>
      </c>
      <c r="K266" s="2">
        <f t="shared" si="101"/>
        <v>264641.13273493899</v>
      </c>
      <c r="L266" s="15">
        <f>K266/(1-SUM(G$21:G266))</f>
        <v>456868.37612483249</v>
      </c>
      <c r="M266" s="15">
        <f t="shared" si="102"/>
        <v>52361051.380297355</v>
      </c>
      <c r="N266" s="2">
        <f t="shared" si="112"/>
        <v>449187.27168935025</v>
      </c>
      <c r="O266" s="3">
        <f t="shared" si="113"/>
        <v>641558.15111996175</v>
      </c>
      <c r="P266" s="39">
        <f t="shared" si="119"/>
        <v>0</v>
      </c>
      <c r="Q266" s="34">
        <f t="shared" si="122"/>
        <v>0</v>
      </c>
      <c r="R266" s="23">
        <f t="shared" si="114"/>
        <v>0</v>
      </c>
      <c r="S266" s="39">
        <f t="shared" si="120"/>
        <v>0</v>
      </c>
      <c r="T266" s="34">
        <f t="shared" si="123"/>
        <v>0</v>
      </c>
      <c r="U266" s="23">
        <f t="shared" si="103"/>
        <v>0</v>
      </c>
      <c r="V266" s="39">
        <f t="shared" si="121"/>
        <v>0</v>
      </c>
      <c r="W266" s="34">
        <f t="shared" si="124"/>
        <v>0</v>
      </c>
      <c r="X266" s="3">
        <f t="shared" si="104"/>
        <v>0</v>
      </c>
      <c r="Y266" s="39">
        <f t="shared" si="127"/>
        <v>30779340.708897736</v>
      </c>
      <c r="Z266" s="34">
        <f t="shared" si="128"/>
        <v>449187.27168935025</v>
      </c>
      <c r="AA266" s="3">
        <f t="shared" si="125"/>
        <v>192370.87943061083</v>
      </c>
      <c r="AB266" s="35"/>
      <c r="AD266">
        <v>246</v>
      </c>
      <c r="AE266" s="3">
        <f t="shared" si="105"/>
        <v>0</v>
      </c>
      <c r="AF266" s="3">
        <f t="shared" si="106"/>
        <v>0</v>
      </c>
      <c r="AG266" s="3">
        <f t="shared" si="107"/>
        <v>0</v>
      </c>
      <c r="AH266" s="3">
        <f t="shared" si="126"/>
        <v>641558.15111996105</v>
      </c>
    </row>
    <row r="267" spans="2:34">
      <c r="B267">
        <v>247</v>
      </c>
      <c r="C267" s="3">
        <f t="shared" si="108"/>
        <v>30330153.437208489</v>
      </c>
      <c r="D267">
        <f t="shared" si="115"/>
        <v>9.9000000000000005E-2</v>
      </c>
      <c r="E267" s="13">
        <f t="shared" si="109"/>
        <v>8.6498744788083837E-3</v>
      </c>
      <c r="F267" s="15">
        <f t="shared" si="116"/>
        <v>52361051.380297355</v>
      </c>
      <c r="G267" s="16">
        <f t="shared" si="117"/>
        <v>3.5176635308699507E-3</v>
      </c>
      <c r="H267" s="17">
        <f t="shared" si="110"/>
        <v>389548.97477623983</v>
      </c>
      <c r="I267" s="17">
        <f t="shared" si="111"/>
        <v>189563.45898255307</v>
      </c>
      <c r="J267" s="2">
        <f t="shared" si="118"/>
        <v>184188.56087847971</v>
      </c>
      <c r="K267" s="2">
        <f t="shared" si="101"/>
        <v>260758.81222282088</v>
      </c>
      <c r="L267" s="15">
        <f>K267/(1-SUM(G$21:G267))</f>
        <v>452916.52201801579</v>
      </c>
      <c r="M267" s="15">
        <f t="shared" si="102"/>
        <v>51908134.85827934</v>
      </c>
      <c r="N267" s="2">
        <f t="shared" si="112"/>
        <v>444947.37310130056</v>
      </c>
      <c r="O267" s="3">
        <f t="shared" si="113"/>
        <v>634510.83208385366</v>
      </c>
      <c r="P267" s="39">
        <f t="shared" si="119"/>
        <v>0</v>
      </c>
      <c r="Q267" s="34">
        <f t="shared" si="122"/>
        <v>0</v>
      </c>
      <c r="R267" s="23">
        <f t="shared" si="114"/>
        <v>0</v>
      </c>
      <c r="S267" s="39">
        <f t="shared" si="120"/>
        <v>0</v>
      </c>
      <c r="T267" s="34">
        <f t="shared" si="123"/>
        <v>0</v>
      </c>
      <c r="U267" s="23">
        <f t="shared" si="103"/>
        <v>0</v>
      </c>
      <c r="V267" s="39">
        <f t="shared" si="121"/>
        <v>0</v>
      </c>
      <c r="W267" s="34">
        <f t="shared" si="124"/>
        <v>0</v>
      </c>
      <c r="X267" s="3">
        <f t="shared" si="104"/>
        <v>0</v>
      </c>
      <c r="Y267" s="39">
        <f t="shared" si="127"/>
        <v>30330153.437208384</v>
      </c>
      <c r="Z267" s="34">
        <f t="shared" si="128"/>
        <v>444947.37310130056</v>
      </c>
      <c r="AA267" s="3">
        <f t="shared" si="125"/>
        <v>189563.4589825524</v>
      </c>
      <c r="AB267" s="35"/>
      <c r="AD267">
        <v>247</v>
      </c>
      <c r="AE267" s="3">
        <f t="shared" si="105"/>
        <v>0</v>
      </c>
      <c r="AF267" s="3">
        <f t="shared" si="106"/>
        <v>0</v>
      </c>
      <c r="AG267" s="3">
        <f t="shared" si="107"/>
        <v>0</v>
      </c>
      <c r="AH267" s="3">
        <f t="shared" si="126"/>
        <v>634510.83208385296</v>
      </c>
    </row>
    <row r="268" spans="2:34">
      <c r="B268">
        <v>248</v>
      </c>
      <c r="C268" s="3">
        <f t="shared" si="108"/>
        <v>29885206.064107191</v>
      </c>
      <c r="D268">
        <f t="shared" si="115"/>
        <v>9.9000000000000005E-2</v>
      </c>
      <c r="E268" s="13">
        <f t="shared" si="109"/>
        <v>8.6498744788083837E-3</v>
      </c>
      <c r="F268" s="15">
        <f t="shared" si="116"/>
        <v>51908134.85827934</v>
      </c>
      <c r="G268" s="16">
        <f t="shared" si="117"/>
        <v>3.5414810443602169E-3</v>
      </c>
      <c r="H268" s="17">
        <f t="shared" si="110"/>
        <v>386179.42504107684</v>
      </c>
      <c r="I268" s="17">
        <f t="shared" si="111"/>
        <v>186782.53790066994</v>
      </c>
      <c r="J268" s="2">
        <f t="shared" si="118"/>
        <v>183831.67564869008</v>
      </c>
      <c r="K268" s="2">
        <f t="shared" si="101"/>
        <v>256913.16030826015</v>
      </c>
      <c r="L268" s="15">
        <f>K268/(1-SUM(G$21:G268))</f>
        <v>448998.85095318151</v>
      </c>
      <c r="M268" s="15">
        <f t="shared" si="102"/>
        <v>51459136.007326156</v>
      </c>
      <c r="N268" s="2">
        <f t="shared" si="112"/>
        <v>440744.83595695021</v>
      </c>
      <c r="O268" s="3">
        <f t="shared" si="113"/>
        <v>627527.37385762017</v>
      </c>
      <c r="P268" s="39">
        <f t="shared" si="119"/>
        <v>0</v>
      </c>
      <c r="Q268" s="34">
        <f t="shared" si="122"/>
        <v>0</v>
      </c>
      <c r="R268" s="23">
        <f t="shared" si="114"/>
        <v>0</v>
      </c>
      <c r="S268" s="39">
        <f t="shared" si="120"/>
        <v>0</v>
      </c>
      <c r="T268" s="34">
        <f t="shared" si="123"/>
        <v>0</v>
      </c>
      <c r="U268" s="23">
        <f t="shared" si="103"/>
        <v>0</v>
      </c>
      <c r="V268" s="39">
        <f t="shared" si="121"/>
        <v>0</v>
      </c>
      <c r="W268" s="34">
        <f t="shared" si="124"/>
        <v>0</v>
      </c>
      <c r="X268" s="3">
        <f t="shared" si="104"/>
        <v>0</v>
      </c>
      <c r="Y268" s="39">
        <f t="shared" si="127"/>
        <v>29885206.064107083</v>
      </c>
      <c r="Z268" s="34">
        <f t="shared" si="128"/>
        <v>440744.83595695021</v>
      </c>
      <c r="AA268" s="3">
        <f t="shared" si="125"/>
        <v>186782.53790066927</v>
      </c>
      <c r="AB268" s="35"/>
      <c r="AD268">
        <v>248</v>
      </c>
      <c r="AE268" s="3">
        <f t="shared" si="105"/>
        <v>0</v>
      </c>
      <c r="AF268" s="3">
        <f t="shared" si="106"/>
        <v>0</v>
      </c>
      <c r="AG268" s="3">
        <f t="shared" si="107"/>
        <v>0</v>
      </c>
      <c r="AH268" s="3">
        <f t="shared" si="126"/>
        <v>627527.37385761947</v>
      </c>
    </row>
    <row r="269" spans="2:34">
      <c r="B269">
        <v>249</v>
      </c>
      <c r="C269" s="3">
        <f t="shared" si="108"/>
        <v>29444461.228150241</v>
      </c>
      <c r="D269">
        <f t="shared" si="115"/>
        <v>9.9000000000000005E-2</v>
      </c>
      <c r="E269" s="13">
        <f t="shared" si="109"/>
        <v>8.6498744788083837E-3</v>
      </c>
      <c r="F269" s="15">
        <f t="shared" si="116"/>
        <v>51459136.007326156</v>
      </c>
      <c r="G269" s="16">
        <f t="shared" si="117"/>
        <v>3.5654598222647385E-3</v>
      </c>
      <c r="H269" s="17">
        <f t="shared" si="110"/>
        <v>382839.02148817311</v>
      </c>
      <c r="I269" s="17">
        <f t="shared" si="111"/>
        <v>184027.88267593901</v>
      </c>
      <c r="J269" s="2">
        <f t="shared" si="118"/>
        <v>183475.48192257812</v>
      </c>
      <c r="K269" s="2">
        <f t="shared" si="101"/>
        <v>253103.85383107056</v>
      </c>
      <c r="L269" s="15">
        <f>K269/(1-SUM(G$21:G269))</f>
        <v>445115.06725130737</v>
      </c>
      <c r="M269" s="15">
        <f t="shared" si="102"/>
        <v>51014020.940074846</v>
      </c>
      <c r="N269" s="2">
        <f t="shared" si="112"/>
        <v>436579.33575364866</v>
      </c>
      <c r="O269" s="3">
        <f t="shared" si="113"/>
        <v>620607.21842958767</v>
      </c>
      <c r="P269" s="39">
        <f t="shared" si="119"/>
        <v>0</v>
      </c>
      <c r="Q269" s="34">
        <f t="shared" si="122"/>
        <v>0</v>
      </c>
      <c r="R269" s="23">
        <f t="shared" si="114"/>
        <v>0</v>
      </c>
      <c r="S269" s="39">
        <f t="shared" si="120"/>
        <v>0</v>
      </c>
      <c r="T269" s="34">
        <f t="shared" si="123"/>
        <v>0</v>
      </c>
      <c r="U269" s="23">
        <f t="shared" si="103"/>
        <v>0</v>
      </c>
      <c r="V269" s="39">
        <f t="shared" si="121"/>
        <v>0</v>
      </c>
      <c r="W269" s="34">
        <f t="shared" si="124"/>
        <v>0</v>
      </c>
      <c r="X269" s="3">
        <f t="shared" si="104"/>
        <v>0</v>
      </c>
      <c r="Y269" s="39">
        <f t="shared" si="127"/>
        <v>29444461.228150133</v>
      </c>
      <c r="Z269" s="34">
        <f t="shared" si="128"/>
        <v>436579.33575364866</v>
      </c>
      <c r="AA269" s="3">
        <f t="shared" si="125"/>
        <v>184027.88267593831</v>
      </c>
      <c r="AB269" s="35"/>
      <c r="AD269">
        <v>249</v>
      </c>
      <c r="AE269" s="3">
        <f t="shared" si="105"/>
        <v>0</v>
      </c>
      <c r="AF269" s="3">
        <f t="shared" si="106"/>
        <v>0</v>
      </c>
      <c r="AG269" s="3">
        <f t="shared" si="107"/>
        <v>0</v>
      </c>
      <c r="AH269" s="3">
        <f t="shared" si="126"/>
        <v>620607.21842958697</v>
      </c>
    </row>
    <row r="270" spans="2:34">
      <c r="B270">
        <v>250</v>
      </c>
      <c r="C270" s="3">
        <f t="shared" si="108"/>
        <v>29007881.892396592</v>
      </c>
      <c r="D270">
        <f t="shared" si="115"/>
        <v>9.9000000000000005E-2</v>
      </c>
      <c r="E270" s="13">
        <f t="shared" si="109"/>
        <v>8.6498744788083837E-3</v>
      </c>
      <c r="F270" s="15">
        <f t="shared" si="116"/>
        <v>51014020.940074846</v>
      </c>
      <c r="G270" s="16">
        <f t="shared" si="117"/>
        <v>3.5896009564779906E-3</v>
      </c>
      <c r="H270" s="17">
        <f t="shared" si="110"/>
        <v>379527.51200671046</v>
      </c>
      <c r="I270" s="17">
        <f t="shared" si="111"/>
        <v>181299.26182747868</v>
      </c>
      <c r="J270" s="2">
        <f t="shared" si="118"/>
        <v>183119.97836028092</v>
      </c>
      <c r="K270" s="2">
        <f t="shared" si="101"/>
        <v>249330.57243795058</v>
      </c>
      <c r="L270" s="15">
        <f>K270/(1-SUM(G$21:G270))</f>
        <v>441264.87779095722</v>
      </c>
      <c r="M270" s="15">
        <f t="shared" si="102"/>
        <v>50572756.062283888</v>
      </c>
      <c r="N270" s="2">
        <f t="shared" si="112"/>
        <v>432450.5507982315</v>
      </c>
      <c r="O270" s="3">
        <f t="shared" si="113"/>
        <v>613749.81262571015</v>
      </c>
      <c r="P270" s="39">
        <f t="shared" si="119"/>
        <v>0</v>
      </c>
      <c r="Q270" s="34">
        <f t="shared" si="122"/>
        <v>0</v>
      </c>
      <c r="R270" s="23">
        <f t="shared" si="114"/>
        <v>0</v>
      </c>
      <c r="S270" s="39">
        <f t="shared" si="120"/>
        <v>0</v>
      </c>
      <c r="T270" s="34">
        <f t="shared" si="123"/>
        <v>0</v>
      </c>
      <c r="U270" s="23">
        <f t="shared" si="103"/>
        <v>0</v>
      </c>
      <c r="V270" s="39">
        <f t="shared" si="121"/>
        <v>0</v>
      </c>
      <c r="W270" s="34">
        <f t="shared" si="124"/>
        <v>0</v>
      </c>
      <c r="X270" s="3">
        <f t="shared" si="104"/>
        <v>0</v>
      </c>
      <c r="Y270" s="39">
        <f t="shared" si="127"/>
        <v>29007881.892396484</v>
      </c>
      <c r="Z270" s="34">
        <f t="shared" si="128"/>
        <v>432450.5507982315</v>
      </c>
      <c r="AA270" s="3">
        <f t="shared" si="125"/>
        <v>181299.26182747804</v>
      </c>
      <c r="AB270" s="35"/>
      <c r="AD270">
        <v>250</v>
      </c>
      <c r="AE270" s="3">
        <f t="shared" si="105"/>
        <v>0</v>
      </c>
      <c r="AF270" s="3">
        <f t="shared" si="106"/>
        <v>0</v>
      </c>
      <c r="AG270" s="3">
        <f t="shared" si="107"/>
        <v>0</v>
      </c>
      <c r="AH270" s="3">
        <f t="shared" si="126"/>
        <v>613749.81262570957</v>
      </c>
    </row>
    <row r="271" spans="2:34">
      <c r="B271">
        <v>251</v>
      </c>
      <c r="C271" s="3">
        <f t="shared" si="108"/>
        <v>28575431.341598362</v>
      </c>
      <c r="D271">
        <f t="shared" si="115"/>
        <v>9.9000000000000005E-2</v>
      </c>
      <c r="E271" s="13">
        <f t="shared" si="109"/>
        <v>8.6498744788083837E-3</v>
      </c>
      <c r="F271" s="15">
        <f t="shared" si="116"/>
        <v>50572756.062283888</v>
      </c>
      <c r="G271" s="16">
        <f t="shared" si="117"/>
        <v>3.6139055462874776E-3</v>
      </c>
      <c r="H271" s="17">
        <f t="shared" si="110"/>
        <v>376244.64666659787</v>
      </c>
      <c r="I271" s="17">
        <f t="shared" si="111"/>
        <v>178596.44588498978</v>
      </c>
      <c r="J271" s="2">
        <f t="shared" si="118"/>
        <v>182765.16362453141</v>
      </c>
      <c r="K271" s="2">
        <f t="shared" si="101"/>
        <v>245592.9985581818</v>
      </c>
      <c r="L271" s="15">
        <f>K271/(1-SUM(G$21:G271))</f>
        <v>437447.99198615877</v>
      </c>
      <c r="M271" s="15">
        <f t="shared" si="102"/>
        <v>50135308.070297733</v>
      </c>
      <c r="N271" s="2">
        <f t="shared" si="112"/>
        <v>428358.16218271322</v>
      </c>
      <c r="O271" s="3">
        <f t="shared" si="113"/>
        <v>606954.60806770297</v>
      </c>
      <c r="P271" s="39">
        <f t="shared" si="119"/>
        <v>0</v>
      </c>
      <c r="Q271" s="34">
        <f t="shared" si="122"/>
        <v>0</v>
      </c>
      <c r="R271" s="23">
        <f t="shared" si="114"/>
        <v>0</v>
      </c>
      <c r="S271" s="39">
        <f t="shared" si="120"/>
        <v>0</v>
      </c>
      <c r="T271" s="34">
        <f t="shared" si="123"/>
        <v>0</v>
      </c>
      <c r="U271" s="23">
        <f t="shared" si="103"/>
        <v>0</v>
      </c>
      <c r="V271" s="39">
        <f t="shared" si="121"/>
        <v>0</v>
      </c>
      <c r="W271" s="34">
        <f t="shared" si="124"/>
        <v>0</v>
      </c>
      <c r="X271" s="3">
        <f t="shared" si="104"/>
        <v>0</v>
      </c>
      <c r="Y271" s="39">
        <f t="shared" si="127"/>
        <v>28575431.341598254</v>
      </c>
      <c r="Z271" s="34">
        <f t="shared" si="128"/>
        <v>428358.16218271322</v>
      </c>
      <c r="AA271" s="3">
        <f t="shared" si="125"/>
        <v>178596.44588498908</v>
      </c>
      <c r="AB271" s="35"/>
      <c r="AD271">
        <v>251</v>
      </c>
      <c r="AE271" s="3">
        <f t="shared" si="105"/>
        <v>0</v>
      </c>
      <c r="AF271" s="3">
        <f t="shared" si="106"/>
        <v>0</v>
      </c>
      <c r="AG271" s="3">
        <f t="shared" si="107"/>
        <v>0</v>
      </c>
      <c r="AH271" s="3">
        <f t="shared" si="126"/>
        <v>606954.60806770227</v>
      </c>
    </row>
    <row r="272" spans="2:34">
      <c r="B272">
        <v>252</v>
      </c>
      <c r="C272" s="3">
        <f t="shared" si="108"/>
        <v>28147073.179415647</v>
      </c>
      <c r="D272">
        <f t="shared" si="115"/>
        <v>9.9000000000000005E-2</v>
      </c>
      <c r="E272" s="13">
        <f t="shared" si="109"/>
        <v>8.6498744788083837E-3</v>
      </c>
      <c r="F272" s="15">
        <f t="shared" si="116"/>
        <v>50135308.070297733</v>
      </c>
      <c r="G272" s="16">
        <f t="shared" si="117"/>
        <v>3.6383746984237995E-3</v>
      </c>
      <c r="H272" s="17">
        <f t="shared" si="110"/>
        <v>372990.1776996082</v>
      </c>
      <c r="I272" s="17">
        <f t="shared" si="111"/>
        <v>175919.20737134779</v>
      </c>
      <c r="J272" s="2">
        <f t="shared" si="118"/>
        <v>182411.03638065379</v>
      </c>
      <c r="K272" s="2">
        <f t="shared" si="101"/>
        <v>241890.81737953736</v>
      </c>
      <c r="L272" s="15">
        <f>K272/(1-SUM(G$21:G272))</f>
        <v>433664.12176447175</v>
      </c>
      <c r="M272" s="15">
        <f t="shared" si="102"/>
        <v>49701643.948533259</v>
      </c>
      <c r="N272" s="2">
        <f t="shared" si="112"/>
        <v>424301.85376019112</v>
      </c>
      <c r="O272" s="3">
        <f t="shared" si="113"/>
        <v>600221.06113153894</v>
      </c>
      <c r="P272" s="39">
        <f t="shared" si="119"/>
        <v>0</v>
      </c>
      <c r="Q272" s="34">
        <f t="shared" si="122"/>
        <v>0</v>
      </c>
      <c r="R272" s="23">
        <f t="shared" si="114"/>
        <v>0</v>
      </c>
      <c r="S272" s="39">
        <f t="shared" si="120"/>
        <v>0</v>
      </c>
      <c r="T272" s="34">
        <f t="shared" si="123"/>
        <v>0</v>
      </c>
      <c r="U272" s="23">
        <f t="shared" si="103"/>
        <v>0</v>
      </c>
      <c r="V272" s="39">
        <f t="shared" si="121"/>
        <v>0</v>
      </c>
      <c r="W272" s="34">
        <f t="shared" si="124"/>
        <v>0</v>
      </c>
      <c r="X272" s="3">
        <f t="shared" si="104"/>
        <v>0</v>
      </c>
      <c r="Y272" s="39">
        <f t="shared" si="127"/>
        <v>28147073.179415539</v>
      </c>
      <c r="Z272" s="34">
        <f t="shared" si="128"/>
        <v>424301.85376019112</v>
      </c>
      <c r="AA272" s="3">
        <f t="shared" si="125"/>
        <v>175919.20737134712</v>
      </c>
      <c r="AB272" s="35"/>
      <c r="AD272">
        <v>252</v>
      </c>
      <c r="AE272" s="3">
        <f t="shared" si="105"/>
        <v>0</v>
      </c>
      <c r="AF272" s="3">
        <f t="shared" si="106"/>
        <v>0</v>
      </c>
      <c r="AG272" s="3">
        <f t="shared" si="107"/>
        <v>0</v>
      </c>
      <c r="AH272" s="3">
        <f t="shared" si="126"/>
        <v>600221.06113153824</v>
      </c>
    </row>
    <row r="273" spans="2:34">
      <c r="B273">
        <v>253</v>
      </c>
      <c r="C273" s="3">
        <f t="shared" si="108"/>
        <v>27722771.325655457</v>
      </c>
      <c r="D273">
        <f t="shared" si="115"/>
        <v>9.9000000000000005E-2</v>
      </c>
      <c r="E273" s="13">
        <f t="shared" si="109"/>
        <v>8.6498744788083837E-3</v>
      </c>
      <c r="F273" s="15">
        <f t="shared" si="116"/>
        <v>49701643.948533259</v>
      </c>
      <c r="G273" s="16">
        <f t="shared" si="117"/>
        <v>3.6630095271110445E-3</v>
      </c>
      <c r="H273" s="17">
        <f t="shared" si="110"/>
        <v>369763.85948067805</v>
      </c>
      <c r="I273" s="17">
        <f t="shared" si="111"/>
        <v>173267.32078534659</v>
      </c>
      <c r="J273" s="2">
        <f t="shared" si="118"/>
        <v>182057.59529655831</v>
      </c>
      <c r="K273" s="2">
        <f t="shared" si="101"/>
        <v>238223.71682439907</v>
      </c>
      <c r="L273" s="15">
        <f>K273/(1-SUM(G$21:G273))</f>
        <v>429912.98154524644</v>
      </c>
      <c r="M273" s="15">
        <f t="shared" si="102"/>
        <v>49271730.966988012</v>
      </c>
      <c r="N273" s="2">
        <f t="shared" si="112"/>
        <v>420281.31212095742</v>
      </c>
      <c r="O273" s="3">
        <f t="shared" si="113"/>
        <v>593548.63290630397</v>
      </c>
      <c r="P273" s="39">
        <f t="shared" si="119"/>
        <v>0</v>
      </c>
      <c r="Q273" s="34">
        <f t="shared" si="122"/>
        <v>0</v>
      </c>
      <c r="R273" s="23">
        <f t="shared" si="114"/>
        <v>0</v>
      </c>
      <c r="S273" s="39">
        <f t="shared" si="120"/>
        <v>0</v>
      </c>
      <c r="T273" s="34">
        <f t="shared" si="123"/>
        <v>0</v>
      </c>
      <c r="U273" s="23">
        <f t="shared" si="103"/>
        <v>0</v>
      </c>
      <c r="V273" s="39">
        <f t="shared" si="121"/>
        <v>0</v>
      </c>
      <c r="W273" s="34">
        <f t="shared" si="124"/>
        <v>0</v>
      </c>
      <c r="X273" s="3">
        <f t="shared" si="104"/>
        <v>0</v>
      </c>
      <c r="Y273" s="39">
        <f t="shared" si="127"/>
        <v>27722771.325655349</v>
      </c>
      <c r="Z273" s="34">
        <f t="shared" si="128"/>
        <v>420281.31212095742</v>
      </c>
      <c r="AA273" s="3">
        <f t="shared" si="125"/>
        <v>173267.32078534592</v>
      </c>
      <c r="AB273" s="35"/>
      <c r="AD273">
        <v>253</v>
      </c>
      <c r="AE273" s="3">
        <f t="shared" si="105"/>
        <v>0</v>
      </c>
      <c r="AF273" s="3">
        <f t="shared" si="106"/>
        <v>0</v>
      </c>
      <c r="AG273" s="3">
        <f t="shared" si="107"/>
        <v>0</v>
      </c>
      <c r="AH273" s="3">
        <f t="shared" si="126"/>
        <v>593548.63290630328</v>
      </c>
    </row>
    <row r="274" spans="2:34">
      <c r="B274">
        <v>254</v>
      </c>
      <c r="C274" s="3">
        <f t="shared" si="108"/>
        <v>27302490.013534501</v>
      </c>
      <c r="D274">
        <f t="shared" si="115"/>
        <v>9.9000000000000005E-2</v>
      </c>
      <c r="E274" s="13">
        <f t="shared" si="109"/>
        <v>8.6498744788083837E-3</v>
      </c>
      <c r="F274" s="15">
        <f t="shared" si="116"/>
        <v>49271730.966988012</v>
      </c>
      <c r="G274" s="16">
        <f t="shared" si="117"/>
        <v>3.6878111541175252E-3</v>
      </c>
      <c r="H274" s="17">
        <f t="shared" si="110"/>
        <v>366565.44850937038</v>
      </c>
      <c r="I274" s="17">
        <f t="shared" si="111"/>
        <v>170640.56258459063</v>
      </c>
      <c r="J274" s="2">
        <f t="shared" si="118"/>
        <v>181704.83904273628</v>
      </c>
      <c r="K274" s="2">
        <f t="shared" si="101"/>
        <v>234591.38752608109</v>
      </c>
      <c r="L274" s="15">
        <f>K274/(1-SUM(G$21:G274))</f>
        <v>426194.28821807</v>
      </c>
      <c r="M274" s="15">
        <f t="shared" si="102"/>
        <v>48845536.678769939</v>
      </c>
      <c r="N274" s="2">
        <f t="shared" si="112"/>
        <v>416296.22656881739</v>
      </c>
      <c r="O274" s="3">
        <f t="shared" si="113"/>
        <v>586936.78915340803</v>
      </c>
      <c r="P274" s="39">
        <f t="shared" si="119"/>
        <v>0</v>
      </c>
      <c r="Q274" s="34">
        <f t="shared" si="122"/>
        <v>0</v>
      </c>
      <c r="R274" s="23">
        <f t="shared" si="114"/>
        <v>0</v>
      </c>
      <c r="S274" s="39">
        <f t="shared" si="120"/>
        <v>0</v>
      </c>
      <c r="T274" s="34">
        <f t="shared" si="123"/>
        <v>0</v>
      </c>
      <c r="U274" s="23">
        <f t="shared" si="103"/>
        <v>0</v>
      </c>
      <c r="V274" s="39">
        <f t="shared" si="121"/>
        <v>0</v>
      </c>
      <c r="W274" s="34">
        <f t="shared" si="124"/>
        <v>0</v>
      </c>
      <c r="X274" s="3">
        <f t="shared" si="104"/>
        <v>0</v>
      </c>
      <c r="Y274" s="39">
        <f t="shared" si="127"/>
        <v>27302490.013534389</v>
      </c>
      <c r="Z274" s="34">
        <f t="shared" si="128"/>
        <v>416296.22656881739</v>
      </c>
      <c r="AA274" s="3">
        <f t="shared" si="125"/>
        <v>170640.56258458993</v>
      </c>
      <c r="AB274" s="35"/>
      <c r="AD274">
        <v>254</v>
      </c>
      <c r="AE274" s="3">
        <f t="shared" si="105"/>
        <v>0</v>
      </c>
      <c r="AF274" s="3">
        <f t="shared" si="106"/>
        <v>0</v>
      </c>
      <c r="AG274" s="3">
        <f t="shared" si="107"/>
        <v>0</v>
      </c>
      <c r="AH274" s="3">
        <f t="shared" si="126"/>
        <v>586936.78915340733</v>
      </c>
    </row>
    <row r="275" spans="2:34">
      <c r="B275">
        <v>255</v>
      </c>
      <c r="C275" s="3">
        <f t="shared" si="108"/>
        <v>26886193.786965683</v>
      </c>
      <c r="D275">
        <f t="shared" si="115"/>
        <v>9.9000000000000005E-2</v>
      </c>
      <c r="E275" s="13">
        <f t="shared" si="109"/>
        <v>8.6498744788083837E-3</v>
      </c>
      <c r="F275" s="15">
        <f t="shared" si="116"/>
        <v>48845536.678769939</v>
      </c>
      <c r="G275" s="16">
        <f t="shared" si="117"/>
        <v>3.7127807088068636E-3</v>
      </c>
      <c r="H275" s="17">
        <f t="shared" si="110"/>
        <v>363394.70339149621</v>
      </c>
      <c r="I275" s="17">
        <f t="shared" si="111"/>
        <v>168038.71116853552</v>
      </c>
      <c r="J275" s="2">
        <f t="shared" si="118"/>
        <v>181352.76629225511</v>
      </c>
      <c r="K275" s="2">
        <f t="shared" si="101"/>
        <v>230993.52280535831</v>
      </c>
      <c r="L275" s="15">
        <f>K275/(1-SUM(G$21:G275))</f>
        <v>422507.76112139865</v>
      </c>
      <c r="M275" s="15">
        <f t="shared" si="102"/>
        <v>48423028.917648539</v>
      </c>
      <c r="N275" s="2">
        <f t="shared" si="112"/>
        <v>412346.28909761342</v>
      </c>
      <c r="O275" s="3">
        <f t="shared" si="113"/>
        <v>580385.00026614894</v>
      </c>
      <c r="P275" s="39">
        <f t="shared" si="119"/>
        <v>0</v>
      </c>
      <c r="Q275" s="34">
        <f t="shared" si="122"/>
        <v>0</v>
      </c>
      <c r="R275" s="23">
        <f t="shared" si="114"/>
        <v>0</v>
      </c>
      <c r="S275" s="39">
        <f t="shared" si="120"/>
        <v>0</v>
      </c>
      <c r="T275" s="34">
        <f t="shared" si="123"/>
        <v>0</v>
      </c>
      <c r="U275" s="23">
        <f t="shared" si="103"/>
        <v>0</v>
      </c>
      <c r="V275" s="39">
        <f t="shared" si="121"/>
        <v>0</v>
      </c>
      <c r="W275" s="34">
        <f t="shared" si="124"/>
        <v>0</v>
      </c>
      <c r="X275" s="3">
        <f t="shared" si="104"/>
        <v>0</v>
      </c>
      <c r="Y275" s="39">
        <f t="shared" si="127"/>
        <v>26886193.786965571</v>
      </c>
      <c r="Z275" s="34">
        <f t="shared" si="128"/>
        <v>412346.28909761342</v>
      </c>
      <c r="AA275" s="3">
        <f t="shared" si="125"/>
        <v>168038.71116853482</v>
      </c>
      <c r="AB275" s="35"/>
      <c r="AD275">
        <v>255</v>
      </c>
      <c r="AE275" s="3">
        <f t="shared" si="105"/>
        <v>0</v>
      </c>
      <c r="AF275" s="3">
        <f t="shared" si="106"/>
        <v>0</v>
      </c>
      <c r="AG275" s="3">
        <f t="shared" si="107"/>
        <v>0</v>
      </c>
      <c r="AH275" s="3">
        <f t="shared" si="126"/>
        <v>580385.00026614824</v>
      </c>
    </row>
    <row r="276" spans="2:34">
      <c r="B276">
        <v>256</v>
      </c>
      <c r="C276" s="3">
        <f t="shared" si="108"/>
        <v>26473847.497868069</v>
      </c>
      <c r="D276">
        <f t="shared" si="115"/>
        <v>9.9000000000000005E-2</v>
      </c>
      <c r="E276" s="13">
        <f t="shared" si="109"/>
        <v>8.6498744788083837E-3</v>
      </c>
      <c r="F276" s="15">
        <f t="shared" si="116"/>
        <v>48423028.917648539</v>
      </c>
      <c r="G276" s="16">
        <f t="shared" si="117"/>
        <v>3.7379193281894111E-3</v>
      </c>
      <c r="H276" s="17">
        <f t="shared" si="110"/>
        <v>360251.38482089585</v>
      </c>
      <c r="I276" s="17">
        <f t="shared" si="111"/>
        <v>165461.54686167542</v>
      </c>
      <c r="J276" s="2">
        <f t="shared" si="118"/>
        <v>181001.37572075325</v>
      </c>
      <c r="K276" s="2">
        <f t="shared" si="101"/>
        <v>227429.81864719803</v>
      </c>
      <c r="L276" s="15">
        <f>K276/(1-SUM(G$21:G276))</f>
        <v>418853.12202137616</v>
      </c>
      <c r="M276" s="15">
        <f t="shared" si="102"/>
        <v>48004175.795627162</v>
      </c>
      <c r="N276" s="2">
        <f t="shared" si="112"/>
        <v>408431.19436795125</v>
      </c>
      <c r="O276" s="3">
        <f t="shared" si="113"/>
        <v>573892.7412296267</v>
      </c>
      <c r="P276" s="39">
        <f t="shared" si="119"/>
        <v>0</v>
      </c>
      <c r="Q276" s="34">
        <f t="shared" si="122"/>
        <v>0</v>
      </c>
      <c r="R276" s="23">
        <f t="shared" si="114"/>
        <v>0</v>
      </c>
      <c r="S276" s="39">
        <f t="shared" si="120"/>
        <v>0</v>
      </c>
      <c r="T276" s="34">
        <f t="shared" si="123"/>
        <v>0</v>
      </c>
      <c r="U276" s="23">
        <f t="shared" si="103"/>
        <v>0</v>
      </c>
      <c r="V276" s="39">
        <f t="shared" si="121"/>
        <v>0</v>
      </c>
      <c r="W276" s="34">
        <f t="shared" si="124"/>
        <v>0</v>
      </c>
      <c r="X276" s="3">
        <f t="shared" si="104"/>
        <v>0</v>
      </c>
      <c r="Y276" s="39">
        <f t="shared" si="127"/>
        <v>26473847.497867957</v>
      </c>
      <c r="Z276" s="34">
        <f t="shared" si="128"/>
        <v>408431.19436795125</v>
      </c>
      <c r="AA276" s="3">
        <f t="shared" si="125"/>
        <v>165461.54686167472</v>
      </c>
      <c r="AB276" s="35"/>
      <c r="AD276">
        <v>256</v>
      </c>
      <c r="AE276" s="3">
        <f t="shared" si="105"/>
        <v>0</v>
      </c>
      <c r="AF276" s="3">
        <f t="shared" si="106"/>
        <v>0</v>
      </c>
      <c r="AG276" s="3">
        <f t="shared" si="107"/>
        <v>0</v>
      </c>
      <c r="AH276" s="3">
        <f t="shared" si="126"/>
        <v>573892.741229626</v>
      </c>
    </row>
    <row r="277" spans="2:34">
      <c r="B277">
        <v>257</v>
      </c>
      <c r="C277" s="3">
        <f t="shared" si="108"/>
        <v>26065416.303500116</v>
      </c>
      <c r="D277">
        <f t="shared" si="115"/>
        <v>9.9000000000000005E-2</v>
      </c>
      <c r="E277" s="13">
        <f t="shared" si="109"/>
        <v>8.6498744788083837E-3</v>
      </c>
      <c r="F277" s="15">
        <f t="shared" si="116"/>
        <v>48004175.795627162</v>
      </c>
      <c r="G277" s="16">
        <f t="shared" si="117"/>
        <v>3.7632281569740275E-3</v>
      </c>
      <c r="H277" s="17">
        <f t="shared" si="110"/>
        <v>357135.25556137814</v>
      </c>
      <c r="I277" s="17">
        <f t="shared" si="111"/>
        <v>162908.85189687571</v>
      </c>
      <c r="J277" s="2">
        <f t="shared" si="118"/>
        <v>180650.66600643523</v>
      </c>
      <c r="K277" s="2">
        <f t="shared" ref="K277:K340" si="129">(C277-J277)*E277</f>
        <v>223899.97367769282</v>
      </c>
      <c r="L277" s="15">
        <f>K277/(1-SUM(G$21:G277))</f>
        <v>415230.09509083431</v>
      </c>
      <c r="M277" s="15">
        <f t="shared" ref="M277:M340" si="130">F277-L277</f>
        <v>47588945.700536326</v>
      </c>
      <c r="N277" s="2">
        <f t="shared" si="112"/>
        <v>404550.63968412805</v>
      </c>
      <c r="O277" s="3">
        <f t="shared" si="113"/>
        <v>567459.49158100376</v>
      </c>
      <c r="P277" s="39">
        <f t="shared" si="119"/>
        <v>0</v>
      </c>
      <c r="Q277" s="34">
        <f t="shared" si="122"/>
        <v>0</v>
      </c>
      <c r="R277" s="23">
        <f t="shared" si="114"/>
        <v>0</v>
      </c>
      <c r="S277" s="39">
        <f t="shared" si="120"/>
        <v>0</v>
      </c>
      <c r="T277" s="34">
        <f t="shared" si="123"/>
        <v>0</v>
      </c>
      <c r="U277" s="23">
        <f t="shared" ref="U277:U340" si="131">S277*D$11/12</f>
        <v>0</v>
      </c>
      <c r="V277" s="39">
        <f t="shared" si="121"/>
        <v>0</v>
      </c>
      <c r="W277" s="34">
        <f t="shared" si="124"/>
        <v>0</v>
      </c>
      <c r="X277" s="3">
        <f t="shared" ref="X277:X340" si="132">V277*D$12/12</f>
        <v>0</v>
      </c>
      <c r="Y277" s="39">
        <f t="shared" si="127"/>
        <v>26065416.303500004</v>
      </c>
      <c r="Z277" s="34">
        <f t="shared" si="128"/>
        <v>404550.63968412805</v>
      </c>
      <c r="AA277" s="3">
        <f t="shared" si="125"/>
        <v>162908.85189687501</v>
      </c>
      <c r="AB277" s="35"/>
      <c r="AD277">
        <v>257</v>
      </c>
      <c r="AE277" s="3">
        <f t="shared" ref="AE277:AE340" si="133">Q277+R277</f>
        <v>0</v>
      </c>
      <c r="AF277" s="3">
        <f t="shared" ref="AF277:AF340" si="134">T277+U277</f>
        <v>0</v>
      </c>
      <c r="AG277" s="3">
        <f t="shared" ref="AG277:AG340" si="135">W277+X277</f>
        <v>0</v>
      </c>
      <c r="AH277" s="3">
        <f t="shared" si="126"/>
        <v>567459.49158100307</v>
      </c>
    </row>
    <row r="278" spans="2:34">
      <c r="B278">
        <v>258</v>
      </c>
      <c r="C278" s="3">
        <f t="shared" ref="C278:C341" si="136">C277-J277-K277</f>
        <v>25660865.66381599</v>
      </c>
      <c r="D278">
        <f t="shared" si="115"/>
        <v>9.9000000000000005E-2</v>
      </c>
      <c r="E278" s="13">
        <f t="shared" ref="E278:E341" si="137">1-(1-D278)^(1/12)</f>
        <v>8.6498744788083837E-3</v>
      </c>
      <c r="F278" s="15">
        <f t="shared" si="116"/>
        <v>47588945.700536326</v>
      </c>
      <c r="G278" s="16">
        <f t="shared" si="117"/>
        <v>3.7887083476202065E-3</v>
      </c>
      <c r="H278" s="17">
        <f t="shared" ref="H278:H341" si="138">F278*$C$5/12*(1+$C$5/12)^$C$4/((1+$C$5/12)^$C$4-1)</f>
        <v>354046.08042881504</v>
      </c>
      <c r="I278" s="17">
        <f t="shared" ref="I278:I341" si="139">C278*$C$3/12</f>
        <v>160380.41039884993</v>
      </c>
      <c r="J278" s="2">
        <f t="shared" si="118"/>
        <v>180300.63583006672</v>
      </c>
      <c r="K278" s="2">
        <f t="shared" si="129"/>
        <v>220403.68914119285</v>
      </c>
      <c r="L278" s="15">
        <f>K278/(1-SUM(G$21:G278))</f>
        <v>411638.406888475</v>
      </c>
      <c r="M278" s="15">
        <f t="shared" si="130"/>
        <v>47177307.293647848</v>
      </c>
      <c r="N278" s="2">
        <f t="shared" ref="N278:N341" si="140">J278+K278</f>
        <v>400704.32497125957</v>
      </c>
      <c r="O278" s="3">
        <f t="shared" ref="O278:O341" si="141">I278+J278+K278</f>
        <v>561084.73537010944</v>
      </c>
      <c r="P278" s="39">
        <f t="shared" si="119"/>
        <v>0</v>
      </c>
      <c r="Q278" s="34">
        <f t="shared" si="122"/>
        <v>0</v>
      </c>
      <c r="R278" s="23">
        <f t="shared" ref="R278:R341" si="142">P278*D$10/12</f>
        <v>0</v>
      </c>
      <c r="S278" s="39">
        <f t="shared" si="120"/>
        <v>0</v>
      </c>
      <c r="T278" s="34">
        <f t="shared" si="123"/>
        <v>0</v>
      </c>
      <c r="U278" s="23">
        <f t="shared" si="131"/>
        <v>0</v>
      </c>
      <c r="V278" s="39">
        <f t="shared" si="121"/>
        <v>0</v>
      </c>
      <c r="W278" s="34">
        <f t="shared" si="124"/>
        <v>0</v>
      </c>
      <c r="X278" s="3">
        <f t="shared" si="132"/>
        <v>0</v>
      </c>
      <c r="Y278" s="39">
        <f t="shared" si="127"/>
        <v>25660865.663815875</v>
      </c>
      <c r="Z278" s="34">
        <f t="shared" si="128"/>
        <v>400704.32497125957</v>
      </c>
      <c r="AA278" s="3">
        <f t="shared" si="125"/>
        <v>160380.4103988492</v>
      </c>
      <c r="AB278" s="35"/>
      <c r="AD278">
        <v>258</v>
      </c>
      <c r="AE278" s="3">
        <f t="shared" si="133"/>
        <v>0</v>
      </c>
      <c r="AF278" s="3">
        <f t="shared" si="134"/>
        <v>0</v>
      </c>
      <c r="AG278" s="3">
        <f t="shared" si="135"/>
        <v>0</v>
      </c>
      <c r="AH278" s="3">
        <f t="shared" si="126"/>
        <v>561084.73537010874</v>
      </c>
    </row>
    <row r="279" spans="2:34">
      <c r="B279">
        <v>259</v>
      </c>
      <c r="C279" s="3">
        <f t="shared" si="136"/>
        <v>25260161.338844731</v>
      </c>
      <c r="D279">
        <f t="shared" ref="D279:D342" si="143">MIN(B279+3,30)*0.002*$C$6/100</f>
        <v>9.9000000000000005E-2</v>
      </c>
      <c r="E279" s="13">
        <f t="shared" si="137"/>
        <v>8.6498744788083837E-3</v>
      </c>
      <c r="F279" s="15">
        <f t="shared" ref="F279:F342" si="144">M278</f>
        <v>47177307.293647848</v>
      </c>
      <c r="G279" s="16">
        <f t="shared" ref="G279:G342" si="145">$C$5/12*(1+$C$5/12)^(B279-1)/((1+$C$5/12)^$C$4-1)</f>
        <v>3.8143610603905516E-3</v>
      </c>
      <c r="H279" s="17">
        <f t="shared" si="138"/>
        <v>350983.62627339154</v>
      </c>
      <c r="I279" s="17">
        <f t="shared" si="139"/>
        <v>157876.00836777958</v>
      </c>
      <c r="J279" s="2">
        <f t="shared" ref="J279:J342" si="146">F279*G279</f>
        <v>179951.28387496952</v>
      </c>
      <c r="K279" s="2">
        <f t="shared" si="129"/>
        <v>216940.66887763634</v>
      </c>
      <c r="L279" s="15">
        <f>K279/(1-SUM(G$21:G279))</f>
        <v>408077.78633823304</v>
      </c>
      <c r="M279" s="15">
        <f t="shared" si="130"/>
        <v>46769229.507309616</v>
      </c>
      <c r="N279" s="2">
        <f t="shared" si="140"/>
        <v>396891.9527526059</v>
      </c>
      <c r="O279" s="3">
        <f t="shared" si="141"/>
        <v>554767.96112038544</v>
      </c>
      <c r="P279" s="39">
        <f t="shared" ref="P279:P342" si="147">P278-Q278</f>
        <v>0</v>
      </c>
      <c r="Q279" s="34">
        <f t="shared" si="122"/>
        <v>0</v>
      </c>
      <c r="R279" s="23">
        <f t="shared" si="142"/>
        <v>0</v>
      </c>
      <c r="S279" s="39">
        <f t="shared" ref="S279:S342" si="148">S278-T278</f>
        <v>0</v>
      </c>
      <c r="T279" s="34">
        <f t="shared" si="123"/>
        <v>0</v>
      </c>
      <c r="U279" s="23">
        <f t="shared" si="131"/>
        <v>0</v>
      </c>
      <c r="V279" s="39">
        <f t="shared" ref="V279:V342" si="149">V278-W278</f>
        <v>0</v>
      </c>
      <c r="W279" s="34">
        <f t="shared" si="124"/>
        <v>0</v>
      </c>
      <c r="X279" s="3">
        <f t="shared" si="132"/>
        <v>0</v>
      </c>
      <c r="Y279" s="39">
        <f t="shared" si="127"/>
        <v>25260161.338844616</v>
      </c>
      <c r="Z279" s="34">
        <f t="shared" si="128"/>
        <v>396891.9527526059</v>
      </c>
      <c r="AA279" s="3">
        <f t="shared" si="125"/>
        <v>157876.00836777885</v>
      </c>
      <c r="AB279" s="35"/>
      <c r="AD279">
        <v>259</v>
      </c>
      <c r="AE279" s="3">
        <f t="shared" si="133"/>
        <v>0</v>
      </c>
      <c r="AF279" s="3">
        <f t="shared" si="134"/>
        <v>0</v>
      </c>
      <c r="AG279" s="3">
        <f t="shared" si="135"/>
        <v>0</v>
      </c>
      <c r="AH279" s="3">
        <f t="shared" si="126"/>
        <v>554767.96112038475</v>
      </c>
    </row>
    <row r="280" spans="2:34">
      <c r="B280">
        <v>260</v>
      </c>
      <c r="C280" s="3">
        <f t="shared" si="136"/>
        <v>24863269.386092126</v>
      </c>
      <c r="D280">
        <f t="shared" si="143"/>
        <v>9.9000000000000005E-2</v>
      </c>
      <c r="E280" s="13">
        <f t="shared" si="137"/>
        <v>8.6498744788083837E-3</v>
      </c>
      <c r="F280" s="15">
        <f t="shared" si="144"/>
        <v>46769229.507309616</v>
      </c>
      <c r="G280" s="16">
        <f t="shared" si="145"/>
        <v>3.8401874634036133E-3</v>
      </c>
      <c r="H280" s="17">
        <f t="shared" si="138"/>
        <v>347947.66196200973</v>
      </c>
      <c r="I280" s="17">
        <f t="shared" si="139"/>
        <v>155395.43366307579</v>
      </c>
      <c r="J280" s="2">
        <f t="shared" si="146"/>
        <v>179602.60882701672</v>
      </c>
      <c r="K280" s="2">
        <f t="shared" si="129"/>
        <v>213510.61930007586</v>
      </c>
      <c r="L280" s="15">
        <f>K280/(1-SUM(G$21:G280))</f>
        <v>404547.96470881748</v>
      </c>
      <c r="M280" s="15">
        <f t="shared" si="130"/>
        <v>46364681.542600796</v>
      </c>
      <c r="N280" s="2">
        <f t="shared" si="140"/>
        <v>393113.22812709259</v>
      </c>
      <c r="O280" s="3">
        <f t="shared" si="141"/>
        <v>548508.66179016838</v>
      </c>
      <c r="P280" s="39">
        <f t="shared" si="147"/>
        <v>0</v>
      </c>
      <c r="Q280" s="34">
        <f t="shared" si="122"/>
        <v>0</v>
      </c>
      <c r="R280" s="23">
        <f t="shared" si="142"/>
        <v>0</v>
      </c>
      <c r="S280" s="39">
        <f t="shared" si="148"/>
        <v>0</v>
      </c>
      <c r="T280" s="34">
        <f t="shared" si="123"/>
        <v>0</v>
      </c>
      <c r="U280" s="23">
        <f t="shared" si="131"/>
        <v>0</v>
      </c>
      <c r="V280" s="39">
        <f t="shared" si="149"/>
        <v>0</v>
      </c>
      <c r="W280" s="34">
        <f t="shared" si="124"/>
        <v>0</v>
      </c>
      <c r="X280" s="3">
        <f t="shared" si="132"/>
        <v>0</v>
      </c>
      <c r="Y280" s="39">
        <f t="shared" si="127"/>
        <v>24863269.386092011</v>
      </c>
      <c r="Z280" s="34">
        <f t="shared" si="128"/>
        <v>393113.22812709259</v>
      </c>
      <c r="AA280" s="3">
        <f t="shared" si="125"/>
        <v>155395.43366307506</v>
      </c>
      <c r="AB280" s="35"/>
      <c r="AD280">
        <v>260</v>
      </c>
      <c r="AE280" s="3">
        <f t="shared" si="133"/>
        <v>0</v>
      </c>
      <c r="AF280" s="3">
        <f t="shared" si="134"/>
        <v>0</v>
      </c>
      <c r="AG280" s="3">
        <f t="shared" si="135"/>
        <v>0</v>
      </c>
      <c r="AH280" s="3">
        <f t="shared" si="126"/>
        <v>548508.66179016768</v>
      </c>
    </row>
    <row r="281" spans="2:34">
      <c r="B281">
        <v>261</v>
      </c>
      <c r="C281" s="3">
        <f t="shared" si="136"/>
        <v>24470156.157965034</v>
      </c>
      <c r="D281">
        <f t="shared" si="143"/>
        <v>9.9000000000000005E-2</v>
      </c>
      <c r="E281" s="13">
        <f t="shared" si="137"/>
        <v>8.6498744788083837E-3</v>
      </c>
      <c r="F281" s="15">
        <f t="shared" si="144"/>
        <v>46364681.542600796</v>
      </c>
      <c r="G281" s="16">
        <f t="shared" si="145"/>
        <v>3.8661887326870759E-3</v>
      </c>
      <c r="H281" s="17">
        <f t="shared" si="138"/>
        <v>344937.95836084342</v>
      </c>
      <c r="I281" s="17">
        <f t="shared" si="139"/>
        <v>152938.47598728145</v>
      </c>
      <c r="J281" s="2">
        <f t="shared" si="146"/>
        <v>179254.60937462765</v>
      </c>
      <c r="K281" s="2">
        <f t="shared" si="129"/>
        <v>210113.24937239921</v>
      </c>
      <c r="L281" s="15">
        <f>K281/(1-SUM(G$21:G281))</f>
        <v>401048.6755934289</v>
      </c>
      <c r="M281" s="15">
        <f t="shared" si="130"/>
        <v>45963632.867007367</v>
      </c>
      <c r="N281" s="2">
        <f t="shared" si="140"/>
        <v>389367.85874702688</v>
      </c>
      <c r="O281" s="3">
        <f t="shared" si="141"/>
        <v>542306.3347343083</v>
      </c>
      <c r="P281" s="39">
        <f t="shared" si="147"/>
        <v>0</v>
      </c>
      <c r="Q281" s="34">
        <f t="shared" si="122"/>
        <v>0</v>
      </c>
      <c r="R281" s="23">
        <f t="shared" si="142"/>
        <v>0</v>
      </c>
      <c r="S281" s="39">
        <f t="shared" si="148"/>
        <v>0</v>
      </c>
      <c r="T281" s="34">
        <f t="shared" si="123"/>
        <v>0</v>
      </c>
      <c r="U281" s="23">
        <f t="shared" si="131"/>
        <v>0</v>
      </c>
      <c r="V281" s="39">
        <f t="shared" si="149"/>
        <v>0</v>
      </c>
      <c r="W281" s="34">
        <f t="shared" si="124"/>
        <v>0</v>
      </c>
      <c r="X281" s="3">
        <f t="shared" si="132"/>
        <v>0</v>
      </c>
      <c r="Y281" s="39">
        <f t="shared" si="127"/>
        <v>24470156.157964919</v>
      </c>
      <c r="Z281" s="34">
        <f t="shared" si="128"/>
        <v>389367.85874702688</v>
      </c>
      <c r="AA281" s="3">
        <f t="shared" si="125"/>
        <v>152938.47598728075</v>
      </c>
      <c r="AB281" s="35"/>
      <c r="AD281">
        <v>261</v>
      </c>
      <c r="AE281" s="3">
        <f t="shared" si="133"/>
        <v>0</v>
      </c>
      <c r="AF281" s="3">
        <f t="shared" si="134"/>
        <v>0</v>
      </c>
      <c r="AG281" s="3">
        <f t="shared" si="135"/>
        <v>0</v>
      </c>
      <c r="AH281" s="3">
        <f t="shared" si="126"/>
        <v>542306.3347343076</v>
      </c>
    </row>
    <row r="282" spans="2:34">
      <c r="B282">
        <v>262</v>
      </c>
      <c r="C282" s="3">
        <f t="shared" si="136"/>
        <v>24080788.299218006</v>
      </c>
      <c r="D282">
        <f t="shared" si="143"/>
        <v>9.9000000000000005E-2</v>
      </c>
      <c r="E282" s="13">
        <f t="shared" si="137"/>
        <v>8.6498744788083837E-3</v>
      </c>
      <c r="F282" s="15">
        <f t="shared" si="144"/>
        <v>45963632.867007367</v>
      </c>
      <c r="G282" s="16">
        <f t="shared" si="145"/>
        <v>3.8923660522313108E-3</v>
      </c>
      <c r="H282" s="17">
        <f t="shared" si="138"/>
        <v>341954.28831804567</v>
      </c>
      <c r="I282" s="17">
        <f t="shared" si="139"/>
        <v>150504.92687011254</v>
      </c>
      <c r="J282" s="2">
        <f t="shared" si="146"/>
        <v>178907.28420876278</v>
      </c>
      <c r="K282" s="2">
        <f t="shared" si="129"/>
        <v>206748.27058724308</v>
      </c>
      <c r="L282" s="15">
        <f>K282/(1-SUM(G$21:G282))</f>
        <v>397579.65488965338</v>
      </c>
      <c r="M282" s="15">
        <f t="shared" si="130"/>
        <v>45566053.212117717</v>
      </c>
      <c r="N282" s="2">
        <f t="shared" si="140"/>
        <v>385655.55479600583</v>
      </c>
      <c r="O282" s="3">
        <f t="shared" si="141"/>
        <v>536160.48166611837</v>
      </c>
      <c r="P282" s="39">
        <f t="shared" si="147"/>
        <v>0</v>
      </c>
      <c r="Q282" s="34">
        <f t="shared" si="122"/>
        <v>0</v>
      </c>
      <c r="R282" s="23">
        <f t="shared" si="142"/>
        <v>0</v>
      </c>
      <c r="S282" s="39">
        <f t="shared" si="148"/>
        <v>0</v>
      </c>
      <c r="T282" s="34">
        <f t="shared" si="123"/>
        <v>0</v>
      </c>
      <c r="U282" s="23">
        <f t="shared" si="131"/>
        <v>0</v>
      </c>
      <c r="V282" s="39">
        <f t="shared" si="149"/>
        <v>0</v>
      </c>
      <c r="W282" s="34">
        <f t="shared" si="124"/>
        <v>0</v>
      </c>
      <c r="X282" s="3">
        <f t="shared" si="132"/>
        <v>0</v>
      </c>
      <c r="Y282" s="39">
        <f t="shared" si="127"/>
        <v>24080788.299217891</v>
      </c>
      <c r="Z282" s="34">
        <f t="shared" si="128"/>
        <v>385655.55479600583</v>
      </c>
      <c r="AA282" s="3">
        <f t="shared" si="125"/>
        <v>150504.92687011181</v>
      </c>
      <c r="AB282" s="35"/>
      <c r="AD282">
        <v>262</v>
      </c>
      <c r="AE282" s="3">
        <f t="shared" si="133"/>
        <v>0</v>
      </c>
      <c r="AF282" s="3">
        <f t="shared" si="134"/>
        <v>0</v>
      </c>
      <c r="AG282" s="3">
        <f t="shared" si="135"/>
        <v>0</v>
      </c>
      <c r="AH282" s="3">
        <f t="shared" si="126"/>
        <v>536160.48166611767</v>
      </c>
    </row>
    <row r="283" spans="2:34">
      <c r="B283">
        <v>263</v>
      </c>
      <c r="C283" s="3">
        <f t="shared" si="136"/>
        <v>23695132.744422</v>
      </c>
      <c r="D283">
        <f t="shared" si="143"/>
        <v>9.9000000000000005E-2</v>
      </c>
      <c r="E283" s="13">
        <f t="shared" si="137"/>
        <v>8.6498744788083837E-3</v>
      </c>
      <c r="F283" s="15">
        <f t="shared" si="144"/>
        <v>45566053.212117717</v>
      </c>
      <c r="G283" s="16">
        <f t="shared" si="145"/>
        <v>3.9187206140432942E-3</v>
      </c>
      <c r="H283" s="17">
        <f t="shared" si="138"/>
        <v>338996.42664660426</v>
      </c>
      <c r="I283" s="17">
        <f t="shared" si="139"/>
        <v>148094.57965263751</v>
      </c>
      <c r="J283" s="2">
        <f t="shared" si="146"/>
        <v>178560.63202291937</v>
      </c>
      <c r="K283" s="2">
        <f t="shared" si="129"/>
        <v>203415.39694409777</v>
      </c>
      <c r="L283" s="15">
        <f>K283/(1-SUM(G$21:G283))</f>
        <v>394140.64077952999</v>
      </c>
      <c r="M283" s="15">
        <f t="shared" si="130"/>
        <v>45171912.571338184</v>
      </c>
      <c r="N283" s="2">
        <f t="shared" si="140"/>
        <v>381976.02896701713</v>
      </c>
      <c r="O283" s="3">
        <f t="shared" si="141"/>
        <v>530070.60861965455</v>
      </c>
      <c r="P283" s="39">
        <f t="shared" si="147"/>
        <v>0</v>
      </c>
      <c r="Q283" s="34">
        <f t="shared" si="122"/>
        <v>0</v>
      </c>
      <c r="R283" s="23">
        <f t="shared" si="142"/>
        <v>0</v>
      </c>
      <c r="S283" s="39">
        <f t="shared" si="148"/>
        <v>0</v>
      </c>
      <c r="T283" s="34">
        <f t="shared" si="123"/>
        <v>0</v>
      </c>
      <c r="U283" s="23">
        <f t="shared" si="131"/>
        <v>0</v>
      </c>
      <c r="V283" s="39">
        <f t="shared" si="149"/>
        <v>0</v>
      </c>
      <c r="W283" s="34">
        <f t="shared" si="124"/>
        <v>0</v>
      </c>
      <c r="X283" s="3">
        <f t="shared" si="132"/>
        <v>0</v>
      </c>
      <c r="Y283" s="39">
        <f t="shared" si="127"/>
        <v>23695132.744421884</v>
      </c>
      <c r="Z283" s="34">
        <f t="shared" si="128"/>
        <v>381976.02896701713</v>
      </c>
      <c r="AA283" s="3">
        <f t="shared" si="125"/>
        <v>148094.57965263678</v>
      </c>
      <c r="AB283" s="35"/>
      <c r="AD283">
        <v>263</v>
      </c>
      <c r="AE283" s="3">
        <f t="shared" si="133"/>
        <v>0</v>
      </c>
      <c r="AF283" s="3">
        <f t="shared" si="134"/>
        <v>0</v>
      </c>
      <c r="AG283" s="3">
        <f t="shared" si="135"/>
        <v>0</v>
      </c>
      <c r="AH283" s="3">
        <f t="shared" si="126"/>
        <v>530070.60861965385</v>
      </c>
    </row>
    <row r="284" spans="2:34">
      <c r="B284">
        <v>264</v>
      </c>
      <c r="C284" s="3">
        <f t="shared" si="136"/>
        <v>23313156.715454981</v>
      </c>
      <c r="D284">
        <f t="shared" si="143"/>
        <v>9.9000000000000005E-2</v>
      </c>
      <c r="E284" s="13">
        <f t="shared" si="137"/>
        <v>8.6498744788083837E-3</v>
      </c>
      <c r="F284" s="15">
        <f t="shared" si="144"/>
        <v>45171912.571338184</v>
      </c>
      <c r="G284" s="16">
        <f t="shared" si="145"/>
        <v>3.9452536182008804E-3</v>
      </c>
      <c r="H284" s="17">
        <f t="shared" si="138"/>
        <v>336064.15010734642</v>
      </c>
      <c r="I284" s="17">
        <f t="shared" si="139"/>
        <v>145707.22947159363</v>
      </c>
      <c r="J284" s="2">
        <f t="shared" si="146"/>
        <v>178214.65151312581</v>
      </c>
      <c r="K284" s="2">
        <f t="shared" si="129"/>
        <v>200114.3449276012</v>
      </c>
      <c r="L284" s="15">
        <f>K284/(1-SUM(G$21:G284))</f>
        <v>390731.37370978994</v>
      </c>
      <c r="M284" s="15">
        <f t="shared" si="130"/>
        <v>44781181.197628394</v>
      </c>
      <c r="N284" s="2">
        <f t="shared" si="140"/>
        <v>378328.99644072703</v>
      </c>
      <c r="O284" s="3">
        <f t="shared" si="141"/>
        <v>524036.22591232066</v>
      </c>
      <c r="P284" s="39">
        <f t="shared" si="147"/>
        <v>0</v>
      </c>
      <c r="Q284" s="34">
        <f t="shared" si="122"/>
        <v>0</v>
      </c>
      <c r="R284" s="23">
        <f t="shared" si="142"/>
        <v>0</v>
      </c>
      <c r="S284" s="39">
        <f t="shared" si="148"/>
        <v>0</v>
      </c>
      <c r="T284" s="34">
        <f t="shared" si="123"/>
        <v>0</v>
      </c>
      <c r="U284" s="23">
        <f t="shared" si="131"/>
        <v>0</v>
      </c>
      <c r="V284" s="39">
        <f t="shared" si="149"/>
        <v>0</v>
      </c>
      <c r="W284" s="34">
        <f t="shared" si="124"/>
        <v>0</v>
      </c>
      <c r="X284" s="3">
        <f t="shared" si="132"/>
        <v>0</v>
      </c>
      <c r="Y284" s="39">
        <f t="shared" si="127"/>
        <v>23313156.715454869</v>
      </c>
      <c r="Z284" s="34">
        <f t="shared" si="128"/>
        <v>378328.99644072703</v>
      </c>
      <c r="AA284" s="3">
        <f t="shared" si="125"/>
        <v>145707.22947159293</v>
      </c>
      <c r="AB284" s="35"/>
      <c r="AD284">
        <v>264</v>
      </c>
      <c r="AE284" s="3">
        <f t="shared" si="133"/>
        <v>0</v>
      </c>
      <c r="AF284" s="3">
        <f t="shared" si="134"/>
        <v>0</v>
      </c>
      <c r="AG284" s="3">
        <f t="shared" si="135"/>
        <v>0</v>
      </c>
      <c r="AH284" s="3">
        <f t="shared" si="126"/>
        <v>524036.22591231996</v>
      </c>
    </row>
    <row r="285" spans="2:34">
      <c r="B285">
        <v>265</v>
      </c>
      <c r="C285" s="3">
        <f t="shared" si="136"/>
        <v>22934827.719014253</v>
      </c>
      <c r="D285">
        <f t="shared" si="143"/>
        <v>9.9000000000000005E-2</v>
      </c>
      <c r="E285" s="13">
        <f t="shared" si="137"/>
        <v>8.6498744788083837E-3</v>
      </c>
      <c r="F285" s="15">
        <f t="shared" si="144"/>
        <v>44781181.197628394</v>
      </c>
      <c r="G285" s="16">
        <f t="shared" si="145"/>
        <v>3.9719662729074488E-3</v>
      </c>
      <c r="H285" s="17">
        <f t="shared" si="138"/>
        <v>333157.23739209044</v>
      </c>
      <c r="I285" s="17">
        <f t="shared" si="139"/>
        <v>143342.67324383909</v>
      </c>
      <c r="J285" s="2">
        <f t="shared" si="146"/>
        <v>177869.34137793718</v>
      </c>
      <c r="K285" s="2">
        <f t="shared" si="129"/>
        <v>196844.83348602103</v>
      </c>
      <c r="L285" s="15">
        <f>K285/(1-SUM(G$21:G285))</f>
        <v>387351.5963722681</v>
      </c>
      <c r="M285" s="15">
        <f t="shared" si="130"/>
        <v>44393829.601256125</v>
      </c>
      <c r="N285" s="2">
        <f t="shared" si="140"/>
        <v>374714.17486395821</v>
      </c>
      <c r="O285" s="3">
        <f t="shared" si="141"/>
        <v>518056.84810779733</v>
      </c>
      <c r="P285" s="39">
        <f t="shared" si="147"/>
        <v>0</v>
      </c>
      <c r="Q285" s="34">
        <f t="shared" si="122"/>
        <v>0</v>
      </c>
      <c r="R285" s="23">
        <f t="shared" si="142"/>
        <v>0</v>
      </c>
      <c r="S285" s="39">
        <f t="shared" si="148"/>
        <v>0</v>
      </c>
      <c r="T285" s="34">
        <f t="shared" si="123"/>
        <v>0</v>
      </c>
      <c r="U285" s="23">
        <f t="shared" si="131"/>
        <v>0</v>
      </c>
      <c r="V285" s="39">
        <f t="shared" si="149"/>
        <v>0</v>
      </c>
      <c r="W285" s="34">
        <f t="shared" si="124"/>
        <v>0</v>
      </c>
      <c r="X285" s="3">
        <f t="shared" si="132"/>
        <v>0</v>
      </c>
      <c r="Y285" s="39">
        <f t="shared" si="127"/>
        <v>22934827.719014142</v>
      </c>
      <c r="Z285" s="34">
        <f t="shared" si="128"/>
        <v>374714.17486395821</v>
      </c>
      <c r="AA285" s="3">
        <f t="shared" si="125"/>
        <v>143342.67324383839</v>
      </c>
      <c r="AB285" s="35"/>
      <c r="AD285">
        <v>265</v>
      </c>
      <c r="AE285" s="3">
        <f t="shared" si="133"/>
        <v>0</v>
      </c>
      <c r="AF285" s="3">
        <f t="shared" si="134"/>
        <v>0</v>
      </c>
      <c r="AG285" s="3">
        <f t="shared" si="135"/>
        <v>0</v>
      </c>
      <c r="AH285" s="3">
        <f t="shared" si="126"/>
        <v>518056.84810779663</v>
      </c>
    </row>
    <row r="286" spans="2:34">
      <c r="B286">
        <v>266</v>
      </c>
      <c r="C286" s="3">
        <f t="shared" si="136"/>
        <v>22560113.544150297</v>
      </c>
      <c r="D286">
        <f t="shared" si="143"/>
        <v>9.9000000000000005E-2</v>
      </c>
      <c r="E286" s="13">
        <f t="shared" si="137"/>
        <v>8.6498744788083837E-3</v>
      </c>
      <c r="F286" s="15">
        <f t="shared" si="144"/>
        <v>44393829.601256125</v>
      </c>
      <c r="G286" s="16">
        <f t="shared" si="145"/>
        <v>3.998859794546927E-3</v>
      </c>
      <c r="H286" s="17">
        <f t="shared" si="138"/>
        <v>330275.46910694218</v>
      </c>
      <c r="I286" s="17">
        <f t="shared" si="139"/>
        <v>141000.70965093936</v>
      </c>
      <c r="J286" s="2">
        <f t="shared" si="146"/>
        <v>177524.70031843035</v>
      </c>
      <c r="K286" s="2">
        <f t="shared" si="129"/>
        <v>193606.58400992252</v>
      </c>
      <c r="L286" s="15">
        <f>K286/(1-SUM(G$21:G286))</f>
        <v>384001.05368448194</v>
      </c>
      <c r="M286" s="15">
        <f t="shared" si="130"/>
        <v>44009828.547571644</v>
      </c>
      <c r="N286" s="2">
        <f t="shared" si="140"/>
        <v>371131.28432835289</v>
      </c>
      <c r="O286" s="3">
        <f t="shared" si="141"/>
        <v>512131.99397929222</v>
      </c>
      <c r="P286" s="39">
        <f t="shared" si="147"/>
        <v>0</v>
      </c>
      <c r="Q286" s="34">
        <f t="shared" si="122"/>
        <v>0</v>
      </c>
      <c r="R286" s="23">
        <f t="shared" si="142"/>
        <v>0</v>
      </c>
      <c r="S286" s="39">
        <f t="shared" si="148"/>
        <v>0</v>
      </c>
      <c r="T286" s="34">
        <f t="shared" si="123"/>
        <v>0</v>
      </c>
      <c r="U286" s="23">
        <f t="shared" si="131"/>
        <v>0</v>
      </c>
      <c r="V286" s="39">
        <f t="shared" si="149"/>
        <v>0</v>
      </c>
      <c r="W286" s="34">
        <f t="shared" si="124"/>
        <v>0</v>
      </c>
      <c r="X286" s="3">
        <f t="shared" si="132"/>
        <v>0</v>
      </c>
      <c r="Y286" s="39">
        <f t="shared" si="127"/>
        <v>22560113.544150185</v>
      </c>
      <c r="Z286" s="34">
        <f t="shared" si="128"/>
        <v>371131.28432835289</v>
      </c>
      <c r="AA286" s="3">
        <f t="shared" si="125"/>
        <v>141000.70965093866</v>
      </c>
      <c r="AB286" s="35"/>
      <c r="AD286">
        <v>266</v>
      </c>
      <c r="AE286" s="3">
        <f t="shared" si="133"/>
        <v>0</v>
      </c>
      <c r="AF286" s="3">
        <f t="shared" si="134"/>
        <v>0</v>
      </c>
      <c r="AG286" s="3">
        <f t="shared" si="135"/>
        <v>0</v>
      </c>
      <c r="AH286" s="3">
        <f t="shared" si="126"/>
        <v>512131.99397929152</v>
      </c>
    </row>
    <row r="287" spans="2:34">
      <c r="B287">
        <v>267</v>
      </c>
      <c r="C287" s="3">
        <f t="shared" si="136"/>
        <v>22188982.259821944</v>
      </c>
      <c r="D287">
        <f t="shared" si="143"/>
        <v>9.9000000000000005E-2</v>
      </c>
      <c r="E287" s="13">
        <f t="shared" si="137"/>
        <v>8.6498744788083837E-3</v>
      </c>
      <c r="F287" s="15">
        <f t="shared" si="144"/>
        <v>44009828.547571644</v>
      </c>
      <c r="G287" s="16">
        <f t="shared" si="145"/>
        <v>4.0259354077391719E-3</v>
      </c>
      <c r="H287" s="17">
        <f t="shared" si="138"/>
        <v>327418.62775573751</v>
      </c>
      <c r="I287" s="17">
        <f t="shared" si="139"/>
        <v>138681.13912388714</v>
      </c>
      <c r="J287" s="2">
        <f t="shared" si="146"/>
        <v>177180.72703819891</v>
      </c>
      <c r="K287" s="2">
        <f t="shared" si="129"/>
        <v>190399.32031102138</v>
      </c>
      <c r="L287" s="15">
        <f>K287/(1-SUM(G$21:G287))</f>
        <v>380679.4927703811</v>
      </c>
      <c r="M287" s="15">
        <f t="shared" si="130"/>
        <v>43629149.054801263</v>
      </c>
      <c r="N287" s="2">
        <f t="shared" si="140"/>
        <v>367580.04734922026</v>
      </c>
      <c r="O287" s="3">
        <f t="shared" si="141"/>
        <v>506261.18647310743</v>
      </c>
      <c r="P287" s="39">
        <f t="shared" si="147"/>
        <v>0</v>
      </c>
      <c r="Q287" s="34">
        <f t="shared" si="122"/>
        <v>0</v>
      </c>
      <c r="R287" s="23">
        <f t="shared" si="142"/>
        <v>0</v>
      </c>
      <c r="S287" s="39">
        <f t="shared" si="148"/>
        <v>0</v>
      </c>
      <c r="T287" s="34">
        <f t="shared" si="123"/>
        <v>0</v>
      </c>
      <c r="U287" s="23">
        <f t="shared" si="131"/>
        <v>0</v>
      </c>
      <c r="V287" s="39">
        <f t="shared" si="149"/>
        <v>0</v>
      </c>
      <c r="W287" s="34">
        <f t="shared" si="124"/>
        <v>0</v>
      </c>
      <c r="X287" s="3">
        <f t="shared" si="132"/>
        <v>0</v>
      </c>
      <c r="Y287" s="39">
        <f t="shared" si="127"/>
        <v>22188982.259821832</v>
      </c>
      <c r="Z287" s="34">
        <f t="shared" si="128"/>
        <v>367580.04734922026</v>
      </c>
      <c r="AA287" s="3">
        <f t="shared" si="125"/>
        <v>138681.13912388645</v>
      </c>
      <c r="AB287" s="35"/>
      <c r="AD287">
        <v>267</v>
      </c>
      <c r="AE287" s="3">
        <f t="shared" si="133"/>
        <v>0</v>
      </c>
      <c r="AF287" s="3">
        <f t="shared" si="134"/>
        <v>0</v>
      </c>
      <c r="AG287" s="3">
        <f t="shared" si="135"/>
        <v>0</v>
      </c>
      <c r="AH287" s="3">
        <f t="shared" si="126"/>
        <v>506261.18647310673</v>
      </c>
    </row>
    <row r="288" spans="2:34">
      <c r="B288">
        <v>268</v>
      </c>
      <c r="C288" s="3">
        <f t="shared" si="136"/>
        <v>21821402.212472726</v>
      </c>
      <c r="D288">
        <f t="shared" si="143"/>
        <v>9.9000000000000005E-2</v>
      </c>
      <c r="E288" s="13">
        <f t="shared" si="137"/>
        <v>8.6498744788083837E-3</v>
      </c>
      <c r="F288" s="15">
        <f t="shared" si="144"/>
        <v>43629149.054801263</v>
      </c>
      <c r="G288" s="16">
        <f t="shared" si="145"/>
        <v>4.0531943453957402E-3</v>
      </c>
      <c r="H288" s="17">
        <f t="shared" si="138"/>
        <v>324586.49772362667</v>
      </c>
      <c r="I288" s="17">
        <f t="shared" si="139"/>
        <v>136383.76382795454</v>
      </c>
      <c r="J288" s="2">
        <f t="shared" si="146"/>
        <v>176837.42024334837</v>
      </c>
      <c r="K288" s="2">
        <f t="shared" si="129"/>
        <v>187222.76860121937</v>
      </c>
      <c r="L288" s="15">
        <f>K288/(1-SUM(G$21:G288))</f>
        <v>377386.66294126096</v>
      </c>
      <c r="M288" s="15">
        <f t="shared" si="130"/>
        <v>43251762.391860001</v>
      </c>
      <c r="N288" s="2">
        <f t="shared" si="140"/>
        <v>364060.18884456775</v>
      </c>
      <c r="O288" s="3">
        <f t="shared" si="141"/>
        <v>500443.95267252228</v>
      </c>
      <c r="P288" s="39">
        <f t="shared" si="147"/>
        <v>0</v>
      </c>
      <c r="Q288" s="34">
        <f t="shared" si="122"/>
        <v>0</v>
      </c>
      <c r="R288" s="23">
        <f t="shared" si="142"/>
        <v>0</v>
      </c>
      <c r="S288" s="39">
        <f t="shared" si="148"/>
        <v>0</v>
      </c>
      <c r="T288" s="34">
        <f t="shared" si="123"/>
        <v>0</v>
      </c>
      <c r="U288" s="23">
        <f t="shared" si="131"/>
        <v>0</v>
      </c>
      <c r="V288" s="39">
        <f t="shared" si="149"/>
        <v>0</v>
      </c>
      <c r="W288" s="34">
        <f t="shared" si="124"/>
        <v>0</v>
      </c>
      <c r="X288" s="3">
        <f t="shared" si="132"/>
        <v>0</v>
      </c>
      <c r="Y288" s="39">
        <f t="shared" si="127"/>
        <v>21821402.21247261</v>
      </c>
      <c r="Z288" s="34">
        <f t="shared" si="128"/>
        <v>364060.18884456775</v>
      </c>
      <c r="AA288" s="3">
        <f t="shared" si="125"/>
        <v>136383.76382795381</v>
      </c>
      <c r="AB288" s="35"/>
      <c r="AD288">
        <v>268</v>
      </c>
      <c r="AE288" s="3">
        <f t="shared" si="133"/>
        <v>0</v>
      </c>
      <c r="AF288" s="3">
        <f t="shared" si="134"/>
        <v>0</v>
      </c>
      <c r="AG288" s="3">
        <f t="shared" si="135"/>
        <v>0</v>
      </c>
      <c r="AH288" s="3">
        <f t="shared" si="126"/>
        <v>500443.95267252158</v>
      </c>
    </row>
    <row r="289" spans="2:34">
      <c r="B289">
        <v>269</v>
      </c>
      <c r="C289" s="3">
        <f t="shared" si="136"/>
        <v>21457342.023628157</v>
      </c>
      <c r="D289">
        <f t="shared" si="143"/>
        <v>9.9000000000000005E-2</v>
      </c>
      <c r="E289" s="13">
        <f t="shared" si="137"/>
        <v>8.6498744788083837E-3</v>
      </c>
      <c r="F289" s="15">
        <f t="shared" si="144"/>
        <v>43251762.391860001</v>
      </c>
      <c r="G289" s="16">
        <f t="shared" si="145"/>
        <v>4.0806378487760241E-3</v>
      </c>
      <c r="H289" s="17">
        <f t="shared" si="138"/>
        <v>321778.86526080122</v>
      </c>
      <c r="I289" s="17">
        <f t="shared" si="139"/>
        <v>134108.38764767596</v>
      </c>
      <c r="J289" s="2">
        <f t="shared" si="146"/>
        <v>176494.77864249135</v>
      </c>
      <c r="K289" s="2">
        <f t="shared" si="129"/>
        <v>184076.65747182121</v>
      </c>
      <c r="L289" s="15">
        <f>K289/(1-SUM(G$21:G289))</f>
        <v>374122.3156768427</v>
      </c>
      <c r="M289" s="15">
        <f t="shared" si="130"/>
        <v>42877640.076183155</v>
      </c>
      <c r="N289" s="2">
        <f t="shared" si="140"/>
        <v>360571.43611431256</v>
      </c>
      <c r="O289" s="3">
        <f t="shared" si="141"/>
        <v>494679.82376198855</v>
      </c>
      <c r="P289" s="39">
        <f t="shared" si="147"/>
        <v>0</v>
      </c>
      <c r="Q289" s="34">
        <f t="shared" si="122"/>
        <v>0</v>
      </c>
      <c r="R289" s="23">
        <f t="shared" si="142"/>
        <v>0</v>
      </c>
      <c r="S289" s="39">
        <f t="shared" si="148"/>
        <v>0</v>
      </c>
      <c r="T289" s="34">
        <f t="shared" si="123"/>
        <v>0</v>
      </c>
      <c r="U289" s="23">
        <f t="shared" si="131"/>
        <v>0</v>
      </c>
      <c r="V289" s="39">
        <f t="shared" si="149"/>
        <v>0</v>
      </c>
      <c r="W289" s="34">
        <f t="shared" si="124"/>
        <v>0</v>
      </c>
      <c r="X289" s="3">
        <f t="shared" si="132"/>
        <v>0</v>
      </c>
      <c r="Y289" s="39">
        <f t="shared" si="127"/>
        <v>21457342.023628041</v>
      </c>
      <c r="Z289" s="34">
        <f t="shared" si="128"/>
        <v>360571.43611431256</v>
      </c>
      <c r="AA289" s="3">
        <f t="shared" si="125"/>
        <v>134108.38764767526</v>
      </c>
      <c r="AB289" s="35"/>
      <c r="AD289">
        <v>269</v>
      </c>
      <c r="AE289" s="3">
        <f t="shared" si="133"/>
        <v>0</v>
      </c>
      <c r="AF289" s="3">
        <f t="shared" si="134"/>
        <v>0</v>
      </c>
      <c r="AG289" s="3">
        <f t="shared" si="135"/>
        <v>0</v>
      </c>
      <c r="AH289" s="3">
        <f t="shared" si="126"/>
        <v>494679.82376198785</v>
      </c>
    </row>
    <row r="290" spans="2:34">
      <c r="B290">
        <v>270</v>
      </c>
      <c r="C290" s="3">
        <f t="shared" si="136"/>
        <v>21096770.587513845</v>
      </c>
      <c r="D290">
        <f t="shared" si="143"/>
        <v>9.9000000000000005E-2</v>
      </c>
      <c r="E290" s="13">
        <f t="shared" si="137"/>
        <v>8.6498744788083837E-3</v>
      </c>
      <c r="F290" s="15">
        <f t="shared" si="144"/>
        <v>42877640.076183155</v>
      </c>
      <c r="G290" s="16">
        <f t="shared" si="145"/>
        <v>4.1082671675437788E-3</v>
      </c>
      <c r="H290" s="17">
        <f t="shared" si="138"/>
        <v>318995.5184663618</v>
      </c>
      <c r="I290" s="17">
        <f t="shared" si="139"/>
        <v>131854.81617196152</v>
      </c>
      <c r="J290" s="2">
        <f t="shared" si="146"/>
        <v>176152.80094674259</v>
      </c>
      <c r="K290" s="2">
        <f t="shared" si="129"/>
        <v>180960.71787293153</v>
      </c>
      <c r="L290" s="15">
        <f>K290/(1-SUM(G$21:G290))</f>
        <v>370886.20460651699</v>
      </c>
      <c r="M290" s="15">
        <f t="shared" si="130"/>
        <v>42506753.871576637</v>
      </c>
      <c r="N290" s="2">
        <f t="shared" si="140"/>
        <v>357113.51881967415</v>
      </c>
      <c r="O290" s="3">
        <f t="shared" si="141"/>
        <v>488968.33499163564</v>
      </c>
      <c r="P290" s="39">
        <f t="shared" si="147"/>
        <v>0</v>
      </c>
      <c r="Q290" s="34">
        <f t="shared" si="122"/>
        <v>0</v>
      </c>
      <c r="R290" s="23">
        <f t="shared" si="142"/>
        <v>0</v>
      </c>
      <c r="S290" s="39">
        <f t="shared" si="148"/>
        <v>0</v>
      </c>
      <c r="T290" s="34">
        <f t="shared" si="123"/>
        <v>0</v>
      </c>
      <c r="U290" s="23">
        <f t="shared" si="131"/>
        <v>0</v>
      </c>
      <c r="V290" s="39">
        <f t="shared" si="149"/>
        <v>0</v>
      </c>
      <c r="W290" s="34">
        <f t="shared" si="124"/>
        <v>0</v>
      </c>
      <c r="X290" s="3">
        <f t="shared" si="132"/>
        <v>0</v>
      </c>
      <c r="Y290" s="39">
        <f t="shared" si="127"/>
        <v>21096770.58751373</v>
      </c>
      <c r="Z290" s="34">
        <f t="shared" si="128"/>
        <v>357113.51881967415</v>
      </c>
      <c r="AA290" s="3">
        <f t="shared" si="125"/>
        <v>131854.81617196082</v>
      </c>
      <c r="AB290" s="35"/>
      <c r="AD290">
        <v>270</v>
      </c>
      <c r="AE290" s="3">
        <f t="shared" si="133"/>
        <v>0</v>
      </c>
      <c r="AF290" s="3">
        <f t="shared" si="134"/>
        <v>0</v>
      </c>
      <c r="AG290" s="3">
        <f t="shared" si="135"/>
        <v>0</v>
      </c>
      <c r="AH290" s="3">
        <f t="shared" si="126"/>
        <v>488968.33499163494</v>
      </c>
    </row>
    <row r="291" spans="2:34">
      <c r="B291">
        <v>271</v>
      </c>
      <c r="C291" s="3">
        <f t="shared" si="136"/>
        <v>20739657.068694171</v>
      </c>
      <c r="D291">
        <f t="shared" si="143"/>
        <v>9.9000000000000005E-2</v>
      </c>
      <c r="E291" s="13">
        <f t="shared" si="137"/>
        <v>8.6498744788083837E-3</v>
      </c>
      <c r="F291" s="15">
        <f t="shared" si="144"/>
        <v>42506753.871576637</v>
      </c>
      <c r="G291" s="16">
        <f t="shared" si="145"/>
        <v>4.1360835598240235E-3</v>
      </c>
      <c r="H291" s="17">
        <f t="shared" si="138"/>
        <v>316236.24727232527</v>
      </c>
      <c r="I291" s="17">
        <f t="shared" si="139"/>
        <v>129622.85667933855</v>
      </c>
      <c r="J291" s="2">
        <f t="shared" si="146"/>
        <v>175811.48586971429</v>
      </c>
      <c r="K291" s="2">
        <f t="shared" si="129"/>
        <v>177874.68309302977</v>
      </c>
      <c r="L291" s="15">
        <f>K291/(1-SUM(G$21:G291))</f>
        <v>367678.08549074898</v>
      </c>
      <c r="M291" s="15">
        <f t="shared" si="130"/>
        <v>42139075.786085889</v>
      </c>
      <c r="N291" s="2">
        <f t="shared" si="140"/>
        <v>353686.16896274406</v>
      </c>
      <c r="O291" s="3">
        <f t="shared" si="141"/>
        <v>483309.02564208262</v>
      </c>
      <c r="P291" s="39">
        <f t="shared" si="147"/>
        <v>0</v>
      </c>
      <c r="Q291" s="34">
        <f t="shared" si="122"/>
        <v>0</v>
      </c>
      <c r="R291" s="23">
        <f t="shared" si="142"/>
        <v>0</v>
      </c>
      <c r="S291" s="39">
        <f t="shared" si="148"/>
        <v>0</v>
      </c>
      <c r="T291" s="34">
        <f t="shared" si="123"/>
        <v>0</v>
      </c>
      <c r="U291" s="23">
        <f t="shared" si="131"/>
        <v>0</v>
      </c>
      <c r="V291" s="39">
        <f t="shared" si="149"/>
        <v>0</v>
      </c>
      <c r="W291" s="34">
        <f t="shared" si="124"/>
        <v>0</v>
      </c>
      <c r="X291" s="3">
        <f t="shared" si="132"/>
        <v>0</v>
      </c>
      <c r="Y291" s="39">
        <f t="shared" si="127"/>
        <v>20739657.068694055</v>
      </c>
      <c r="Z291" s="34">
        <f t="shared" si="128"/>
        <v>353686.16896274406</v>
      </c>
      <c r="AA291" s="3">
        <f t="shared" si="125"/>
        <v>129622.85667933784</v>
      </c>
      <c r="AB291" s="35"/>
      <c r="AD291">
        <v>271</v>
      </c>
      <c r="AE291" s="3">
        <f t="shared" si="133"/>
        <v>0</v>
      </c>
      <c r="AF291" s="3">
        <f t="shared" si="134"/>
        <v>0</v>
      </c>
      <c r="AG291" s="3">
        <f t="shared" si="135"/>
        <v>0</v>
      </c>
      <c r="AH291" s="3">
        <f t="shared" si="126"/>
        <v>483309.02564208192</v>
      </c>
    </row>
    <row r="292" spans="2:34">
      <c r="B292">
        <v>272</v>
      </c>
      <c r="C292" s="3">
        <f t="shared" si="136"/>
        <v>20385970.899731427</v>
      </c>
      <c r="D292">
        <f t="shared" si="143"/>
        <v>9.9000000000000005E-2</v>
      </c>
      <c r="E292" s="13">
        <f t="shared" si="137"/>
        <v>8.6498744788083837E-3</v>
      </c>
      <c r="F292" s="15">
        <f t="shared" si="144"/>
        <v>42139075.786085889</v>
      </c>
      <c r="G292" s="16">
        <f t="shared" si="145"/>
        <v>4.1640882922603329E-3</v>
      </c>
      <c r="H292" s="17">
        <f t="shared" si="138"/>
        <v>313500.84342777025</v>
      </c>
      <c r="I292" s="17">
        <f t="shared" si="139"/>
        <v>127412.31812332141</v>
      </c>
      <c r="J292" s="2">
        <f t="shared" si="146"/>
        <v>175470.83212751112</v>
      </c>
      <c r="K292" s="2">
        <f t="shared" si="129"/>
        <v>174818.28873872221</v>
      </c>
      <c r="L292" s="15">
        <f>K292/(1-SUM(G$21:G292))</f>
        <v>364497.7162026455</v>
      </c>
      <c r="M292" s="15">
        <f t="shared" si="130"/>
        <v>41774578.069883242</v>
      </c>
      <c r="N292" s="2">
        <f t="shared" si="140"/>
        <v>350289.12086623337</v>
      </c>
      <c r="O292" s="3">
        <f t="shared" si="141"/>
        <v>477701.43898955476</v>
      </c>
      <c r="P292" s="39">
        <f t="shared" si="147"/>
        <v>0</v>
      </c>
      <c r="Q292" s="34">
        <f t="shared" si="122"/>
        <v>0</v>
      </c>
      <c r="R292" s="23">
        <f t="shared" si="142"/>
        <v>0</v>
      </c>
      <c r="S292" s="39">
        <f t="shared" si="148"/>
        <v>0</v>
      </c>
      <c r="T292" s="34">
        <f t="shared" si="123"/>
        <v>0</v>
      </c>
      <c r="U292" s="23">
        <f t="shared" si="131"/>
        <v>0</v>
      </c>
      <c r="V292" s="39">
        <f t="shared" si="149"/>
        <v>0</v>
      </c>
      <c r="W292" s="34">
        <f t="shared" si="124"/>
        <v>0</v>
      </c>
      <c r="X292" s="3">
        <f t="shared" si="132"/>
        <v>0</v>
      </c>
      <c r="Y292" s="39">
        <f t="shared" si="127"/>
        <v>20385970.899731312</v>
      </c>
      <c r="Z292" s="34">
        <f t="shared" si="128"/>
        <v>350289.12086623337</v>
      </c>
      <c r="AA292" s="3">
        <f t="shared" si="125"/>
        <v>127412.3181233207</v>
      </c>
      <c r="AB292" s="35"/>
      <c r="AD292">
        <v>272</v>
      </c>
      <c r="AE292" s="3">
        <f t="shared" si="133"/>
        <v>0</v>
      </c>
      <c r="AF292" s="3">
        <f t="shared" si="134"/>
        <v>0</v>
      </c>
      <c r="AG292" s="3">
        <f t="shared" si="135"/>
        <v>0</v>
      </c>
      <c r="AH292" s="3">
        <f t="shared" si="126"/>
        <v>477701.43898955407</v>
      </c>
    </row>
    <row r="293" spans="2:34">
      <c r="B293">
        <v>273</v>
      </c>
      <c r="C293" s="3">
        <f t="shared" si="136"/>
        <v>20035681.778865192</v>
      </c>
      <c r="D293">
        <f t="shared" si="143"/>
        <v>9.9000000000000005E-2</v>
      </c>
      <c r="E293" s="13">
        <f t="shared" si="137"/>
        <v>8.6498744788083837E-3</v>
      </c>
      <c r="F293" s="15">
        <f t="shared" si="144"/>
        <v>41774578.069883242</v>
      </c>
      <c r="G293" s="16">
        <f t="shared" si="145"/>
        <v>4.1922826400725127E-3</v>
      </c>
      <c r="H293" s="17">
        <f t="shared" si="138"/>
        <v>310789.10048311937</v>
      </c>
      <c r="I293" s="17">
        <f t="shared" si="139"/>
        <v>125223.01111790746</v>
      </c>
      <c r="J293" s="2">
        <f t="shared" si="146"/>
        <v>175130.83843872542</v>
      </c>
      <c r="K293" s="2">
        <f t="shared" si="129"/>
        <v>171791.27271466871</v>
      </c>
      <c r="L293" s="15">
        <f>K293/(1-SUM(G$21:G293))</f>
        <v>361344.85670968029</v>
      </c>
      <c r="M293" s="15">
        <f t="shared" si="130"/>
        <v>41413233.213173561</v>
      </c>
      <c r="N293" s="2">
        <f t="shared" si="140"/>
        <v>346922.1111533941</v>
      </c>
      <c r="O293" s="3">
        <f t="shared" si="141"/>
        <v>472145.12227130157</v>
      </c>
      <c r="P293" s="39">
        <f t="shared" si="147"/>
        <v>0</v>
      </c>
      <c r="Q293" s="34">
        <f t="shared" si="122"/>
        <v>0</v>
      </c>
      <c r="R293" s="23">
        <f t="shared" si="142"/>
        <v>0</v>
      </c>
      <c r="S293" s="39">
        <f t="shared" si="148"/>
        <v>0</v>
      </c>
      <c r="T293" s="34">
        <f t="shared" si="123"/>
        <v>0</v>
      </c>
      <c r="U293" s="23">
        <f t="shared" si="131"/>
        <v>0</v>
      </c>
      <c r="V293" s="39">
        <f t="shared" si="149"/>
        <v>0</v>
      </c>
      <c r="W293" s="34">
        <f t="shared" si="124"/>
        <v>0</v>
      </c>
      <c r="X293" s="3">
        <f t="shared" si="132"/>
        <v>0</v>
      </c>
      <c r="Y293" s="39">
        <f t="shared" si="127"/>
        <v>20035681.77886508</v>
      </c>
      <c r="Z293" s="34">
        <f t="shared" si="128"/>
        <v>346922.1111533941</v>
      </c>
      <c r="AA293" s="3">
        <f t="shared" si="125"/>
        <v>125223.01111790676</v>
      </c>
      <c r="AB293" s="35"/>
      <c r="AD293">
        <v>273</v>
      </c>
      <c r="AE293" s="3">
        <f t="shared" si="133"/>
        <v>0</v>
      </c>
      <c r="AF293" s="3">
        <f t="shared" si="134"/>
        <v>0</v>
      </c>
      <c r="AG293" s="3">
        <f t="shared" si="135"/>
        <v>0</v>
      </c>
      <c r="AH293" s="3">
        <f t="shared" si="126"/>
        <v>472145.12227130088</v>
      </c>
    </row>
    <row r="294" spans="2:34">
      <c r="B294">
        <v>274</v>
      </c>
      <c r="C294" s="3">
        <f t="shared" si="136"/>
        <v>19688759.667711798</v>
      </c>
      <c r="D294">
        <f t="shared" si="143"/>
        <v>9.9000000000000005E-2</v>
      </c>
      <c r="E294" s="13">
        <f t="shared" si="137"/>
        <v>8.6498744788083837E-3</v>
      </c>
      <c r="F294" s="15">
        <f t="shared" si="144"/>
        <v>41413233.213173561</v>
      </c>
      <c r="G294" s="16">
        <f t="shared" si="145"/>
        <v>4.2206678871146708E-3</v>
      </c>
      <c r="H294" s="17">
        <f t="shared" si="138"/>
        <v>308100.8137745586</v>
      </c>
      <c r="I294" s="17">
        <f t="shared" si="139"/>
        <v>123054.74792319874</v>
      </c>
      <c r="J294" s="2">
        <f t="shared" si="146"/>
        <v>174791.50352443237</v>
      </c>
      <c r="K294" s="2">
        <f t="shared" si="129"/>
        <v>168793.37520368356</v>
      </c>
      <c r="L294" s="15">
        <f>K294/(1-SUM(G$21:G294))</f>
        <v>358219.26905557862</v>
      </c>
      <c r="M294" s="15">
        <f t="shared" si="130"/>
        <v>41055013.944117986</v>
      </c>
      <c r="N294" s="2">
        <f t="shared" si="140"/>
        <v>343584.87872811593</v>
      </c>
      <c r="O294" s="3">
        <f t="shared" si="141"/>
        <v>466639.62665131467</v>
      </c>
      <c r="P294" s="39">
        <f t="shared" si="147"/>
        <v>0</v>
      </c>
      <c r="Q294" s="34">
        <f t="shared" si="122"/>
        <v>0</v>
      </c>
      <c r="R294" s="23">
        <f t="shared" si="142"/>
        <v>0</v>
      </c>
      <c r="S294" s="39">
        <f t="shared" si="148"/>
        <v>0</v>
      </c>
      <c r="T294" s="34">
        <f t="shared" si="123"/>
        <v>0</v>
      </c>
      <c r="U294" s="23">
        <f t="shared" si="131"/>
        <v>0</v>
      </c>
      <c r="V294" s="39">
        <f t="shared" si="149"/>
        <v>0</v>
      </c>
      <c r="W294" s="34">
        <f t="shared" si="124"/>
        <v>0</v>
      </c>
      <c r="X294" s="3">
        <f t="shared" si="132"/>
        <v>0</v>
      </c>
      <c r="Y294" s="39">
        <f t="shared" si="127"/>
        <v>19688759.667711686</v>
      </c>
      <c r="Z294" s="34">
        <f t="shared" si="128"/>
        <v>343584.87872811593</v>
      </c>
      <c r="AA294" s="3">
        <f t="shared" si="125"/>
        <v>123054.74792319804</v>
      </c>
      <c r="AB294" s="35"/>
      <c r="AD294">
        <v>274</v>
      </c>
      <c r="AE294" s="3">
        <f t="shared" si="133"/>
        <v>0</v>
      </c>
      <c r="AF294" s="3">
        <f t="shared" si="134"/>
        <v>0</v>
      </c>
      <c r="AG294" s="3">
        <f t="shared" si="135"/>
        <v>0</v>
      </c>
      <c r="AH294" s="3">
        <f t="shared" si="126"/>
        <v>466639.62665131397</v>
      </c>
    </row>
    <row r="295" spans="2:34">
      <c r="B295">
        <v>275</v>
      </c>
      <c r="C295" s="3">
        <f t="shared" si="136"/>
        <v>19345174.78898368</v>
      </c>
      <c r="D295">
        <f t="shared" si="143"/>
        <v>9.9000000000000005E-2</v>
      </c>
      <c r="E295" s="13">
        <f t="shared" si="137"/>
        <v>8.6498744788083837E-3</v>
      </c>
      <c r="F295" s="15">
        <f t="shared" si="144"/>
        <v>41055013.944117986</v>
      </c>
      <c r="G295" s="16">
        <f t="shared" si="145"/>
        <v>4.2492453259336763E-3</v>
      </c>
      <c r="H295" s="17">
        <f t="shared" si="138"/>
        <v>305435.78040858987</v>
      </c>
      <c r="I295" s="17">
        <f t="shared" si="139"/>
        <v>120907.34243114799</v>
      </c>
      <c r="J295" s="2">
        <f t="shared" si="146"/>
        <v>174452.82610818525</v>
      </c>
      <c r="K295" s="2">
        <f t="shared" si="129"/>
        <v>165824.33864700812</v>
      </c>
      <c r="L295" s="15">
        <f>K295/(1-SUM(G$21:G295))</f>
        <v>355120.71734235744</v>
      </c>
      <c r="M295" s="15">
        <f t="shared" si="130"/>
        <v>40699893.226775631</v>
      </c>
      <c r="N295" s="2">
        <f t="shared" si="140"/>
        <v>340277.1647551934</v>
      </c>
      <c r="O295" s="3">
        <f t="shared" si="141"/>
        <v>461184.50718634139</v>
      </c>
      <c r="P295" s="39">
        <f t="shared" si="147"/>
        <v>0</v>
      </c>
      <c r="Q295" s="34">
        <f t="shared" si="122"/>
        <v>0</v>
      </c>
      <c r="R295" s="23">
        <f t="shared" si="142"/>
        <v>0</v>
      </c>
      <c r="S295" s="39">
        <f t="shared" si="148"/>
        <v>0</v>
      </c>
      <c r="T295" s="34">
        <f t="shared" si="123"/>
        <v>0</v>
      </c>
      <c r="U295" s="23">
        <f t="shared" si="131"/>
        <v>0</v>
      </c>
      <c r="V295" s="39">
        <f t="shared" si="149"/>
        <v>0</v>
      </c>
      <c r="W295" s="34">
        <f t="shared" si="124"/>
        <v>0</v>
      </c>
      <c r="X295" s="3">
        <f t="shared" si="132"/>
        <v>0</v>
      </c>
      <c r="Y295" s="39">
        <f t="shared" si="127"/>
        <v>19345174.788983569</v>
      </c>
      <c r="Z295" s="34">
        <f t="shared" si="128"/>
        <v>340277.1647551934</v>
      </c>
      <c r="AA295" s="3">
        <f t="shared" si="125"/>
        <v>120907.34243114729</v>
      </c>
      <c r="AB295" s="35"/>
      <c r="AD295">
        <v>275</v>
      </c>
      <c r="AE295" s="3">
        <f t="shared" si="133"/>
        <v>0</v>
      </c>
      <c r="AF295" s="3">
        <f t="shared" si="134"/>
        <v>0</v>
      </c>
      <c r="AG295" s="3">
        <f t="shared" si="135"/>
        <v>0</v>
      </c>
      <c r="AH295" s="3">
        <f t="shared" si="126"/>
        <v>461184.50718634069</v>
      </c>
    </row>
    <row r="296" spans="2:34">
      <c r="B296">
        <v>276</v>
      </c>
      <c r="C296" s="3">
        <f t="shared" si="136"/>
        <v>19004897.624228489</v>
      </c>
      <c r="D296">
        <f t="shared" si="143"/>
        <v>9.9000000000000005E-2</v>
      </c>
      <c r="E296" s="13">
        <f t="shared" si="137"/>
        <v>8.6498744788083837E-3</v>
      </c>
      <c r="F296" s="15">
        <f t="shared" si="144"/>
        <v>40699893.226775631</v>
      </c>
      <c r="G296" s="16">
        <f t="shared" si="145"/>
        <v>4.2780162578280202E-3</v>
      </c>
      <c r="H296" s="17">
        <f t="shared" si="138"/>
        <v>302793.79924671864</v>
      </c>
      <c r="I296" s="17">
        <f t="shared" si="139"/>
        <v>118780.61015142805</v>
      </c>
      <c r="J296" s="2">
        <f t="shared" si="146"/>
        <v>174114.80491601067</v>
      </c>
      <c r="K296" s="2">
        <f t="shared" si="129"/>
        <v>162883.90772475439</v>
      </c>
      <c r="L296" s="15">
        <f>K296/(1-SUM(G$21:G296))</f>
        <v>352048.96771252173</v>
      </c>
      <c r="M296" s="15">
        <f t="shared" si="130"/>
        <v>40347844.25906311</v>
      </c>
      <c r="N296" s="2">
        <f t="shared" si="140"/>
        <v>336998.71264076506</v>
      </c>
      <c r="O296" s="3">
        <f t="shared" si="141"/>
        <v>455779.32279219315</v>
      </c>
      <c r="P296" s="39">
        <f t="shared" si="147"/>
        <v>0</v>
      </c>
      <c r="Q296" s="34">
        <f t="shared" si="122"/>
        <v>0</v>
      </c>
      <c r="R296" s="23">
        <f t="shared" si="142"/>
        <v>0</v>
      </c>
      <c r="S296" s="39">
        <f t="shared" si="148"/>
        <v>0</v>
      </c>
      <c r="T296" s="34">
        <f t="shared" si="123"/>
        <v>0</v>
      </c>
      <c r="U296" s="23">
        <f t="shared" si="131"/>
        <v>0</v>
      </c>
      <c r="V296" s="39">
        <f t="shared" si="149"/>
        <v>0</v>
      </c>
      <c r="W296" s="34">
        <f t="shared" si="124"/>
        <v>0</v>
      </c>
      <c r="X296" s="3">
        <f t="shared" si="132"/>
        <v>0</v>
      </c>
      <c r="Y296" s="39">
        <f t="shared" si="127"/>
        <v>19004897.624228377</v>
      </c>
      <c r="Z296" s="34">
        <f t="shared" si="128"/>
        <v>336998.71264076506</v>
      </c>
      <c r="AA296" s="3">
        <f t="shared" si="125"/>
        <v>118780.61015142735</v>
      </c>
      <c r="AB296" s="35"/>
      <c r="AD296">
        <v>276</v>
      </c>
      <c r="AE296" s="3">
        <f t="shared" si="133"/>
        <v>0</v>
      </c>
      <c r="AF296" s="3">
        <f t="shared" si="134"/>
        <v>0</v>
      </c>
      <c r="AG296" s="3">
        <f t="shared" si="135"/>
        <v>0</v>
      </c>
      <c r="AH296" s="3">
        <f t="shared" si="126"/>
        <v>455779.3227921924</v>
      </c>
    </row>
    <row r="297" spans="2:34">
      <c r="B297">
        <v>277</v>
      </c>
      <c r="C297" s="3">
        <f t="shared" si="136"/>
        <v>18667898.911587726</v>
      </c>
      <c r="D297">
        <f t="shared" si="143"/>
        <v>9.9000000000000005E-2</v>
      </c>
      <c r="E297" s="13">
        <f t="shared" si="137"/>
        <v>8.6498744788083837E-3</v>
      </c>
      <c r="F297" s="15">
        <f t="shared" si="144"/>
        <v>40347844.25906311</v>
      </c>
      <c r="G297" s="16">
        <f t="shared" si="145"/>
        <v>4.3069819929070644E-3</v>
      </c>
      <c r="H297" s="17">
        <f t="shared" si="138"/>
        <v>300174.67089027294</v>
      </c>
      <c r="I297" s="17">
        <f t="shared" si="139"/>
        <v>116674.36819742329</v>
      </c>
      <c r="J297" s="2">
        <f t="shared" si="146"/>
        <v>173777.43867640349</v>
      </c>
      <c r="K297" s="2">
        <f t="shared" si="129"/>
        <v>159971.82933651778</v>
      </c>
      <c r="L297" s="15">
        <f>K297/(1-SUM(G$21:G297))</f>
        <v>349003.78833141451</v>
      </c>
      <c r="M297" s="15">
        <f t="shared" si="130"/>
        <v>39998840.470731698</v>
      </c>
      <c r="N297" s="2">
        <f t="shared" si="140"/>
        <v>333749.26801292127</v>
      </c>
      <c r="O297" s="3">
        <f t="shared" si="141"/>
        <v>450423.63621034456</v>
      </c>
      <c r="P297" s="39">
        <f t="shared" si="147"/>
        <v>0</v>
      </c>
      <c r="Q297" s="34">
        <f t="shared" si="122"/>
        <v>0</v>
      </c>
      <c r="R297" s="23">
        <f t="shared" si="142"/>
        <v>0</v>
      </c>
      <c r="S297" s="39">
        <f t="shared" si="148"/>
        <v>0</v>
      </c>
      <c r="T297" s="34">
        <f t="shared" si="123"/>
        <v>0</v>
      </c>
      <c r="U297" s="23">
        <f t="shared" si="131"/>
        <v>0</v>
      </c>
      <c r="V297" s="39">
        <f t="shared" si="149"/>
        <v>0</v>
      </c>
      <c r="W297" s="34">
        <f t="shared" si="124"/>
        <v>0</v>
      </c>
      <c r="X297" s="3">
        <f t="shared" si="132"/>
        <v>0</v>
      </c>
      <c r="Y297" s="39">
        <f t="shared" si="127"/>
        <v>18667898.911587611</v>
      </c>
      <c r="Z297" s="34">
        <f t="shared" si="128"/>
        <v>333749.26801292127</v>
      </c>
      <c r="AA297" s="3">
        <f t="shared" si="125"/>
        <v>116674.36819742258</v>
      </c>
      <c r="AB297" s="35"/>
      <c r="AD297">
        <v>277</v>
      </c>
      <c r="AE297" s="3">
        <f t="shared" si="133"/>
        <v>0</v>
      </c>
      <c r="AF297" s="3">
        <f t="shared" si="134"/>
        <v>0</v>
      </c>
      <c r="AG297" s="3">
        <f t="shared" si="135"/>
        <v>0</v>
      </c>
      <c r="AH297" s="3">
        <f t="shared" si="126"/>
        <v>450423.63621034386</v>
      </c>
    </row>
    <row r="298" spans="2:34">
      <c r="B298">
        <v>278</v>
      </c>
      <c r="C298" s="3">
        <f t="shared" si="136"/>
        <v>18334149.643574808</v>
      </c>
      <c r="D298">
        <f t="shared" si="143"/>
        <v>9.9000000000000005E-2</v>
      </c>
      <c r="E298" s="13">
        <f t="shared" si="137"/>
        <v>8.6498744788083837E-3</v>
      </c>
      <c r="F298" s="15">
        <f t="shared" si="144"/>
        <v>39998840.470731698</v>
      </c>
      <c r="G298" s="16">
        <f t="shared" si="145"/>
        <v>4.3361438501507057E-3</v>
      </c>
      <c r="H298" s="17">
        <f t="shared" si="138"/>
        <v>297578.19766535441</v>
      </c>
      <c r="I298" s="17">
        <f t="shared" si="139"/>
        <v>114588.43527234254</v>
      </c>
      <c r="J298" s="2">
        <f t="shared" si="146"/>
        <v>173440.72612032242</v>
      </c>
      <c r="K298" s="2">
        <f t="shared" si="129"/>
        <v>157087.85258215739</v>
      </c>
      <c r="L298" s="15">
        <f>K298/(1-SUM(G$21:G298))</f>
        <v>345984.94936971925</v>
      </c>
      <c r="M298" s="15">
        <f t="shared" si="130"/>
        <v>39652855.521361977</v>
      </c>
      <c r="N298" s="2">
        <f t="shared" si="140"/>
        <v>330528.57870247983</v>
      </c>
      <c r="O298" s="3">
        <f t="shared" si="141"/>
        <v>445117.01397482236</v>
      </c>
      <c r="P298" s="39">
        <f t="shared" si="147"/>
        <v>0</v>
      </c>
      <c r="Q298" s="34">
        <f t="shared" si="122"/>
        <v>0</v>
      </c>
      <c r="R298" s="23">
        <f t="shared" si="142"/>
        <v>0</v>
      </c>
      <c r="S298" s="39">
        <f t="shared" si="148"/>
        <v>0</v>
      </c>
      <c r="T298" s="34">
        <f t="shared" si="123"/>
        <v>0</v>
      </c>
      <c r="U298" s="23">
        <f t="shared" si="131"/>
        <v>0</v>
      </c>
      <c r="V298" s="39">
        <f t="shared" si="149"/>
        <v>0</v>
      </c>
      <c r="W298" s="34">
        <f t="shared" si="124"/>
        <v>0</v>
      </c>
      <c r="X298" s="3">
        <f t="shared" si="132"/>
        <v>0</v>
      </c>
      <c r="Y298" s="39">
        <f t="shared" si="127"/>
        <v>18334149.643574689</v>
      </c>
      <c r="Z298" s="34">
        <f t="shared" si="128"/>
        <v>330528.57870247983</v>
      </c>
      <c r="AA298" s="3">
        <f t="shared" si="125"/>
        <v>114588.43527234181</v>
      </c>
      <c r="AB298" s="35"/>
      <c r="AD298">
        <v>278</v>
      </c>
      <c r="AE298" s="3">
        <f t="shared" si="133"/>
        <v>0</v>
      </c>
      <c r="AF298" s="3">
        <f t="shared" si="134"/>
        <v>0</v>
      </c>
      <c r="AG298" s="3">
        <f t="shared" si="135"/>
        <v>0</v>
      </c>
      <c r="AH298" s="3">
        <f t="shared" si="126"/>
        <v>445117.01397482166</v>
      </c>
    </row>
    <row r="299" spans="2:34">
      <c r="B299">
        <v>279</v>
      </c>
      <c r="C299" s="3">
        <f t="shared" si="136"/>
        <v>18003621.064872328</v>
      </c>
      <c r="D299">
        <f t="shared" si="143"/>
        <v>9.9000000000000005E-2</v>
      </c>
      <c r="E299" s="13">
        <f t="shared" si="137"/>
        <v>8.6498744788083837E-3</v>
      </c>
      <c r="F299" s="15">
        <f t="shared" si="144"/>
        <v>39652855.521361977</v>
      </c>
      <c r="G299" s="16">
        <f t="shared" si="145"/>
        <v>4.3655031574694348E-3</v>
      </c>
      <c r="H299" s="17">
        <f t="shared" si="138"/>
        <v>295004.18360791891</v>
      </c>
      <c r="I299" s="17">
        <f t="shared" si="139"/>
        <v>112522.63165545206</v>
      </c>
      <c r="J299" s="2">
        <f t="shared" si="146"/>
        <v>173104.66598118501</v>
      </c>
      <c r="K299" s="2">
        <f t="shared" si="129"/>
        <v>154231.72874274288</v>
      </c>
      <c r="L299" s="15">
        <f>K299/(1-SUM(G$21:G299))</f>
        <v>342992.22298611439</v>
      </c>
      <c r="M299" s="15">
        <f t="shared" si="130"/>
        <v>39309863.29837586</v>
      </c>
      <c r="N299" s="2">
        <f t="shared" si="140"/>
        <v>327336.39472392789</v>
      </c>
      <c r="O299" s="3">
        <f t="shared" si="141"/>
        <v>439859.02637937991</v>
      </c>
      <c r="P299" s="39">
        <f t="shared" si="147"/>
        <v>0</v>
      </c>
      <c r="Q299" s="34">
        <f t="shared" si="122"/>
        <v>0</v>
      </c>
      <c r="R299" s="23">
        <f t="shared" si="142"/>
        <v>0</v>
      </c>
      <c r="S299" s="39">
        <f t="shared" si="148"/>
        <v>0</v>
      </c>
      <c r="T299" s="34">
        <f t="shared" si="123"/>
        <v>0</v>
      </c>
      <c r="U299" s="23">
        <f t="shared" si="131"/>
        <v>0</v>
      </c>
      <c r="V299" s="39">
        <f t="shared" si="149"/>
        <v>0</v>
      </c>
      <c r="W299" s="34">
        <f t="shared" si="124"/>
        <v>0</v>
      </c>
      <c r="X299" s="3">
        <f t="shared" si="132"/>
        <v>0</v>
      </c>
      <c r="Y299" s="39">
        <f t="shared" si="127"/>
        <v>18003621.064872209</v>
      </c>
      <c r="Z299" s="34">
        <f t="shared" si="128"/>
        <v>327336.39472392789</v>
      </c>
      <c r="AA299" s="3">
        <f t="shared" si="125"/>
        <v>112522.6316554513</v>
      </c>
      <c r="AB299" s="35"/>
      <c r="AD299">
        <v>279</v>
      </c>
      <c r="AE299" s="3">
        <f t="shared" si="133"/>
        <v>0</v>
      </c>
      <c r="AF299" s="3">
        <f t="shared" si="134"/>
        <v>0</v>
      </c>
      <c r="AG299" s="3">
        <f t="shared" si="135"/>
        <v>0</v>
      </c>
      <c r="AH299" s="3">
        <f t="shared" si="126"/>
        <v>439859.02637937921</v>
      </c>
    </row>
    <row r="300" spans="2:34">
      <c r="B300">
        <v>280</v>
      </c>
      <c r="C300" s="3">
        <f t="shared" si="136"/>
        <v>17676284.670148402</v>
      </c>
      <c r="D300">
        <f t="shared" si="143"/>
        <v>9.9000000000000005E-2</v>
      </c>
      <c r="E300" s="13">
        <f t="shared" si="137"/>
        <v>8.6498744788083837E-3</v>
      </c>
      <c r="F300" s="15">
        <f t="shared" si="144"/>
        <v>39309863.29837586</v>
      </c>
      <c r="G300" s="16">
        <f t="shared" si="145"/>
        <v>4.3950612517648022E-3</v>
      </c>
      <c r="H300" s="17">
        <f t="shared" si="138"/>
        <v>292452.43444898701</v>
      </c>
      <c r="I300" s="17">
        <f t="shared" si="139"/>
        <v>110476.77918842751</v>
      </c>
      <c r="J300" s="2">
        <f t="shared" si="146"/>
        <v>172769.25699486307</v>
      </c>
      <c r="K300" s="2">
        <f t="shared" si="129"/>
        <v>151403.211261666</v>
      </c>
      <c r="L300" s="15">
        <f>K300/(1-SUM(G$21:G300))</f>
        <v>340025.38331007719</v>
      </c>
      <c r="M300" s="15">
        <f t="shared" si="130"/>
        <v>38969837.91506578</v>
      </c>
      <c r="N300" s="2">
        <f t="shared" si="140"/>
        <v>324172.46825652907</v>
      </c>
      <c r="O300" s="3">
        <f t="shared" si="141"/>
        <v>434649.24744495656</v>
      </c>
      <c r="P300" s="39">
        <f t="shared" si="147"/>
        <v>0</v>
      </c>
      <c r="Q300" s="34">
        <f t="shared" si="122"/>
        <v>0</v>
      </c>
      <c r="R300" s="23">
        <f t="shared" si="142"/>
        <v>0</v>
      </c>
      <c r="S300" s="39">
        <f t="shared" si="148"/>
        <v>0</v>
      </c>
      <c r="T300" s="34">
        <f t="shared" si="123"/>
        <v>0</v>
      </c>
      <c r="U300" s="23">
        <f t="shared" si="131"/>
        <v>0</v>
      </c>
      <c r="V300" s="39">
        <f t="shared" si="149"/>
        <v>0</v>
      </c>
      <c r="W300" s="34">
        <f t="shared" si="124"/>
        <v>0</v>
      </c>
      <c r="X300" s="3">
        <f t="shared" si="132"/>
        <v>0</v>
      </c>
      <c r="Y300" s="39">
        <f t="shared" si="127"/>
        <v>17676284.67014828</v>
      </c>
      <c r="Z300" s="34">
        <f t="shared" si="128"/>
        <v>324172.46825652907</v>
      </c>
      <c r="AA300" s="3">
        <f t="shared" si="125"/>
        <v>110476.77918842674</v>
      </c>
      <c r="AB300" s="35"/>
      <c r="AD300">
        <v>280</v>
      </c>
      <c r="AE300" s="3">
        <f t="shared" si="133"/>
        <v>0</v>
      </c>
      <c r="AF300" s="3">
        <f t="shared" si="134"/>
        <v>0</v>
      </c>
      <c r="AG300" s="3">
        <f t="shared" si="135"/>
        <v>0</v>
      </c>
      <c r="AH300" s="3">
        <f t="shared" si="126"/>
        <v>434649.24744495581</v>
      </c>
    </row>
    <row r="301" spans="2:34">
      <c r="B301">
        <v>281</v>
      </c>
      <c r="C301" s="3">
        <f t="shared" si="136"/>
        <v>17352112.201891873</v>
      </c>
      <c r="D301">
        <f t="shared" si="143"/>
        <v>9.9000000000000005E-2</v>
      </c>
      <c r="E301" s="13">
        <f t="shared" si="137"/>
        <v>8.6498744788083837E-3</v>
      </c>
      <c r="F301" s="15">
        <f t="shared" si="144"/>
        <v>38969837.91506578</v>
      </c>
      <c r="G301" s="16">
        <f t="shared" si="145"/>
        <v>4.4248194789902927E-3</v>
      </c>
      <c r="H301" s="17">
        <f t="shared" si="138"/>
        <v>289922.75759998127</v>
      </c>
      <c r="I301" s="17">
        <f t="shared" si="139"/>
        <v>108450.70126182422</v>
      </c>
      <c r="J301" s="2">
        <f t="shared" si="146"/>
        <v>172434.49789967752</v>
      </c>
      <c r="K301" s="2">
        <f t="shared" si="129"/>
        <v>148602.0557259155</v>
      </c>
      <c r="L301" s="15">
        <f>K301/(1-SUM(G$21:G301))</f>
        <v>337084.20642483642</v>
      </c>
      <c r="M301" s="15">
        <f t="shared" si="130"/>
        <v>38632753.70864094</v>
      </c>
      <c r="N301" s="2">
        <f t="shared" si="140"/>
        <v>321036.55362559302</v>
      </c>
      <c r="O301" s="3">
        <f t="shared" si="141"/>
        <v>429487.25488741719</v>
      </c>
      <c r="P301" s="39">
        <f t="shared" si="147"/>
        <v>0</v>
      </c>
      <c r="Q301" s="34">
        <f t="shared" si="122"/>
        <v>0</v>
      </c>
      <c r="R301" s="23">
        <f t="shared" si="142"/>
        <v>0</v>
      </c>
      <c r="S301" s="39">
        <f t="shared" si="148"/>
        <v>0</v>
      </c>
      <c r="T301" s="34">
        <f t="shared" si="123"/>
        <v>0</v>
      </c>
      <c r="U301" s="23">
        <f t="shared" si="131"/>
        <v>0</v>
      </c>
      <c r="V301" s="39">
        <f t="shared" si="149"/>
        <v>0</v>
      </c>
      <c r="W301" s="34">
        <f t="shared" si="124"/>
        <v>0</v>
      </c>
      <c r="X301" s="3">
        <f t="shared" si="132"/>
        <v>0</v>
      </c>
      <c r="Y301" s="39">
        <f t="shared" si="127"/>
        <v>17352112.20189175</v>
      </c>
      <c r="Z301" s="34">
        <f t="shared" si="128"/>
        <v>321036.55362559302</v>
      </c>
      <c r="AA301" s="3">
        <f t="shared" si="125"/>
        <v>108450.70126182343</v>
      </c>
      <c r="AB301" s="35"/>
      <c r="AD301">
        <v>281</v>
      </c>
      <c r="AE301" s="3">
        <f t="shared" si="133"/>
        <v>0</v>
      </c>
      <c r="AF301" s="3">
        <f t="shared" si="134"/>
        <v>0</v>
      </c>
      <c r="AG301" s="3">
        <f t="shared" si="135"/>
        <v>0</v>
      </c>
      <c r="AH301" s="3">
        <f t="shared" si="126"/>
        <v>429487.25488741643</v>
      </c>
    </row>
    <row r="302" spans="2:34">
      <c r="B302">
        <v>282</v>
      </c>
      <c r="C302" s="3">
        <f t="shared" si="136"/>
        <v>17031075.648266278</v>
      </c>
      <c r="D302">
        <f t="shared" si="143"/>
        <v>9.9000000000000005E-2</v>
      </c>
      <c r="E302" s="13">
        <f t="shared" si="137"/>
        <v>8.6498744788083837E-3</v>
      </c>
      <c r="F302" s="15">
        <f t="shared" si="144"/>
        <v>38632753.70864094</v>
      </c>
      <c r="G302" s="16">
        <f t="shared" si="145"/>
        <v>4.4547791942126233E-3</v>
      </c>
      <c r="H302" s="17">
        <f t="shared" si="138"/>
        <v>287414.96213819139</v>
      </c>
      <c r="I302" s="17">
        <f t="shared" si="139"/>
        <v>106444.22280166425</v>
      </c>
      <c r="J302" s="2">
        <f t="shared" si="146"/>
        <v>172100.38743639423</v>
      </c>
      <c r="K302" s="2">
        <f t="shared" si="129"/>
        <v>145828.01984751434</v>
      </c>
      <c r="L302" s="15">
        <f>K302/(1-SUM(G$21:G302))</f>
        <v>334168.47035047296</v>
      </c>
      <c r="M302" s="15">
        <f t="shared" si="130"/>
        <v>38298585.238290466</v>
      </c>
      <c r="N302" s="2">
        <f t="shared" si="140"/>
        <v>317928.40728390857</v>
      </c>
      <c r="O302" s="3">
        <f t="shared" si="141"/>
        <v>424372.63008557283</v>
      </c>
      <c r="P302" s="39">
        <f t="shared" si="147"/>
        <v>0</v>
      </c>
      <c r="Q302" s="34">
        <f t="shared" si="122"/>
        <v>0</v>
      </c>
      <c r="R302" s="23">
        <f t="shared" si="142"/>
        <v>0</v>
      </c>
      <c r="S302" s="39">
        <f t="shared" si="148"/>
        <v>0</v>
      </c>
      <c r="T302" s="34">
        <f t="shared" si="123"/>
        <v>0</v>
      </c>
      <c r="U302" s="23">
        <f t="shared" si="131"/>
        <v>0</v>
      </c>
      <c r="V302" s="39">
        <f t="shared" si="149"/>
        <v>0</v>
      </c>
      <c r="W302" s="34">
        <f t="shared" si="124"/>
        <v>0</v>
      </c>
      <c r="X302" s="3">
        <f t="shared" si="132"/>
        <v>0</v>
      </c>
      <c r="Y302" s="39">
        <f t="shared" si="127"/>
        <v>17031075.648266155</v>
      </c>
      <c r="Z302" s="34">
        <f t="shared" si="128"/>
        <v>317928.40728390857</v>
      </c>
      <c r="AA302" s="3">
        <f t="shared" si="125"/>
        <v>106444.22280166346</v>
      </c>
      <c r="AB302" s="35"/>
      <c r="AD302">
        <v>282</v>
      </c>
      <c r="AE302" s="3">
        <f t="shared" si="133"/>
        <v>0</v>
      </c>
      <c r="AF302" s="3">
        <f t="shared" si="134"/>
        <v>0</v>
      </c>
      <c r="AG302" s="3">
        <f t="shared" si="135"/>
        <v>0</v>
      </c>
      <c r="AH302" s="3">
        <f t="shared" si="126"/>
        <v>424372.63008557202</v>
      </c>
    </row>
    <row r="303" spans="2:34">
      <c r="B303">
        <v>283</v>
      </c>
      <c r="C303" s="3">
        <f t="shared" si="136"/>
        <v>16713147.24098237</v>
      </c>
      <c r="D303">
        <f t="shared" si="143"/>
        <v>9.9000000000000005E-2</v>
      </c>
      <c r="E303" s="13">
        <f t="shared" si="137"/>
        <v>8.6498744788083837E-3</v>
      </c>
      <c r="F303" s="15">
        <f t="shared" si="144"/>
        <v>38298585.238290466</v>
      </c>
      <c r="G303" s="16">
        <f t="shared" si="145"/>
        <v>4.4849417616734388E-3</v>
      </c>
      <c r="H303" s="17">
        <f t="shared" si="138"/>
        <v>284928.85879236448</v>
      </c>
      <c r="I303" s="17">
        <f t="shared" si="139"/>
        <v>104457.17025613981</v>
      </c>
      <c r="J303" s="2">
        <f t="shared" si="146"/>
        <v>171766.9243482188</v>
      </c>
      <c r="K303" s="2">
        <f t="shared" si="129"/>
        <v>143080.86344511708</v>
      </c>
      <c r="L303" s="15">
        <f>K303/(1-SUM(G$21:G303))</f>
        <v>331277.95502716606</v>
      </c>
      <c r="M303" s="15">
        <f t="shared" si="130"/>
        <v>37967307.283263303</v>
      </c>
      <c r="N303" s="2">
        <f t="shared" si="140"/>
        <v>314847.78779333585</v>
      </c>
      <c r="O303" s="3">
        <f t="shared" si="141"/>
        <v>419304.95804947568</v>
      </c>
      <c r="P303" s="39">
        <f t="shared" si="147"/>
        <v>0</v>
      </c>
      <c r="Q303" s="34">
        <f t="shared" si="122"/>
        <v>0</v>
      </c>
      <c r="R303" s="23">
        <f t="shared" si="142"/>
        <v>0</v>
      </c>
      <c r="S303" s="39">
        <f t="shared" si="148"/>
        <v>0</v>
      </c>
      <c r="T303" s="34">
        <f t="shared" si="123"/>
        <v>0</v>
      </c>
      <c r="U303" s="23">
        <f t="shared" si="131"/>
        <v>0</v>
      </c>
      <c r="V303" s="39">
        <f t="shared" si="149"/>
        <v>0</v>
      </c>
      <c r="W303" s="34">
        <f t="shared" si="124"/>
        <v>0</v>
      </c>
      <c r="X303" s="3">
        <f t="shared" si="132"/>
        <v>0</v>
      </c>
      <c r="Y303" s="39">
        <f t="shared" si="127"/>
        <v>16713147.240982248</v>
      </c>
      <c r="Z303" s="34">
        <f t="shared" si="128"/>
        <v>314847.78779333585</v>
      </c>
      <c r="AA303" s="3">
        <f t="shared" si="125"/>
        <v>104457.17025613906</v>
      </c>
      <c r="AB303" s="35"/>
      <c r="AD303">
        <v>283</v>
      </c>
      <c r="AE303" s="3">
        <f t="shared" si="133"/>
        <v>0</v>
      </c>
      <c r="AF303" s="3">
        <f t="shared" si="134"/>
        <v>0</v>
      </c>
      <c r="AG303" s="3">
        <f t="shared" si="135"/>
        <v>0</v>
      </c>
      <c r="AH303" s="3">
        <f t="shared" si="126"/>
        <v>419304.95804947492</v>
      </c>
    </row>
    <row r="304" spans="2:34">
      <c r="B304">
        <v>284</v>
      </c>
      <c r="C304" s="3">
        <f t="shared" si="136"/>
        <v>16398299.453189036</v>
      </c>
      <c r="D304">
        <f t="shared" si="143"/>
        <v>9.9000000000000005E-2</v>
      </c>
      <c r="E304" s="13">
        <f t="shared" si="137"/>
        <v>8.6498744788083837E-3</v>
      </c>
      <c r="F304" s="15">
        <f t="shared" si="144"/>
        <v>37967307.283263303</v>
      </c>
      <c r="G304" s="16">
        <f t="shared" si="145"/>
        <v>4.5153085548514365E-3</v>
      </c>
      <c r="H304" s="17">
        <f t="shared" si="138"/>
        <v>282464.25992842036</v>
      </c>
      <c r="I304" s="17">
        <f t="shared" si="139"/>
        <v>102489.37158243147</v>
      </c>
      <c r="J304" s="2">
        <f t="shared" si="146"/>
        <v>171434.10738079203</v>
      </c>
      <c r="K304" s="2">
        <f t="shared" si="129"/>
        <v>140360.34842576689</v>
      </c>
      <c r="L304" s="15">
        <f>K304/(1-SUM(G$21:G304))</f>
        <v>328412.44229858479</v>
      </c>
      <c r="M304" s="15">
        <f t="shared" si="130"/>
        <v>37638894.84096472</v>
      </c>
      <c r="N304" s="2">
        <f t="shared" si="140"/>
        <v>311794.45580655895</v>
      </c>
      <c r="O304" s="3">
        <f t="shared" si="141"/>
        <v>414283.82738899044</v>
      </c>
      <c r="P304" s="39">
        <f t="shared" si="147"/>
        <v>0</v>
      </c>
      <c r="Q304" s="34">
        <f t="shared" si="122"/>
        <v>0</v>
      </c>
      <c r="R304" s="23">
        <f t="shared" si="142"/>
        <v>0</v>
      </c>
      <c r="S304" s="39">
        <f t="shared" si="148"/>
        <v>0</v>
      </c>
      <c r="T304" s="34">
        <f t="shared" si="123"/>
        <v>0</v>
      </c>
      <c r="U304" s="23">
        <f t="shared" si="131"/>
        <v>0</v>
      </c>
      <c r="V304" s="39">
        <f t="shared" si="149"/>
        <v>0</v>
      </c>
      <c r="W304" s="34">
        <f t="shared" si="124"/>
        <v>0</v>
      </c>
      <c r="X304" s="3">
        <f t="shared" si="132"/>
        <v>0</v>
      </c>
      <c r="Y304" s="39">
        <f t="shared" si="127"/>
        <v>16398299.453188911</v>
      </c>
      <c r="Z304" s="34">
        <f t="shared" si="128"/>
        <v>311794.45580655895</v>
      </c>
      <c r="AA304" s="3">
        <f t="shared" si="125"/>
        <v>102489.37158243069</v>
      </c>
      <c r="AB304" s="35"/>
      <c r="AD304">
        <v>284</v>
      </c>
      <c r="AE304" s="3">
        <f t="shared" si="133"/>
        <v>0</v>
      </c>
      <c r="AF304" s="3">
        <f t="shared" si="134"/>
        <v>0</v>
      </c>
      <c r="AG304" s="3">
        <f t="shared" si="135"/>
        <v>0</v>
      </c>
      <c r="AH304" s="3">
        <f t="shared" si="126"/>
        <v>414283.82738898962</v>
      </c>
    </row>
    <row r="305" spans="2:34">
      <c r="B305">
        <v>285</v>
      </c>
      <c r="C305" s="3">
        <f t="shared" si="136"/>
        <v>16086504.997382477</v>
      </c>
      <c r="D305">
        <f t="shared" si="143"/>
        <v>9.9000000000000005E-2</v>
      </c>
      <c r="E305" s="13">
        <f t="shared" si="137"/>
        <v>8.6498744788083837E-3</v>
      </c>
      <c r="F305" s="15">
        <f t="shared" si="144"/>
        <v>37638894.84096472</v>
      </c>
      <c r="G305" s="16">
        <f t="shared" si="145"/>
        <v>4.5458809565249109E-3</v>
      </c>
      <c r="H305" s="17">
        <f t="shared" si="138"/>
        <v>280020.97953528992</v>
      </c>
      <c r="I305" s="17">
        <f t="shared" si="139"/>
        <v>100540.65623364049</v>
      </c>
      <c r="J305" s="2">
        <f t="shared" si="146"/>
        <v>171101.93528218524</v>
      </c>
      <c r="K305" s="2">
        <f t="shared" si="129"/>
        <v>137666.2387668101</v>
      </c>
      <c r="L305" s="15">
        <f>K305/(1-SUM(G$21:G305))</f>
        <v>325571.7158954232</v>
      </c>
      <c r="M305" s="15">
        <f t="shared" si="130"/>
        <v>37313323.125069298</v>
      </c>
      <c r="N305" s="2">
        <f t="shared" si="140"/>
        <v>308768.17404899537</v>
      </c>
      <c r="O305" s="3">
        <f t="shared" si="141"/>
        <v>409308.83028263581</v>
      </c>
      <c r="P305" s="39">
        <f t="shared" si="147"/>
        <v>0</v>
      </c>
      <c r="Q305" s="34">
        <f t="shared" si="122"/>
        <v>0</v>
      </c>
      <c r="R305" s="23">
        <f t="shared" si="142"/>
        <v>0</v>
      </c>
      <c r="S305" s="39">
        <f t="shared" si="148"/>
        <v>0</v>
      </c>
      <c r="T305" s="34">
        <f t="shared" si="123"/>
        <v>0</v>
      </c>
      <c r="U305" s="23">
        <f t="shared" si="131"/>
        <v>0</v>
      </c>
      <c r="V305" s="39">
        <f t="shared" si="149"/>
        <v>0</v>
      </c>
      <c r="W305" s="34">
        <f t="shared" si="124"/>
        <v>0</v>
      </c>
      <c r="X305" s="3">
        <f t="shared" si="132"/>
        <v>0</v>
      </c>
      <c r="Y305" s="39">
        <f t="shared" si="127"/>
        <v>16086504.997382352</v>
      </c>
      <c r="Z305" s="34">
        <f t="shared" si="128"/>
        <v>308768.17404899537</v>
      </c>
      <c r="AA305" s="3">
        <f t="shared" si="125"/>
        <v>100540.65623363969</v>
      </c>
      <c r="AB305" s="35"/>
      <c r="AD305">
        <v>285</v>
      </c>
      <c r="AE305" s="3">
        <f t="shared" si="133"/>
        <v>0</v>
      </c>
      <c r="AF305" s="3">
        <f t="shared" si="134"/>
        <v>0</v>
      </c>
      <c r="AG305" s="3">
        <f t="shared" si="135"/>
        <v>0</v>
      </c>
      <c r="AH305" s="3">
        <f t="shared" si="126"/>
        <v>409308.83028263506</v>
      </c>
    </row>
    <row r="306" spans="2:34">
      <c r="B306">
        <v>286</v>
      </c>
      <c r="C306" s="3">
        <f t="shared" si="136"/>
        <v>15777736.823333481</v>
      </c>
      <c r="D306">
        <f t="shared" si="143"/>
        <v>9.9000000000000005E-2</v>
      </c>
      <c r="E306" s="13">
        <f t="shared" si="137"/>
        <v>8.6498744788083837E-3</v>
      </c>
      <c r="F306" s="15">
        <f t="shared" si="144"/>
        <v>37313323.125069298</v>
      </c>
      <c r="G306" s="16">
        <f t="shared" si="145"/>
        <v>4.5766603588347152E-3</v>
      </c>
      <c r="H306" s="17">
        <f t="shared" si="138"/>
        <v>277598.83321087668</v>
      </c>
      <c r="I306" s="17">
        <f t="shared" si="139"/>
        <v>98610.855145834255</v>
      </c>
      <c r="J306" s="2">
        <f t="shared" si="146"/>
        <v>170770.40680289533</v>
      </c>
      <c r="K306" s="2">
        <f t="shared" si="129"/>
        <v>134998.30049796746</v>
      </c>
      <c r="L306" s="15">
        <f>K306/(1-SUM(G$21:G306))</f>
        <v>322755.56141907774</v>
      </c>
      <c r="M306" s="15">
        <f t="shared" si="130"/>
        <v>36990567.563650221</v>
      </c>
      <c r="N306" s="2">
        <f t="shared" si="140"/>
        <v>305768.70730086276</v>
      </c>
      <c r="O306" s="3">
        <f t="shared" si="141"/>
        <v>404379.56244669703</v>
      </c>
      <c r="P306" s="39">
        <f t="shared" si="147"/>
        <v>0</v>
      </c>
      <c r="Q306" s="34">
        <f t="shared" si="122"/>
        <v>0</v>
      </c>
      <c r="R306" s="23">
        <f t="shared" si="142"/>
        <v>0</v>
      </c>
      <c r="S306" s="39">
        <f t="shared" si="148"/>
        <v>0</v>
      </c>
      <c r="T306" s="34">
        <f t="shared" si="123"/>
        <v>0</v>
      </c>
      <c r="U306" s="23">
        <f t="shared" si="131"/>
        <v>0</v>
      </c>
      <c r="V306" s="39">
        <f t="shared" si="149"/>
        <v>0</v>
      </c>
      <c r="W306" s="34">
        <f t="shared" si="124"/>
        <v>0</v>
      </c>
      <c r="X306" s="3">
        <f t="shared" si="132"/>
        <v>0</v>
      </c>
      <c r="Y306" s="39">
        <f t="shared" si="127"/>
        <v>15777736.823333357</v>
      </c>
      <c r="Z306" s="34">
        <f t="shared" si="128"/>
        <v>305768.70730086276</v>
      </c>
      <c r="AA306" s="3">
        <f t="shared" si="125"/>
        <v>98610.85514583347</v>
      </c>
      <c r="AB306" s="35"/>
      <c r="AD306">
        <v>286</v>
      </c>
      <c r="AE306" s="3">
        <f t="shared" si="133"/>
        <v>0</v>
      </c>
      <c r="AF306" s="3">
        <f t="shared" si="134"/>
        <v>0</v>
      </c>
      <c r="AG306" s="3">
        <f t="shared" si="135"/>
        <v>0</v>
      </c>
      <c r="AH306" s="3">
        <f t="shared" si="126"/>
        <v>404379.56244669622</v>
      </c>
    </row>
    <row r="307" spans="2:34">
      <c r="B307">
        <v>287</v>
      </c>
      <c r="C307" s="3">
        <f t="shared" si="136"/>
        <v>15471968.116032619</v>
      </c>
      <c r="D307">
        <f t="shared" si="143"/>
        <v>9.9000000000000005E-2</v>
      </c>
      <c r="E307" s="13">
        <f t="shared" si="137"/>
        <v>8.6498744788083837E-3</v>
      </c>
      <c r="F307" s="15">
        <f t="shared" si="144"/>
        <v>36990567.563650221</v>
      </c>
      <c r="G307" s="16">
        <f t="shared" si="145"/>
        <v>4.6076481633476581E-3</v>
      </c>
      <c r="H307" s="17">
        <f t="shared" si="138"/>
        <v>275197.63814813882</v>
      </c>
      <c r="I307" s="17">
        <f t="shared" si="139"/>
        <v>96699.800725203866</v>
      </c>
      <c r="J307" s="2">
        <f t="shared" si="146"/>
        <v>170439.52069584039</v>
      </c>
      <c r="K307" s="2">
        <f t="shared" si="129"/>
        <v>132356.3016835603</v>
      </c>
      <c r="L307" s="15">
        <f>K307/(1-SUM(G$21:G307))</f>
        <v>319963.76632546552</v>
      </c>
      <c r="M307" s="15">
        <f t="shared" si="130"/>
        <v>36670603.797324754</v>
      </c>
      <c r="N307" s="2">
        <f t="shared" si="140"/>
        <v>302795.82237940072</v>
      </c>
      <c r="O307" s="3">
        <f t="shared" si="141"/>
        <v>399495.62310460454</v>
      </c>
      <c r="P307" s="39">
        <f t="shared" si="147"/>
        <v>0</v>
      </c>
      <c r="Q307" s="34">
        <f t="shared" si="122"/>
        <v>0</v>
      </c>
      <c r="R307" s="23">
        <f t="shared" si="142"/>
        <v>0</v>
      </c>
      <c r="S307" s="39">
        <f t="shared" si="148"/>
        <v>0</v>
      </c>
      <c r="T307" s="34">
        <f t="shared" si="123"/>
        <v>0</v>
      </c>
      <c r="U307" s="23">
        <f t="shared" si="131"/>
        <v>0</v>
      </c>
      <c r="V307" s="39">
        <f t="shared" si="149"/>
        <v>0</v>
      </c>
      <c r="W307" s="34">
        <f t="shared" si="124"/>
        <v>0</v>
      </c>
      <c r="X307" s="3">
        <f t="shared" si="132"/>
        <v>0</v>
      </c>
      <c r="Y307" s="39">
        <f t="shared" si="127"/>
        <v>15471968.116032494</v>
      </c>
      <c r="Z307" s="34">
        <f t="shared" si="128"/>
        <v>302795.82237940072</v>
      </c>
      <c r="AA307" s="3">
        <f t="shared" si="125"/>
        <v>96699.80072520308</v>
      </c>
      <c r="AB307" s="35"/>
      <c r="AD307">
        <v>287</v>
      </c>
      <c r="AE307" s="3">
        <f t="shared" si="133"/>
        <v>0</v>
      </c>
      <c r="AF307" s="3">
        <f t="shared" si="134"/>
        <v>0</v>
      </c>
      <c r="AG307" s="3">
        <f t="shared" si="135"/>
        <v>0</v>
      </c>
      <c r="AH307" s="3">
        <f t="shared" si="126"/>
        <v>399495.62310460379</v>
      </c>
    </row>
    <row r="308" spans="2:34">
      <c r="B308">
        <v>288</v>
      </c>
      <c r="C308" s="3">
        <f t="shared" si="136"/>
        <v>15169172.293653218</v>
      </c>
      <c r="D308">
        <f t="shared" si="143"/>
        <v>9.9000000000000005E-2</v>
      </c>
      <c r="E308" s="13">
        <f t="shared" si="137"/>
        <v>8.6498744788083837E-3</v>
      </c>
      <c r="F308" s="15">
        <f t="shared" si="144"/>
        <v>36670603.797324754</v>
      </c>
      <c r="G308" s="16">
        <f t="shared" si="145"/>
        <v>4.6388457811203264E-3</v>
      </c>
      <c r="H308" s="17">
        <f t="shared" si="138"/>
        <v>272817.21312129282</v>
      </c>
      <c r="I308" s="17">
        <f t="shared" si="139"/>
        <v>94807.326835332613</v>
      </c>
      <c r="J308" s="2">
        <f t="shared" si="146"/>
        <v>170109.27571635495</v>
      </c>
      <c r="K308" s="2">
        <f t="shared" si="129"/>
        <v>129740.01240489073</v>
      </c>
      <c r="L308" s="15">
        <f>K308/(1-SUM(G$21:G308))</f>
        <v>317196.11990898353</v>
      </c>
      <c r="M308" s="15">
        <f t="shared" si="130"/>
        <v>36353407.677415773</v>
      </c>
      <c r="N308" s="2">
        <f t="shared" si="140"/>
        <v>299849.28812124569</v>
      </c>
      <c r="O308" s="3">
        <f t="shared" si="141"/>
        <v>394656.6149565783</v>
      </c>
      <c r="P308" s="39">
        <f t="shared" si="147"/>
        <v>0</v>
      </c>
      <c r="Q308" s="34">
        <f t="shared" si="122"/>
        <v>0</v>
      </c>
      <c r="R308" s="23">
        <f t="shared" si="142"/>
        <v>0</v>
      </c>
      <c r="S308" s="39">
        <f t="shared" si="148"/>
        <v>0</v>
      </c>
      <c r="T308" s="34">
        <f t="shared" si="123"/>
        <v>0</v>
      </c>
      <c r="U308" s="23">
        <f t="shared" si="131"/>
        <v>0</v>
      </c>
      <c r="V308" s="39">
        <f t="shared" si="149"/>
        <v>0</v>
      </c>
      <c r="W308" s="34">
        <f t="shared" si="124"/>
        <v>0</v>
      </c>
      <c r="X308" s="3">
        <f t="shared" si="132"/>
        <v>0</v>
      </c>
      <c r="Y308" s="39">
        <f t="shared" si="127"/>
        <v>15169172.293653093</v>
      </c>
      <c r="Z308" s="34">
        <f t="shared" si="128"/>
        <v>299849.28812124569</v>
      </c>
      <c r="AA308" s="3">
        <f t="shared" si="125"/>
        <v>94807.326835331842</v>
      </c>
      <c r="AB308" s="35"/>
      <c r="AD308">
        <v>288</v>
      </c>
      <c r="AE308" s="3">
        <f t="shared" si="133"/>
        <v>0</v>
      </c>
      <c r="AF308" s="3">
        <f t="shared" si="134"/>
        <v>0</v>
      </c>
      <c r="AG308" s="3">
        <f t="shared" si="135"/>
        <v>0</v>
      </c>
      <c r="AH308" s="3">
        <f t="shared" si="126"/>
        <v>394656.61495657754</v>
      </c>
    </row>
    <row r="309" spans="2:34">
      <c r="B309">
        <v>289</v>
      </c>
      <c r="C309" s="3">
        <f t="shared" si="136"/>
        <v>14869323.005531972</v>
      </c>
      <c r="D309">
        <f t="shared" si="143"/>
        <v>9.9000000000000005E-2</v>
      </c>
      <c r="E309" s="13">
        <f t="shared" si="137"/>
        <v>8.6498744788083837E-3</v>
      </c>
      <c r="F309" s="15">
        <f t="shared" si="144"/>
        <v>36353407.677415773</v>
      </c>
      <c r="G309" s="16">
        <f t="shared" si="145"/>
        <v>4.6702546327633283E-3</v>
      </c>
      <c r="H309" s="17">
        <f t="shared" si="138"/>
        <v>270457.37847213529</v>
      </c>
      <c r="I309" s="17">
        <f t="shared" si="139"/>
        <v>92933.268784574815</v>
      </c>
      <c r="J309" s="2">
        <f t="shared" si="146"/>
        <v>169779.67062218496</v>
      </c>
      <c r="K309" s="2">
        <f t="shared" si="129"/>
        <v>127149.20474277405</v>
      </c>
      <c r="L309" s="15">
        <f>K309/(1-SUM(G$21:G309))</f>
        <v>314452.41328660591</v>
      </c>
      <c r="M309" s="15">
        <f t="shared" si="130"/>
        <v>36038955.264129169</v>
      </c>
      <c r="N309" s="2">
        <f t="shared" si="140"/>
        <v>296928.87536495901</v>
      </c>
      <c r="O309" s="3">
        <f t="shared" si="141"/>
        <v>389862.14414953382</v>
      </c>
      <c r="P309" s="39">
        <f t="shared" si="147"/>
        <v>0</v>
      </c>
      <c r="Q309" s="34">
        <f t="shared" si="122"/>
        <v>0</v>
      </c>
      <c r="R309" s="23">
        <f t="shared" si="142"/>
        <v>0</v>
      </c>
      <c r="S309" s="39">
        <f t="shared" si="148"/>
        <v>0</v>
      </c>
      <c r="T309" s="34">
        <f t="shared" si="123"/>
        <v>0</v>
      </c>
      <c r="U309" s="23">
        <f t="shared" si="131"/>
        <v>0</v>
      </c>
      <c r="V309" s="39">
        <f t="shared" si="149"/>
        <v>0</v>
      </c>
      <c r="W309" s="34">
        <f t="shared" si="124"/>
        <v>0</v>
      </c>
      <c r="X309" s="3">
        <f t="shared" si="132"/>
        <v>0</v>
      </c>
      <c r="Y309" s="39">
        <f t="shared" si="127"/>
        <v>14869323.005531847</v>
      </c>
      <c r="Z309" s="34">
        <f t="shared" si="128"/>
        <v>296928.87536495901</v>
      </c>
      <c r="AA309" s="3">
        <f t="shared" si="125"/>
        <v>92933.268784574044</v>
      </c>
      <c r="AB309" s="35"/>
      <c r="AD309">
        <v>289</v>
      </c>
      <c r="AE309" s="3">
        <f t="shared" si="133"/>
        <v>0</v>
      </c>
      <c r="AF309" s="3">
        <f t="shared" si="134"/>
        <v>0</v>
      </c>
      <c r="AG309" s="3">
        <f t="shared" si="135"/>
        <v>0</v>
      </c>
      <c r="AH309" s="3">
        <f t="shared" si="126"/>
        <v>389862.14414953307</v>
      </c>
    </row>
    <row r="310" spans="2:34">
      <c r="B310">
        <v>290</v>
      </c>
      <c r="C310" s="3">
        <f t="shared" si="136"/>
        <v>14572394.130167013</v>
      </c>
      <c r="D310">
        <f t="shared" si="143"/>
        <v>9.9000000000000005E-2</v>
      </c>
      <c r="E310" s="13">
        <f t="shared" si="137"/>
        <v>8.6498744788083837E-3</v>
      </c>
      <c r="F310" s="15">
        <f t="shared" si="144"/>
        <v>36038955.264129169</v>
      </c>
      <c r="G310" s="16">
        <f t="shared" si="145"/>
        <v>4.7018761485059972E-3</v>
      </c>
      <c r="H310" s="17">
        <f t="shared" si="138"/>
        <v>268117.95609648363</v>
      </c>
      <c r="I310" s="17">
        <f t="shared" si="139"/>
        <v>91077.46331354382</v>
      </c>
      <c r="J310" s="2">
        <f t="shared" si="146"/>
        <v>169450.70417348359</v>
      </c>
      <c r="K310" s="2">
        <f t="shared" si="129"/>
        <v>124583.65276022242</v>
      </c>
      <c r="L310" s="15">
        <f>K310/(1-SUM(G$21:G310))</f>
        <v>311732.43938211858</v>
      </c>
      <c r="M310" s="15">
        <f t="shared" si="130"/>
        <v>35727222.824747048</v>
      </c>
      <c r="N310" s="2">
        <f t="shared" si="140"/>
        <v>294034.35693370603</v>
      </c>
      <c r="O310" s="3">
        <f t="shared" si="141"/>
        <v>385111.82024724985</v>
      </c>
      <c r="P310" s="39">
        <f t="shared" si="147"/>
        <v>0</v>
      </c>
      <c r="Q310" s="34">
        <f t="shared" si="122"/>
        <v>0</v>
      </c>
      <c r="R310" s="23">
        <f t="shared" si="142"/>
        <v>0</v>
      </c>
      <c r="S310" s="39">
        <f t="shared" si="148"/>
        <v>0</v>
      </c>
      <c r="T310" s="34">
        <f t="shared" si="123"/>
        <v>0</v>
      </c>
      <c r="U310" s="23">
        <f t="shared" si="131"/>
        <v>0</v>
      </c>
      <c r="V310" s="39">
        <f t="shared" si="149"/>
        <v>0</v>
      </c>
      <c r="W310" s="34">
        <f t="shared" si="124"/>
        <v>0</v>
      </c>
      <c r="X310" s="3">
        <f t="shared" si="132"/>
        <v>0</v>
      </c>
      <c r="Y310" s="39">
        <f t="shared" si="127"/>
        <v>14572394.130166888</v>
      </c>
      <c r="Z310" s="34">
        <f t="shared" si="128"/>
        <v>294034.35693370603</v>
      </c>
      <c r="AA310" s="3">
        <f t="shared" si="125"/>
        <v>91077.463313543049</v>
      </c>
      <c r="AB310" s="35"/>
      <c r="AD310">
        <v>290</v>
      </c>
      <c r="AE310" s="3">
        <f t="shared" si="133"/>
        <v>0</v>
      </c>
      <c r="AF310" s="3">
        <f t="shared" si="134"/>
        <v>0</v>
      </c>
      <c r="AG310" s="3">
        <f t="shared" si="135"/>
        <v>0</v>
      </c>
      <c r="AH310" s="3">
        <f t="shared" si="126"/>
        <v>385111.8202472491</v>
      </c>
    </row>
    <row r="311" spans="2:34">
      <c r="B311">
        <v>291</v>
      </c>
      <c r="C311" s="3">
        <f t="shared" si="136"/>
        <v>14278359.773233308</v>
      </c>
      <c r="D311">
        <f t="shared" si="143"/>
        <v>9.9000000000000005E-2</v>
      </c>
      <c r="E311" s="13">
        <f t="shared" si="137"/>
        <v>8.6498744788083837E-3</v>
      </c>
      <c r="F311" s="15">
        <f t="shared" si="144"/>
        <v>35727222.824747048</v>
      </c>
      <c r="G311" s="16">
        <f t="shared" si="145"/>
        <v>4.7337117682615072E-3</v>
      </c>
      <c r="H311" s="17">
        <f t="shared" si="138"/>
        <v>265798.76943073433</v>
      </c>
      <c r="I311" s="17">
        <f t="shared" si="139"/>
        <v>89239.748582708169</v>
      </c>
      <c r="J311" s="2">
        <f t="shared" si="146"/>
        <v>169122.37513280622</v>
      </c>
      <c r="K311" s="2">
        <f t="shared" si="129"/>
        <v>122043.13248527833</v>
      </c>
      <c r="L311" s="15">
        <f>K311/(1-SUM(G$21:G311))</f>
        <v>309035.99291049066</v>
      </c>
      <c r="M311" s="15">
        <f t="shared" si="130"/>
        <v>35418186.831836559</v>
      </c>
      <c r="N311" s="2">
        <f t="shared" si="140"/>
        <v>291165.50761808455</v>
      </c>
      <c r="O311" s="3">
        <f t="shared" si="141"/>
        <v>380405.25620079273</v>
      </c>
      <c r="P311" s="39">
        <f t="shared" si="147"/>
        <v>0</v>
      </c>
      <c r="Q311" s="34">
        <f t="shared" si="122"/>
        <v>0</v>
      </c>
      <c r="R311" s="23">
        <f t="shared" si="142"/>
        <v>0</v>
      </c>
      <c r="S311" s="39">
        <f t="shared" si="148"/>
        <v>0</v>
      </c>
      <c r="T311" s="34">
        <f t="shared" si="123"/>
        <v>0</v>
      </c>
      <c r="U311" s="23">
        <f t="shared" si="131"/>
        <v>0</v>
      </c>
      <c r="V311" s="39">
        <f t="shared" si="149"/>
        <v>0</v>
      </c>
      <c r="W311" s="34">
        <f t="shared" si="124"/>
        <v>0</v>
      </c>
      <c r="X311" s="3">
        <f t="shared" si="132"/>
        <v>0</v>
      </c>
      <c r="Y311" s="39">
        <f t="shared" si="127"/>
        <v>14278359.773233183</v>
      </c>
      <c r="Z311" s="34">
        <f t="shared" si="128"/>
        <v>291165.50761808455</v>
      </c>
      <c r="AA311" s="3">
        <f t="shared" si="125"/>
        <v>89239.748582707383</v>
      </c>
      <c r="AB311" s="35"/>
      <c r="AD311">
        <v>291</v>
      </c>
      <c r="AE311" s="3">
        <f t="shared" si="133"/>
        <v>0</v>
      </c>
      <c r="AF311" s="3">
        <f t="shared" si="134"/>
        <v>0</v>
      </c>
      <c r="AG311" s="3">
        <f t="shared" si="135"/>
        <v>0</v>
      </c>
      <c r="AH311" s="3">
        <f t="shared" si="126"/>
        <v>380405.25620079192</v>
      </c>
    </row>
    <row r="312" spans="2:34">
      <c r="B312">
        <v>292</v>
      </c>
      <c r="C312" s="3">
        <f t="shared" si="136"/>
        <v>13987194.265615223</v>
      </c>
      <c r="D312">
        <f t="shared" si="143"/>
        <v>9.9000000000000005E-2</v>
      </c>
      <c r="E312" s="13">
        <f t="shared" si="137"/>
        <v>8.6498744788083837E-3</v>
      </c>
      <c r="F312" s="15">
        <f t="shared" si="144"/>
        <v>35418186.831836559</v>
      </c>
      <c r="G312" s="16">
        <f t="shared" si="145"/>
        <v>4.765762941692446E-3</v>
      </c>
      <c r="H312" s="17">
        <f t="shared" si="138"/>
        <v>263499.64343853667</v>
      </c>
      <c r="I312" s="17">
        <f t="shared" si="139"/>
        <v>87419.964160095144</v>
      </c>
      <c r="J312" s="2">
        <f t="shared" si="146"/>
        <v>168794.68226510606</v>
      </c>
      <c r="K312" s="2">
        <f t="shared" si="129"/>
        <v>119527.42189399658</v>
      </c>
      <c r="L312" s="15">
        <f>K312/(1-SUM(G$21:G312))</f>
        <v>306362.8703623811</v>
      </c>
      <c r="M312" s="15">
        <f t="shared" si="130"/>
        <v>35111823.96147418</v>
      </c>
      <c r="N312" s="2">
        <f t="shared" si="140"/>
        <v>288322.10415910266</v>
      </c>
      <c r="O312" s="3">
        <f t="shared" si="141"/>
        <v>375742.0683191978</v>
      </c>
      <c r="P312" s="39">
        <f t="shared" si="147"/>
        <v>0</v>
      </c>
      <c r="Q312" s="34">
        <f t="shared" si="122"/>
        <v>0</v>
      </c>
      <c r="R312" s="23">
        <f t="shared" si="142"/>
        <v>0</v>
      </c>
      <c r="S312" s="39">
        <f t="shared" si="148"/>
        <v>0</v>
      </c>
      <c r="T312" s="34">
        <f t="shared" si="123"/>
        <v>0</v>
      </c>
      <c r="U312" s="23">
        <f t="shared" si="131"/>
        <v>0</v>
      </c>
      <c r="V312" s="39">
        <f t="shared" si="149"/>
        <v>0</v>
      </c>
      <c r="W312" s="34">
        <f t="shared" si="124"/>
        <v>0</v>
      </c>
      <c r="X312" s="3">
        <f t="shared" si="132"/>
        <v>0</v>
      </c>
      <c r="Y312" s="39">
        <f t="shared" si="127"/>
        <v>13987194.265615098</v>
      </c>
      <c r="Z312" s="34">
        <f t="shared" si="128"/>
        <v>288322.10415910266</v>
      </c>
      <c r="AA312" s="3">
        <f t="shared" si="125"/>
        <v>87419.964160094372</v>
      </c>
      <c r="AB312" s="35"/>
      <c r="AD312">
        <v>292</v>
      </c>
      <c r="AE312" s="3">
        <f t="shared" si="133"/>
        <v>0</v>
      </c>
      <c r="AF312" s="3">
        <f t="shared" si="134"/>
        <v>0</v>
      </c>
      <c r="AG312" s="3">
        <f t="shared" si="135"/>
        <v>0</v>
      </c>
      <c r="AH312" s="3">
        <f t="shared" si="126"/>
        <v>375742.06831919705</v>
      </c>
    </row>
    <row r="313" spans="2:34">
      <c r="B313">
        <v>293</v>
      </c>
      <c r="C313" s="3">
        <f t="shared" si="136"/>
        <v>13698872.161456119</v>
      </c>
      <c r="D313">
        <f t="shared" si="143"/>
        <v>9.9000000000000005E-2</v>
      </c>
      <c r="E313" s="13">
        <f t="shared" si="137"/>
        <v>8.6498744788083837E-3</v>
      </c>
      <c r="F313" s="15">
        <f t="shared" si="144"/>
        <v>35111823.96147418</v>
      </c>
      <c r="G313" s="16">
        <f t="shared" si="145"/>
        <v>4.7980311282768227E-3</v>
      </c>
      <c r="H313" s="17">
        <f t="shared" si="138"/>
        <v>261220.40459758247</v>
      </c>
      <c r="I313" s="17">
        <f t="shared" si="139"/>
        <v>85617.95100910074</v>
      </c>
      <c r="J313" s="2">
        <f t="shared" si="146"/>
        <v>168467.62433772912</v>
      </c>
      <c r="K313" s="2">
        <f t="shared" si="129"/>
        <v>117036.30089357353</v>
      </c>
      <c r="L313" s="15">
        <f>K313/(1-SUM(G$21:G313))</f>
        <v>303712.86998877913</v>
      </c>
      <c r="M313" s="15">
        <f t="shared" si="130"/>
        <v>34808111.091485403</v>
      </c>
      <c r="N313" s="2">
        <f t="shared" si="140"/>
        <v>285503.92523130262</v>
      </c>
      <c r="O313" s="3">
        <f t="shared" si="141"/>
        <v>371121.87624040339</v>
      </c>
      <c r="P313" s="39">
        <f t="shared" si="147"/>
        <v>0</v>
      </c>
      <c r="Q313" s="34">
        <f t="shared" si="122"/>
        <v>0</v>
      </c>
      <c r="R313" s="23">
        <f t="shared" si="142"/>
        <v>0</v>
      </c>
      <c r="S313" s="39">
        <f t="shared" si="148"/>
        <v>0</v>
      </c>
      <c r="T313" s="34">
        <f t="shared" si="123"/>
        <v>0</v>
      </c>
      <c r="U313" s="23">
        <f t="shared" si="131"/>
        <v>0</v>
      </c>
      <c r="V313" s="39">
        <f t="shared" si="149"/>
        <v>0</v>
      </c>
      <c r="W313" s="34">
        <f t="shared" si="124"/>
        <v>0</v>
      </c>
      <c r="X313" s="3">
        <f t="shared" si="132"/>
        <v>0</v>
      </c>
      <c r="Y313" s="39">
        <f t="shared" si="127"/>
        <v>13698872.161455996</v>
      </c>
      <c r="Z313" s="34">
        <f t="shared" si="128"/>
        <v>285503.92523130262</v>
      </c>
      <c r="AA313" s="3">
        <f t="shared" si="125"/>
        <v>85617.951009099968</v>
      </c>
      <c r="AB313" s="35"/>
      <c r="AD313">
        <v>293</v>
      </c>
      <c r="AE313" s="3">
        <f t="shared" si="133"/>
        <v>0</v>
      </c>
      <c r="AF313" s="3">
        <f t="shared" si="134"/>
        <v>0</v>
      </c>
      <c r="AG313" s="3">
        <f t="shared" si="135"/>
        <v>0</v>
      </c>
      <c r="AH313" s="3">
        <f t="shared" si="126"/>
        <v>371121.87624040258</v>
      </c>
    </row>
    <row r="314" spans="2:34">
      <c r="B314">
        <v>294</v>
      </c>
      <c r="C314" s="3">
        <f t="shared" si="136"/>
        <v>13413368.236224817</v>
      </c>
      <c r="D314">
        <f t="shared" si="143"/>
        <v>9.9000000000000005E-2</v>
      </c>
      <c r="E314" s="13">
        <f t="shared" si="137"/>
        <v>8.6498744788083837E-3</v>
      </c>
      <c r="F314" s="15">
        <f t="shared" si="144"/>
        <v>34808111.091485403</v>
      </c>
      <c r="G314" s="16">
        <f t="shared" si="145"/>
        <v>4.8305177973745296E-3</v>
      </c>
      <c r="H314" s="17">
        <f t="shared" si="138"/>
        <v>258960.88088650981</v>
      </c>
      <c r="I314" s="17">
        <f t="shared" si="139"/>
        <v>83833.551476405104</v>
      </c>
      <c r="J314" s="2">
        <f t="shared" si="146"/>
        <v>168141.20012041001</v>
      </c>
      <c r="K314" s="2">
        <f t="shared" si="129"/>
        <v>114569.55130562233</v>
      </c>
      <c r="L314" s="15">
        <f>K314/(1-SUM(G$21:G314))</f>
        <v>301085.79178577772</v>
      </c>
      <c r="M314" s="15">
        <f t="shared" si="130"/>
        <v>34507025.299699627</v>
      </c>
      <c r="N314" s="2">
        <f t="shared" si="140"/>
        <v>282710.75142603234</v>
      </c>
      <c r="O314" s="3">
        <f t="shared" si="141"/>
        <v>366544.30290243746</v>
      </c>
      <c r="P314" s="39">
        <f t="shared" si="147"/>
        <v>0</v>
      </c>
      <c r="Q314" s="34">
        <f t="shared" si="122"/>
        <v>0</v>
      </c>
      <c r="R314" s="23">
        <f t="shared" si="142"/>
        <v>0</v>
      </c>
      <c r="S314" s="39">
        <f t="shared" si="148"/>
        <v>0</v>
      </c>
      <c r="T314" s="34">
        <f t="shared" si="123"/>
        <v>0</v>
      </c>
      <c r="U314" s="23">
        <f t="shared" si="131"/>
        <v>0</v>
      </c>
      <c r="V314" s="39">
        <f t="shared" si="149"/>
        <v>0</v>
      </c>
      <c r="W314" s="34">
        <f t="shared" si="124"/>
        <v>0</v>
      </c>
      <c r="X314" s="3">
        <f t="shared" si="132"/>
        <v>0</v>
      </c>
      <c r="Y314" s="39">
        <f t="shared" si="127"/>
        <v>13413368.236224694</v>
      </c>
      <c r="Z314" s="34">
        <f t="shared" si="128"/>
        <v>282710.75142603234</v>
      </c>
      <c r="AA314" s="3">
        <f t="shared" si="125"/>
        <v>83833.551476404333</v>
      </c>
      <c r="AB314" s="35"/>
      <c r="AD314">
        <v>294</v>
      </c>
      <c r="AE314" s="3">
        <f t="shared" si="133"/>
        <v>0</v>
      </c>
      <c r="AF314" s="3">
        <f t="shared" si="134"/>
        <v>0</v>
      </c>
      <c r="AG314" s="3">
        <f t="shared" si="135"/>
        <v>0</v>
      </c>
      <c r="AH314" s="3">
        <f t="shared" si="126"/>
        <v>366544.3029024367</v>
      </c>
    </row>
    <row r="315" spans="2:34">
      <c r="B315">
        <v>295</v>
      </c>
      <c r="C315" s="3">
        <f t="shared" si="136"/>
        <v>13130657.484798785</v>
      </c>
      <c r="D315">
        <f t="shared" si="143"/>
        <v>9.9000000000000005E-2</v>
      </c>
      <c r="E315" s="13">
        <f t="shared" si="137"/>
        <v>8.6498744788083837E-3</v>
      </c>
      <c r="F315" s="15">
        <f t="shared" si="144"/>
        <v>34507025.299699627</v>
      </c>
      <c r="G315" s="16">
        <f t="shared" si="145"/>
        <v>4.8632244282942536E-3</v>
      </c>
      <c r="H315" s="17">
        <f t="shared" si="138"/>
        <v>256720.90177191974</v>
      </c>
      <c r="I315" s="17">
        <f t="shared" si="139"/>
        <v>82066.609279992408</v>
      </c>
      <c r="J315" s="2">
        <f t="shared" si="146"/>
        <v>167815.40838526707</v>
      </c>
      <c r="K315" s="2">
        <f t="shared" si="129"/>
        <v>112126.95684959277</v>
      </c>
      <c r="L315" s="15">
        <f>K315/(1-SUM(G$21:G315))</f>
        <v>298481.43747947825</v>
      </c>
      <c r="M315" s="15">
        <f t="shared" si="130"/>
        <v>34208543.862220146</v>
      </c>
      <c r="N315" s="2">
        <f t="shared" si="140"/>
        <v>279942.36523485987</v>
      </c>
      <c r="O315" s="3">
        <f t="shared" si="141"/>
        <v>362008.97451485228</v>
      </c>
      <c r="P315" s="39">
        <f t="shared" si="147"/>
        <v>0</v>
      </c>
      <c r="Q315" s="34">
        <f t="shared" si="122"/>
        <v>0</v>
      </c>
      <c r="R315" s="23">
        <f t="shared" si="142"/>
        <v>0</v>
      </c>
      <c r="S315" s="39">
        <f t="shared" si="148"/>
        <v>0</v>
      </c>
      <c r="T315" s="34">
        <f t="shared" si="123"/>
        <v>0</v>
      </c>
      <c r="U315" s="23">
        <f t="shared" si="131"/>
        <v>0</v>
      </c>
      <c r="V315" s="39">
        <f t="shared" si="149"/>
        <v>0</v>
      </c>
      <c r="W315" s="34">
        <f t="shared" si="124"/>
        <v>0</v>
      </c>
      <c r="X315" s="3">
        <f t="shared" si="132"/>
        <v>0</v>
      </c>
      <c r="Y315" s="39">
        <f t="shared" si="127"/>
        <v>13130657.484798662</v>
      </c>
      <c r="Z315" s="34">
        <f t="shared" si="128"/>
        <v>279942.36523485987</v>
      </c>
      <c r="AA315" s="3">
        <f t="shared" si="125"/>
        <v>82066.609279991637</v>
      </c>
      <c r="AB315" s="35"/>
      <c r="AD315">
        <v>295</v>
      </c>
      <c r="AE315" s="3">
        <f t="shared" si="133"/>
        <v>0</v>
      </c>
      <c r="AF315" s="3">
        <f t="shared" si="134"/>
        <v>0</v>
      </c>
      <c r="AG315" s="3">
        <f t="shared" si="135"/>
        <v>0</v>
      </c>
      <c r="AH315" s="3">
        <f t="shared" si="126"/>
        <v>362008.97451485152</v>
      </c>
    </row>
    <row r="316" spans="2:34">
      <c r="B316">
        <v>296</v>
      </c>
      <c r="C316" s="3">
        <f t="shared" si="136"/>
        <v>12850715.119563924</v>
      </c>
      <c r="D316">
        <f t="shared" si="143"/>
        <v>9.9000000000000005E-2</v>
      </c>
      <c r="E316" s="13">
        <f t="shared" si="137"/>
        <v>8.6498744788083837E-3</v>
      </c>
      <c r="F316" s="15">
        <f t="shared" si="144"/>
        <v>34208543.862220146</v>
      </c>
      <c r="G316" s="16">
        <f t="shared" si="145"/>
        <v>4.8961525103608308E-3</v>
      </c>
      <c r="H316" s="17">
        <f t="shared" si="138"/>
        <v>254500.29819550607</v>
      </c>
      <c r="I316" s="17">
        <f t="shared" si="139"/>
        <v>80316.96949727452</v>
      </c>
      <c r="J316" s="2">
        <f t="shared" si="146"/>
        <v>167490.24790679777</v>
      </c>
      <c r="K316" s="2">
        <f t="shared" si="129"/>
        <v>109708.30312633471</v>
      </c>
      <c r="L316" s="15">
        <f>K316/(1-SUM(G$21:G316))</f>
        <v>295899.61051102652</v>
      </c>
      <c r="M316" s="15">
        <f t="shared" si="130"/>
        <v>33912644.251709118</v>
      </c>
      <c r="N316" s="2">
        <f t="shared" si="140"/>
        <v>277198.55103313248</v>
      </c>
      <c r="O316" s="3">
        <f t="shared" si="141"/>
        <v>357515.52053040697</v>
      </c>
      <c r="P316" s="39">
        <f t="shared" si="147"/>
        <v>0</v>
      </c>
      <c r="Q316" s="34">
        <f t="shared" si="122"/>
        <v>0</v>
      </c>
      <c r="R316" s="23">
        <f t="shared" si="142"/>
        <v>0</v>
      </c>
      <c r="S316" s="39">
        <f t="shared" si="148"/>
        <v>0</v>
      </c>
      <c r="T316" s="34">
        <f t="shared" si="123"/>
        <v>0</v>
      </c>
      <c r="U316" s="23">
        <f t="shared" si="131"/>
        <v>0</v>
      </c>
      <c r="V316" s="39">
        <f t="shared" si="149"/>
        <v>0</v>
      </c>
      <c r="W316" s="34">
        <f t="shared" si="124"/>
        <v>0</v>
      </c>
      <c r="X316" s="3">
        <f t="shared" si="132"/>
        <v>0</v>
      </c>
      <c r="Y316" s="39">
        <f t="shared" si="127"/>
        <v>12850715.119563803</v>
      </c>
      <c r="Z316" s="34">
        <f t="shared" si="128"/>
        <v>277198.55103313248</v>
      </c>
      <c r="AA316" s="3">
        <f t="shared" si="125"/>
        <v>80316.969497273763</v>
      </c>
      <c r="AB316" s="35"/>
      <c r="AD316">
        <v>296</v>
      </c>
      <c r="AE316" s="3">
        <f t="shared" si="133"/>
        <v>0</v>
      </c>
      <c r="AF316" s="3">
        <f t="shared" si="134"/>
        <v>0</v>
      </c>
      <c r="AG316" s="3">
        <f t="shared" si="135"/>
        <v>0</v>
      </c>
      <c r="AH316" s="3">
        <f t="shared" si="126"/>
        <v>357515.52053040627</v>
      </c>
    </row>
    <row r="317" spans="2:34">
      <c r="B317">
        <v>297</v>
      </c>
      <c r="C317" s="3">
        <f t="shared" si="136"/>
        <v>12573516.568530791</v>
      </c>
      <c r="D317">
        <f t="shared" si="143"/>
        <v>9.9000000000000005E-2</v>
      </c>
      <c r="E317" s="13">
        <f t="shared" si="137"/>
        <v>8.6498744788083837E-3</v>
      </c>
      <c r="F317" s="15">
        <f t="shared" si="144"/>
        <v>33912644.251709118</v>
      </c>
      <c r="G317" s="16">
        <f t="shared" si="145"/>
        <v>4.9293035429830651E-3</v>
      </c>
      <c r="H317" s="17">
        <f t="shared" si="138"/>
        <v>252298.90256129557</v>
      </c>
      <c r="I317" s="17">
        <f t="shared" si="139"/>
        <v>78584.478553317444</v>
      </c>
      <c r="J317" s="2">
        <f t="shared" si="146"/>
        <v>167165.71746187404</v>
      </c>
      <c r="K317" s="2">
        <f t="shared" si="129"/>
        <v>107313.37760180369</v>
      </c>
      <c r="L317" s="15">
        <f>K317/(1-SUM(G$21:G317))</f>
        <v>293340.11602177797</v>
      </c>
      <c r="M317" s="15">
        <f t="shared" si="130"/>
        <v>33619304.135687344</v>
      </c>
      <c r="N317" s="2">
        <f t="shared" si="140"/>
        <v>274479.09506367776</v>
      </c>
      <c r="O317" s="3">
        <f t="shared" si="141"/>
        <v>353063.57361699519</v>
      </c>
      <c r="P317" s="39">
        <f t="shared" si="147"/>
        <v>0</v>
      </c>
      <c r="Q317" s="34">
        <f t="shared" si="122"/>
        <v>0</v>
      </c>
      <c r="R317" s="23">
        <f t="shared" si="142"/>
        <v>0</v>
      </c>
      <c r="S317" s="39">
        <f t="shared" si="148"/>
        <v>0</v>
      </c>
      <c r="T317" s="34">
        <f t="shared" si="123"/>
        <v>0</v>
      </c>
      <c r="U317" s="23">
        <f t="shared" si="131"/>
        <v>0</v>
      </c>
      <c r="V317" s="39">
        <f t="shared" si="149"/>
        <v>0</v>
      </c>
      <c r="W317" s="34">
        <f t="shared" si="124"/>
        <v>0</v>
      </c>
      <c r="X317" s="3">
        <f t="shared" si="132"/>
        <v>0</v>
      </c>
      <c r="Y317" s="39">
        <f t="shared" si="127"/>
        <v>12573516.568530671</v>
      </c>
      <c r="Z317" s="34">
        <f t="shared" si="128"/>
        <v>274479.09506367776</v>
      </c>
      <c r="AA317" s="3">
        <f t="shared" si="125"/>
        <v>78584.478553316687</v>
      </c>
      <c r="AB317" s="35"/>
      <c r="AD317">
        <v>297</v>
      </c>
      <c r="AE317" s="3">
        <f t="shared" si="133"/>
        <v>0</v>
      </c>
      <c r="AF317" s="3">
        <f t="shared" si="134"/>
        <v>0</v>
      </c>
      <c r="AG317" s="3">
        <f t="shared" si="135"/>
        <v>0</v>
      </c>
      <c r="AH317" s="3">
        <f t="shared" si="126"/>
        <v>353063.57361699443</v>
      </c>
    </row>
    <row r="318" spans="2:34">
      <c r="B318">
        <v>298</v>
      </c>
      <c r="C318" s="3">
        <f t="shared" si="136"/>
        <v>12299037.473467112</v>
      </c>
      <c r="D318">
        <f t="shared" si="143"/>
        <v>9.9000000000000005E-2</v>
      </c>
      <c r="E318" s="13">
        <f t="shared" si="137"/>
        <v>8.6498744788083837E-3</v>
      </c>
      <c r="F318" s="15">
        <f t="shared" si="144"/>
        <v>33619304.135687344</v>
      </c>
      <c r="G318" s="16">
        <f t="shared" si="145"/>
        <v>4.9626790357220132E-3</v>
      </c>
      <c r="H318" s="17">
        <f t="shared" si="138"/>
        <v>250116.54872299917</v>
      </c>
      <c r="I318" s="17">
        <f t="shared" si="139"/>
        <v>76868.984209169445</v>
      </c>
      <c r="J318" s="2">
        <f t="shared" si="146"/>
        <v>166841.81582973796</v>
      </c>
      <c r="K318" s="2">
        <f t="shared" si="129"/>
        <v>104941.96959090742</v>
      </c>
      <c r="L318" s="15">
        <f>K318/(1-SUM(G$21:G318))</f>
        <v>290802.76083859068</v>
      </c>
      <c r="M318" s="15">
        <f t="shared" si="130"/>
        <v>33328501.374848753</v>
      </c>
      <c r="N318" s="2">
        <f t="shared" si="140"/>
        <v>271783.78542064538</v>
      </c>
      <c r="O318" s="3">
        <f t="shared" si="141"/>
        <v>348652.76962981478</v>
      </c>
      <c r="P318" s="39">
        <f t="shared" si="147"/>
        <v>0</v>
      </c>
      <c r="Q318" s="34">
        <f t="shared" si="122"/>
        <v>0</v>
      </c>
      <c r="R318" s="23">
        <f t="shared" si="142"/>
        <v>0</v>
      </c>
      <c r="S318" s="39">
        <f t="shared" si="148"/>
        <v>0</v>
      </c>
      <c r="T318" s="34">
        <f t="shared" si="123"/>
        <v>0</v>
      </c>
      <c r="U318" s="23">
        <f t="shared" si="131"/>
        <v>0</v>
      </c>
      <c r="V318" s="39">
        <f t="shared" si="149"/>
        <v>0</v>
      </c>
      <c r="W318" s="34">
        <f t="shared" si="124"/>
        <v>0</v>
      </c>
      <c r="X318" s="3">
        <f t="shared" si="132"/>
        <v>0</v>
      </c>
      <c r="Y318" s="39">
        <f t="shared" si="127"/>
        <v>12299037.473466994</v>
      </c>
      <c r="Z318" s="34">
        <f t="shared" si="128"/>
        <v>271783.78542064538</v>
      </c>
      <c r="AA318" s="3">
        <f t="shared" si="125"/>
        <v>76868.984209168717</v>
      </c>
      <c r="AB318" s="35"/>
      <c r="AD318">
        <v>298</v>
      </c>
      <c r="AE318" s="3">
        <f t="shared" si="133"/>
        <v>0</v>
      </c>
      <c r="AF318" s="3">
        <f t="shared" si="134"/>
        <v>0</v>
      </c>
      <c r="AG318" s="3">
        <f t="shared" si="135"/>
        <v>0</v>
      </c>
      <c r="AH318" s="3">
        <f t="shared" si="126"/>
        <v>348652.76962981408</v>
      </c>
    </row>
    <row r="319" spans="2:34">
      <c r="B319">
        <v>299</v>
      </c>
      <c r="C319" s="3">
        <f t="shared" si="136"/>
        <v>12027253.688046467</v>
      </c>
      <c r="D319">
        <f t="shared" si="143"/>
        <v>9.9000000000000005E-2</v>
      </c>
      <c r="E319" s="13">
        <f t="shared" si="137"/>
        <v>8.6498744788083837E-3</v>
      </c>
      <c r="F319" s="15">
        <f t="shared" si="144"/>
        <v>33328501.374848753</v>
      </c>
      <c r="G319" s="16">
        <f t="shared" si="145"/>
        <v>4.9962805083597151E-3</v>
      </c>
      <c r="H319" s="17">
        <f t="shared" si="138"/>
        <v>247953.07197147238</v>
      </c>
      <c r="I319" s="17">
        <f t="shared" si="139"/>
        <v>75170.335550290416</v>
      </c>
      <c r="J319" s="2">
        <f t="shared" si="146"/>
        <v>166518.5417919968</v>
      </c>
      <c r="K319" s="2">
        <f t="shared" si="129"/>
        <v>102593.87024149217</v>
      </c>
      <c r="L319" s="15">
        <f>K319/(1-SUM(G$21:G319))</f>
        <v>288287.35345924611</v>
      </c>
      <c r="M319" s="15">
        <f t="shared" si="130"/>
        <v>33040214.021389507</v>
      </c>
      <c r="N319" s="2">
        <f t="shared" si="140"/>
        <v>269112.41203348897</v>
      </c>
      <c r="O319" s="3">
        <f t="shared" si="141"/>
        <v>344282.74758377939</v>
      </c>
      <c r="P319" s="39">
        <f t="shared" si="147"/>
        <v>0</v>
      </c>
      <c r="Q319" s="34">
        <f t="shared" si="122"/>
        <v>0</v>
      </c>
      <c r="R319" s="23">
        <f t="shared" si="142"/>
        <v>0</v>
      </c>
      <c r="S319" s="39">
        <f t="shared" si="148"/>
        <v>0</v>
      </c>
      <c r="T319" s="34">
        <f t="shared" si="123"/>
        <v>0</v>
      </c>
      <c r="U319" s="23">
        <f t="shared" si="131"/>
        <v>0</v>
      </c>
      <c r="V319" s="39">
        <f t="shared" si="149"/>
        <v>0</v>
      </c>
      <c r="W319" s="34">
        <f t="shared" si="124"/>
        <v>0</v>
      </c>
      <c r="X319" s="3">
        <f t="shared" si="132"/>
        <v>0</v>
      </c>
      <c r="Y319" s="39">
        <f t="shared" si="127"/>
        <v>12027253.688046349</v>
      </c>
      <c r="Z319" s="34">
        <f t="shared" si="128"/>
        <v>269112.41203348897</v>
      </c>
      <c r="AA319" s="3">
        <f t="shared" si="125"/>
        <v>75170.335550289674</v>
      </c>
      <c r="AB319" s="35"/>
      <c r="AD319">
        <v>299</v>
      </c>
      <c r="AE319" s="3">
        <f t="shared" si="133"/>
        <v>0</v>
      </c>
      <c r="AF319" s="3">
        <f t="shared" si="134"/>
        <v>0</v>
      </c>
      <c r="AG319" s="3">
        <f t="shared" si="135"/>
        <v>0</v>
      </c>
      <c r="AH319" s="3">
        <f t="shared" si="126"/>
        <v>344282.74758377863</v>
      </c>
    </row>
    <row r="320" spans="2:34">
      <c r="B320">
        <v>300</v>
      </c>
      <c r="C320" s="3">
        <f t="shared" si="136"/>
        <v>11758141.276012978</v>
      </c>
      <c r="D320">
        <f t="shared" si="143"/>
        <v>9.9000000000000005E-2</v>
      </c>
      <c r="E320" s="13">
        <f t="shared" si="137"/>
        <v>8.6498744788083837E-3</v>
      </c>
      <c r="F320" s="15">
        <f t="shared" si="144"/>
        <v>33040214.021389507</v>
      </c>
      <c r="G320" s="16">
        <f t="shared" si="145"/>
        <v>5.0301094909684018E-3</v>
      </c>
      <c r="H320" s="17">
        <f t="shared" si="138"/>
        <v>245808.30902228408</v>
      </c>
      <c r="I320" s="17">
        <f t="shared" si="139"/>
        <v>73488.382975081113</v>
      </c>
      <c r="J320" s="2">
        <f t="shared" si="146"/>
        <v>166195.89413261862</v>
      </c>
      <c r="K320" s="2">
        <f t="shared" si="129"/>
        <v>100268.87251846763</v>
      </c>
      <c r="L320" s="15">
        <f>K320/(1-SUM(G$21:G320))</f>
        <v>285793.70403799595</v>
      </c>
      <c r="M320" s="15">
        <f t="shared" si="130"/>
        <v>32754420.317351513</v>
      </c>
      <c r="N320" s="2">
        <f t="shared" si="140"/>
        <v>266464.76665108628</v>
      </c>
      <c r="O320" s="3">
        <f t="shared" si="141"/>
        <v>339953.14962616737</v>
      </c>
      <c r="P320" s="39">
        <f t="shared" si="147"/>
        <v>0</v>
      </c>
      <c r="Q320" s="34">
        <f t="shared" si="122"/>
        <v>0</v>
      </c>
      <c r="R320" s="23">
        <f t="shared" si="142"/>
        <v>0</v>
      </c>
      <c r="S320" s="39">
        <f t="shared" si="148"/>
        <v>0</v>
      </c>
      <c r="T320" s="34">
        <f t="shared" si="123"/>
        <v>0</v>
      </c>
      <c r="U320" s="23">
        <f t="shared" si="131"/>
        <v>0</v>
      </c>
      <c r="V320" s="39">
        <f t="shared" si="149"/>
        <v>0</v>
      </c>
      <c r="W320" s="34">
        <f t="shared" si="124"/>
        <v>0</v>
      </c>
      <c r="X320" s="3">
        <f t="shared" si="132"/>
        <v>0</v>
      </c>
      <c r="Y320" s="39">
        <f t="shared" si="127"/>
        <v>11758141.27601286</v>
      </c>
      <c r="Z320" s="34">
        <f t="shared" si="128"/>
        <v>266464.76665108628</v>
      </c>
      <c r="AA320" s="3">
        <f t="shared" si="125"/>
        <v>73488.382975080371</v>
      </c>
      <c r="AB320" s="35"/>
      <c r="AD320">
        <v>300</v>
      </c>
      <c r="AE320" s="3">
        <f t="shared" si="133"/>
        <v>0</v>
      </c>
      <c r="AF320" s="3">
        <f t="shared" si="134"/>
        <v>0</v>
      </c>
      <c r="AG320" s="3">
        <f t="shared" si="135"/>
        <v>0</v>
      </c>
      <c r="AH320" s="3">
        <f t="shared" si="126"/>
        <v>339953.14962616668</v>
      </c>
    </row>
    <row r="321" spans="2:34">
      <c r="B321">
        <v>301</v>
      </c>
      <c r="C321" s="3">
        <f t="shared" si="136"/>
        <v>11491676.509361893</v>
      </c>
      <c r="D321">
        <f t="shared" si="143"/>
        <v>9.9000000000000005E-2</v>
      </c>
      <c r="E321" s="13">
        <f t="shared" si="137"/>
        <v>8.6498744788083837E-3</v>
      </c>
      <c r="F321" s="15">
        <f t="shared" si="144"/>
        <v>32754420.317351513</v>
      </c>
      <c r="G321" s="16">
        <f t="shared" si="145"/>
        <v>5.064167523980167E-3</v>
      </c>
      <c r="H321" s="17">
        <f t="shared" si="138"/>
        <v>243682.0980033931</v>
      </c>
      <c r="I321" s="17">
        <f t="shared" si="139"/>
        <v>71822.978183511834</v>
      </c>
      <c r="J321" s="2">
        <f t="shared" si="146"/>
        <v>165873.87163792769</v>
      </c>
      <c r="K321" s="2">
        <f t="shared" si="129"/>
        <v>97966.771188069208</v>
      </c>
      <c r="L321" s="15">
        <f>K321/(1-SUM(G$21:G321))</f>
        <v>283321.6243712338</v>
      </c>
      <c r="M321" s="15">
        <f t="shared" si="130"/>
        <v>32471098.692980278</v>
      </c>
      <c r="N321" s="2">
        <f t="shared" si="140"/>
        <v>263840.64282599691</v>
      </c>
      <c r="O321" s="3">
        <f t="shared" si="141"/>
        <v>335663.62100950873</v>
      </c>
      <c r="P321" s="39">
        <f t="shared" si="147"/>
        <v>0</v>
      </c>
      <c r="Q321" s="34">
        <f t="shared" si="122"/>
        <v>0</v>
      </c>
      <c r="R321" s="23">
        <f t="shared" si="142"/>
        <v>0</v>
      </c>
      <c r="S321" s="39">
        <f t="shared" si="148"/>
        <v>0</v>
      </c>
      <c r="T321" s="34">
        <f t="shared" si="123"/>
        <v>0</v>
      </c>
      <c r="U321" s="23">
        <f t="shared" si="131"/>
        <v>0</v>
      </c>
      <c r="V321" s="39">
        <f t="shared" si="149"/>
        <v>0</v>
      </c>
      <c r="W321" s="34">
        <f t="shared" si="124"/>
        <v>0</v>
      </c>
      <c r="X321" s="3">
        <f t="shared" si="132"/>
        <v>0</v>
      </c>
      <c r="Y321" s="39">
        <f t="shared" si="127"/>
        <v>11491676.509361774</v>
      </c>
      <c r="Z321" s="34">
        <f t="shared" si="128"/>
        <v>263840.64282599691</v>
      </c>
      <c r="AA321" s="3">
        <f t="shared" si="125"/>
        <v>71822.978183511077</v>
      </c>
      <c r="AB321" s="35"/>
      <c r="AD321">
        <v>301</v>
      </c>
      <c r="AE321" s="3">
        <f t="shared" si="133"/>
        <v>0</v>
      </c>
      <c r="AF321" s="3">
        <f t="shared" si="134"/>
        <v>0</v>
      </c>
      <c r="AG321" s="3">
        <f t="shared" si="135"/>
        <v>0</v>
      </c>
      <c r="AH321" s="3">
        <f t="shared" si="126"/>
        <v>335663.62100950797</v>
      </c>
    </row>
    <row r="322" spans="2:34">
      <c r="B322">
        <v>302</v>
      </c>
      <c r="C322" s="3">
        <f t="shared" si="136"/>
        <v>11227835.866535896</v>
      </c>
      <c r="D322">
        <f t="shared" si="143"/>
        <v>9.9000000000000005E-2</v>
      </c>
      <c r="E322" s="13">
        <f t="shared" si="137"/>
        <v>8.6498744788083837E-3</v>
      </c>
      <c r="F322" s="15">
        <f t="shared" si="144"/>
        <v>32471098.692980278</v>
      </c>
      <c r="G322" s="16">
        <f t="shared" si="145"/>
        <v>5.0984561582571178E-3</v>
      </c>
      <c r="H322" s="17">
        <f t="shared" si="138"/>
        <v>241574.27844293098</v>
      </c>
      <c r="I322" s="17">
        <f t="shared" si="139"/>
        <v>70173.974165849344</v>
      </c>
      <c r="J322" s="2">
        <f t="shared" si="146"/>
        <v>165552.47309659995</v>
      </c>
      <c r="K322" s="2">
        <f t="shared" si="129"/>
        <v>95687.362802256379</v>
      </c>
      <c r="L322" s="15">
        <f>K322/(1-SUM(G$21:G322))</f>
        <v>280870.92788329069</v>
      </c>
      <c r="M322" s="15">
        <f t="shared" si="130"/>
        <v>32190227.765096989</v>
      </c>
      <c r="N322" s="2">
        <f t="shared" si="140"/>
        <v>261239.83589885634</v>
      </c>
      <c r="O322" s="3">
        <f t="shared" si="141"/>
        <v>331413.81006470567</v>
      </c>
      <c r="P322" s="39">
        <f t="shared" si="147"/>
        <v>0</v>
      </c>
      <c r="Q322" s="34">
        <f t="shared" si="122"/>
        <v>0</v>
      </c>
      <c r="R322" s="23">
        <f t="shared" si="142"/>
        <v>0</v>
      </c>
      <c r="S322" s="39">
        <f t="shared" si="148"/>
        <v>0</v>
      </c>
      <c r="T322" s="34">
        <f t="shared" si="123"/>
        <v>0</v>
      </c>
      <c r="U322" s="23">
        <f t="shared" si="131"/>
        <v>0</v>
      </c>
      <c r="V322" s="39">
        <f t="shared" si="149"/>
        <v>0</v>
      </c>
      <c r="W322" s="34">
        <f t="shared" si="124"/>
        <v>0</v>
      </c>
      <c r="X322" s="3">
        <f t="shared" si="132"/>
        <v>0</v>
      </c>
      <c r="Y322" s="39">
        <f t="shared" si="127"/>
        <v>11227835.866535777</v>
      </c>
      <c r="Z322" s="34">
        <f t="shared" si="128"/>
        <v>261239.83589885634</v>
      </c>
      <c r="AA322" s="3">
        <f t="shared" si="125"/>
        <v>70173.974165848602</v>
      </c>
      <c r="AB322" s="35"/>
      <c r="AD322">
        <v>302</v>
      </c>
      <c r="AE322" s="3">
        <f t="shared" si="133"/>
        <v>0</v>
      </c>
      <c r="AF322" s="3">
        <f t="shared" si="134"/>
        <v>0</v>
      </c>
      <c r="AG322" s="3">
        <f t="shared" si="135"/>
        <v>0</v>
      </c>
      <c r="AH322" s="3">
        <f t="shared" si="126"/>
        <v>331413.81006470497</v>
      </c>
    </row>
    <row r="323" spans="2:34">
      <c r="B323">
        <v>303</v>
      </c>
      <c r="C323" s="3">
        <f t="shared" si="136"/>
        <v>10966596.030637041</v>
      </c>
      <c r="D323">
        <f t="shared" si="143"/>
        <v>9.9000000000000005E-2</v>
      </c>
      <c r="E323" s="13">
        <f t="shared" si="137"/>
        <v>8.6498744788083837E-3</v>
      </c>
      <c r="F323" s="15">
        <f t="shared" si="144"/>
        <v>32190227.765096989</v>
      </c>
      <c r="G323" s="16">
        <f t="shared" si="145"/>
        <v>5.1329769551619834E-3</v>
      </c>
      <c r="H323" s="17">
        <f t="shared" si="138"/>
        <v>239484.69125709086</v>
      </c>
      <c r="I323" s="17">
        <f t="shared" si="139"/>
        <v>68541.225191481499</v>
      </c>
      <c r="J323" s="2">
        <f t="shared" si="146"/>
        <v>165231.69729965829</v>
      </c>
      <c r="K323" s="2">
        <f t="shared" si="129"/>
        <v>93430.445683246158</v>
      </c>
      <c r="L323" s="15">
        <f>K323/(1-SUM(G$21:G323))</f>
        <v>278441.42961235403</v>
      </c>
      <c r="M323" s="15">
        <f t="shared" si="130"/>
        <v>31911786.335484635</v>
      </c>
      <c r="N323" s="2">
        <f t="shared" si="140"/>
        <v>258662.14298290445</v>
      </c>
      <c r="O323" s="3">
        <f t="shared" si="141"/>
        <v>327203.36817438598</v>
      </c>
      <c r="P323" s="39">
        <f t="shared" si="147"/>
        <v>0</v>
      </c>
      <c r="Q323" s="34">
        <f t="shared" si="122"/>
        <v>0</v>
      </c>
      <c r="R323" s="23">
        <f t="shared" si="142"/>
        <v>0</v>
      </c>
      <c r="S323" s="39">
        <f t="shared" si="148"/>
        <v>0</v>
      </c>
      <c r="T323" s="34">
        <f t="shared" si="123"/>
        <v>0</v>
      </c>
      <c r="U323" s="23">
        <f t="shared" si="131"/>
        <v>0</v>
      </c>
      <c r="V323" s="39">
        <f t="shared" si="149"/>
        <v>0</v>
      </c>
      <c r="W323" s="34">
        <f t="shared" si="124"/>
        <v>0</v>
      </c>
      <c r="X323" s="3">
        <f t="shared" si="132"/>
        <v>0</v>
      </c>
      <c r="Y323" s="39">
        <f t="shared" si="127"/>
        <v>10966596.030636922</v>
      </c>
      <c r="Z323" s="34">
        <f t="shared" si="128"/>
        <v>258662.14298290445</v>
      </c>
      <c r="AA323" s="3">
        <f t="shared" si="125"/>
        <v>68541.225191480757</v>
      </c>
      <c r="AB323" s="35"/>
      <c r="AD323">
        <v>303</v>
      </c>
      <c r="AE323" s="3">
        <f t="shared" si="133"/>
        <v>0</v>
      </c>
      <c r="AF323" s="3">
        <f t="shared" si="134"/>
        <v>0</v>
      </c>
      <c r="AG323" s="3">
        <f t="shared" si="135"/>
        <v>0</v>
      </c>
      <c r="AH323" s="3">
        <f t="shared" si="126"/>
        <v>327203.36817438522</v>
      </c>
    </row>
    <row r="324" spans="2:34">
      <c r="B324">
        <v>304</v>
      </c>
      <c r="C324" s="3">
        <f t="shared" si="136"/>
        <v>10707933.887654137</v>
      </c>
      <c r="D324">
        <f t="shared" si="143"/>
        <v>9.9000000000000005E-2</v>
      </c>
      <c r="E324" s="13">
        <f t="shared" si="137"/>
        <v>8.6498744788083837E-3</v>
      </c>
      <c r="F324" s="15">
        <f t="shared" si="144"/>
        <v>31911786.335484635</v>
      </c>
      <c r="G324" s="16">
        <f t="shared" si="145"/>
        <v>5.1677314866292266E-3</v>
      </c>
      <c r="H324" s="17">
        <f t="shared" si="138"/>
        <v>237413.17873812077</v>
      </c>
      <c r="I324" s="17">
        <f t="shared" si="139"/>
        <v>66924.586797838347</v>
      </c>
      <c r="J324" s="2">
        <f t="shared" si="146"/>
        <v>164911.54304046824</v>
      </c>
      <c r="K324" s="2">
        <f t="shared" si="129"/>
        <v>91195.819908180303</v>
      </c>
      <c r="L324" s="15">
        <f>K324/(1-SUM(G$21:G324))</f>
        <v>276032.94619650737</v>
      </c>
      <c r="M324" s="15">
        <f t="shared" si="130"/>
        <v>31635753.389288127</v>
      </c>
      <c r="N324" s="2">
        <f t="shared" si="140"/>
        <v>256107.36294864854</v>
      </c>
      <c r="O324" s="3">
        <f t="shared" si="141"/>
        <v>323031.94974648685</v>
      </c>
      <c r="P324" s="39">
        <f t="shared" si="147"/>
        <v>0</v>
      </c>
      <c r="Q324" s="34">
        <f t="shared" si="122"/>
        <v>0</v>
      </c>
      <c r="R324" s="23">
        <f t="shared" si="142"/>
        <v>0</v>
      </c>
      <c r="S324" s="39">
        <f t="shared" si="148"/>
        <v>0</v>
      </c>
      <c r="T324" s="34">
        <f t="shared" si="123"/>
        <v>0</v>
      </c>
      <c r="U324" s="23">
        <f t="shared" si="131"/>
        <v>0</v>
      </c>
      <c r="V324" s="39">
        <f t="shared" si="149"/>
        <v>0</v>
      </c>
      <c r="W324" s="34">
        <f t="shared" si="124"/>
        <v>0</v>
      </c>
      <c r="X324" s="3">
        <f t="shared" si="132"/>
        <v>0</v>
      </c>
      <c r="Y324" s="39">
        <f t="shared" si="127"/>
        <v>10707933.887654018</v>
      </c>
      <c r="Z324" s="34">
        <f t="shared" si="128"/>
        <v>256107.36294864854</v>
      </c>
      <c r="AA324" s="3">
        <f t="shared" si="125"/>
        <v>66924.586797837605</v>
      </c>
      <c r="AB324" s="35"/>
      <c r="AD324">
        <v>304</v>
      </c>
      <c r="AE324" s="3">
        <f t="shared" si="133"/>
        <v>0</v>
      </c>
      <c r="AF324" s="3">
        <f t="shared" si="134"/>
        <v>0</v>
      </c>
      <c r="AG324" s="3">
        <f t="shared" si="135"/>
        <v>0</v>
      </c>
      <c r="AH324" s="3">
        <f t="shared" si="126"/>
        <v>323031.94974648615</v>
      </c>
    </row>
    <row r="325" spans="2:34">
      <c r="B325">
        <v>305</v>
      </c>
      <c r="C325" s="3">
        <f t="shared" si="136"/>
        <v>10451826.524705488</v>
      </c>
      <c r="D325">
        <f t="shared" si="143"/>
        <v>9.9000000000000005E-2</v>
      </c>
      <c r="E325" s="13">
        <f t="shared" si="137"/>
        <v>8.6498744788083837E-3</v>
      </c>
      <c r="F325" s="15">
        <f t="shared" si="144"/>
        <v>31635753.389288127</v>
      </c>
      <c r="G325" s="16">
        <f t="shared" si="145"/>
        <v>5.2027213352366123E-3</v>
      </c>
      <c r="H325" s="17">
        <f t="shared" si="138"/>
        <v>235359.58454242101</v>
      </c>
      <c r="I325" s="17">
        <f t="shared" si="139"/>
        <v>65323.915779409297</v>
      </c>
      <c r="J325" s="2">
        <f t="shared" si="146"/>
        <v>164592.00911473332</v>
      </c>
      <c r="K325" s="2">
        <f t="shared" si="129"/>
        <v>88983.287293925197</v>
      </c>
      <c r="L325" s="15">
        <f>K325/(1-SUM(G$21:G325))</f>
        <v>273645.2958598921</v>
      </c>
      <c r="M325" s="15">
        <f t="shared" si="130"/>
        <v>31362108.093428236</v>
      </c>
      <c r="N325" s="2">
        <f t="shared" si="140"/>
        <v>253575.2964086585</v>
      </c>
      <c r="O325" s="3">
        <f t="shared" si="141"/>
        <v>318899.21218806779</v>
      </c>
      <c r="P325" s="39">
        <f t="shared" si="147"/>
        <v>0</v>
      </c>
      <c r="Q325" s="34">
        <f t="shared" si="122"/>
        <v>0</v>
      </c>
      <c r="R325" s="23">
        <f t="shared" si="142"/>
        <v>0</v>
      </c>
      <c r="S325" s="39">
        <f t="shared" si="148"/>
        <v>0</v>
      </c>
      <c r="T325" s="34">
        <f t="shared" si="123"/>
        <v>0</v>
      </c>
      <c r="U325" s="23">
        <f t="shared" si="131"/>
        <v>0</v>
      </c>
      <c r="V325" s="39">
        <f t="shared" si="149"/>
        <v>0</v>
      </c>
      <c r="W325" s="34">
        <f t="shared" si="124"/>
        <v>0</v>
      </c>
      <c r="X325" s="3">
        <f t="shared" si="132"/>
        <v>0</v>
      </c>
      <c r="Y325" s="39">
        <f t="shared" si="127"/>
        <v>10451826.524705369</v>
      </c>
      <c r="Z325" s="34">
        <f t="shared" si="128"/>
        <v>253575.2964086585</v>
      </c>
      <c r="AA325" s="3">
        <f t="shared" si="125"/>
        <v>65323.915779408555</v>
      </c>
      <c r="AB325" s="35"/>
      <c r="AD325">
        <v>305</v>
      </c>
      <c r="AE325" s="3">
        <f t="shared" si="133"/>
        <v>0</v>
      </c>
      <c r="AF325" s="3">
        <f t="shared" si="134"/>
        <v>0</v>
      </c>
      <c r="AG325" s="3">
        <f t="shared" si="135"/>
        <v>0</v>
      </c>
      <c r="AH325" s="3">
        <f t="shared" si="126"/>
        <v>318899.21218806703</v>
      </c>
    </row>
    <row r="326" spans="2:34">
      <c r="B326">
        <v>306</v>
      </c>
      <c r="C326" s="3">
        <f t="shared" si="136"/>
        <v>10198251.228296829</v>
      </c>
      <c r="D326">
        <f t="shared" si="143"/>
        <v>9.9000000000000005E-2</v>
      </c>
      <c r="E326" s="13">
        <f t="shared" si="137"/>
        <v>8.6498744788083837E-3</v>
      </c>
      <c r="F326" s="15">
        <f t="shared" si="144"/>
        <v>31362108.093428236</v>
      </c>
      <c r="G326" s="16">
        <f t="shared" si="145"/>
        <v>5.2379480942772779E-3</v>
      </c>
      <c r="H326" s="17">
        <f t="shared" si="138"/>
        <v>233323.75367874451</v>
      </c>
      <c r="I326" s="17">
        <f t="shared" si="139"/>
        <v>63739.070176855188</v>
      </c>
      <c r="J326" s="2">
        <f t="shared" si="146"/>
        <v>164273.09432049043</v>
      </c>
      <c r="K326" s="2">
        <f t="shared" si="129"/>
        <v>86792.6513820033</v>
      </c>
      <c r="L326" s="15">
        <f>K326/(1-SUM(G$21:G326))</f>
        <v>271278.2983989878</v>
      </c>
      <c r="M326" s="15">
        <f t="shared" si="130"/>
        <v>31090829.795029249</v>
      </c>
      <c r="N326" s="2">
        <f t="shared" si="140"/>
        <v>251065.74570249373</v>
      </c>
      <c r="O326" s="3">
        <f t="shared" si="141"/>
        <v>314804.8158793489</v>
      </c>
      <c r="P326" s="39">
        <f t="shared" si="147"/>
        <v>0</v>
      </c>
      <c r="Q326" s="34">
        <f t="shared" ref="Q326:Q377" si="150">IF(P326&gt;N326+AA326, N326+AA326, P326)</f>
        <v>0</v>
      </c>
      <c r="R326" s="23">
        <f t="shared" si="142"/>
        <v>0</v>
      </c>
      <c r="S326" s="39">
        <f t="shared" si="148"/>
        <v>0</v>
      </c>
      <c r="T326" s="34">
        <f t="shared" ref="T326:T377" si="151">IF(N326+AA326-Q326&gt;0, IF(S326&gt;N326+AA326-Q326,N326+AA326-Q326,S326),0)</f>
        <v>0</v>
      </c>
      <c r="U326" s="23">
        <f t="shared" si="131"/>
        <v>0</v>
      </c>
      <c r="V326" s="39">
        <f t="shared" si="149"/>
        <v>0</v>
      </c>
      <c r="W326" s="34">
        <f t="shared" ref="W326:W377" si="152">IF(N326+AA326-Q326-T326&gt;0, IF(V326&gt;N326+AA326-Q326-T326,N326+AA326-Q326-T326,V326),0)</f>
        <v>0</v>
      </c>
      <c r="X326" s="3">
        <f t="shared" si="132"/>
        <v>0</v>
      </c>
      <c r="Y326" s="39">
        <f t="shared" si="127"/>
        <v>10198251.22829671</v>
      </c>
      <c r="Z326" s="34">
        <f t="shared" si="128"/>
        <v>251065.74570249373</v>
      </c>
      <c r="AA326" s="3">
        <f t="shared" ref="AA326:AA377" si="153">Y326*D$13/12</f>
        <v>63739.070176854439</v>
      </c>
      <c r="AB326" s="35"/>
      <c r="AD326">
        <v>306</v>
      </c>
      <c r="AE326" s="3">
        <f t="shared" si="133"/>
        <v>0</v>
      </c>
      <c r="AF326" s="3">
        <f t="shared" si="134"/>
        <v>0</v>
      </c>
      <c r="AG326" s="3">
        <f t="shared" si="135"/>
        <v>0</v>
      </c>
      <c r="AH326" s="3">
        <f t="shared" ref="AH326:AH377" si="154">Z326+AA326</f>
        <v>314804.8158793482</v>
      </c>
    </row>
    <row r="327" spans="2:34">
      <c r="B327">
        <v>307</v>
      </c>
      <c r="C327" s="3">
        <f t="shared" si="136"/>
        <v>9947185.4825943355</v>
      </c>
      <c r="D327">
        <f t="shared" si="143"/>
        <v>9.9000000000000005E-2</v>
      </c>
      <c r="E327" s="13">
        <f t="shared" si="137"/>
        <v>8.6498744788083837E-3</v>
      </c>
      <c r="F327" s="15">
        <f t="shared" si="144"/>
        <v>31090829.795029249</v>
      </c>
      <c r="G327" s="16">
        <f t="shared" si="145"/>
        <v>5.2734133678322805E-3</v>
      </c>
      <c r="H327" s="17">
        <f t="shared" si="138"/>
        <v>231305.53249649884</v>
      </c>
      <c r="I327" s="17">
        <f t="shared" si="139"/>
        <v>62169.909266214592</v>
      </c>
      <c r="J327" s="2">
        <f t="shared" si="146"/>
        <v>163954.7974581054</v>
      </c>
      <c r="K327" s="2">
        <f t="shared" si="129"/>
        <v>84623.717423654933</v>
      </c>
      <c r="L327" s="15">
        <f>K327/(1-SUM(G$21:G327))</f>
        <v>268931.77516901202</v>
      </c>
      <c r="M327" s="15">
        <f t="shared" si="130"/>
        <v>30821898.019860238</v>
      </c>
      <c r="N327" s="2">
        <f t="shared" si="140"/>
        <v>248578.51488176035</v>
      </c>
      <c r="O327" s="3">
        <f t="shared" si="141"/>
        <v>310748.42414797493</v>
      </c>
      <c r="P327" s="39">
        <f t="shared" si="147"/>
        <v>0</v>
      </c>
      <c r="Q327" s="34">
        <f t="shared" si="150"/>
        <v>0</v>
      </c>
      <c r="R327" s="23">
        <f t="shared" si="142"/>
        <v>0</v>
      </c>
      <c r="S327" s="39">
        <f t="shared" si="148"/>
        <v>0</v>
      </c>
      <c r="T327" s="34">
        <f t="shared" si="151"/>
        <v>0</v>
      </c>
      <c r="U327" s="23">
        <f t="shared" si="131"/>
        <v>0</v>
      </c>
      <c r="V327" s="39">
        <f t="shared" si="149"/>
        <v>0</v>
      </c>
      <c r="W327" s="34">
        <f t="shared" si="152"/>
        <v>0</v>
      </c>
      <c r="X327" s="3">
        <f t="shared" si="132"/>
        <v>0</v>
      </c>
      <c r="Y327" s="39">
        <f t="shared" ref="Y327:Y377" si="155">Y326-Z326</f>
        <v>9947185.4825942162</v>
      </c>
      <c r="Z327" s="34">
        <f t="shared" ref="Z327:Z377" si="156">N327</f>
        <v>248578.51488176035</v>
      </c>
      <c r="AA327" s="3">
        <f t="shared" si="153"/>
        <v>62169.90926621385</v>
      </c>
      <c r="AB327" s="35"/>
      <c r="AD327">
        <v>307</v>
      </c>
      <c r="AE327" s="3">
        <f t="shared" si="133"/>
        <v>0</v>
      </c>
      <c r="AF327" s="3">
        <f t="shared" si="134"/>
        <v>0</v>
      </c>
      <c r="AG327" s="3">
        <f t="shared" si="135"/>
        <v>0</v>
      </c>
      <c r="AH327" s="3">
        <f t="shared" si="154"/>
        <v>310748.42414797418</v>
      </c>
    </row>
    <row r="328" spans="2:34">
      <c r="B328">
        <v>308</v>
      </c>
      <c r="C328" s="3">
        <f t="shared" si="136"/>
        <v>9698606.9677125756</v>
      </c>
      <c r="D328">
        <f t="shared" si="143"/>
        <v>9.9000000000000005E-2</v>
      </c>
      <c r="E328" s="13">
        <f t="shared" si="137"/>
        <v>8.6498744788083837E-3</v>
      </c>
      <c r="F328" s="15">
        <f t="shared" si="144"/>
        <v>30821898.019860238</v>
      </c>
      <c r="G328" s="16">
        <f t="shared" si="145"/>
        <v>5.3091187708436448E-3</v>
      </c>
      <c r="H328" s="17">
        <f t="shared" si="138"/>
        <v>229304.76867415011</v>
      </c>
      <c r="I328" s="17">
        <f t="shared" si="139"/>
        <v>60616.293548203597</v>
      </c>
      <c r="J328" s="2">
        <f t="shared" si="146"/>
        <v>163637.11733026855</v>
      </c>
      <c r="K328" s="2">
        <f t="shared" si="129"/>
        <v>82476.292365029309</v>
      </c>
      <c r="L328" s="15">
        <f>K328/(1-SUM(G$21:G328))</f>
        <v>266605.54907043721</v>
      </c>
      <c r="M328" s="15">
        <f t="shared" si="130"/>
        <v>30555292.470789801</v>
      </c>
      <c r="N328" s="2">
        <f t="shared" si="140"/>
        <v>246113.40969529786</v>
      </c>
      <c r="O328" s="3">
        <f t="shared" si="141"/>
        <v>306729.70324350148</v>
      </c>
      <c r="P328" s="39">
        <f t="shared" si="147"/>
        <v>0</v>
      </c>
      <c r="Q328" s="34">
        <f t="shared" si="150"/>
        <v>0</v>
      </c>
      <c r="R328" s="23">
        <f t="shared" si="142"/>
        <v>0</v>
      </c>
      <c r="S328" s="39">
        <f t="shared" si="148"/>
        <v>0</v>
      </c>
      <c r="T328" s="34">
        <f t="shared" si="151"/>
        <v>0</v>
      </c>
      <c r="U328" s="23">
        <f t="shared" si="131"/>
        <v>0</v>
      </c>
      <c r="V328" s="39">
        <f t="shared" si="149"/>
        <v>0</v>
      </c>
      <c r="W328" s="34">
        <f t="shared" si="152"/>
        <v>0</v>
      </c>
      <c r="X328" s="3">
        <f t="shared" si="132"/>
        <v>0</v>
      </c>
      <c r="Y328" s="39">
        <f t="shared" si="155"/>
        <v>9698606.9677124564</v>
      </c>
      <c r="Z328" s="34">
        <f t="shared" si="156"/>
        <v>246113.40969529786</v>
      </c>
      <c r="AA328" s="3">
        <f t="shared" si="153"/>
        <v>60616.293548202848</v>
      </c>
      <c r="AB328" s="35"/>
      <c r="AD328">
        <v>308</v>
      </c>
      <c r="AE328" s="3">
        <f t="shared" si="133"/>
        <v>0</v>
      </c>
      <c r="AF328" s="3">
        <f t="shared" si="134"/>
        <v>0</v>
      </c>
      <c r="AG328" s="3">
        <f t="shared" si="135"/>
        <v>0</v>
      </c>
      <c r="AH328" s="3">
        <f t="shared" si="154"/>
        <v>306729.70324350073</v>
      </c>
    </row>
    <row r="329" spans="2:34">
      <c r="B329">
        <v>309</v>
      </c>
      <c r="C329" s="3">
        <f t="shared" si="136"/>
        <v>9452493.5580172781</v>
      </c>
      <c r="D329">
        <f t="shared" si="143"/>
        <v>9.9000000000000005E-2</v>
      </c>
      <c r="E329" s="13">
        <f t="shared" si="137"/>
        <v>8.6498744788083837E-3</v>
      </c>
      <c r="F329" s="15">
        <f t="shared" si="144"/>
        <v>30555292.470789801</v>
      </c>
      <c r="G329" s="16">
        <f t="shared" si="145"/>
        <v>5.3450659291879006E-3</v>
      </c>
      <c r="H329" s="17">
        <f t="shared" si="138"/>
        <v>227321.31120772642</v>
      </c>
      <c r="I329" s="17">
        <f t="shared" si="139"/>
        <v>59078.084737607984</v>
      </c>
      <c r="J329" s="2">
        <f t="shared" si="146"/>
        <v>163320.05274199016</v>
      </c>
      <c r="K329" s="2">
        <f t="shared" si="129"/>
        <v>80350.184832503728</v>
      </c>
      <c r="L329" s="15">
        <f>K329/(1-SUM(G$21:G329))</f>
        <v>264299.44453562441</v>
      </c>
      <c r="M329" s="15">
        <f t="shared" si="130"/>
        <v>30290993.026254177</v>
      </c>
      <c r="N329" s="2">
        <f t="shared" si="140"/>
        <v>243670.23757449389</v>
      </c>
      <c r="O329" s="3">
        <f t="shared" si="141"/>
        <v>302748.32231210184</v>
      </c>
      <c r="P329" s="39">
        <f t="shared" si="147"/>
        <v>0</v>
      </c>
      <c r="Q329" s="34">
        <f t="shared" si="150"/>
        <v>0</v>
      </c>
      <c r="R329" s="23">
        <f t="shared" si="142"/>
        <v>0</v>
      </c>
      <c r="S329" s="39">
        <f t="shared" si="148"/>
        <v>0</v>
      </c>
      <c r="T329" s="34">
        <f t="shared" si="151"/>
        <v>0</v>
      </c>
      <c r="U329" s="23">
        <f t="shared" si="131"/>
        <v>0</v>
      </c>
      <c r="V329" s="39">
        <f t="shared" si="149"/>
        <v>0</v>
      </c>
      <c r="W329" s="34">
        <f t="shared" si="152"/>
        <v>0</v>
      </c>
      <c r="X329" s="3">
        <f t="shared" si="132"/>
        <v>0</v>
      </c>
      <c r="Y329" s="39">
        <f t="shared" si="155"/>
        <v>9452493.5580171589</v>
      </c>
      <c r="Z329" s="34">
        <f t="shared" si="156"/>
        <v>243670.23757449389</v>
      </c>
      <c r="AA329" s="3">
        <f t="shared" si="153"/>
        <v>59078.084737607242</v>
      </c>
      <c r="AB329" s="35"/>
      <c r="AD329">
        <v>309</v>
      </c>
      <c r="AE329" s="3">
        <f t="shared" si="133"/>
        <v>0</v>
      </c>
      <c r="AF329" s="3">
        <f t="shared" si="134"/>
        <v>0</v>
      </c>
      <c r="AG329" s="3">
        <f t="shared" si="135"/>
        <v>0</v>
      </c>
      <c r="AH329" s="3">
        <f t="shared" si="154"/>
        <v>302748.32231210114</v>
      </c>
    </row>
    <row r="330" spans="2:34">
      <c r="B330">
        <v>310</v>
      </c>
      <c r="C330" s="3">
        <f t="shared" si="136"/>
        <v>9208823.3204427846</v>
      </c>
      <c r="D330">
        <f t="shared" si="143"/>
        <v>9.9000000000000005E-2</v>
      </c>
      <c r="E330" s="13">
        <f t="shared" si="137"/>
        <v>8.6498744788083837E-3</v>
      </c>
      <c r="F330" s="15">
        <f t="shared" si="144"/>
        <v>30290993.026254177</v>
      </c>
      <c r="G330" s="16">
        <f t="shared" si="145"/>
        <v>5.3812564797501104E-3</v>
      </c>
      <c r="H330" s="17">
        <f t="shared" si="138"/>
        <v>225355.01039942136</v>
      </c>
      <c r="I330" s="17">
        <f t="shared" si="139"/>
        <v>57555.145752767399</v>
      </c>
      <c r="J330" s="2">
        <f t="shared" si="146"/>
        <v>163003.60250059571</v>
      </c>
      <c r="K330" s="2">
        <f t="shared" si="129"/>
        <v>78245.205118129801</v>
      </c>
      <c r="L330" s="15">
        <f>K330/(1-SUM(G$21:G330))</f>
        <v>262013.28751557271</v>
      </c>
      <c r="M330" s="15">
        <f t="shared" si="130"/>
        <v>30028979.738738604</v>
      </c>
      <c r="N330" s="2">
        <f t="shared" si="140"/>
        <v>241248.80761872552</v>
      </c>
      <c r="O330" s="3">
        <f t="shared" si="141"/>
        <v>298803.95337149291</v>
      </c>
      <c r="P330" s="39">
        <f t="shared" si="147"/>
        <v>0</v>
      </c>
      <c r="Q330" s="34">
        <f t="shared" si="150"/>
        <v>0</v>
      </c>
      <c r="R330" s="23">
        <f t="shared" si="142"/>
        <v>0</v>
      </c>
      <c r="S330" s="39">
        <f t="shared" si="148"/>
        <v>0</v>
      </c>
      <c r="T330" s="34">
        <f t="shared" si="151"/>
        <v>0</v>
      </c>
      <c r="U330" s="23">
        <f t="shared" si="131"/>
        <v>0</v>
      </c>
      <c r="V330" s="39">
        <f t="shared" si="149"/>
        <v>0</v>
      </c>
      <c r="W330" s="34">
        <f t="shared" si="152"/>
        <v>0</v>
      </c>
      <c r="X330" s="3">
        <f t="shared" si="132"/>
        <v>0</v>
      </c>
      <c r="Y330" s="39">
        <f t="shared" si="155"/>
        <v>9208823.3204426654</v>
      </c>
      <c r="Z330" s="34">
        <f t="shared" si="156"/>
        <v>241248.80761872552</v>
      </c>
      <c r="AA330" s="3">
        <f t="shared" si="153"/>
        <v>57555.145752766657</v>
      </c>
      <c r="AB330" s="35"/>
      <c r="AD330">
        <v>310</v>
      </c>
      <c r="AE330" s="3">
        <f t="shared" si="133"/>
        <v>0</v>
      </c>
      <c r="AF330" s="3">
        <f t="shared" si="134"/>
        <v>0</v>
      </c>
      <c r="AG330" s="3">
        <f t="shared" si="135"/>
        <v>0</v>
      </c>
      <c r="AH330" s="3">
        <f t="shared" si="154"/>
        <v>298803.95337149216</v>
      </c>
    </row>
    <row r="331" spans="2:34">
      <c r="B331">
        <v>311</v>
      </c>
      <c r="C331" s="3">
        <f t="shared" si="136"/>
        <v>8967574.5128240604</v>
      </c>
      <c r="D331">
        <f t="shared" si="143"/>
        <v>9.9000000000000005E-2</v>
      </c>
      <c r="E331" s="13">
        <f t="shared" si="137"/>
        <v>8.6498744788083837E-3</v>
      </c>
      <c r="F331" s="15">
        <f t="shared" si="144"/>
        <v>30028979.738738604</v>
      </c>
      <c r="G331" s="16">
        <f t="shared" si="145"/>
        <v>5.4176920704984187E-3</v>
      </c>
      <c r="H331" s="17">
        <f t="shared" si="138"/>
        <v>223405.71784629571</v>
      </c>
      <c r="I331" s="17">
        <f t="shared" si="139"/>
        <v>56047.340705150382</v>
      </c>
      <c r="J331" s="2">
        <f t="shared" si="146"/>
        <v>162687.76541572181</v>
      </c>
      <c r="K331" s="2">
        <f t="shared" si="129"/>
        <v>76161.165165205544</v>
      </c>
      <c r="L331" s="15">
        <f>K331/(1-SUM(G$21:G331))</f>
        <v>259746.90546678338</v>
      </c>
      <c r="M331" s="15">
        <f t="shared" si="130"/>
        <v>29769232.83327182</v>
      </c>
      <c r="N331" s="2">
        <f t="shared" si="140"/>
        <v>238848.93058092735</v>
      </c>
      <c r="O331" s="3">
        <f t="shared" si="141"/>
        <v>294896.27128607774</v>
      </c>
      <c r="P331" s="39">
        <f t="shared" si="147"/>
        <v>0</v>
      </c>
      <c r="Q331" s="34">
        <f t="shared" si="150"/>
        <v>0</v>
      </c>
      <c r="R331" s="23">
        <f t="shared" si="142"/>
        <v>0</v>
      </c>
      <c r="S331" s="39">
        <f t="shared" si="148"/>
        <v>0</v>
      </c>
      <c r="T331" s="34">
        <f t="shared" si="151"/>
        <v>0</v>
      </c>
      <c r="U331" s="23">
        <f t="shared" si="131"/>
        <v>0</v>
      </c>
      <c r="V331" s="39">
        <f t="shared" si="149"/>
        <v>0</v>
      </c>
      <c r="W331" s="34">
        <f t="shared" si="152"/>
        <v>0</v>
      </c>
      <c r="X331" s="3">
        <f t="shared" si="132"/>
        <v>0</v>
      </c>
      <c r="Y331" s="39">
        <f t="shared" si="155"/>
        <v>8967574.5128239393</v>
      </c>
      <c r="Z331" s="34">
        <f t="shared" si="156"/>
        <v>238848.93058092735</v>
      </c>
      <c r="AA331" s="3">
        <f t="shared" si="153"/>
        <v>56047.340705149625</v>
      </c>
      <c r="AB331" s="35"/>
      <c r="AD331">
        <v>311</v>
      </c>
      <c r="AE331" s="3">
        <f t="shared" si="133"/>
        <v>0</v>
      </c>
      <c r="AF331" s="3">
        <f t="shared" si="134"/>
        <v>0</v>
      </c>
      <c r="AG331" s="3">
        <f t="shared" si="135"/>
        <v>0</v>
      </c>
      <c r="AH331" s="3">
        <f t="shared" si="154"/>
        <v>294896.27128607698</v>
      </c>
    </row>
    <row r="332" spans="2:34">
      <c r="B332">
        <v>312</v>
      </c>
      <c r="C332" s="3">
        <f t="shared" si="136"/>
        <v>8728725.5822431315</v>
      </c>
      <c r="D332">
        <f t="shared" si="143"/>
        <v>9.9000000000000005E-2</v>
      </c>
      <c r="E332" s="13">
        <f t="shared" si="137"/>
        <v>8.6498744788083837E-3</v>
      </c>
      <c r="F332" s="15">
        <f t="shared" si="144"/>
        <v>29769232.83327182</v>
      </c>
      <c r="G332" s="16">
        <f t="shared" si="145"/>
        <v>5.4543743605590857E-3</v>
      </c>
      <c r="H332" s="17">
        <f t="shared" si="138"/>
        <v>221473.28642907707</v>
      </c>
      <c r="I332" s="17">
        <f t="shared" si="139"/>
        <v>54554.534889019567</v>
      </c>
      <c r="J332" s="2">
        <f t="shared" si="146"/>
        <v>162372.54029931151</v>
      </c>
      <c r="K332" s="2">
        <f t="shared" si="129"/>
        <v>74097.878553972419</v>
      </c>
      <c r="L332" s="15">
        <f>K332/(1-SUM(G$21:G332))</f>
        <v>257500.12733823704</v>
      </c>
      <c r="M332" s="15">
        <f t="shared" si="130"/>
        <v>29511732.705933582</v>
      </c>
      <c r="N332" s="2">
        <f t="shared" si="140"/>
        <v>236470.41885328392</v>
      </c>
      <c r="O332" s="3">
        <f t="shared" si="141"/>
        <v>291024.95374230348</v>
      </c>
      <c r="P332" s="39">
        <f t="shared" si="147"/>
        <v>0</v>
      </c>
      <c r="Q332" s="34">
        <f t="shared" si="150"/>
        <v>0</v>
      </c>
      <c r="R332" s="23">
        <f t="shared" si="142"/>
        <v>0</v>
      </c>
      <c r="S332" s="39">
        <f t="shared" si="148"/>
        <v>0</v>
      </c>
      <c r="T332" s="34">
        <f t="shared" si="151"/>
        <v>0</v>
      </c>
      <c r="U332" s="23">
        <f t="shared" si="131"/>
        <v>0</v>
      </c>
      <c r="V332" s="39">
        <f t="shared" si="149"/>
        <v>0</v>
      </c>
      <c r="W332" s="34">
        <f t="shared" si="152"/>
        <v>0</v>
      </c>
      <c r="X332" s="3">
        <f t="shared" si="132"/>
        <v>0</v>
      </c>
      <c r="Y332" s="39">
        <f t="shared" si="155"/>
        <v>8728725.5822430123</v>
      </c>
      <c r="Z332" s="34">
        <f t="shared" si="156"/>
        <v>236470.41885328392</v>
      </c>
      <c r="AA332" s="3">
        <f t="shared" si="153"/>
        <v>54554.534889018825</v>
      </c>
      <c r="AB332" s="35"/>
      <c r="AD332">
        <v>312</v>
      </c>
      <c r="AE332" s="3">
        <f t="shared" si="133"/>
        <v>0</v>
      </c>
      <c r="AF332" s="3">
        <f t="shared" si="134"/>
        <v>0</v>
      </c>
      <c r="AG332" s="3">
        <f t="shared" si="135"/>
        <v>0</v>
      </c>
      <c r="AH332" s="3">
        <f t="shared" si="154"/>
        <v>291024.95374230272</v>
      </c>
    </row>
    <row r="333" spans="2:34">
      <c r="B333">
        <v>313</v>
      </c>
      <c r="C333" s="3">
        <f t="shared" si="136"/>
        <v>8492255.1633898485</v>
      </c>
      <c r="D333">
        <f t="shared" si="143"/>
        <v>9.9000000000000005E-2</v>
      </c>
      <c r="E333" s="13">
        <f t="shared" si="137"/>
        <v>8.6498744788083837E-3</v>
      </c>
      <c r="F333" s="15">
        <f t="shared" si="144"/>
        <v>29511732.705933582</v>
      </c>
      <c r="G333" s="16">
        <f t="shared" si="145"/>
        <v>5.4913050202920382E-3</v>
      </c>
      <c r="H333" s="17">
        <f t="shared" si="138"/>
        <v>219557.57030105626</v>
      </c>
      <c r="I333" s="17">
        <f t="shared" si="139"/>
        <v>53076.594771186552</v>
      </c>
      <c r="J333" s="2">
        <f t="shared" si="146"/>
        <v>162057.92596560981</v>
      </c>
      <c r="K333" s="2">
        <f t="shared" si="129"/>
        <v>72055.16048743602</v>
      </c>
      <c r="L333" s="15">
        <f>K333/(1-SUM(G$21:G333))</f>
        <v>255272.7835584844</v>
      </c>
      <c r="M333" s="15">
        <f t="shared" si="130"/>
        <v>29256459.922375098</v>
      </c>
      <c r="N333" s="2">
        <f t="shared" si="140"/>
        <v>234113.08645304583</v>
      </c>
      <c r="O333" s="3">
        <f t="shared" si="141"/>
        <v>287189.68122423242</v>
      </c>
      <c r="P333" s="39">
        <f t="shared" si="147"/>
        <v>0</v>
      </c>
      <c r="Q333" s="34">
        <f t="shared" si="150"/>
        <v>0</v>
      </c>
      <c r="R333" s="23">
        <f t="shared" si="142"/>
        <v>0</v>
      </c>
      <c r="S333" s="39">
        <f t="shared" si="148"/>
        <v>0</v>
      </c>
      <c r="T333" s="34">
        <f t="shared" si="151"/>
        <v>0</v>
      </c>
      <c r="U333" s="23">
        <f t="shared" si="131"/>
        <v>0</v>
      </c>
      <c r="V333" s="39">
        <f t="shared" si="149"/>
        <v>0</v>
      </c>
      <c r="W333" s="34">
        <f t="shared" si="152"/>
        <v>0</v>
      </c>
      <c r="X333" s="3">
        <f t="shared" si="132"/>
        <v>0</v>
      </c>
      <c r="Y333" s="39">
        <f t="shared" si="155"/>
        <v>8492255.1633897275</v>
      </c>
      <c r="Z333" s="34">
        <f t="shared" si="156"/>
        <v>234113.08645304583</v>
      </c>
      <c r="AA333" s="3">
        <f t="shared" si="153"/>
        <v>53076.594771185795</v>
      </c>
      <c r="AB333" s="35"/>
      <c r="AD333">
        <v>313</v>
      </c>
      <c r="AE333" s="3">
        <f t="shared" si="133"/>
        <v>0</v>
      </c>
      <c r="AF333" s="3">
        <f t="shared" si="134"/>
        <v>0</v>
      </c>
      <c r="AG333" s="3">
        <f t="shared" si="135"/>
        <v>0</v>
      </c>
      <c r="AH333" s="3">
        <f t="shared" si="154"/>
        <v>287189.68122423161</v>
      </c>
    </row>
    <row r="334" spans="2:34">
      <c r="B334">
        <v>314</v>
      </c>
      <c r="C334" s="3">
        <f t="shared" si="136"/>
        <v>8258142.0769368028</v>
      </c>
      <c r="D334">
        <f t="shared" si="143"/>
        <v>9.9000000000000005E-2</v>
      </c>
      <c r="E334" s="13">
        <f t="shared" si="137"/>
        <v>8.6498744788083837E-3</v>
      </c>
      <c r="F334" s="15">
        <f t="shared" si="144"/>
        <v>29256459.922375098</v>
      </c>
      <c r="G334" s="16">
        <f t="shared" si="145"/>
        <v>5.5284857313669328E-3</v>
      </c>
      <c r="H334" s="17">
        <f t="shared" si="138"/>
        <v>217658.42487707984</v>
      </c>
      <c r="I334" s="17">
        <f t="shared" si="139"/>
        <v>51613.387980855012</v>
      </c>
      <c r="J334" s="2">
        <f t="shared" si="146"/>
        <v>161743.92123115924</v>
      </c>
      <c r="K334" s="2">
        <f t="shared" si="129"/>
        <v>70032.827777309518</v>
      </c>
      <c r="L334" s="15">
        <f>K334/(1-SUM(G$21:G334))</f>
        <v>253064.70602284776</v>
      </c>
      <c r="M334" s="15">
        <f t="shared" si="130"/>
        <v>29003395.21635225</v>
      </c>
      <c r="N334" s="2">
        <f t="shared" si="140"/>
        <v>231776.74900846876</v>
      </c>
      <c r="O334" s="3">
        <f t="shared" si="141"/>
        <v>283390.13698932377</v>
      </c>
      <c r="P334" s="39">
        <f t="shared" si="147"/>
        <v>0</v>
      </c>
      <c r="Q334" s="34">
        <f t="shared" si="150"/>
        <v>0</v>
      </c>
      <c r="R334" s="23">
        <f t="shared" si="142"/>
        <v>0</v>
      </c>
      <c r="S334" s="39">
        <f t="shared" si="148"/>
        <v>0</v>
      </c>
      <c r="T334" s="34">
        <f t="shared" si="151"/>
        <v>0</v>
      </c>
      <c r="U334" s="23">
        <f t="shared" si="131"/>
        <v>0</v>
      </c>
      <c r="V334" s="39">
        <f t="shared" si="149"/>
        <v>0</v>
      </c>
      <c r="W334" s="34">
        <f t="shared" si="152"/>
        <v>0</v>
      </c>
      <c r="X334" s="3">
        <f t="shared" si="132"/>
        <v>0</v>
      </c>
      <c r="Y334" s="39">
        <f t="shared" si="155"/>
        <v>8258142.0769366818</v>
      </c>
      <c r="Z334" s="34">
        <f t="shared" si="156"/>
        <v>231776.74900846876</v>
      </c>
      <c r="AA334" s="3">
        <f t="shared" si="153"/>
        <v>51613.387980854255</v>
      </c>
      <c r="AB334" s="35"/>
      <c r="AD334">
        <v>314</v>
      </c>
      <c r="AE334" s="3">
        <f t="shared" si="133"/>
        <v>0</v>
      </c>
      <c r="AF334" s="3">
        <f t="shared" si="134"/>
        <v>0</v>
      </c>
      <c r="AG334" s="3">
        <f t="shared" si="135"/>
        <v>0</v>
      </c>
      <c r="AH334" s="3">
        <f t="shared" si="154"/>
        <v>283390.13698932301</v>
      </c>
    </row>
    <row r="335" spans="2:34">
      <c r="B335">
        <v>315</v>
      </c>
      <c r="C335" s="3">
        <f t="shared" si="136"/>
        <v>8026365.3279283345</v>
      </c>
      <c r="D335">
        <f t="shared" si="143"/>
        <v>9.9000000000000005E-2</v>
      </c>
      <c r="E335" s="13">
        <f t="shared" si="137"/>
        <v>8.6498744788083837E-3</v>
      </c>
      <c r="F335" s="15">
        <f t="shared" si="144"/>
        <v>29003395.21635225</v>
      </c>
      <c r="G335" s="16">
        <f t="shared" si="145"/>
        <v>5.5659181868397307E-3</v>
      </c>
      <c r="H335" s="17">
        <f t="shared" si="138"/>
        <v>215775.70682263785</v>
      </c>
      <c r="I335" s="17">
        <f t="shared" si="139"/>
        <v>50164.783299552095</v>
      </c>
      <c r="J335" s="2">
        <f t="shared" si="146"/>
        <v>161430.52491479545</v>
      </c>
      <c r="K335" s="2">
        <f t="shared" si="129"/>
        <v>68030.698830078647</v>
      </c>
      <c r="L335" s="15">
        <f>K335/(1-SUM(G$21:G335))</f>
        <v>250875.72808073385</v>
      </c>
      <c r="M335" s="15">
        <f t="shared" si="130"/>
        <v>28752519.488271516</v>
      </c>
      <c r="N335" s="2">
        <f t="shared" si="140"/>
        <v>229461.22374487409</v>
      </c>
      <c r="O335" s="3">
        <f t="shared" si="141"/>
        <v>279626.00704442617</v>
      </c>
      <c r="P335" s="39">
        <f t="shared" si="147"/>
        <v>0</v>
      </c>
      <c r="Q335" s="34">
        <f t="shared" si="150"/>
        <v>0</v>
      </c>
      <c r="R335" s="23">
        <f t="shared" si="142"/>
        <v>0</v>
      </c>
      <c r="S335" s="39">
        <f t="shared" si="148"/>
        <v>0</v>
      </c>
      <c r="T335" s="34">
        <f t="shared" si="151"/>
        <v>0</v>
      </c>
      <c r="U335" s="23">
        <f t="shared" si="131"/>
        <v>0</v>
      </c>
      <c r="V335" s="39">
        <f t="shared" si="149"/>
        <v>0</v>
      </c>
      <c r="W335" s="34">
        <f t="shared" si="152"/>
        <v>0</v>
      </c>
      <c r="X335" s="3">
        <f t="shared" si="132"/>
        <v>0</v>
      </c>
      <c r="Y335" s="39">
        <f t="shared" si="155"/>
        <v>8026365.3279282134</v>
      </c>
      <c r="Z335" s="34">
        <f t="shared" si="156"/>
        <v>229461.22374487409</v>
      </c>
      <c r="AA335" s="3">
        <f t="shared" si="153"/>
        <v>50164.783299551338</v>
      </c>
      <c r="AB335" s="35"/>
      <c r="AD335">
        <v>315</v>
      </c>
      <c r="AE335" s="3">
        <f t="shared" si="133"/>
        <v>0</v>
      </c>
      <c r="AF335" s="3">
        <f t="shared" si="134"/>
        <v>0</v>
      </c>
      <c r="AG335" s="3">
        <f t="shared" si="135"/>
        <v>0</v>
      </c>
      <c r="AH335" s="3">
        <f t="shared" si="154"/>
        <v>279626.00704442541</v>
      </c>
    </row>
    <row r="336" spans="2:34">
      <c r="B336">
        <v>316</v>
      </c>
      <c r="C336" s="3">
        <f t="shared" si="136"/>
        <v>7796904.1041834606</v>
      </c>
      <c r="D336">
        <f t="shared" si="143"/>
        <v>9.9000000000000005E-2</v>
      </c>
      <c r="E336" s="13">
        <f t="shared" si="137"/>
        <v>8.6498744788083837E-3</v>
      </c>
      <c r="F336" s="15">
        <f t="shared" si="144"/>
        <v>28752519.488271516</v>
      </c>
      <c r="G336" s="16">
        <f t="shared" si="145"/>
        <v>5.6036040912297918E-3</v>
      </c>
      <c r="H336" s="17">
        <f t="shared" si="138"/>
        <v>213909.27404304573</v>
      </c>
      <c r="I336" s="17">
        <f t="shared" si="139"/>
        <v>48730.650651146629</v>
      </c>
      <c r="J336" s="2">
        <f t="shared" si="146"/>
        <v>161117.7358376426</v>
      </c>
      <c r="K336" s="2">
        <f t="shared" si="129"/>
        <v>66048.59363318744</v>
      </c>
      <c r="L336" s="15">
        <f>K336/(1-SUM(G$21:G336))</f>
        <v>248705.68452305623</v>
      </c>
      <c r="M336" s="15">
        <f t="shared" si="130"/>
        <v>28503813.803748459</v>
      </c>
      <c r="N336" s="2">
        <f t="shared" si="140"/>
        <v>227166.32947083004</v>
      </c>
      <c r="O336" s="3">
        <f t="shared" si="141"/>
        <v>275896.9801219767</v>
      </c>
      <c r="P336" s="39">
        <f t="shared" si="147"/>
        <v>0</v>
      </c>
      <c r="Q336" s="34">
        <f t="shared" si="150"/>
        <v>0</v>
      </c>
      <c r="R336" s="23">
        <f t="shared" si="142"/>
        <v>0</v>
      </c>
      <c r="S336" s="39">
        <f t="shared" si="148"/>
        <v>0</v>
      </c>
      <c r="T336" s="34">
        <f t="shared" si="151"/>
        <v>0</v>
      </c>
      <c r="U336" s="23">
        <f t="shared" si="131"/>
        <v>0</v>
      </c>
      <c r="V336" s="39">
        <f t="shared" si="149"/>
        <v>0</v>
      </c>
      <c r="W336" s="34">
        <f t="shared" si="152"/>
        <v>0</v>
      </c>
      <c r="X336" s="3">
        <f t="shared" si="132"/>
        <v>0</v>
      </c>
      <c r="Y336" s="39">
        <f t="shared" si="155"/>
        <v>7796904.1041833395</v>
      </c>
      <c r="Z336" s="34">
        <f t="shared" si="156"/>
        <v>227166.32947083004</v>
      </c>
      <c r="AA336" s="3">
        <f t="shared" si="153"/>
        <v>48730.650651145872</v>
      </c>
      <c r="AB336" s="35"/>
      <c r="AD336">
        <v>316</v>
      </c>
      <c r="AE336" s="3">
        <f t="shared" si="133"/>
        <v>0</v>
      </c>
      <c r="AF336" s="3">
        <f t="shared" si="134"/>
        <v>0</v>
      </c>
      <c r="AG336" s="3">
        <f t="shared" si="135"/>
        <v>0</v>
      </c>
      <c r="AH336" s="3">
        <f t="shared" si="154"/>
        <v>275896.98012197588</v>
      </c>
    </row>
    <row r="337" spans="2:34">
      <c r="B337">
        <v>317</v>
      </c>
      <c r="C337" s="3">
        <f t="shared" si="136"/>
        <v>7569737.7747126305</v>
      </c>
      <c r="D337">
        <f t="shared" si="143"/>
        <v>9.9000000000000005E-2</v>
      </c>
      <c r="E337" s="13">
        <f t="shared" si="137"/>
        <v>8.6498744788083837E-3</v>
      </c>
      <c r="F337" s="15">
        <f t="shared" si="144"/>
        <v>28503813.803748459</v>
      </c>
      <c r="G337" s="16">
        <f t="shared" si="145"/>
        <v>5.6415451605974941E-3</v>
      </c>
      <c r="H337" s="17">
        <f t="shared" si="138"/>
        <v>212058.98567272024</v>
      </c>
      <c r="I337" s="17">
        <f t="shared" si="139"/>
        <v>47310.861091953935</v>
      </c>
      <c r="J337" s="2">
        <f t="shared" si="146"/>
        <v>160805.55282310917</v>
      </c>
      <c r="K337" s="2">
        <f t="shared" si="129"/>
        <v>64086.33374134326</v>
      </c>
      <c r="L337" s="15">
        <f>K337/(1-SUM(G$21:G337))</f>
        <v>246554.41156976597</v>
      </c>
      <c r="M337" s="15">
        <f t="shared" si="130"/>
        <v>28257259.392178692</v>
      </c>
      <c r="N337" s="2">
        <f t="shared" si="140"/>
        <v>224891.88656445243</v>
      </c>
      <c r="O337" s="3">
        <f t="shared" si="141"/>
        <v>272202.74765640637</v>
      </c>
      <c r="P337" s="39">
        <f t="shared" si="147"/>
        <v>0</v>
      </c>
      <c r="Q337" s="34">
        <f t="shared" si="150"/>
        <v>0</v>
      </c>
      <c r="R337" s="23">
        <f t="shared" si="142"/>
        <v>0</v>
      </c>
      <c r="S337" s="39">
        <f t="shared" si="148"/>
        <v>0</v>
      </c>
      <c r="T337" s="34">
        <f t="shared" si="151"/>
        <v>0</v>
      </c>
      <c r="U337" s="23">
        <f t="shared" si="131"/>
        <v>0</v>
      </c>
      <c r="V337" s="39">
        <f t="shared" si="149"/>
        <v>0</v>
      </c>
      <c r="W337" s="34">
        <f t="shared" si="152"/>
        <v>0</v>
      </c>
      <c r="X337" s="3">
        <f t="shared" si="132"/>
        <v>0</v>
      </c>
      <c r="Y337" s="39">
        <f t="shared" si="155"/>
        <v>7569737.7747125095</v>
      </c>
      <c r="Z337" s="34">
        <f t="shared" si="156"/>
        <v>224891.88656445243</v>
      </c>
      <c r="AA337" s="3">
        <f t="shared" si="153"/>
        <v>47310.861091953178</v>
      </c>
      <c r="AB337" s="35"/>
      <c r="AD337">
        <v>317</v>
      </c>
      <c r="AE337" s="3">
        <f t="shared" si="133"/>
        <v>0</v>
      </c>
      <c r="AF337" s="3">
        <f t="shared" si="134"/>
        <v>0</v>
      </c>
      <c r="AG337" s="3">
        <f t="shared" si="135"/>
        <v>0</v>
      </c>
      <c r="AH337" s="3">
        <f t="shared" si="154"/>
        <v>272202.74765640561</v>
      </c>
    </row>
    <row r="338" spans="2:34">
      <c r="B338">
        <v>318</v>
      </c>
      <c r="C338" s="3">
        <f t="shared" si="136"/>
        <v>7344845.8881481774</v>
      </c>
      <c r="D338">
        <f t="shared" si="143"/>
        <v>9.9000000000000005E-2</v>
      </c>
      <c r="E338" s="13">
        <f t="shared" si="137"/>
        <v>8.6498744788083837E-3</v>
      </c>
      <c r="F338" s="15">
        <f t="shared" si="144"/>
        <v>28257259.392178692</v>
      </c>
      <c r="G338" s="16">
        <f t="shared" si="145"/>
        <v>5.6797431226223733E-3</v>
      </c>
      <c r="H338" s="17">
        <f t="shared" si="138"/>
        <v>210224.70206454772</v>
      </c>
      <c r="I338" s="17">
        <f t="shared" si="139"/>
        <v>45905.286800926107</v>
      </c>
      <c r="J338" s="2">
        <f t="shared" si="146"/>
        <v>160493.97469688338</v>
      </c>
      <c r="K338" s="2">
        <f t="shared" si="129"/>
        <v>62143.742262940526</v>
      </c>
      <c r="L338" s="15">
        <f>K338/(1-SUM(G$21:G338))</f>
        <v>244421.74685749144</v>
      </c>
      <c r="M338" s="15">
        <f t="shared" si="130"/>
        <v>28012837.645321202</v>
      </c>
      <c r="N338" s="2">
        <f t="shared" si="140"/>
        <v>222637.71695982391</v>
      </c>
      <c r="O338" s="3">
        <f t="shared" si="141"/>
        <v>268543.00376075</v>
      </c>
      <c r="P338" s="39">
        <f t="shared" si="147"/>
        <v>0</v>
      </c>
      <c r="Q338" s="34">
        <f t="shared" si="150"/>
        <v>0</v>
      </c>
      <c r="R338" s="23">
        <f t="shared" si="142"/>
        <v>0</v>
      </c>
      <c r="S338" s="39">
        <f t="shared" si="148"/>
        <v>0</v>
      </c>
      <c r="T338" s="34">
        <f t="shared" si="151"/>
        <v>0</v>
      </c>
      <c r="U338" s="23">
        <f t="shared" si="131"/>
        <v>0</v>
      </c>
      <c r="V338" s="39">
        <f t="shared" si="149"/>
        <v>0</v>
      </c>
      <c r="W338" s="34">
        <f t="shared" si="152"/>
        <v>0</v>
      </c>
      <c r="X338" s="3">
        <f t="shared" si="132"/>
        <v>0</v>
      </c>
      <c r="Y338" s="39">
        <f t="shared" si="155"/>
        <v>7344845.8881480573</v>
      </c>
      <c r="Z338" s="34">
        <f t="shared" si="156"/>
        <v>222637.71695982391</v>
      </c>
      <c r="AA338" s="3">
        <f t="shared" si="153"/>
        <v>45905.286800925358</v>
      </c>
      <c r="AB338" s="35"/>
      <c r="AD338">
        <v>318</v>
      </c>
      <c r="AE338" s="3">
        <f t="shared" si="133"/>
        <v>0</v>
      </c>
      <c r="AF338" s="3">
        <f t="shared" si="134"/>
        <v>0</v>
      </c>
      <c r="AG338" s="3">
        <f t="shared" si="135"/>
        <v>0</v>
      </c>
      <c r="AH338" s="3">
        <f t="shared" si="154"/>
        <v>268543.00376074924</v>
      </c>
    </row>
    <row r="339" spans="2:34">
      <c r="B339">
        <v>319</v>
      </c>
      <c r="C339" s="3">
        <f t="shared" si="136"/>
        <v>7122208.1711883536</v>
      </c>
      <c r="D339">
        <f t="shared" si="143"/>
        <v>9.9000000000000005E-2</v>
      </c>
      <c r="E339" s="13">
        <f t="shared" si="137"/>
        <v>8.6498744788083837E-3</v>
      </c>
      <c r="F339" s="15">
        <f t="shared" si="144"/>
        <v>28012837.645321202</v>
      </c>
      <c r="G339" s="16">
        <f t="shared" si="145"/>
        <v>5.7181997166817957E-3</v>
      </c>
      <c r="H339" s="17">
        <f t="shared" si="138"/>
        <v>208406.28477934437</v>
      </c>
      <c r="I339" s="17">
        <f t="shared" si="139"/>
        <v>44513.801069927205</v>
      </c>
      <c r="J339" s="2">
        <f t="shared" si="146"/>
        <v>160183.00028692884</v>
      </c>
      <c r="K339" s="2">
        <f t="shared" si="129"/>
        <v>60220.643846601815</v>
      </c>
      <c r="L339" s="15">
        <f>K339/(1-SUM(G$21:G339))</f>
        <v>242307.52942728341</v>
      </c>
      <c r="M339" s="15">
        <f t="shared" si="130"/>
        <v>27770530.115893919</v>
      </c>
      <c r="N339" s="2">
        <f t="shared" si="140"/>
        <v>220403.64413353067</v>
      </c>
      <c r="O339" s="3">
        <f t="shared" si="141"/>
        <v>264917.44520345784</v>
      </c>
      <c r="P339" s="39">
        <f t="shared" si="147"/>
        <v>0</v>
      </c>
      <c r="Q339" s="34">
        <f t="shared" si="150"/>
        <v>0</v>
      </c>
      <c r="R339" s="23">
        <f t="shared" si="142"/>
        <v>0</v>
      </c>
      <c r="S339" s="39">
        <f t="shared" si="148"/>
        <v>0</v>
      </c>
      <c r="T339" s="34">
        <f t="shared" si="151"/>
        <v>0</v>
      </c>
      <c r="U339" s="23">
        <f t="shared" si="131"/>
        <v>0</v>
      </c>
      <c r="V339" s="39">
        <f t="shared" si="149"/>
        <v>0</v>
      </c>
      <c r="W339" s="34">
        <f t="shared" si="152"/>
        <v>0</v>
      </c>
      <c r="X339" s="3">
        <f t="shared" si="132"/>
        <v>0</v>
      </c>
      <c r="Y339" s="39">
        <f t="shared" si="155"/>
        <v>7122208.1711882334</v>
      </c>
      <c r="Z339" s="34">
        <f t="shared" si="156"/>
        <v>220403.64413353067</v>
      </c>
      <c r="AA339" s="3">
        <f t="shared" si="153"/>
        <v>44513.801069926463</v>
      </c>
      <c r="AB339" s="35"/>
      <c r="AD339">
        <v>319</v>
      </c>
      <c r="AE339" s="3">
        <f t="shared" si="133"/>
        <v>0</v>
      </c>
      <c r="AF339" s="3">
        <f t="shared" si="134"/>
        <v>0</v>
      </c>
      <c r="AG339" s="3">
        <f t="shared" si="135"/>
        <v>0</v>
      </c>
      <c r="AH339" s="3">
        <f t="shared" si="154"/>
        <v>264917.44520345714</v>
      </c>
    </row>
    <row r="340" spans="2:34">
      <c r="B340">
        <v>320</v>
      </c>
      <c r="C340" s="3">
        <f t="shared" si="136"/>
        <v>6901804.527054823</v>
      </c>
      <c r="D340">
        <f t="shared" si="143"/>
        <v>9.9000000000000005E-2</v>
      </c>
      <c r="E340" s="13">
        <f t="shared" si="137"/>
        <v>8.6498744788083837E-3</v>
      </c>
      <c r="F340" s="15">
        <f t="shared" si="144"/>
        <v>27770530.115893919</v>
      </c>
      <c r="G340" s="16">
        <f t="shared" si="145"/>
        <v>5.756916693930165E-3</v>
      </c>
      <c r="H340" s="17">
        <f t="shared" si="138"/>
        <v>206603.5965754081</v>
      </c>
      <c r="I340" s="17">
        <f t="shared" si="139"/>
        <v>43136.278294092641</v>
      </c>
      <c r="J340" s="2">
        <f t="shared" si="146"/>
        <v>159872.62842348011</v>
      </c>
      <c r="K340" s="2">
        <f t="shared" si="129"/>
        <v>58316.864667835405</v>
      </c>
      <c r="L340" s="15">
        <f>K340/(1-SUM(G$21:G340))</f>
        <v>240211.59971246767</v>
      </c>
      <c r="M340" s="15">
        <f t="shared" si="130"/>
        <v>27530318.51618145</v>
      </c>
      <c r="N340" s="2">
        <f t="shared" si="140"/>
        <v>218189.49309131553</v>
      </c>
      <c r="O340" s="3">
        <f t="shared" si="141"/>
        <v>261325.77138540818</v>
      </c>
      <c r="P340" s="39">
        <f t="shared" si="147"/>
        <v>0</v>
      </c>
      <c r="Q340" s="34">
        <f t="shared" si="150"/>
        <v>0</v>
      </c>
      <c r="R340" s="23">
        <f t="shared" si="142"/>
        <v>0</v>
      </c>
      <c r="S340" s="39">
        <f t="shared" si="148"/>
        <v>0</v>
      </c>
      <c r="T340" s="34">
        <f t="shared" si="151"/>
        <v>0</v>
      </c>
      <c r="U340" s="23">
        <f t="shared" si="131"/>
        <v>0</v>
      </c>
      <c r="V340" s="39">
        <f t="shared" si="149"/>
        <v>0</v>
      </c>
      <c r="W340" s="34">
        <f t="shared" si="152"/>
        <v>0</v>
      </c>
      <c r="X340" s="3">
        <f t="shared" si="132"/>
        <v>0</v>
      </c>
      <c r="Y340" s="39">
        <f t="shared" si="155"/>
        <v>6901804.5270547029</v>
      </c>
      <c r="Z340" s="34">
        <f t="shared" si="156"/>
        <v>218189.49309131553</v>
      </c>
      <c r="AA340" s="3">
        <f t="shared" si="153"/>
        <v>43136.278294091891</v>
      </c>
      <c r="AB340" s="35"/>
      <c r="AD340">
        <v>320</v>
      </c>
      <c r="AE340" s="3">
        <f t="shared" si="133"/>
        <v>0</v>
      </c>
      <c r="AF340" s="3">
        <f t="shared" si="134"/>
        <v>0</v>
      </c>
      <c r="AG340" s="3">
        <f t="shared" si="135"/>
        <v>0</v>
      </c>
      <c r="AH340" s="3">
        <f t="shared" si="154"/>
        <v>261325.77138540742</v>
      </c>
    </row>
    <row r="341" spans="2:34">
      <c r="B341">
        <v>321</v>
      </c>
      <c r="C341" s="3">
        <f t="shared" si="136"/>
        <v>6683615.033963507</v>
      </c>
      <c r="D341">
        <f t="shared" si="143"/>
        <v>9.9000000000000005E-2</v>
      </c>
      <c r="E341" s="13">
        <f t="shared" si="137"/>
        <v>8.6498744788083837E-3</v>
      </c>
      <c r="F341" s="15">
        <f t="shared" si="144"/>
        <v>27530318.51618145</v>
      </c>
      <c r="G341" s="16">
        <f t="shared" si="145"/>
        <v>5.7958958173786514E-3</v>
      </c>
      <c r="H341" s="17">
        <f t="shared" si="138"/>
        <v>204816.5013981603</v>
      </c>
      <c r="I341" s="17">
        <f t="shared" si="139"/>
        <v>41772.593962271916</v>
      </c>
      <c r="J341" s="2">
        <f t="shared" si="146"/>
        <v>159562.85793903811</v>
      </c>
      <c r="K341" s="2">
        <f t="shared" ref="K341:K377" si="157">(C341-J341)*E341</f>
        <v>56432.23241580835</v>
      </c>
      <c r="L341" s="15">
        <f>K341/(1-SUM(G$21:G341))</f>
        <v>238133.79952660139</v>
      </c>
      <c r="M341" s="15">
        <f t="shared" ref="M341:M376" si="158">F341-L341</f>
        <v>27292184.716654848</v>
      </c>
      <c r="N341" s="2">
        <f t="shared" si="140"/>
        <v>215995.09035484644</v>
      </c>
      <c r="O341" s="3">
        <f t="shared" si="141"/>
        <v>257767.68431711837</v>
      </c>
      <c r="P341" s="39">
        <f t="shared" si="147"/>
        <v>0</v>
      </c>
      <c r="Q341" s="34">
        <f t="shared" si="150"/>
        <v>0</v>
      </c>
      <c r="R341" s="23">
        <f t="shared" si="142"/>
        <v>0</v>
      </c>
      <c r="S341" s="39">
        <f t="shared" si="148"/>
        <v>0</v>
      </c>
      <c r="T341" s="34">
        <f t="shared" si="151"/>
        <v>0</v>
      </c>
      <c r="U341" s="23">
        <f t="shared" ref="U341:U377" si="159">S341*D$11/12</f>
        <v>0</v>
      </c>
      <c r="V341" s="39">
        <f t="shared" si="149"/>
        <v>0</v>
      </c>
      <c r="W341" s="34">
        <f t="shared" si="152"/>
        <v>0</v>
      </c>
      <c r="X341" s="3">
        <f t="shared" ref="X341:X377" si="160">V341*D$12/12</f>
        <v>0</v>
      </c>
      <c r="Y341" s="39">
        <f t="shared" si="155"/>
        <v>6683615.0339633869</v>
      </c>
      <c r="Z341" s="34">
        <f t="shared" si="156"/>
        <v>215995.09035484644</v>
      </c>
      <c r="AA341" s="3">
        <f t="shared" si="153"/>
        <v>41772.593962271167</v>
      </c>
      <c r="AB341" s="35"/>
      <c r="AD341">
        <v>321</v>
      </c>
      <c r="AE341" s="3">
        <f t="shared" ref="AE341:AE377" si="161">Q341+R341</f>
        <v>0</v>
      </c>
      <c r="AF341" s="3">
        <f t="shared" ref="AF341:AF377" si="162">T341+U341</f>
        <v>0</v>
      </c>
      <c r="AG341" s="3">
        <f t="shared" ref="AG341:AG377" si="163">W341+X341</f>
        <v>0</v>
      </c>
      <c r="AH341" s="3">
        <f t="shared" si="154"/>
        <v>257767.68431711762</v>
      </c>
    </row>
    <row r="342" spans="2:34">
      <c r="B342">
        <v>322</v>
      </c>
      <c r="C342" s="3">
        <f t="shared" ref="C342:C377" si="164">C341-J341-K341</f>
        <v>6467619.9436086603</v>
      </c>
      <c r="D342">
        <f t="shared" si="143"/>
        <v>9.9000000000000005E-2</v>
      </c>
      <c r="E342" s="13">
        <f t="shared" ref="E342:E377" si="165">1-(1-D342)^(1/12)</f>
        <v>8.6498744788083837E-3</v>
      </c>
      <c r="F342" s="15">
        <f t="shared" si="144"/>
        <v>27292184.716654848</v>
      </c>
      <c r="G342" s="16">
        <f t="shared" si="145"/>
        <v>5.835138861975485E-3</v>
      </c>
      <c r="H342" s="17">
        <f t="shared" ref="H342:H377" si="166">F342*$C$5/12*(1+$C$5/12)^$C$4/((1+$C$5/12)^$C$4-1)</f>
        <v>203044.86436987738</v>
      </c>
      <c r="I342" s="17">
        <f t="shared" ref="I342:I377" si="167">C342*$C$3/12</f>
        <v>40422.624647554127</v>
      </c>
      <c r="J342" s="2">
        <f t="shared" si="146"/>
        <v>159253.6876683661</v>
      </c>
      <c r="K342" s="2">
        <f t="shared" si="157"/>
        <v>54566.576280233945</v>
      </c>
      <c r="L342" s="15">
        <f>K342/(1-SUM(G$21:G342))</f>
        <v>236073.97205153503</v>
      </c>
      <c r="M342" s="15">
        <f t="shared" si="158"/>
        <v>27056110.744603314</v>
      </c>
      <c r="N342" s="2">
        <f t="shared" ref="N342:N377" si="168">J342+K342</f>
        <v>213820.26394860004</v>
      </c>
      <c r="O342" s="3">
        <f t="shared" ref="O342:O377" si="169">I342+J342+K342</f>
        <v>254242.88859615417</v>
      </c>
      <c r="P342" s="39">
        <f t="shared" si="147"/>
        <v>0</v>
      </c>
      <c r="Q342" s="34">
        <f t="shared" si="150"/>
        <v>0</v>
      </c>
      <c r="R342" s="23">
        <f t="shared" ref="R342:R377" si="170">P342*D$10/12</f>
        <v>0</v>
      </c>
      <c r="S342" s="39">
        <f t="shared" si="148"/>
        <v>0</v>
      </c>
      <c r="T342" s="34">
        <f t="shared" si="151"/>
        <v>0</v>
      </c>
      <c r="U342" s="23">
        <f t="shared" si="159"/>
        <v>0</v>
      </c>
      <c r="V342" s="39">
        <f t="shared" si="149"/>
        <v>0</v>
      </c>
      <c r="W342" s="34">
        <f t="shared" si="152"/>
        <v>0</v>
      </c>
      <c r="X342" s="3">
        <f t="shared" si="160"/>
        <v>0</v>
      </c>
      <c r="Y342" s="39">
        <f t="shared" si="155"/>
        <v>6467619.9436085401</v>
      </c>
      <c r="Z342" s="34">
        <f t="shared" si="156"/>
        <v>213820.26394860004</v>
      </c>
      <c r="AA342" s="3">
        <f t="shared" si="153"/>
        <v>40422.624647553377</v>
      </c>
      <c r="AB342" s="35"/>
      <c r="AD342">
        <v>322</v>
      </c>
      <c r="AE342" s="3">
        <f t="shared" si="161"/>
        <v>0</v>
      </c>
      <c r="AF342" s="3">
        <f t="shared" si="162"/>
        <v>0</v>
      </c>
      <c r="AG342" s="3">
        <f t="shared" si="163"/>
        <v>0</v>
      </c>
      <c r="AH342" s="3">
        <f t="shared" si="154"/>
        <v>254242.88859615341</v>
      </c>
    </row>
    <row r="343" spans="2:34">
      <c r="B343">
        <v>323</v>
      </c>
      <c r="C343" s="3">
        <f t="shared" si="164"/>
        <v>6253799.6796600595</v>
      </c>
      <c r="D343">
        <f t="shared" ref="D343:D377" si="171">MIN(B343+3,30)*0.002*$C$6/100</f>
        <v>9.9000000000000005E-2</v>
      </c>
      <c r="E343" s="13">
        <f t="shared" si="165"/>
        <v>8.6498744788083837E-3</v>
      </c>
      <c r="F343" s="15">
        <f t="shared" ref="F343:F377" si="172">M342</f>
        <v>27056110.744603314</v>
      </c>
      <c r="G343" s="16">
        <f t="shared" ref="G343:G377" si="173">$C$5/12*(1+$C$5/12)^(B343-1)/((1+$C$5/12)^$C$4-1)</f>
        <v>5.8746476146867791E-3</v>
      </c>
      <c r="H343" s="17">
        <f t="shared" si="166"/>
        <v>201288.55177951118</v>
      </c>
      <c r="I343" s="17">
        <f t="shared" si="167"/>
        <v>39086.247997875369</v>
      </c>
      <c r="J343" s="2">
        <f t="shared" ref="J343:J377" si="174">F343*G343</f>
        <v>158945.11644848521</v>
      </c>
      <c r="K343" s="2">
        <f t="shared" si="157"/>
        <v>52719.726938372616</v>
      </c>
      <c r="L343" s="15">
        <f>K343/(1-SUM(G$21:G343))</f>
        <v>234031.96182557603</v>
      </c>
      <c r="M343" s="15">
        <f t="shared" si="158"/>
        <v>26822078.782777738</v>
      </c>
      <c r="N343" s="2">
        <f t="shared" si="168"/>
        <v>211664.84338685783</v>
      </c>
      <c r="O343" s="3">
        <f t="shared" si="169"/>
        <v>250751.09138473318</v>
      </c>
      <c r="P343" s="39">
        <f t="shared" ref="P343:P377" si="175">P342-Q342</f>
        <v>0</v>
      </c>
      <c r="Q343" s="34">
        <f t="shared" si="150"/>
        <v>0</v>
      </c>
      <c r="R343" s="23">
        <f t="shared" si="170"/>
        <v>0</v>
      </c>
      <c r="S343" s="39">
        <f t="shared" ref="S343:S377" si="176">S342-T342</f>
        <v>0</v>
      </c>
      <c r="T343" s="34">
        <f t="shared" si="151"/>
        <v>0</v>
      </c>
      <c r="U343" s="23">
        <f t="shared" si="159"/>
        <v>0</v>
      </c>
      <c r="V343" s="39">
        <f t="shared" ref="V343:V377" si="177">V342-W342</f>
        <v>0</v>
      </c>
      <c r="W343" s="34">
        <f t="shared" si="152"/>
        <v>0</v>
      </c>
      <c r="X343" s="3">
        <f t="shared" si="160"/>
        <v>0</v>
      </c>
      <c r="Y343" s="39">
        <f t="shared" si="155"/>
        <v>6253799.6796599403</v>
      </c>
      <c r="Z343" s="34">
        <f t="shared" si="156"/>
        <v>211664.84338685783</v>
      </c>
      <c r="AA343" s="3">
        <f t="shared" si="153"/>
        <v>39086.247997874627</v>
      </c>
      <c r="AB343" s="35"/>
      <c r="AD343">
        <v>323</v>
      </c>
      <c r="AE343" s="3">
        <f t="shared" si="161"/>
        <v>0</v>
      </c>
      <c r="AF343" s="3">
        <f t="shared" si="162"/>
        <v>0</v>
      </c>
      <c r="AG343" s="3">
        <f t="shared" si="163"/>
        <v>0</v>
      </c>
      <c r="AH343" s="3">
        <f t="shared" si="154"/>
        <v>250751.09138473246</v>
      </c>
    </row>
    <row r="344" spans="2:34">
      <c r="B344">
        <v>324</v>
      </c>
      <c r="C344" s="3">
        <f t="shared" si="164"/>
        <v>6042134.8362732017</v>
      </c>
      <c r="D344">
        <f t="shared" si="171"/>
        <v>9.9000000000000005E-2</v>
      </c>
      <c r="E344" s="13">
        <f t="shared" si="165"/>
        <v>8.6498744788083837E-3</v>
      </c>
      <c r="F344" s="15">
        <f t="shared" si="172"/>
        <v>26822078.782777738</v>
      </c>
      <c r="G344" s="16">
        <f t="shared" si="173"/>
        <v>5.9144238745778878E-3</v>
      </c>
      <c r="H344" s="17">
        <f t="shared" si="166"/>
        <v>199547.43107259716</v>
      </c>
      <c r="I344" s="17">
        <f t="shared" si="167"/>
        <v>37763.342726707509</v>
      </c>
      <c r="J344" s="2">
        <f t="shared" si="174"/>
        <v>158637.14311866966</v>
      </c>
      <c r="K344" s="2">
        <f t="shared" si="157"/>
        <v>50891.516542145386</v>
      </c>
      <c r="L344" s="15">
        <f>K344/(1-SUM(G$21:G344))</f>
        <v>232007.61473175598</v>
      </c>
      <c r="M344" s="15">
        <f t="shared" si="158"/>
        <v>26590071.168045983</v>
      </c>
      <c r="N344" s="2">
        <f t="shared" si="168"/>
        <v>209528.65966081503</v>
      </c>
      <c r="O344" s="3">
        <f t="shared" si="169"/>
        <v>247292.00238752255</v>
      </c>
      <c r="P344" s="39">
        <f t="shared" si="175"/>
        <v>0</v>
      </c>
      <c r="Q344" s="34">
        <f t="shared" si="150"/>
        <v>0</v>
      </c>
      <c r="R344" s="23">
        <f t="shared" si="170"/>
        <v>0</v>
      </c>
      <c r="S344" s="39">
        <f t="shared" si="176"/>
        <v>0</v>
      </c>
      <c r="T344" s="34">
        <f t="shared" si="151"/>
        <v>0</v>
      </c>
      <c r="U344" s="23">
        <f t="shared" si="159"/>
        <v>0</v>
      </c>
      <c r="V344" s="39">
        <f t="shared" si="177"/>
        <v>0</v>
      </c>
      <c r="W344" s="34">
        <f t="shared" si="152"/>
        <v>0</v>
      </c>
      <c r="X344" s="3">
        <f t="shared" si="160"/>
        <v>0</v>
      </c>
      <c r="Y344" s="39">
        <f t="shared" si="155"/>
        <v>6042134.8362730825</v>
      </c>
      <c r="Z344" s="34">
        <f t="shared" si="156"/>
        <v>209528.65966081503</v>
      </c>
      <c r="AA344" s="3">
        <f t="shared" si="153"/>
        <v>37763.342726706767</v>
      </c>
      <c r="AB344" s="35"/>
      <c r="AD344">
        <v>324</v>
      </c>
      <c r="AE344" s="3">
        <f t="shared" si="161"/>
        <v>0</v>
      </c>
      <c r="AF344" s="3">
        <f t="shared" si="162"/>
        <v>0</v>
      </c>
      <c r="AG344" s="3">
        <f t="shared" si="163"/>
        <v>0</v>
      </c>
      <c r="AH344" s="3">
        <f t="shared" si="154"/>
        <v>247292.00238752179</v>
      </c>
    </row>
    <row r="345" spans="2:34">
      <c r="B345">
        <v>325</v>
      </c>
      <c r="C345" s="3">
        <f t="shared" si="164"/>
        <v>5832606.1766123874</v>
      </c>
      <c r="D345">
        <f t="shared" si="171"/>
        <v>9.9000000000000005E-2</v>
      </c>
      <c r="E345" s="13">
        <f t="shared" si="165"/>
        <v>8.6498744788083837E-3</v>
      </c>
      <c r="F345" s="15">
        <f t="shared" si="172"/>
        <v>26590071.168045983</v>
      </c>
      <c r="G345" s="16">
        <f t="shared" si="173"/>
        <v>5.9544694528953423E-3</v>
      </c>
      <c r="H345" s="17">
        <f t="shared" si="166"/>
        <v>197821.37084125038</v>
      </c>
      <c r="I345" s="17">
        <f t="shared" si="167"/>
        <v>36453.788603827423</v>
      </c>
      <c r="J345" s="2">
        <f t="shared" si="174"/>
        <v>158329.76652044296</v>
      </c>
      <c r="K345" s="2">
        <f t="shared" si="157"/>
        <v>49081.77870535876</v>
      </c>
      <c r="L345" s="15">
        <f>K345/(1-SUM(G$21:G345))</f>
        <v>230000.7779861991</v>
      </c>
      <c r="M345" s="15">
        <f t="shared" si="158"/>
        <v>26360070.390059784</v>
      </c>
      <c r="N345" s="2">
        <f t="shared" si="168"/>
        <v>207411.54522580173</v>
      </c>
      <c r="O345" s="3">
        <f t="shared" si="169"/>
        <v>243865.33382962915</v>
      </c>
      <c r="P345" s="39">
        <f t="shared" si="175"/>
        <v>0</v>
      </c>
      <c r="Q345" s="34">
        <f t="shared" si="150"/>
        <v>0</v>
      </c>
      <c r="R345" s="23">
        <f t="shared" si="170"/>
        <v>0</v>
      </c>
      <c r="S345" s="39">
        <f t="shared" si="176"/>
        <v>0</v>
      </c>
      <c r="T345" s="34">
        <f t="shared" si="151"/>
        <v>0</v>
      </c>
      <c r="U345" s="23">
        <f t="shared" si="159"/>
        <v>0</v>
      </c>
      <c r="V345" s="39">
        <f t="shared" si="177"/>
        <v>0</v>
      </c>
      <c r="W345" s="34">
        <f t="shared" si="152"/>
        <v>0</v>
      </c>
      <c r="X345" s="3">
        <f t="shared" si="160"/>
        <v>0</v>
      </c>
      <c r="Y345" s="39">
        <f t="shared" si="155"/>
        <v>5832606.1766122673</v>
      </c>
      <c r="Z345" s="34">
        <f t="shared" si="156"/>
        <v>207411.54522580173</v>
      </c>
      <c r="AA345" s="3">
        <f t="shared" si="153"/>
        <v>36453.788603826666</v>
      </c>
      <c r="AB345" s="35"/>
      <c r="AD345">
        <v>325</v>
      </c>
      <c r="AE345" s="3">
        <f t="shared" si="161"/>
        <v>0</v>
      </c>
      <c r="AF345" s="3">
        <f t="shared" si="162"/>
        <v>0</v>
      </c>
      <c r="AG345" s="3">
        <f t="shared" si="163"/>
        <v>0</v>
      </c>
      <c r="AH345" s="3">
        <f t="shared" si="154"/>
        <v>243865.33382962839</v>
      </c>
    </row>
    <row r="346" spans="2:34">
      <c r="B346">
        <v>326</v>
      </c>
      <c r="C346" s="3">
        <f t="shared" si="164"/>
        <v>5625194.6313865855</v>
      </c>
      <c r="D346">
        <f t="shared" si="171"/>
        <v>9.9000000000000005E-2</v>
      </c>
      <c r="E346" s="13">
        <f t="shared" si="165"/>
        <v>8.6498744788083837E-3</v>
      </c>
      <c r="F346" s="15">
        <f t="shared" si="172"/>
        <v>26360070.390059784</v>
      </c>
      <c r="G346" s="16">
        <f t="shared" si="173"/>
        <v>5.9947861731493215E-3</v>
      </c>
      <c r="H346" s="17">
        <f t="shared" si="166"/>
        <v>196110.24081424761</v>
      </c>
      <c r="I346" s="17">
        <f t="shared" si="167"/>
        <v>35157.46644616616</v>
      </c>
      <c r="J346" s="2">
        <f t="shared" si="174"/>
        <v>158022.98549757325</v>
      </c>
      <c r="K346" s="2">
        <f t="shared" si="157"/>
        <v>47290.348491040189</v>
      </c>
      <c r="L346" s="15">
        <f>K346/(1-SUM(G$21:G346))</f>
        <v>228011.30012659074</v>
      </c>
      <c r="M346" s="15">
        <f t="shared" si="158"/>
        <v>26132059.089933194</v>
      </c>
      <c r="N346" s="2">
        <f t="shared" si="168"/>
        <v>205313.33398861345</v>
      </c>
      <c r="O346" s="3">
        <f t="shared" si="169"/>
        <v>240470.80043477961</v>
      </c>
      <c r="P346" s="39">
        <f t="shared" si="175"/>
        <v>0</v>
      </c>
      <c r="Q346" s="34">
        <f t="shared" si="150"/>
        <v>0</v>
      </c>
      <c r="R346" s="23">
        <f t="shared" si="170"/>
        <v>0</v>
      </c>
      <c r="S346" s="39">
        <f t="shared" si="176"/>
        <v>0</v>
      </c>
      <c r="T346" s="34">
        <f t="shared" si="151"/>
        <v>0</v>
      </c>
      <c r="U346" s="23">
        <f t="shared" si="159"/>
        <v>0</v>
      </c>
      <c r="V346" s="39">
        <f t="shared" si="177"/>
        <v>0</v>
      </c>
      <c r="W346" s="34">
        <f t="shared" si="152"/>
        <v>0</v>
      </c>
      <c r="X346" s="3">
        <f t="shared" si="160"/>
        <v>0</v>
      </c>
      <c r="Y346" s="39">
        <f t="shared" si="155"/>
        <v>5625194.6313864654</v>
      </c>
      <c r="Z346" s="34">
        <f t="shared" si="156"/>
        <v>205313.33398861345</v>
      </c>
      <c r="AA346" s="3">
        <f t="shared" si="153"/>
        <v>35157.46644616541</v>
      </c>
      <c r="AB346" s="35"/>
      <c r="AD346">
        <v>326</v>
      </c>
      <c r="AE346" s="3">
        <f t="shared" si="161"/>
        <v>0</v>
      </c>
      <c r="AF346" s="3">
        <f t="shared" si="162"/>
        <v>0</v>
      </c>
      <c r="AG346" s="3">
        <f t="shared" si="163"/>
        <v>0</v>
      </c>
      <c r="AH346" s="3">
        <f t="shared" si="154"/>
        <v>240470.80043477885</v>
      </c>
    </row>
    <row r="347" spans="2:34">
      <c r="B347">
        <v>327</v>
      </c>
      <c r="C347" s="3">
        <f t="shared" si="164"/>
        <v>5419881.2973979721</v>
      </c>
      <c r="D347">
        <f t="shared" si="171"/>
        <v>9.9000000000000005E-2</v>
      </c>
      <c r="E347" s="13">
        <f t="shared" si="165"/>
        <v>8.6498744788083837E-3</v>
      </c>
      <c r="F347" s="15">
        <f t="shared" si="172"/>
        <v>26132059.089933194</v>
      </c>
      <c r="G347" s="16">
        <f t="shared" si="173"/>
        <v>6.0353758711966876E-3</v>
      </c>
      <c r="H347" s="17">
        <f t="shared" si="166"/>
        <v>194413.91184719533</v>
      </c>
      <c r="I347" s="17">
        <f t="shared" si="167"/>
        <v>33874.258108737326</v>
      </c>
      <c r="J347" s="2">
        <f t="shared" si="174"/>
        <v>157716.79889606888</v>
      </c>
      <c r="K347" s="2">
        <f t="shared" si="157"/>
        <v>45517.062398883128</v>
      </c>
      <c r="L347" s="15">
        <f>K347/(1-SUM(G$21:G347))</f>
        <v>226039.0310007465</v>
      </c>
      <c r="M347" s="15">
        <f t="shared" si="158"/>
        <v>25906020.058932446</v>
      </c>
      <c r="N347" s="2">
        <f t="shared" si="168"/>
        <v>203233.86129495202</v>
      </c>
      <c r="O347" s="3">
        <f t="shared" si="169"/>
        <v>237108.11940368934</v>
      </c>
      <c r="P347" s="39">
        <f t="shared" si="175"/>
        <v>0</v>
      </c>
      <c r="Q347" s="34">
        <f t="shared" si="150"/>
        <v>0</v>
      </c>
      <c r="R347" s="23">
        <f t="shared" si="170"/>
        <v>0</v>
      </c>
      <c r="S347" s="39">
        <f t="shared" si="176"/>
        <v>0</v>
      </c>
      <c r="T347" s="34">
        <f t="shared" si="151"/>
        <v>0</v>
      </c>
      <c r="U347" s="23">
        <f t="shared" si="159"/>
        <v>0</v>
      </c>
      <c r="V347" s="39">
        <f t="shared" si="177"/>
        <v>0</v>
      </c>
      <c r="W347" s="34">
        <f t="shared" si="152"/>
        <v>0</v>
      </c>
      <c r="X347" s="3">
        <f t="shared" si="160"/>
        <v>0</v>
      </c>
      <c r="Y347" s="39">
        <f t="shared" si="155"/>
        <v>5419881.2973978519</v>
      </c>
      <c r="Z347" s="34">
        <f t="shared" si="156"/>
        <v>203233.86129495202</v>
      </c>
      <c r="AA347" s="3">
        <f t="shared" si="153"/>
        <v>33874.258108736576</v>
      </c>
      <c r="AB347" s="35"/>
      <c r="AD347">
        <v>327</v>
      </c>
      <c r="AE347" s="3">
        <f t="shared" si="161"/>
        <v>0</v>
      </c>
      <c r="AF347" s="3">
        <f t="shared" si="162"/>
        <v>0</v>
      </c>
      <c r="AG347" s="3">
        <f t="shared" si="163"/>
        <v>0</v>
      </c>
      <c r="AH347" s="3">
        <f t="shared" si="154"/>
        <v>237108.11940368859</v>
      </c>
    </row>
    <row r="348" spans="2:34">
      <c r="B348">
        <v>328</v>
      </c>
      <c r="C348" s="3">
        <f t="shared" si="164"/>
        <v>5216647.4361030199</v>
      </c>
      <c r="D348">
        <f t="shared" si="171"/>
        <v>9.9000000000000005E-2</v>
      </c>
      <c r="E348" s="13">
        <f t="shared" si="165"/>
        <v>8.6498744788083837E-3</v>
      </c>
      <c r="F348" s="15">
        <f t="shared" si="172"/>
        <v>25906020.058932446</v>
      </c>
      <c r="G348" s="16">
        <f t="shared" si="173"/>
        <v>6.0762403953245848E-3</v>
      </c>
      <c r="H348" s="17">
        <f t="shared" si="166"/>
        <v>192732.25591278283</v>
      </c>
      <c r="I348" s="17">
        <f t="shared" si="167"/>
        <v>32604.046475643874</v>
      </c>
      <c r="J348" s="2">
        <f t="shared" si="174"/>
        <v>157411.20556417431</v>
      </c>
      <c r="K348" s="2">
        <f t="shared" si="157"/>
        <v>43761.758352800694</v>
      </c>
      <c r="L348" s="15">
        <f>K348/(1-SUM(G$21:G348))</f>
        <v>224083.82175527926</v>
      </c>
      <c r="M348" s="15">
        <f t="shared" si="158"/>
        <v>25681936.237177167</v>
      </c>
      <c r="N348" s="2">
        <f t="shared" si="168"/>
        <v>201172.96391697502</v>
      </c>
      <c r="O348" s="3">
        <f t="shared" si="169"/>
        <v>233777.01039261889</v>
      </c>
      <c r="P348" s="39">
        <f t="shared" si="175"/>
        <v>0</v>
      </c>
      <c r="Q348" s="34">
        <f t="shared" si="150"/>
        <v>0</v>
      </c>
      <c r="R348" s="23">
        <f t="shared" si="170"/>
        <v>0</v>
      </c>
      <c r="S348" s="39">
        <f t="shared" si="176"/>
        <v>0</v>
      </c>
      <c r="T348" s="34">
        <f t="shared" si="151"/>
        <v>0</v>
      </c>
      <c r="U348" s="23">
        <f t="shared" si="159"/>
        <v>0</v>
      </c>
      <c r="V348" s="39">
        <f t="shared" si="177"/>
        <v>0</v>
      </c>
      <c r="W348" s="34">
        <f t="shared" si="152"/>
        <v>0</v>
      </c>
      <c r="X348" s="3">
        <f t="shared" si="160"/>
        <v>0</v>
      </c>
      <c r="Y348" s="39">
        <f t="shared" si="155"/>
        <v>5216647.4361028997</v>
      </c>
      <c r="Z348" s="34">
        <f t="shared" si="156"/>
        <v>201172.96391697502</v>
      </c>
      <c r="AA348" s="3">
        <f t="shared" si="153"/>
        <v>32604.046475643121</v>
      </c>
      <c r="AB348" s="35"/>
      <c r="AD348">
        <v>328</v>
      </c>
      <c r="AE348" s="3">
        <f t="shared" si="161"/>
        <v>0</v>
      </c>
      <c r="AF348" s="3">
        <f t="shared" si="162"/>
        <v>0</v>
      </c>
      <c r="AG348" s="3">
        <f t="shared" si="163"/>
        <v>0</v>
      </c>
      <c r="AH348" s="3">
        <f t="shared" si="154"/>
        <v>233777.01039261813</v>
      </c>
    </row>
    <row r="349" spans="2:34">
      <c r="B349">
        <v>329</v>
      </c>
      <c r="C349" s="3">
        <f t="shared" si="164"/>
        <v>5015474.4721860457</v>
      </c>
      <c r="D349">
        <f t="shared" si="171"/>
        <v>9.9000000000000005E-2</v>
      </c>
      <c r="E349" s="13">
        <f t="shared" si="165"/>
        <v>8.6498744788083837E-3</v>
      </c>
      <c r="F349" s="15">
        <f t="shared" si="172"/>
        <v>25681936.237177167</v>
      </c>
      <c r="G349" s="16">
        <f t="shared" si="173"/>
        <v>6.1173816063345952E-3</v>
      </c>
      <c r="H349" s="17">
        <f t="shared" si="166"/>
        <v>191065.14609111947</v>
      </c>
      <c r="I349" s="17">
        <f t="shared" si="167"/>
        <v>31346.715451162785</v>
      </c>
      <c r="J349" s="2">
        <f t="shared" si="174"/>
        <v>157106.20435236552</v>
      </c>
      <c r="K349" s="2">
        <f t="shared" si="157"/>
        <v>42024.27568858704</v>
      </c>
      <c r="L349" s="15">
        <f>K349/(1-SUM(G$21:G349))</f>
        <v>222145.5248243651</v>
      </c>
      <c r="M349" s="15">
        <f t="shared" si="158"/>
        <v>25459790.712352801</v>
      </c>
      <c r="N349" s="2">
        <f t="shared" si="168"/>
        <v>199130.48004095256</v>
      </c>
      <c r="O349" s="3">
        <f t="shared" si="169"/>
        <v>230477.19549211534</v>
      </c>
      <c r="P349" s="39">
        <f t="shared" si="175"/>
        <v>0</v>
      </c>
      <c r="Q349" s="34">
        <f t="shared" si="150"/>
        <v>0</v>
      </c>
      <c r="R349" s="23">
        <f t="shared" si="170"/>
        <v>0</v>
      </c>
      <c r="S349" s="39">
        <f t="shared" si="176"/>
        <v>0</v>
      </c>
      <c r="T349" s="34">
        <f t="shared" si="151"/>
        <v>0</v>
      </c>
      <c r="U349" s="23">
        <f t="shared" si="159"/>
        <v>0</v>
      </c>
      <c r="V349" s="39">
        <f t="shared" si="177"/>
        <v>0</v>
      </c>
      <c r="W349" s="34">
        <f t="shared" si="152"/>
        <v>0</v>
      </c>
      <c r="X349" s="3">
        <f t="shared" si="160"/>
        <v>0</v>
      </c>
      <c r="Y349" s="39">
        <f t="shared" si="155"/>
        <v>5015474.4721859246</v>
      </c>
      <c r="Z349" s="34">
        <f t="shared" si="156"/>
        <v>199130.48004095256</v>
      </c>
      <c r="AA349" s="3">
        <f t="shared" si="153"/>
        <v>31346.715451162028</v>
      </c>
      <c r="AB349" s="35"/>
      <c r="AD349">
        <v>329</v>
      </c>
      <c r="AE349" s="3">
        <f t="shared" si="161"/>
        <v>0</v>
      </c>
      <c r="AF349" s="3">
        <f t="shared" si="162"/>
        <v>0</v>
      </c>
      <c r="AG349" s="3">
        <f t="shared" si="163"/>
        <v>0</v>
      </c>
      <c r="AH349" s="3">
        <f t="shared" si="154"/>
        <v>230477.19549211458</v>
      </c>
    </row>
    <row r="350" spans="2:34">
      <c r="B350">
        <v>330</v>
      </c>
      <c r="C350" s="3">
        <f t="shared" si="164"/>
        <v>4816343.9921450932</v>
      </c>
      <c r="D350">
        <f t="shared" si="171"/>
        <v>9.9000000000000005E-2</v>
      </c>
      <c r="E350" s="13">
        <f t="shared" si="165"/>
        <v>8.6498744788083837E-3</v>
      </c>
      <c r="F350" s="15">
        <f t="shared" si="172"/>
        <v>25459790.712352801</v>
      </c>
      <c r="G350" s="16">
        <f t="shared" si="173"/>
        <v>6.1588013776274859E-3</v>
      </c>
      <c r="H350" s="17">
        <f t="shared" si="166"/>
        <v>189412.45656015596</v>
      </c>
      <c r="I350" s="17">
        <f t="shared" si="167"/>
        <v>30102.149950906834</v>
      </c>
      <c r="J350" s="2">
        <f t="shared" si="174"/>
        <v>156801.79411334591</v>
      </c>
      <c r="K350" s="2">
        <f t="shared" si="157"/>
        <v>40304.455141685532</v>
      </c>
      <c r="L350" s="15">
        <f>K350/(1-SUM(G$21:G350))</f>
        <v>220223.99391860608</v>
      </c>
      <c r="M350" s="15">
        <f t="shared" si="158"/>
        <v>25239566.718434196</v>
      </c>
      <c r="N350" s="2">
        <f t="shared" si="168"/>
        <v>197106.24925503143</v>
      </c>
      <c r="O350" s="3">
        <f t="shared" si="169"/>
        <v>227208.39920593827</v>
      </c>
      <c r="P350" s="39">
        <f t="shared" si="175"/>
        <v>0</v>
      </c>
      <c r="Q350" s="34">
        <f t="shared" si="150"/>
        <v>0</v>
      </c>
      <c r="R350" s="23">
        <f t="shared" si="170"/>
        <v>0</v>
      </c>
      <c r="S350" s="39">
        <f t="shared" si="176"/>
        <v>0</v>
      </c>
      <c r="T350" s="34">
        <f t="shared" si="151"/>
        <v>0</v>
      </c>
      <c r="U350" s="23">
        <f t="shared" si="159"/>
        <v>0</v>
      </c>
      <c r="V350" s="39">
        <f t="shared" si="177"/>
        <v>0</v>
      </c>
      <c r="W350" s="34">
        <f t="shared" si="152"/>
        <v>0</v>
      </c>
      <c r="X350" s="3">
        <f t="shared" si="160"/>
        <v>0</v>
      </c>
      <c r="Y350" s="39">
        <f t="shared" si="155"/>
        <v>4816343.9921449721</v>
      </c>
      <c r="Z350" s="34">
        <f t="shared" si="156"/>
        <v>197106.24925503143</v>
      </c>
      <c r="AA350" s="3">
        <f t="shared" si="153"/>
        <v>30102.149950906078</v>
      </c>
      <c r="AB350" s="35"/>
      <c r="AD350">
        <v>330</v>
      </c>
      <c r="AE350" s="3">
        <f t="shared" si="161"/>
        <v>0</v>
      </c>
      <c r="AF350" s="3">
        <f t="shared" si="162"/>
        <v>0</v>
      </c>
      <c r="AG350" s="3">
        <f t="shared" si="163"/>
        <v>0</v>
      </c>
      <c r="AH350" s="3">
        <f t="shared" si="154"/>
        <v>227208.39920593752</v>
      </c>
    </row>
    <row r="351" spans="2:34">
      <c r="B351">
        <v>331</v>
      </c>
      <c r="C351" s="3">
        <f t="shared" si="164"/>
        <v>4619237.7428900618</v>
      </c>
      <c r="D351">
        <f t="shared" si="171"/>
        <v>9.9000000000000005E-2</v>
      </c>
      <c r="E351" s="13">
        <f t="shared" si="165"/>
        <v>8.6498744788083837E-3</v>
      </c>
      <c r="F351" s="15">
        <f t="shared" si="172"/>
        <v>25239566.718434196</v>
      </c>
      <c r="G351" s="16">
        <f t="shared" si="173"/>
        <v>6.2005015952885057E-3</v>
      </c>
      <c r="H351" s="17">
        <f t="shared" si="166"/>
        <v>187774.06258618771</v>
      </c>
      <c r="I351" s="17">
        <f t="shared" si="167"/>
        <v>28870.235893062883</v>
      </c>
      <c r="J351" s="2">
        <f t="shared" si="174"/>
        <v>156497.9737020419</v>
      </c>
      <c r="K351" s="2">
        <f t="shared" si="157"/>
        <v>38602.138835062673</v>
      </c>
      <c r="L351" s="15">
        <f>K351/(1-SUM(G$21:G351))</f>
        <v>218319.08401398911</v>
      </c>
      <c r="M351" s="15">
        <f t="shared" si="158"/>
        <v>25021247.634420209</v>
      </c>
      <c r="N351" s="2">
        <f t="shared" si="168"/>
        <v>195100.11253710458</v>
      </c>
      <c r="O351" s="3">
        <f t="shared" si="169"/>
        <v>223970.34843016748</v>
      </c>
      <c r="P351" s="39">
        <f t="shared" si="175"/>
        <v>0</v>
      </c>
      <c r="Q351" s="34">
        <f t="shared" si="150"/>
        <v>0</v>
      </c>
      <c r="R351" s="23">
        <f t="shared" si="170"/>
        <v>0</v>
      </c>
      <c r="S351" s="39">
        <f t="shared" si="176"/>
        <v>0</v>
      </c>
      <c r="T351" s="34">
        <f t="shared" si="151"/>
        <v>0</v>
      </c>
      <c r="U351" s="23">
        <f t="shared" si="159"/>
        <v>0</v>
      </c>
      <c r="V351" s="39">
        <f t="shared" si="177"/>
        <v>0</v>
      </c>
      <c r="W351" s="34">
        <f t="shared" si="152"/>
        <v>0</v>
      </c>
      <c r="X351" s="3">
        <f t="shared" si="160"/>
        <v>0</v>
      </c>
      <c r="Y351" s="39">
        <f t="shared" si="155"/>
        <v>4619237.7428899407</v>
      </c>
      <c r="Z351" s="34">
        <f t="shared" si="156"/>
        <v>195100.11253710458</v>
      </c>
      <c r="AA351" s="3">
        <f t="shared" si="153"/>
        <v>28870.235893062127</v>
      </c>
      <c r="AB351" s="35"/>
      <c r="AD351">
        <v>331</v>
      </c>
      <c r="AE351" s="3">
        <f t="shared" si="161"/>
        <v>0</v>
      </c>
      <c r="AF351" s="3">
        <f t="shared" si="162"/>
        <v>0</v>
      </c>
      <c r="AG351" s="3">
        <f t="shared" si="163"/>
        <v>0</v>
      </c>
      <c r="AH351" s="3">
        <f t="shared" si="154"/>
        <v>223970.34843016672</v>
      </c>
    </row>
    <row r="352" spans="2:34">
      <c r="B352">
        <v>332</v>
      </c>
      <c r="C352" s="3">
        <f t="shared" si="164"/>
        <v>4424137.6303529581</v>
      </c>
      <c r="D352">
        <f t="shared" si="171"/>
        <v>9.9000000000000005E-2</v>
      </c>
      <c r="E352" s="13">
        <f t="shared" si="165"/>
        <v>8.6498744788083837E-3</v>
      </c>
      <c r="F352" s="15">
        <f t="shared" si="172"/>
        <v>25021247.634420209</v>
      </c>
      <c r="G352" s="16">
        <f t="shared" si="173"/>
        <v>6.2424841581732726E-3</v>
      </c>
      <c r="H352" s="17">
        <f t="shared" si="166"/>
        <v>186149.84051444111</v>
      </c>
      <c r="I352" s="17">
        <f t="shared" si="167"/>
        <v>27650.860189705985</v>
      </c>
      <c r="J352" s="2">
        <f t="shared" si="174"/>
        <v>156194.74197559862</v>
      </c>
      <c r="K352" s="2">
        <f t="shared" si="157"/>
        <v>36917.170267187059</v>
      </c>
      <c r="L352" s="15">
        <f>K352/(1-SUM(G$21:G352))</f>
        <v>216430.65134094059</v>
      </c>
      <c r="M352" s="15">
        <f t="shared" si="158"/>
        <v>24804816.98307927</v>
      </c>
      <c r="N352" s="2">
        <f t="shared" si="168"/>
        <v>193111.91224278568</v>
      </c>
      <c r="O352" s="3">
        <f t="shared" si="169"/>
        <v>220762.77243249165</v>
      </c>
      <c r="P352" s="39">
        <f t="shared" si="175"/>
        <v>0</v>
      </c>
      <c r="Q352" s="34">
        <f t="shared" si="150"/>
        <v>0</v>
      </c>
      <c r="R352" s="23">
        <f t="shared" si="170"/>
        <v>0</v>
      </c>
      <c r="S352" s="39">
        <f t="shared" si="176"/>
        <v>0</v>
      </c>
      <c r="T352" s="34">
        <f t="shared" si="151"/>
        <v>0</v>
      </c>
      <c r="U352" s="23">
        <f t="shared" si="159"/>
        <v>0</v>
      </c>
      <c r="V352" s="39">
        <f t="shared" si="177"/>
        <v>0</v>
      </c>
      <c r="W352" s="34">
        <f t="shared" si="152"/>
        <v>0</v>
      </c>
      <c r="X352" s="3">
        <f t="shared" si="160"/>
        <v>0</v>
      </c>
      <c r="Y352" s="39">
        <f t="shared" si="155"/>
        <v>4424137.6303528361</v>
      </c>
      <c r="Z352" s="34">
        <f t="shared" si="156"/>
        <v>193111.91224278568</v>
      </c>
      <c r="AA352" s="3">
        <f t="shared" si="153"/>
        <v>27650.860189705225</v>
      </c>
      <c r="AB352" s="35"/>
      <c r="AD352">
        <v>332</v>
      </c>
      <c r="AE352" s="3">
        <f t="shared" si="161"/>
        <v>0</v>
      </c>
      <c r="AF352" s="3">
        <f t="shared" si="162"/>
        <v>0</v>
      </c>
      <c r="AG352" s="3">
        <f t="shared" si="163"/>
        <v>0</v>
      </c>
      <c r="AH352" s="3">
        <f t="shared" si="154"/>
        <v>220762.77243249089</v>
      </c>
    </row>
    <row r="353" spans="2:34">
      <c r="B353">
        <v>333</v>
      </c>
      <c r="C353" s="3">
        <f t="shared" si="164"/>
        <v>4231025.7181101721</v>
      </c>
      <c r="D353">
        <f t="shared" si="171"/>
        <v>9.9000000000000005E-2</v>
      </c>
      <c r="E353" s="13">
        <f t="shared" si="165"/>
        <v>8.6498744788083837E-3</v>
      </c>
      <c r="F353" s="15">
        <f t="shared" si="172"/>
        <v>24804816.98307927</v>
      </c>
      <c r="G353" s="16">
        <f t="shared" si="173"/>
        <v>6.2847509779942381E-3</v>
      </c>
      <c r="H353" s="17">
        <f t="shared" si="166"/>
        <v>184539.66775974084</v>
      </c>
      <c r="I353" s="17">
        <f t="shared" si="167"/>
        <v>26443.910738188573</v>
      </c>
      <c r="J353" s="2">
        <f t="shared" si="174"/>
        <v>155892.09779337552</v>
      </c>
      <c r="K353" s="2">
        <f t="shared" si="157"/>
        <v>35249.394300112268</v>
      </c>
      <c r="L353" s="15">
        <f>K353/(1-SUM(G$21:G353))</f>
        <v>214558.55337347556</v>
      </c>
      <c r="M353" s="15">
        <f t="shared" si="158"/>
        <v>24590258.429705795</v>
      </c>
      <c r="N353" s="2">
        <f t="shared" si="168"/>
        <v>191141.49209348779</v>
      </c>
      <c r="O353" s="3">
        <f t="shared" si="169"/>
        <v>217585.40283167636</v>
      </c>
      <c r="P353" s="39">
        <f t="shared" si="175"/>
        <v>0</v>
      </c>
      <c r="Q353" s="34">
        <f t="shared" si="150"/>
        <v>0</v>
      </c>
      <c r="R353" s="23">
        <f t="shared" si="170"/>
        <v>0</v>
      </c>
      <c r="S353" s="39">
        <f t="shared" si="176"/>
        <v>0</v>
      </c>
      <c r="T353" s="34">
        <f t="shared" si="151"/>
        <v>0</v>
      </c>
      <c r="U353" s="23">
        <f t="shared" si="159"/>
        <v>0</v>
      </c>
      <c r="V353" s="39">
        <f t="shared" si="177"/>
        <v>0</v>
      </c>
      <c r="W353" s="34">
        <f t="shared" si="152"/>
        <v>0</v>
      </c>
      <c r="X353" s="3">
        <f t="shared" si="160"/>
        <v>0</v>
      </c>
      <c r="Y353" s="39">
        <f t="shared" si="155"/>
        <v>4231025.7181100501</v>
      </c>
      <c r="Z353" s="34">
        <f t="shared" si="156"/>
        <v>191141.49209348779</v>
      </c>
      <c r="AA353" s="3">
        <f t="shared" si="153"/>
        <v>26443.910738187813</v>
      </c>
      <c r="AB353" s="35"/>
      <c r="AD353">
        <v>333</v>
      </c>
      <c r="AE353" s="3">
        <f t="shared" si="161"/>
        <v>0</v>
      </c>
      <c r="AF353" s="3">
        <f t="shared" si="162"/>
        <v>0</v>
      </c>
      <c r="AG353" s="3">
        <f t="shared" si="163"/>
        <v>0</v>
      </c>
      <c r="AH353" s="3">
        <f t="shared" si="154"/>
        <v>217585.4028316756</v>
      </c>
    </row>
    <row r="354" spans="2:34">
      <c r="B354">
        <v>334</v>
      </c>
      <c r="C354" s="3">
        <f t="shared" si="164"/>
        <v>4039884.2260166844</v>
      </c>
      <c r="D354">
        <f t="shared" si="171"/>
        <v>9.9000000000000005E-2</v>
      </c>
      <c r="E354" s="13">
        <f t="shared" si="165"/>
        <v>8.6498744788083837E-3</v>
      </c>
      <c r="F354" s="15">
        <f t="shared" si="172"/>
        <v>24590258.429705795</v>
      </c>
      <c r="G354" s="16">
        <f t="shared" si="173"/>
        <v>6.3273039794077418E-3</v>
      </c>
      <c r="H354" s="17">
        <f t="shared" si="166"/>
        <v>182943.4227972579</v>
      </c>
      <c r="I354" s="17">
        <f t="shared" si="167"/>
        <v>25249.276412604275</v>
      </c>
      <c r="J354" s="2">
        <f t="shared" si="174"/>
        <v>155590.04001694225</v>
      </c>
      <c r="K354" s="2">
        <f t="shared" si="157"/>
        <v>33598.657147662954</v>
      </c>
      <c r="L354" s="15">
        <f>K354/(1-SUM(G$21:G354))</f>
        <v>212702.64881844132</v>
      </c>
      <c r="M354" s="15">
        <f t="shared" si="158"/>
        <v>24377555.780887354</v>
      </c>
      <c r="N354" s="2">
        <f t="shared" si="168"/>
        <v>189188.6971646052</v>
      </c>
      <c r="O354" s="3">
        <f t="shared" si="169"/>
        <v>214437.97357720946</v>
      </c>
      <c r="P354" s="39">
        <f t="shared" si="175"/>
        <v>0</v>
      </c>
      <c r="Q354" s="34">
        <f t="shared" si="150"/>
        <v>0</v>
      </c>
      <c r="R354" s="23">
        <f t="shared" si="170"/>
        <v>0</v>
      </c>
      <c r="S354" s="39">
        <f t="shared" si="176"/>
        <v>0</v>
      </c>
      <c r="T354" s="34">
        <f t="shared" si="151"/>
        <v>0</v>
      </c>
      <c r="U354" s="23">
        <f t="shared" si="159"/>
        <v>0</v>
      </c>
      <c r="V354" s="39">
        <f t="shared" si="177"/>
        <v>0</v>
      </c>
      <c r="W354" s="34">
        <f t="shared" si="152"/>
        <v>0</v>
      </c>
      <c r="X354" s="3">
        <f t="shared" si="160"/>
        <v>0</v>
      </c>
      <c r="Y354" s="39">
        <f t="shared" si="155"/>
        <v>4039884.2260165624</v>
      </c>
      <c r="Z354" s="34">
        <f t="shared" si="156"/>
        <v>189188.6971646052</v>
      </c>
      <c r="AA354" s="3">
        <f t="shared" si="153"/>
        <v>25249.276412603514</v>
      </c>
      <c r="AB354" s="35"/>
      <c r="AD354">
        <v>334</v>
      </c>
      <c r="AE354" s="3">
        <f t="shared" si="161"/>
        <v>0</v>
      </c>
      <c r="AF354" s="3">
        <f t="shared" si="162"/>
        <v>0</v>
      </c>
      <c r="AG354" s="3">
        <f t="shared" si="163"/>
        <v>0</v>
      </c>
      <c r="AH354" s="3">
        <f t="shared" si="154"/>
        <v>214437.9735772087</v>
      </c>
    </row>
    <row r="355" spans="2:34">
      <c r="B355">
        <v>335</v>
      </c>
      <c r="C355" s="3">
        <f t="shared" si="164"/>
        <v>3850695.5288520791</v>
      </c>
      <c r="D355">
        <f t="shared" si="171"/>
        <v>9.9000000000000005E-2</v>
      </c>
      <c r="E355" s="13">
        <f t="shared" si="165"/>
        <v>8.6498744788083837E-3</v>
      </c>
      <c r="F355" s="15">
        <f t="shared" si="172"/>
        <v>24377555.780887354</v>
      </c>
      <c r="G355" s="16">
        <f t="shared" si="173"/>
        <v>6.3701451001016473E-3</v>
      </c>
      <c r="H355" s="17">
        <f t="shared" si="166"/>
        <v>181360.98515333782</v>
      </c>
      <c r="I355" s="17">
        <f t="shared" si="167"/>
        <v>24066.847055325492</v>
      </c>
      <c r="J355" s="2">
        <f t="shared" si="174"/>
        <v>155288.56751007415</v>
      </c>
      <c r="K355" s="2">
        <f t="shared" si="157"/>
        <v>31964.806363723048</v>
      </c>
      <c r="L355" s="15">
        <f>K355/(1-SUM(G$21:G355))</f>
        <v>210862.79760485291</v>
      </c>
      <c r="M355" s="15">
        <f t="shared" si="158"/>
        <v>24166692.983282503</v>
      </c>
      <c r="N355" s="2">
        <f t="shared" si="168"/>
        <v>187253.37387379719</v>
      </c>
      <c r="O355" s="3">
        <f t="shared" si="169"/>
        <v>211320.22092912268</v>
      </c>
      <c r="P355" s="39">
        <f t="shared" si="175"/>
        <v>0</v>
      </c>
      <c r="Q355" s="34">
        <f t="shared" si="150"/>
        <v>0</v>
      </c>
      <c r="R355" s="23">
        <f t="shared" si="170"/>
        <v>0</v>
      </c>
      <c r="S355" s="39">
        <f t="shared" si="176"/>
        <v>0</v>
      </c>
      <c r="T355" s="34">
        <f t="shared" si="151"/>
        <v>0</v>
      </c>
      <c r="U355" s="23">
        <f t="shared" si="159"/>
        <v>0</v>
      </c>
      <c r="V355" s="39">
        <f t="shared" si="177"/>
        <v>0</v>
      </c>
      <c r="W355" s="34">
        <f t="shared" si="152"/>
        <v>0</v>
      </c>
      <c r="X355" s="3">
        <f t="shared" si="160"/>
        <v>0</v>
      </c>
      <c r="Y355" s="39">
        <f t="shared" si="155"/>
        <v>3850695.5288519571</v>
      </c>
      <c r="Z355" s="34">
        <f t="shared" si="156"/>
        <v>187253.37387379719</v>
      </c>
      <c r="AA355" s="3">
        <f t="shared" si="153"/>
        <v>24066.847055324732</v>
      </c>
      <c r="AB355" s="35"/>
      <c r="AD355">
        <v>335</v>
      </c>
      <c r="AE355" s="3">
        <f t="shared" si="161"/>
        <v>0</v>
      </c>
      <c r="AF355" s="3">
        <f t="shared" si="162"/>
        <v>0</v>
      </c>
      <c r="AG355" s="3">
        <f t="shared" si="163"/>
        <v>0</v>
      </c>
      <c r="AH355" s="3">
        <f t="shared" si="154"/>
        <v>211320.22092912192</v>
      </c>
    </row>
    <row r="356" spans="2:34">
      <c r="B356">
        <v>336</v>
      </c>
      <c r="C356" s="3">
        <f t="shared" si="164"/>
        <v>3663442.1549782818</v>
      </c>
      <c r="D356">
        <f t="shared" si="171"/>
        <v>9.9000000000000005E-2</v>
      </c>
      <c r="E356" s="13">
        <f t="shared" si="165"/>
        <v>8.6498744788083837E-3</v>
      </c>
      <c r="F356" s="15">
        <f t="shared" si="172"/>
        <v>24166692.983282503</v>
      </c>
      <c r="G356" s="16">
        <f t="shared" si="173"/>
        <v>6.4132762908835871E-3</v>
      </c>
      <c r="H356" s="17">
        <f t="shared" si="166"/>
        <v>179792.23539640824</v>
      </c>
      <c r="I356" s="17">
        <f t="shared" si="167"/>
        <v>22896.513468614259</v>
      </c>
      <c r="J356" s="2">
        <f t="shared" si="174"/>
        <v>154987.67913874841</v>
      </c>
      <c r="K356" s="2">
        <f t="shared" si="157"/>
        <v>30347.690830625426</v>
      </c>
      <c r="L356" s="15">
        <f>K356/(1-SUM(G$21:G356))</f>
        <v>209038.86087332183</v>
      </c>
      <c r="M356" s="15">
        <f t="shared" si="158"/>
        <v>23957654.12240918</v>
      </c>
      <c r="N356" s="2">
        <f t="shared" si="168"/>
        <v>185335.36996937383</v>
      </c>
      <c r="O356" s="3">
        <f t="shared" si="169"/>
        <v>208231.88343798809</v>
      </c>
      <c r="P356" s="39">
        <f t="shared" si="175"/>
        <v>0</v>
      </c>
      <c r="Q356" s="34">
        <f t="shared" si="150"/>
        <v>0</v>
      </c>
      <c r="R356" s="23">
        <f t="shared" si="170"/>
        <v>0</v>
      </c>
      <c r="S356" s="39">
        <f t="shared" si="176"/>
        <v>0</v>
      </c>
      <c r="T356" s="34">
        <f t="shared" si="151"/>
        <v>0</v>
      </c>
      <c r="U356" s="23">
        <f t="shared" si="159"/>
        <v>0</v>
      </c>
      <c r="V356" s="39">
        <f t="shared" si="177"/>
        <v>0</v>
      </c>
      <c r="W356" s="34">
        <f t="shared" si="152"/>
        <v>0</v>
      </c>
      <c r="X356" s="3">
        <f t="shared" si="160"/>
        <v>0</v>
      </c>
      <c r="Y356" s="39">
        <f t="shared" si="155"/>
        <v>3663442.1549781598</v>
      </c>
      <c r="Z356" s="34">
        <f t="shared" si="156"/>
        <v>185335.36996937383</v>
      </c>
      <c r="AA356" s="3">
        <f t="shared" si="153"/>
        <v>22896.513468613499</v>
      </c>
      <c r="AB356" s="35"/>
      <c r="AD356">
        <v>336</v>
      </c>
      <c r="AE356" s="3">
        <f t="shared" si="161"/>
        <v>0</v>
      </c>
      <c r="AF356" s="3">
        <f t="shared" si="162"/>
        <v>0</v>
      </c>
      <c r="AG356" s="3">
        <f t="shared" si="163"/>
        <v>0</v>
      </c>
      <c r="AH356" s="3">
        <f t="shared" si="154"/>
        <v>208231.88343798733</v>
      </c>
    </row>
    <row r="357" spans="2:34">
      <c r="B357">
        <v>337</v>
      </c>
      <c r="C357" s="3">
        <f t="shared" si="164"/>
        <v>3478106.7850089078</v>
      </c>
      <c r="D357">
        <f t="shared" si="171"/>
        <v>9.9000000000000005E-2</v>
      </c>
      <c r="E357" s="13">
        <f t="shared" si="165"/>
        <v>8.6498744788083837E-3</v>
      </c>
      <c r="F357" s="15">
        <f t="shared" si="172"/>
        <v>23957654.12240918</v>
      </c>
      <c r="G357" s="16">
        <f t="shared" si="173"/>
        <v>6.4566995157697782E-3</v>
      </c>
      <c r="H357" s="17">
        <f t="shared" si="166"/>
        <v>178237.0551279647</v>
      </c>
      <c r="I357" s="17">
        <f t="shared" si="167"/>
        <v>21738.167406305674</v>
      </c>
      <c r="J357" s="2">
        <f t="shared" si="174"/>
        <v>154687.37377113919</v>
      </c>
      <c r="K357" s="2">
        <f t="shared" si="157"/>
        <v>28747.160747641959</v>
      </c>
      <c r="L357" s="15">
        <f>K357/(1-SUM(G$21:G357))</f>
        <v>207230.70096557582</v>
      </c>
      <c r="M357" s="15">
        <f t="shared" si="158"/>
        <v>23750423.421443604</v>
      </c>
      <c r="N357" s="2">
        <f t="shared" si="168"/>
        <v>183434.53451878115</v>
      </c>
      <c r="O357" s="3">
        <f t="shared" si="169"/>
        <v>205172.70192508682</v>
      </c>
      <c r="P357" s="39">
        <f t="shared" si="175"/>
        <v>0</v>
      </c>
      <c r="Q357" s="34">
        <f t="shared" si="150"/>
        <v>0</v>
      </c>
      <c r="R357" s="23">
        <f t="shared" si="170"/>
        <v>0</v>
      </c>
      <c r="S357" s="39">
        <f t="shared" si="176"/>
        <v>0</v>
      </c>
      <c r="T357" s="34">
        <f t="shared" si="151"/>
        <v>0</v>
      </c>
      <c r="U357" s="23">
        <f t="shared" si="159"/>
        <v>0</v>
      </c>
      <c r="V357" s="39">
        <f t="shared" si="177"/>
        <v>0</v>
      </c>
      <c r="W357" s="34">
        <f t="shared" si="152"/>
        <v>0</v>
      </c>
      <c r="X357" s="3">
        <f t="shared" si="160"/>
        <v>0</v>
      </c>
      <c r="Y357" s="39">
        <f t="shared" si="155"/>
        <v>3478106.7850087858</v>
      </c>
      <c r="Z357" s="34">
        <f t="shared" si="156"/>
        <v>183434.53451878115</v>
      </c>
      <c r="AA357" s="3">
        <f t="shared" si="153"/>
        <v>21738.16740630491</v>
      </c>
      <c r="AB357" s="35"/>
      <c r="AD357">
        <v>337</v>
      </c>
      <c r="AE357" s="3">
        <f t="shared" si="161"/>
        <v>0</v>
      </c>
      <c r="AF357" s="3">
        <f t="shared" si="162"/>
        <v>0</v>
      </c>
      <c r="AG357" s="3">
        <f t="shared" si="163"/>
        <v>0</v>
      </c>
      <c r="AH357" s="3">
        <f t="shared" si="154"/>
        <v>205172.70192508606</v>
      </c>
    </row>
    <row r="358" spans="2:34">
      <c r="B358">
        <v>338</v>
      </c>
      <c r="C358" s="3">
        <f t="shared" si="164"/>
        <v>3294672.2504901267</v>
      </c>
      <c r="D358">
        <f t="shared" si="171"/>
        <v>9.9000000000000005E-2</v>
      </c>
      <c r="E358" s="13">
        <f t="shared" si="165"/>
        <v>8.6498744788083837E-3</v>
      </c>
      <c r="F358" s="15">
        <f t="shared" si="172"/>
        <v>23750423.421443604</v>
      </c>
      <c r="G358" s="16">
        <f t="shared" si="173"/>
        <v>6.5004167520744715E-3</v>
      </c>
      <c r="H358" s="17">
        <f t="shared" si="166"/>
        <v>176695.32697363515</v>
      </c>
      <c r="I358" s="17">
        <f t="shared" si="167"/>
        <v>20591.701565563289</v>
      </c>
      <c r="J358" s="2">
        <f t="shared" si="174"/>
        <v>154387.6502776139</v>
      </c>
      <c r="K358" s="2">
        <f t="shared" si="157"/>
        <v>27163.067619573201</v>
      </c>
      <c r="L358" s="15">
        <f>K358/(1-SUM(G$21:G358))</f>
        <v>205438.18141406958</v>
      </c>
      <c r="M358" s="15">
        <f t="shared" si="158"/>
        <v>23544985.240029536</v>
      </c>
      <c r="N358" s="2">
        <f t="shared" si="168"/>
        <v>181550.7178971871</v>
      </c>
      <c r="O358" s="3">
        <f t="shared" si="169"/>
        <v>202142.4194627504</v>
      </c>
      <c r="P358" s="39">
        <f t="shared" si="175"/>
        <v>0</v>
      </c>
      <c r="Q358" s="34">
        <f t="shared" si="150"/>
        <v>0</v>
      </c>
      <c r="R358" s="23">
        <f t="shared" si="170"/>
        <v>0</v>
      </c>
      <c r="S358" s="39">
        <f t="shared" si="176"/>
        <v>0</v>
      </c>
      <c r="T358" s="34">
        <f t="shared" si="151"/>
        <v>0</v>
      </c>
      <c r="U358" s="23">
        <f t="shared" si="159"/>
        <v>0</v>
      </c>
      <c r="V358" s="39">
        <f t="shared" si="177"/>
        <v>0</v>
      </c>
      <c r="W358" s="34">
        <f t="shared" si="152"/>
        <v>0</v>
      </c>
      <c r="X358" s="3">
        <f t="shared" si="160"/>
        <v>0</v>
      </c>
      <c r="Y358" s="39">
        <f t="shared" si="155"/>
        <v>3294672.2504900047</v>
      </c>
      <c r="Z358" s="34">
        <f t="shared" si="156"/>
        <v>181550.7178971871</v>
      </c>
      <c r="AA358" s="3">
        <f t="shared" si="153"/>
        <v>20591.701565562529</v>
      </c>
      <c r="AB358" s="35"/>
      <c r="AD358">
        <v>338</v>
      </c>
      <c r="AE358" s="3">
        <f t="shared" si="161"/>
        <v>0</v>
      </c>
      <c r="AF358" s="3">
        <f t="shared" si="162"/>
        <v>0</v>
      </c>
      <c r="AG358" s="3">
        <f t="shared" si="163"/>
        <v>0</v>
      </c>
      <c r="AH358" s="3">
        <f t="shared" si="154"/>
        <v>202142.41946274962</v>
      </c>
    </row>
    <row r="359" spans="2:34">
      <c r="B359">
        <v>339</v>
      </c>
      <c r="C359" s="3">
        <f t="shared" si="164"/>
        <v>3113121.5325929392</v>
      </c>
      <c r="D359">
        <f t="shared" si="171"/>
        <v>9.9000000000000005E-2</v>
      </c>
      <c r="E359" s="13">
        <f t="shared" si="165"/>
        <v>8.6498744788083837E-3</v>
      </c>
      <c r="F359" s="15">
        <f t="shared" si="172"/>
        <v>23544985.240029536</v>
      </c>
      <c r="G359" s="16">
        <f t="shared" si="173"/>
        <v>6.5444299904999764E-3</v>
      </c>
      <c r="H359" s="17">
        <f t="shared" si="166"/>
        <v>175166.93457432097</v>
      </c>
      <c r="I359" s="17">
        <f t="shared" si="167"/>
        <v>19457.009578705871</v>
      </c>
      <c r="J359" s="2">
        <f t="shared" si="174"/>
        <v>154088.50753072859</v>
      </c>
      <c r="K359" s="2">
        <f t="shared" si="157"/>
        <v>25595.264245436785</v>
      </c>
      <c r="L359" s="15">
        <f>K359/(1-SUM(G$21:G359))</f>
        <v>203661.16693168486</v>
      </c>
      <c r="M359" s="15">
        <f t="shared" si="158"/>
        <v>23341324.073097851</v>
      </c>
      <c r="N359" s="2">
        <f t="shared" si="168"/>
        <v>179683.77177616538</v>
      </c>
      <c r="O359" s="3">
        <f t="shared" si="169"/>
        <v>199140.78135487126</v>
      </c>
      <c r="P359" s="39">
        <f t="shared" si="175"/>
        <v>0</v>
      </c>
      <c r="Q359" s="34">
        <f t="shared" si="150"/>
        <v>0</v>
      </c>
      <c r="R359" s="23">
        <f t="shared" si="170"/>
        <v>0</v>
      </c>
      <c r="S359" s="39">
        <f t="shared" si="176"/>
        <v>0</v>
      </c>
      <c r="T359" s="34">
        <f t="shared" si="151"/>
        <v>0</v>
      </c>
      <c r="U359" s="23">
        <f t="shared" si="159"/>
        <v>0</v>
      </c>
      <c r="V359" s="39">
        <f t="shared" si="177"/>
        <v>0</v>
      </c>
      <c r="W359" s="34">
        <f t="shared" si="152"/>
        <v>0</v>
      </c>
      <c r="X359" s="3">
        <f t="shared" si="160"/>
        <v>0</v>
      </c>
      <c r="Y359" s="39">
        <f t="shared" si="155"/>
        <v>3113121.5325928177</v>
      </c>
      <c r="Z359" s="34">
        <f t="shared" si="156"/>
        <v>179683.77177616538</v>
      </c>
      <c r="AA359" s="3">
        <f t="shared" si="153"/>
        <v>19457.00957870511</v>
      </c>
      <c r="AB359" s="35"/>
      <c r="AD359">
        <v>339</v>
      </c>
      <c r="AE359" s="3">
        <f t="shared" si="161"/>
        <v>0</v>
      </c>
      <c r="AF359" s="3">
        <f t="shared" si="162"/>
        <v>0</v>
      </c>
      <c r="AG359" s="3">
        <f t="shared" si="163"/>
        <v>0</v>
      </c>
      <c r="AH359" s="3">
        <f t="shared" si="154"/>
        <v>199140.78135487047</v>
      </c>
    </row>
    <row r="360" spans="2:34">
      <c r="B360">
        <v>340</v>
      </c>
      <c r="C360" s="3">
        <f t="shared" si="164"/>
        <v>2933437.7608167739</v>
      </c>
      <c r="D360">
        <f t="shared" si="171"/>
        <v>9.9000000000000005E-2</v>
      </c>
      <c r="E360" s="13">
        <f t="shared" si="165"/>
        <v>8.6498744788083837E-3</v>
      </c>
      <c r="F360" s="15">
        <f t="shared" si="172"/>
        <v>23341324.073097851</v>
      </c>
      <c r="G360" s="16">
        <f t="shared" si="173"/>
        <v>6.5887412352273215E-3</v>
      </c>
      <c r="H360" s="17">
        <f t="shared" si="166"/>
        <v>173651.76257741521</v>
      </c>
      <c r="I360" s="17">
        <f t="shared" si="167"/>
        <v>18333.986005104834</v>
      </c>
      <c r="J360" s="2">
        <f t="shared" si="174"/>
        <v>153789.94440522394</v>
      </c>
      <c r="K360" s="2">
        <f t="shared" si="157"/>
        <v>24043.604707253719</v>
      </c>
      <c r="L360" s="15">
        <f>K360/(1-SUM(G$21:G360))</f>
        <v>201899.52340152004</v>
      </c>
      <c r="M360" s="15">
        <f t="shared" si="158"/>
        <v>23139424.54969633</v>
      </c>
      <c r="N360" s="2">
        <f t="shared" si="168"/>
        <v>177833.54911247766</v>
      </c>
      <c r="O360" s="3">
        <f t="shared" si="169"/>
        <v>196167.53511758251</v>
      </c>
      <c r="P360" s="39">
        <f t="shared" si="175"/>
        <v>0</v>
      </c>
      <c r="Q360" s="34">
        <f t="shared" si="150"/>
        <v>0</v>
      </c>
      <c r="R360" s="23">
        <f t="shared" si="170"/>
        <v>0</v>
      </c>
      <c r="S360" s="39">
        <f t="shared" si="176"/>
        <v>0</v>
      </c>
      <c r="T360" s="34">
        <f t="shared" si="151"/>
        <v>0</v>
      </c>
      <c r="U360" s="23">
        <f t="shared" si="159"/>
        <v>0</v>
      </c>
      <c r="V360" s="39">
        <f t="shared" si="177"/>
        <v>0</v>
      </c>
      <c r="W360" s="34">
        <f t="shared" si="152"/>
        <v>0</v>
      </c>
      <c r="X360" s="3">
        <f t="shared" si="160"/>
        <v>0</v>
      </c>
      <c r="Y360" s="39">
        <f t="shared" si="155"/>
        <v>2933437.7608166523</v>
      </c>
      <c r="Z360" s="34">
        <f t="shared" si="156"/>
        <v>177833.54911247766</v>
      </c>
      <c r="AA360" s="3">
        <f t="shared" si="153"/>
        <v>18333.986005104078</v>
      </c>
      <c r="AB360" s="35"/>
      <c r="AD360">
        <v>340</v>
      </c>
      <c r="AE360" s="3">
        <f t="shared" si="161"/>
        <v>0</v>
      </c>
      <c r="AF360" s="3">
        <f t="shared" si="162"/>
        <v>0</v>
      </c>
      <c r="AG360" s="3">
        <f t="shared" si="163"/>
        <v>0</v>
      </c>
      <c r="AH360" s="3">
        <f t="shared" si="154"/>
        <v>196167.53511758175</v>
      </c>
    </row>
    <row r="361" spans="2:34">
      <c r="B361">
        <v>341</v>
      </c>
      <c r="C361" s="3">
        <f t="shared" si="164"/>
        <v>2755604.2117042965</v>
      </c>
      <c r="D361">
        <f t="shared" si="171"/>
        <v>9.9000000000000005E-2</v>
      </c>
      <c r="E361" s="13">
        <f t="shared" si="165"/>
        <v>8.6498744788083837E-3</v>
      </c>
      <c r="F361" s="15">
        <f t="shared" si="172"/>
        <v>23139424.54969633</v>
      </c>
      <c r="G361" s="16">
        <f t="shared" si="173"/>
        <v>6.6333525040075071E-3</v>
      </c>
      <c r="H361" s="17">
        <f t="shared" si="166"/>
        <v>172149.69662809648</v>
      </c>
      <c r="I361" s="17">
        <f t="shared" si="167"/>
        <v>17222.526323151851</v>
      </c>
      <c r="J361" s="2">
        <f t="shared" si="174"/>
        <v>153491.95977802094</v>
      </c>
      <c r="K361" s="2">
        <f t="shared" si="157"/>
        <v>22507.944358931702</v>
      </c>
      <c r="L361" s="15">
        <f>K361/(1-SUM(G$21:G361))</f>
        <v>200153.11786676777</v>
      </c>
      <c r="M361" s="15">
        <f t="shared" si="158"/>
        <v>22939271.431829561</v>
      </c>
      <c r="N361" s="2">
        <f t="shared" si="168"/>
        <v>175999.90413695265</v>
      </c>
      <c r="O361" s="3">
        <f t="shared" si="169"/>
        <v>193222.43046010452</v>
      </c>
      <c r="P361" s="39">
        <f t="shared" si="175"/>
        <v>0</v>
      </c>
      <c r="Q361" s="34">
        <f t="shared" si="150"/>
        <v>0</v>
      </c>
      <c r="R361" s="23">
        <f t="shared" si="170"/>
        <v>0</v>
      </c>
      <c r="S361" s="39">
        <f t="shared" si="176"/>
        <v>0</v>
      </c>
      <c r="T361" s="34">
        <f t="shared" si="151"/>
        <v>0</v>
      </c>
      <c r="U361" s="23">
        <f t="shared" si="159"/>
        <v>0</v>
      </c>
      <c r="V361" s="39">
        <f t="shared" si="177"/>
        <v>0</v>
      </c>
      <c r="W361" s="34">
        <f t="shared" si="152"/>
        <v>0</v>
      </c>
      <c r="X361" s="3">
        <f t="shared" si="160"/>
        <v>0</v>
      </c>
      <c r="Y361" s="39">
        <f t="shared" si="155"/>
        <v>2755604.2117041745</v>
      </c>
      <c r="Z361" s="34">
        <f t="shared" si="156"/>
        <v>175999.90413695265</v>
      </c>
      <c r="AA361" s="3">
        <f t="shared" si="153"/>
        <v>17222.526323151091</v>
      </c>
      <c r="AB361" s="35"/>
      <c r="AD361">
        <v>341</v>
      </c>
      <c r="AE361" s="3">
        <f t="shared" si="161"/>
        <v>0</v>
      </c>
      <c r="AF361" s="3">
        <f t="shared" si="162"/>
        <v>0</v>
      </c>
      <c r="AG361" s="3">
        <f t="shared" si="163"/>
        <v>0</v>
      </c>
      <c r="AH361" s="3">
        <f t="shared" si="154"/>
        <v>193222.43046010373</v>
      </c>
    </row>
    <row r="362" spans="2:34">
      <c r="B362">
        <v>342</v>
      </c>
      <c r="C362" s="3">
        <f t="shared" si="164"/>
        <v>2579604.3075673436</v>
      </c>
      <c r="D362">
        <f t="shared" si="171"/>
        <v>9.9000000000000005E-2</v>
      </c>
      <c r="E362" s="13">
        <f t="shared" si="165"/>
        <v>8.6498744788083837E-3</v>
      </c>
      <c r="F362" s="15">
        <f t="shared" si="172"/>
        <v>22939271.431829561</v>
      </c>
      <c r="G362" s="16">
        <f t="shared" si="173"/>
        <v>6.6782658282533913E-3</v>
      </c>
      <c r="H362" s="17">
        <f t="shared" si="166"/>
        <v>170660.6233606982</v>
      </c>
      <c r="I362" s="17">
        <f t="shared" si="167"/>
        <v>16122.526922295896</v>
      </c>
      <c r="J362" s="2">
        <f t="shared" si="174"/>
        <v>153194.55252821659</v>
      </c>
      <c r="K362" s="2">
        <f t="shared" si="157"/>
        <v>20988.139815244645</v>
      </c>
      <c r="L362" s="15">
        <f>K362/(1-SUM(G$21:G362))</f>
        <v>198421.81852068039</v>
      </c>
      <c r="M362" s="15">
        <f t="shared" si="158"/>
        <v>22740849.61330888</v>
      </c>
      <c r="N362" s="2">
        <f t="shared" si="168"/>
        <v>174182.69234346124</v>
      </c>
      <c r="O362" s="3">
        <f t="shared" si="169"/>
        <v>190305.21926575713</v>
      </c>
      <c r="P362" s="39">
        <f t="shared" si="175"/>
        <v>0</v>
      </c>
      <c r="Q362" s="34">
        <f t="shared" si="150"/>
        <v>0</v>
      </c>
      <c r="R362" s="23">
        <f t="shared" si="170"/>
        <v>0</v>
      </c>
      <c r="S362" s="39">
        <f t="shared" si="176"/>
        <v>0</v>
      </c>
      <c r="T362" s="34">
        <f t="shared" si="151"/>
        <v>0</v>
      </c>
      <c r="U362" s="23">
        <f t="shared" si="159"/>
        <v>0</v>
      </c>
      <c r="V362" s="39">
        <f t="shared" si="177"/>
        <v>0</v>
      </c>
      <c r="W362" s="34">
        <f t="shared" si="152"/>
        <v>0</v>
      </c>
      <c r="X362" s="3">
        <f t="shared" si="160"/>
        <v>0</v>
      </c>
      <c r="Y362" s="39">
        <f t="shared" si="155"/>
        <v>2579604.307567222</v>
      </c>
      <c r="Z362" s="34">
        <f t="shared" si="156"/>
        <v>174182.69234346124</v>
      </c>
      <c r="AA362" s="3">
        <f t="shared" si="153"/>
        <v>16122.526922295137</v>
      </c>
      <c r="AB362" s="35"/>
      <c r="AD362">
        <v>342</v>
      </c>
      <c r="AE362" s="3">
        <f t="shared" si="161"/>
        <v>0</v>
      </c>
      <c r="AF362" s="3">
        <f t="shared" si="162"/>
        <v>0</v>
      </c>
      <c r="AG362" s="3">
        <f t="shared" si="163"/>
        <v>0</v>
      </c>
      <c r="AH362" s="3">
        <f t="shared" si="154"/>
        <v>190305.21926575637</v>
      </c>
    </row>
    <row r="363" spans="2:34">
      <c r="B363">
        <v>343</v>
      </c>
      <c r="C363" s="3">
        <f t="shared" si="164"/>
        <v>2405421.6152238823</v>
      </c>
      <c r="D363">
        <f t="shared" si="171"/>
        <v>9.9000000000000005E-2</v>
      </c>
      <c r="E363" s="13">
        <f t="shared" si="165"/>
        <v>8.6498744788083837E-3</v>
      </c>
      <c r="F363" s="15">
        <f t="shared" si="172"/>
        <v>22740849.61330888</v>
      </c>
      <c r="G363" s="16">
        <f t="shared" si="173"/>
        <v>6.7234832531321894E-3</v>
      </c>
      <c r="H363" s="17">
        <f t="shared" si="166"/>
        <v>169184.43039015267</v>
      </c>
      <c r="I363" s="17">
        <f t="shared" si="167"/>
        <v>15033.885095149264</v>
      </c>
      <c r="J363" s="2">
        <f t="shared" si="174"/>
        <v>152897.72153707989</v>
      </c>
      <c r="K363" s="2">
        <f t="shared" si="157"/>
        <v>19484.04894090756</v>
      </c>
      <c r="L363" s="15">
        <f>K363/(1-SUM(G$21:G363))</f>
        <v>196705.49469662234</v>
      </c>
      <c r="M363" s="15">
        <f t="shared" si="158"/>
        <v>22544144.11861226</v>
      </c>
      <c r="N363" s="2">
        <f t="shared" si="168"/>
        <v>172381.77047798745</v>
      </c>
      <c r="O363" s="3">
        <f t="shared" si="169"/>
        <v>187415.65557313673</v>
      </c>
      <c r="P363" s="39">
        <f t="shared" si="175"/>
        <v>0</v>
      </c>
      <c r="Q363" s="34">
        <f t="shared" si="150"/>
        <v>0</v>
      </c>
      <c r="R363" s="23">
        <f t="shared" si="170"/>
        <v>0</v>
      </c>
      <c r="S363" s="39">
        <f t="shared" si="176"/>
        <v>0</v>
      </c>
      <c r="T363" s="34">
        <f t="shared" si="151"/>
        <v>0</v>
      </c>
      <c r="U363" s="23">
        <f t="shared" si="159"/>
        <v>0</v>
      </c>
      <c r="V363" s="39">
        <f t="shared" si="177"/>
        <v>0</v>
      </c>
      <c r="W363" s="34">
        <f t="shared" si="152"/>
        <v>0</v>
      </c>
      <c r="X363" s="3">
        <f t="shared" si="160"/>
        <v>0</v>
      </c>
      <c r="Y363" s="39">
        <f t="shared" si="155"/>
        <v>2405421.6152237607</v>
      </c>
      <c r="Z363" s="34">
        <f t="shared" si="156"/>
        <v>172381.77047798745</v>
      </c>
      <c r="AA363" s="3">
        <f t="shared" si="153"/>
        <v>15033.885095148506</v>
      </c>
      <c r="AB363" s="35"/>
      <c r="AD363">
        <v>343</v>
      </c>
      <c r="AE363" s="3">
        <f t="shared" si="161"/>
        <v>0</v>
      </c>
      <c r="AF363" s="3">
        <f t="shared" si="162"/>
        <v>0</v>
      </c>
      <c r="AG363" s="3">
        <f t="shared" si="163"/>
        <v>0</v>
      </c>
      <c r="AH363" s="3">
        <f t="shared" si="154"/>
        <v>187415.65557313594</v>
      </c>
    </row>
    <row r="364" spans="2:34">
      <c r="B364">
        <v>344</v>
      </c>
      <c r="C364" s="3">
        <f t="shared" si="164"/>
        <v>2233039.8447458944</v>
      </c>
      <c r="D364">
        <f t="shared" si="171"/>
        <v>9.9000000000000005E-2</v>
      </c>
      <c r="E364" s="13">
        <f t="shared" si="165"/>
        <v>8.6498744788083837E-3</v>
      </c>
      <c r="F364" s="15">
        <f t="shared" si="172"/>
        <v>22544144.11861226</v>
      </c>
      <c r="G364" s="16">
        <f t="shared" si="173"/>
        <v>6.7690068376586067E-3</v>
      </c>
      <c r="H364" s="17">
        <f t="shared" si="166"/>
        <v>167721.00630350885</v>
      </c>
      <c r="I364" s="17">
        <f t="shared" si="167"/>
        <v>13956.49902966184</v>
      </c>
      <c r="J364" s="2">
        <f t="shared" si="174"/>
        <v>152601.46568804744</v>
      </c>
      <c r="K364" s="2">
        <f t="shared" si="157"/>
        <v>17995.530839745952</v>
      </c>
      <c r="L364" s="15">
        <f>K364/(1-SUM(G$21:G364))</f>
        <v>195004.01685820767</v>
      </c>
      <c r="M364" s="15">
        <f t="shared" si="158"/>
        <v>22349140.101754051</v>
      </c>
      <c r="N364" s="2">
        <f t="shared" si="168"/>
        <v>170596.99652779338</v>
      </c>
      <c r="O364" s="3">
        <f t="shared" si="169"/>
        <v>184553.49555745523</v>
      </c>
      <c r="P364" s="39">
        <f t="shared" si="175"/>
        <v>0</v>
      </c>
      <c r="Q364" s="34">
        <f t="shared" si="150"/>
        <v>0</v>
      </c>
      <c r="R364" s="23">
        <f t="shared" si="170"/>
        <v>0</v>
      </c>
      <c r="S364" s="39">
        <f t="shared" si="176"/>
        <v>0</v>
      </c>
      <c r="T364" s="34">
        <f t="shared" si="151"/>
        <v>0</v>
      </c>
      <c r="U364" s="23">
        <f t="shared" si="159"/>
        <v>0</v>
      </c>
      <c r="V364" s="39">
        <f t="shared" si="177"/>
        <v>0</v>
      </c>
      <c r="W364" s="34">
        <f t="shared" si="152"/>
        <v>0</v>
      </c>
      <c r="X364" s="3">
        <f t="shared" si="160"/>
        <v>0</v>
      </c>
      <c r="Y364" s="39">
        <f t="shared" si="155"/>
        <v>2233039.8447457734</v>
      </c>
      <c r="Z364" s="34">
        <f t="shared" si="156"/>
        <v>170596.99652779338</v>
      </c>
      <c r="AA364" s="3">
        <f t="shared" si="153"/>
        <v>13956.499029661083</v>
      </c>
      <c r="AB364" s="35"/>
      <c r="AD364">
        <v>344</v>
      </c>
      <c r="AE364" s="3">
        <f t="shared" si="161"/>
        <v>0</v>
      </c>
      <c r="AF364" s="3">
        <f t="shared" si="162"/>
        <v>0</v>
      </c>
      <c r="AG364" s="3">
        <f t="shared" si="163"/>
        <v>0</v>
      </c>
      <c r="AH364" s="3">
        <f t="shared" si="154"/>
        <v>184553.49555745447</v>
      </c>
    </row>
    <row r="365" spans="2:34">
      <c r="B365">
        <v>345</v>
      </c>
      <c r="C365" s="3">
        <f t="shared" si="164"/>
        <v>2062442.8482181011</v>
      </c>
      <c r="D365">
        <f t="shared" si="171"/>
        <v>9.9000000000000005E-2</v>
      </c>
      <c r="E365" s="13">
        <f t="shared" si="165"/>
        <v>8.6498744788083837E-3</v>
      </c>
      <c r="F365" s="15">
        <f t="shared" si="172"/>
        <v>22349140.101754051</v>
      </c>
      <c r="G365" s="16">
        <f t="shared" si="173"/>
        <v>6.8148386547885881E-3</v>
      </c>
      <c r="H365" s="17">
        <f t="shared" si="166"/>
        <v>166270.24065152372</v>
      </c>
      <c r="I365" s="17">
        <f t="shared" si="167"/>
        <v>12890.26780136313</v>
      </c>
      <c r="J365" s="2">
        <f t="shared" si="174"/>
        <v>152305.78386671926</v>
      </c>
      <c r="K365" s="2">
        <f t="shared" si="157"/>
        <v>16522.445843958983</v>
      </c>
      <c r="L365" s="15">
        <f>K365/(1-SUM(G$21:G365))</f>
        <v>193317.25658952436</v>
      </c>
      <c r="M365" s="15">
        <f t="shared" si="158"/>
        <v>22155822.845164526</v>
      </c>
      <c r="N365" s="2">
        <f t="shared" si="168"/>
        <v>168828.22971067825</v>
      </c>
      <c r="O365" s="3">
        <f t="shared" si="169"/>
        <v>181718.49751204139</v>
      </c>
      <c r="P365" s="39">
        <f t="shared" si="175"/>
        <v>0</v>
      </c>
      <c r="Q365" s="34">
        <f t="shared" si="150"/>
        <v>0</v>
      </c>
      <c r="R365" s="23">
        <f t="shared" si="170"/>
        <v>0</v>
      </c>
      <c r="S365" s="39">
        <f t="shared" si="176"/>
        <v>0</v>
      </c>
      <c r="T365" s="34">
        <f t="shared" si="151"/>
        <v>0</v>
      </c>
      <c r="U365" s="23">
        <f t="shared" si="159"/>
        <v>0</v>
      </c>
      <c r="V365" s="39">
        <f t="shared" si="177"/>
        <v>0</v>
      </c>
      <c r="W365" s="34">
        <f t="shared" si="152"/>
        <v>0</v>
      </c>
      <c r="X365" s="3">
        <f t="shared" si="160"/>
        <v>0</v>
      </c>
      <c r="Y365" s="39">
        <f t="shared" si="155"/>
        <v>2062442.84821798</v>
      </c>
      <c r="Z365" s="34">
        <f t="shared" si="156"/>
        <v>168828.22971067825</v>
      </c>
      <c r="AA365" s="3">
        <f t="shared" si="153"/>
        <v>12890.267801362374</v>
      </c>
      <c r="AB365" s="35"/>
      <c r="AD365">
        <v>345</v>
      </c>
      <c r="AE365" s="3">
        <f t="shared" si="161"/>
        <v>0</v>
      </c>
      <c r="AF365" s="3">
        <f t="shared" si="162"/>
        <v>0</v>
      </c>
      <c r="AG365" s="3">
        <f t="shared" si="163"/>
        <v>0</v>
      </c>
      <c r="AH365" s="3">
        <f t="shared" si="154"/>
        <v>181718.49751204063</v>
      </c>
    </row>
    <row r="366" spans="2:34">
      <c r="B366">
        <v>346</v>
      </c>
      <c r="C366" s="3">
        <f t="shared" si="164"/>
        <v>1893614.6185074227</v>
      </c>
      <c r="D366">
        <f t="shared" si="171"/>
        <v>9.9000000000000005E-2</v>
      </c>
      <c r="E366" s="13">
        <f t="shared" si="165"/>
        <v>8.6498744788083837E-3</v>
      </c>
      <c r="F366" s="15">
        <f t="shared" si="172"/>
        <v>22155822.845164526</v>
      </c>
      <c r="G366" s="16">
        <f t="shared" si="173"/>
        <v>6.86098079151372E-3</v>
      </c>
      <c r="H366" s="17">
        <f t="shared" si="166"/>
        <v>164832.02394032641</v>
      </c>
      <c r="I366" s="17">
        <f t="shared" si="167"/>
        <v>11835.091365671391</v>
      </c>
      <c r="J366" s="2">
        <f t="shared" si="174"/>
        <v>152010.67496085467</v>
      </c>
      <c r="K366" s="2">
        <f t="shared" si="157"/>
        <v>15064.655503475497</v>
      </c>
      <c r="L366" s="15">
        <f>K366/(1-SUM(G$21:G366))</f>
        <v>191645.08658544178</v>
      </c>
      <c r="M366" s="15">
        <f t="shared" si="158"/>
        <v>21964177.758579083</v>
      </c>
      <c r="N366" s="2">
        <f t="shared" si="168"/>
        <v>167075.33046433015</v>
      </c>
      <c r="O366" s="3">
        <f t="shared" si="169"/>
        <v>178910.42183000155</v>
      </c>
      <c r="P366" s="39">
        <f t="shared" si="175"/>
        <v>0</v>
      </c>
      <c r="Q366" s="34">
        <f t="shared" si="150"/>
        <v>0</v>
      </c>
      <c r="R366" s="23">
        <f t="shared" si="170"/>
        <v>0</v>
      </c>
      <c r="S366" s="39">
        <f t="shared" si="176"/>
        <v>0</v>
      </c>
      <c r="T366" s="34">
        <f t="shared" si="151"/>
        <v>0</v>
      </c>
      <c r="U366" s="23">
        <f t="shared" si="159"/>
        <v>0</v>
      </c>
      <c r="V366" s="39">
        <f t="shared" si="177"/>
        <v>0</v>
      </c>
      <c r="W366" s="34">
        <f t="shared" si="152"/>
        <v>0</v>
      </c>
      <c r="X366" s="3">
        <f t="shared" si="160"/>
        <v>0</v>
      </c>
      <c r="Y366" s="39">
        <f t="shared" si="155"/>
        <v>1893614.6185073017</v>
      </c>
      <c r="Z366" s="34">
        <f t="shared" si="156"/>
        <v>167075.33046433015</v>
      </c>
      <c r="AA366" s="3">
        <f t="shared" si="153"/>
        <v>11835.091365670634</v>
      </c>
      <c r="AB366" s="35"/>
      <c r="AD366">
        <v>346</v>
      </c>
      <c r="AE366" s="3">
        <f t="shared" si="161"/>
        <v>0</v>
      </c>
      <c r="AF366" s="3">
        <f t="shared" si="162"/>
        <v>0</v>
      </c>
      <c r="AG366" s="3">
        <f t="shared" si="163"/>
        <v>0</v>
      </c>
      <c r="AH366" s="3">
        <f t="shared" si="154"/>
        <v>178910.42183000079</v>
      </c>
    </row>
    <row r="367" spans="2:34">
      <c r="B367">
        <v>347</v>
      </c>
      <c r="C367" s="3">
        <f t="shared" si="164"/>
        <v>1726539.2880430925</v>
      </c>
      <c r="D367">
        <f t="shared" si="171"/>
        <v>9.9000000000000005E-2</v>
      </c>
      <c r="E367" s="13">
        <f t="shared" si="165"/>
        <v>8.6498744788083837E-3</v>
      </c>
      <c r="F367" s="15">
        <f t="shared" si="172"/>
        <v>21964177.758579083</v>
      </c>
      <c r="G367" s="16">
        <f t="shared" si="173"/>
        <v>6.9074353489562614E-3</v>
      </c>
      <c r="H367" s="17">
        <f t="shared" si="166"/>
        <v>163406.24762315422</v>
      </c>
      <c r="I367" s="17">
        <f t="shared" si="167"/>
        <v>10790.870550269328</v>
      </c>
      <c r="J367" s="2">
        <f t="shared" si="174"/>
        <v>151716.13786036806</v>
      </c>
      <c r="K367" s="2">
        <f t="shared" si="157"/>
        <v>13622.02257540217</v>
      </c>
      <c r="L367" s="15">
        <f>K367/(1-SUM(G$21:G367))</f>
        <v>189987.38064200236</v>
      </c>
      <c r="M367" s="15">
        <f t="shared" si="158"/>
        <v>21774190.377937082</v>
      </c>
      <c r="N367" s="2">
        <f t="shared" si="168"/>
        <v>165338.16043577023</v>
      </c>
      <c r="O367" s="3">
        <f t="shared" si="169"/>
        <v>176129.03098603955</v>
      </c>
      <c r="P367" s="39">
        <f t="shared" si="175"/>
        <v>0</v>
      </c>
      <c r="Q367" s="34">
        <f t="shared" si="150"/>
        <v>0</v>
      </c>
      <c r="R367" s="23">
        <f t="shared" si="170"/>
        <v>0</v>
      </c>
      <c r="S367" s="39">
        <f t="shared" si="176"/>
        <v>0</v>
      </c>
      <c r="T367" s="34">
        <f t="shared" si="151"/>
        <v>0</v>
      </c>
      <c r="U367" s="23">
        <f t="shared" si="159"/>
        <v>0</v>
      </c>
      <c r="V367" s="39">
        <f t="shared" si="177"/>
        <v>0</v>
      </c>
      <c r="W367" s="34">
        <f t="shared" si="152"/>
        <v>0</v>
      </c>
      <c r="X367" s="3">
        <f t="shared" si="160"/>
        <v>0</v>
      </c>
      <c r="Y367" s="39">
        <f t="shared" si="155"/>
        <v>1726539.2880429714</v>
      </c>
      <c r="Z367" s="34">
        <f t="shared" si="156"/>
        <v>165338.16043577023</v>
      </c>
      <c r="AA367" s="3">
        <f t="shared" si="153"/>
        <v>10790.870550268572</v>
      </c>
      <c r="AB367" s="35"/>
      <c r="AD367">
        <v>347</v>
      </c>
      <c r="AE367" s="3">
        <f t="shared" si="161"/>
        <v>0</v>
      </c>
      <c r="AF367" s="3">
        <f t="shared" si="162"/>
        <v>0</v>
      </c>
      <c r="AG367" s="3">
        <f t="shared" si="163"/>
        <v>0</v>
      </c>
      <c r="AH367" s="3">
        <f t="shared" si="154"/>
        <v>176129.03098603879</v>
      </c>
    </row>
    <row r="368" spans="2:34">
      <c r="B368">
        <v>348</v>
      </c>
      <c r="C368" s="3">
        <f t="shared" si="164"/>
        <v>1561201.1276073223</v>
      </c>
      <c r="D368">
        <f t="shared" si="171"/>
        <v>9.9000000000000005E-2</v>
      </c>
      <c r="E368" s="13">
        <f t="shared" si="165"/>
        <v>8.6498744788083837E-3</v>
      </c>
      <c r="F368" s="15">
        <f t="shared" si="172"/>
        <v>21774190.377937082</v>
      </c>
      <c r="G368" s="16">
        <f t="shared" si="173"/>
        <v>6.9542044424648185E-3</v>
      </c>
      <c r="H368" s="17">
        <f t="shared" si="166"/>
        <v>161992.80409216048</v>
      </c>
      <c r="I368" s="17">
        <f t="shared" si="167"/>
        <v>9757.5070475457633</v>
      </c>
      <c r="J368" s="2">
        <f t="shared" si="174"/>
        <v>151422.17145732476</v>
      </c>
      <c r="K368" s="2">
        <f t="shared" si="157"/>
        <v>12194.411013562989</v>
      </c>
      <c r="L368" s="15">
        <f>K368/(1-SUM(G$21:G368))</f>
        <v>188344.01364689789</v>
      </c>
      <c r="M368" s="15">
        <f t="shared" si="158"/>
        <v>21585846.364290185</v>
      </c>
      <c r="N368" s="2">
        <f t="shared" si="168"/>
        <v>163616.58247088775</v>
      </c>
      <c r="O368" s="3">
        <f t="shared" si="169"/>
        <v>173374.08951843352</v>
      </c>
      <c r="P368" s="39">
        <f t="shared" si="175"/>
        <v>0</v>
      </c>
      <c r="Q368" s="34">
        <f t="shared" si="150"/>
        <v>0</v>
      </c>
      <c r="R368" s="23">
        <f t="shared" si="170"/>
        <v>0</v>
      </c>
      <c r="S368" s="39">
        <f t="shared" si="176"/>
        <v>0</v>
      </c>
      <c r="T368" s="34">
        <f t="shared" si="151"/>
        <v>0</v>
      </c>
      <c r="U368" s="23">
        <f t="shared" si="159"/>
        <v>0</v>
      </c>
      <c r="V368" s="39">
        <f t="shared" si="177"/>
        <v>0</v>
      </c>
      <c r="W368" s="34">
        <f t="shared" si="152"/>
        <v>0</v>
      </c>
      <c r="X368" s="3">
        <f t="shared" si="160"/>
        <v>0</v>
      </c>
      <c r="Y368" s="39">
        <f t="shared" si="155"/>
        <v>1561201.1276072012</v>
      </c>
      <c r="Z368" s="34">
        <f t="shared" si="156"/>
        <v>163616.58247088775</v>
      </c>
      <c r="AA368" s="3">
        <f t="shared" si="153"/>
        <v>9757.5070475450066</v>
      </c>
      <c r="AB368" s="35"/>
      <c r="AD368">
        <v>348</v>
      </c>
      <c r="AE368" s="3">
        <f t="shared" si="161"/>
        <v>0</v>
      </c>
      <c r="AF368" s="3">
        <f t="shared" si="162"/>
        <v>0</v>
      </c>
      <c r="AG368" s="3">
        <f t="shared" si="163"/>
        <v>0</v>
      </c>
      <c r="AH368" s="3">
        <f t="shared" si="154"/>
        <v>173374.08951843277</v>
      </c>
    </row>
    <row r="369" spans="2:34">
      <c r="B369">
        <v>349</v>
      </c>
      <c r="C369" s="3">
        <f t="shared" si="164"/>
        <v>1397584.5451364347</v>
      </c>
      <c r="D369">
        <f t="shared" si="171"/>
        <v>9.9000000000000005E-2</v>
      </c>
      <c r="E369" s="13">
        <f t="shared" si="165"/>
        <v>8.6498744788083837E-3</v>
      </c>
      <c r="F369" s="15">
        <f t="shared" si="172"/>
        <v>21585846.364290185</v>
      </c>
      <c r="G369" s="16">
        <f t="shared" si="173"/>
        <v>7.0012902017106762E-3</v>
      </c>
      <c r="H369" s="17">
        <f t="shared" si="166"/>
        <v>160591.5866702926</v>
      </c>
      <c r="I369" s="17">
        <f t="shared" si="167"/>
        <v>8734.9034071027163</v>
      </c>
      <c r="J369" s="2">
        <f t="shared" si="174"/>
        <v>151128.77464593691</v>
      </c>
      <c r="K369" s="2">
        <f t="shared" si="157"/>
        <v>10781.685958129197</v>
      </c>
      <c r="L369" s="15">
        <f>K369/(1-SUM(G$21:G369))</f>
        <v>186714.86157002515</v>
      </c>
      <c r="M369" s="15">
        <f t="shared" si="158"/>
        <v>21399131.502720159</v>
      </c>
      <c r="N369" s="2">
        <f t="shared" si="168"/>
        <v>161910.46060406612</v>
      </c>
      <c r="O369" s="3">
        <f t="shared" si="169"/>
        <v>170645.36401116883</v>
      </c>
      <c r="P369" s="39">
        <f t="shared" si="175"/>
        <v>0</v>
      </c>
      <c r="Q369" s="34">
        <f t="shared" si="150"/>
        <v>0</v>
      </c>
      <c r="R369" s="23">
        <f t="shared" si="170"/>
        <v>0</v>
      </c>
      <c r="S369" s="39">
        <f t="shared" si="176"/>
        <v>0</v>
      </c>
      <c r="T369" s="34">
        <f t="shared" si="151"/>
        <v>0</v>
      </c>
      <c r="U369" s="23">
        <f t="shared" si="159"/>
        <v>0</v>
      </c>
      <c r="V369" s="39">
        <f t="shared" si="177"/>
        <v>0</v>
      </c>
      <c r="W369" s="34">
        <f t="shared" si="152"/>
        <v>0</v>
      </c>
      <c r="X369" s="3">
        <f t="shared" si="160"/>
        <v>0</v>
      </c>
      <c r="Y369" s="39">
        <f t="shared" si="155"/>
        <v>1397584.5451363134</v>
      </c>
      <c r="Z369" s="34">
        <f t="shared" si="156"/>
        <v>161910.46060406612</v>
      </c>
      <c r="AA369" s="3">
        <f t="shared" si="153"/>
        <v>8734.9034071019578</v>
      </c>
      <c r="AB369" s="35"/>
      <c r="AD369">
        <v>349</v>
      </c>
      <c r="AE369" s="3">
        <f t="shared" si="161"/>
        <v>0</v>
      </c>
      <c r="AF369" s="3">
        <f t="shared" si="162"/>
        <v>0</v>
      </c>
      <c r="AG369" s="3">
        <f t="shared" si="163"/>
        <v>0</v>
      </c>
      <c r="AH369" s="3">
        <f t="shared" si="154"/>
        <v>170645.36401116807</v>
      </c>
    </row>
    <row r="370" spans="2:34">
      <c r="B370">
        <v>350</v>
      </c>
      <c r="C370" s="3">
        <f t="shared" si="164"/>
        <v>1235674.0845323687</v>
      </c>
      <c r="D370">
        <f t="shared" si="171"/>
        <v>9.9000000000000005E-2</v>
      </c>
      <c r="E370" s="13">
        <f t="shared" si="165"/>
        <v>8.6498744788083837E-3</v>
      </c>
      <c r="F370" s="15">
        <f t="shared" si="172"/>
        <v>21399131.502720159</v>
      </c>
      <c r="G370" s="16">
        <f t="shared" si="173"/>
        <v>7.0486947707847592E-3</v>
      </c>
      <c r="H370" s="17">
        <f t="shared" si="166"/>
        <v>159202.48960324135</v>
      </c>
      <c r="I370" s="17">
        <f t="shared" si="167"/>
        <v>7722.9630283273036</v>
      </c>
      <c r="J370" s="2">
        <f t="shared" si="174"/>
        <v>150835.946322559</v>
      </c>
      <c r="K370" s="2">
        <f t="shared" si="157"/>
        <v>9383.7137253390356</v>
      </c>
      <c r="L370" s="15">
        <f>K370/(1-SUM(G$21:G370))</f>
        <v>185099.8014541264</v>
      </c>
      <c r="M370" s="15">
        <f t="shared" si="158"/>
        <v>21214031.701266032</v>
      </c>
      <c r="N370" s="2">
        <f t="shared" si="168"/>
        <v>160219.66004789804</v>
      </c>
      <c r="O370" s="3">
        <f t="shared" si="169"/>
        <v>167942.62307622534</v>
      </c>
      <c r="P370" s="39">
        <f t="shared" si="175"/>
        <v>0</v>
      </c>
      <c r="Q370" s="34">
        <f t="shared" si="150"/>
        <v>0</v>
      </c>
      <c r="R370" s="23">
        <f t="shared" si="170"/>
        <v>0</v>
      </c>
      <c r="S370" s="39">
        <f t="shared" si="176"/>
        <v>0</v>
      </c>
      <c r="T370" s="34">
        <f t="shared" si="151"/>
        <v>0</v>
      </c>
      <c r="U370" s="23">
        <f t="shared" si="159"/>
        <v>0</v>
      </c>
      <c r="V370" s="39">
        <f t="shared" si="177"/>
        <v>0</v>
      </c>
      <c r="W370" s="34">
        <f t="shared" si="152"/>
        <v>0</v>
      </c>
      <c r="X370" s="3">
        <f t="shared" si="160"/>
        <v>0</v>
      </c>
      <c r="Y370" s="39">
        <f t="shared" si="155"/>
        <v>1235674.0845322474</v>
      </c>
      <c r="Z370" s="34">
        <f t="shared" si="156"/>
        <v>160219.66004789804</v>
      </c>
      <c r="AA370" s="3">
        <f t="shared" si="153"/>
        <v>7722.963028326546</v>
      </c>
      <c r="AB370" s="35"/>
      <c r="AD370">
        <v>350</v>
      </c>
      <c r="AE370" s="3">
        <f t="shared" si="161"/>
        <v>0</v>
      </c>
      <c r="AF370" s="3">
        <f t="shared" si="162"/>
        <v>0</v>
      </c>
      <c r="AG370" s="3">
        <f t="shared" si="163"/>
        <v>0</v>
      </c>
      <c r="AH370" s="3">
        <f t="shared" si="154"/>
        <v>167942.62307622458</v>
      </c>
    </row>
    <row r="371" spans="2:34">
      <c r="B371">
        <v>351</v>
      </c>
      <c r="C371" s="3">
        <f t="shared" si="164"/>
        <v>1075454.4244844709</v>
      </c>
      <c r="D371">
        <f t="shared" si="171"/>
        <v>9.9000000000000005E-2</v>
      </c>
      <c r="E371" s="13">
        <f t="shared" si="165"/>
        <v>8.6498744788083837E-3</v>
      </c>
      <c r="F371" s="15">
        <f t="shared" si="172"/>
        <v>21214031.701266032</v>
      </c>
      <c r="G371" s="16">
        <f t="shared" si="173"/>
        <v>7.0964203082952825E-3</v>
      </c>
      <c r="H371" s="17">
        <f t="shared" si="166"/>
        <v>157825.40805145889</v>
      </c>
      <c r="I371" s="17">
        <f t="shared" si="167"/>
        <v>6721.5901530279434</v>
      </c>
      <c r="J371" s="2">
        <f t="shared" si="174"/>
        <v>150543.68538568419</v>
      </c>
      <c r="K371" s="2">
        <f t="shared" si="157"/>
        <v>8000.3617973063938</v>
      </c>
      <c r="L371" s="15">
        <f>K371/(1-SUM(G$21:G371))</f>
        <v>183498.7114055093</v>
      </c>
      <c r="M371" s="15">
        <f t="shared" si="158"/>
        <v>21030532.989860523</v>
      </c>
      <c r="N371" s="2">
        <f t="shared" si="168"/>
        <v>158544.04718299059</v>
      </c>
      <c r="O371" s="3">
        <f t="shared" si="169"/>
        <v>165265.63733601852</v>
      </c>
      <c r="P371" s="39">
        <f t="shared" si="175"/>
        <v>0</v>
      </c>
      <c r="Q371" s="34">
        <f t="shared" si="150"/>
        <v>0</v>
      </c>
      <c r="R371" s="23">
        <f t="shared" si="170"/>
        <v>0</v>
      </c>
      <c r="S371" s="39">
        <f t="shared" si="176"/>
        <v>0</v>
      </c>
      <c r="T371" s="34">
        <f t="shared" si="151"/>
        <v>0</v>
      </c>
      <c r="U371" s="23">
        <f t="shared" si="159"/>
        <v>0</v>
      </c>
      <c r="V371" s="39">
        <f t="shared" si="177"/>
        <v>0</v>
      </c>
      <c r="W371" s="34">
        <f t="shared" si="152"/>
        <v>0</v>
      </c>
      <c r="X371" s="3">
        <f t="shared" si="160"/>
        <v>0</v>
      </c>
      <c r="Y371" s="39">
        <f t="shared" si="155"/>
        <v>1075454.4244843493</v>
      </c>
      <c r="Z371" s="34">
        <f t="shared" si="156"/>
        <v>158544.04718299059</v>
      </c>
      <c r="AA371" s="3">
        <f t="shared" si="153"/>
        <v>6721.5901530271831</v>
      </c>
      <c r="AB371" s="35"/>
      <c r="AD371">
        <v>351</v>
      </c>
      <c r="AE371" s="3">
        <f t="shared" si="161"/>
        <v>0</v>
      </c>
      <c r="AF371" s="3">
        <f t="shared" si="162"/>
        <v>0</v>
      </c>
      <c r="AG371" s="3">
        <f t="shared" si="163"/>
        <v>0</v>
      </c>
      <c r="AH371" s="3">
        <f t="shared" si="154"/>
        <v>165265.63733601777</v>
      </c>
    </row>
    <row r="372" spans="2:34">
      <c r="B372">
        <v>352</v>
      </c>
      <c r="C372" s="3">
        <f t="shared" si="164"/>
        <v>916910.37730148027</v>
      </c>
      <c r="D372">
        <f t="shared" si="171"/>
        <v>9.9000000000000005E-2</v>
      </c>
      <c r="E372" s="13">
        <f t="shared" si="165"/>
        <v>8.6498744788083837E-3</v>
      </c>
      <c r="F372" s="15">
        <f t="shared" si="172"/>
        <v>21030532.989860523</v>
      </c>
      <c r="G372" s="16">
        <f t="shared" si="173"/>
        <v>7.1444689874660345E-3</v>
      </c>
      <c r="H372" s="17">
        <f t="shared" si="166"/>
        <v>156460.23808224633</v>
      </c>
      <c r="I372" s="17">
        <f t="shared" si="167"/>
        <v>5730.6898581342512</v>
      </c>
      <c r="J372" s="2">
        <f t="shared" si="174"/>
        <v>150251.99073593985</v>
      </c>
      <c r="K372" s="2">
        <f t="shared" si="157"/>
        <v>6631.4988119176805</v>
      </c>
      <c r="L372" s="15">
        <f>K372/(1-SUM(G$21:G372))</f>
        <v>181911.47058484735</v>
      </c>
      <c r="M372" s="15">
        <f t="shared" si="158"/>
        <v>20848621.519275676</v>
      </c>
      <c r="N372" s="2">
        <f t="shared" si="168"/>
        <v>156883.48954785752</v>
      </c>
      <c r="O372" s="3">
        <f t="shared" si="169"/>
        <v>162614.17940599177</v>
      </c>
      <c r="P372" s="39">
        <f t="shared" si="175"/>
        <v>0</v>
      </c>
      <c r="Q372" s="34">
        <f t="shared" si="150"/>
        <v>0</v>
      </c>
      <c r="R372" s="23">
        <f t="shared" si="170"/>
        <v>0</v>
      </c>
      <c r="S372" s="39">
        <f t="shared" si="176"/>
        <v>0</v>
      </c>
      <c r="T372" s="34">
        <f t="shared" si="151"/>
        <v>0</v>
      </c>
      <c r="U372" s="23">
        <f t="shared" si="159"/>
        <v>0</v>
      </c>
      <c r="V372" s="39">
        <f t="shared" si="177"/>
        <v>0</v>
      </c>
      <c r="W372" s="34">
        <f t="shared" si="152"/>
        <v>0</v>
      </c>
      <c r="X372" s="3">
        <f t="shared" si="160"/>
        <v>0</v>
      </c>
      <c r="Y372" s="39">
        <f t="shared" si="155"/>
        <v>916910.37730135873</v>
      </c>
      <c r="Z372" s="34">
        <f t="shared" si="156"/>
        <v>156883.48954785752</v>
      </c>
      <c r="AA372" s="3">
        <f t="shared" si="153"/>
        <v>5730.6898581334926</v>
      </c>
      <c r="AB372" s="35"/>
      <c r="AD372">
        <v>352</v>
      </c>
      <c r="AE372" s="3">
        <f t="shared" si="161"/>
        <v>0</v>
      </c>
      <c r="AF372" s="3">
        <f t="shared" si="162"/>
        <v>0</v>
      </c>
      <c r="AG372" s="3">
        <f t="shared" si="163"/>
        <v>0</v>
      </c>
      <c r="AH372" s="3">
        <f t="shared" si="154"/>
        <v>162614.17940599102</v>
      </c>
    </row>
    <row r="373" spans="2:34">
      <c r="B373">
        <v>353</v>
      </c>
      <c r="C373" s="3">
        <f t="shared" si="164"/>
        <v>760026.88775362272</v>
      </c>
      <c r="D373">
        <f t="shared" si="171"/>
        <v>9.9000000000000005E-2</v>
      </c>
      <c r="E373" s="13">
        <f t="shared" si="165"/>
        <v>8.6498744788083837E-3</v>
      </c>
      <c r="F373" s="15">
        <f t="shared" si="172"/>
        <v>20848621.519275676</v>
      </c>
      <c r="G373" s="16">
        <f t="shared" si="173"/>
        <v>7.1928429962353352E-3</v>
      </c>
      <c r="H373" s="17">
        <f t="shared" si="166"/>
        <v>155106.87666190957</v>
      </c>
      <c r="I373" s="17">
        <f t="shared" si="167"/>
        <v>4750.168048460142</v>
      </c>
      <c r="J373" s="2">
        <f t="shared" si="174"/>
        <v>149960.86127608333</v>
      </c>
      <c r="K373" s="2">
        <f t="shared" si="157"/>
        <v>5276.9945528161079</v>
      </c>
      <c r="L373" s="15">
        <f>K373/(1-SUM(G$21:G373))</f>
        <v>180337.95919806132</v>
      </c>
      <c r="M373" s="15">
        <f t="shared" si="158"/>
        <v>20668283.560077615</v>
      </c>
      <c r="N373" s="2">
        <f t="shared" si="168"/>
        <v>155237.85582889945</v>
      </c>
      <c r="O373" s="3">
        <f t="shared" si="169"/>
        <v>159988.02387735961</v>
      </c>
      <c r="P373" s="39">
        <f t="shared" si="175"/>
        <v>0</v>
      </c>
      <c r="Q373" s="34">
        <f t="shared" si="150"/>
        <v>0</v>
      </c>
      <c r="R373" s="23">
        <f t="shared" si="170"/>
        <v>0</v>
      </c>
      <c r="S373" s="39">
        <f t="shared" si="176"/>
        <v>0</v>
      </c>
      <c r="T373" s="34">
        <f t="shared" si="151"/>
        <v>0</v>
      </c>
      <c r="U373" s="23">
        <f t="shared" si="159"/>
        <v>0</v>
      </c>
      <c r="V373" s="39">
        <f t="shared" si="177"/>
        <v>0</v>
      </c>
      <c r="W373" s="34">
        <f t="shared" si="152"/>
        <v>0</v>
      </c>
      <c r="X373" s="3">
        <f t="shared" si="160"/>
        <v>0</v>
      </c>
      <c r="Y373" s="39">
        <f t="shared" si="155"/>
        <v>760026.88775350119</v>
      </c>
      <c r="Z373" s="34">
        <f t="shared" si="156"/>
        <v>155237.85582889945</v>
      </c>
      <c r="AA373" s="3">
        <f t="shared" si="153"/>
        <v>4750.1680484593826</v>
      </c>
      <c r="AB373" s="35"/>
      <c r="AD373">
        <v>353</v>
      </c>
      <c r="AE373" s="3">
        <f t="shared" si="161"/>
        <v>0</v>
      </c>
      <c r="AF373" s="3">
        <f t="shared" si="162"/>
        <v>0</v>
      </c>
      <c r="AG373" s="3">
        <f t="shared" si="163"/>
        <v>0</v>
      </c>
      <c r="AH373" s="3">
        <f t="shared" si="154"/>
        <v>159988.02387735885</v>
      </c>
    </row>
    <row r="374" spans="2:34">
      <c r="B374">
        <v>354</v>
      </c>
      <c r="C374" s="3">
        <f t="shared" si="164"/>
        <v>604789.0319247233</v>
      </c>
      <c r="D374">
        <f t="shared" si="171"/>
        <v>9.9000000000000005E-2</v>
      </c>
      <c r="E374" s="13">
        <f t="shared" si="165"/>
        <v>8.6498744788083837E-3</v>
      </c>
      <c r="F374" s="15">
        <f t="shared" si="172"/>
        <v>20668283.560077615</v>
      </c>
      <c r="G374" s="16">
        <f t="shared" si="173"/>
        <v>7.241544537355679E-3</v>
      </c>
      <c r="H374" s="17">
        <f t="shared" si="166"/>
        <v>153765.22164798298</v>
      </c>
      <c r="I374" s="17">
        <f t="shared" si="167"/>
        <v>3779.9314495295203</v>
      </c>
      <c r="J374" s="2">
        <f t="shared" si="174"/>
        <v>149670.29591099825</v>
      </c>
      <c r="K374" s="2">
        <f t="shared" si="157"/>
        <v>3936.7199394726504</v>
      </c>
      <c r="L374" s="15">
        <f>K374/(1-SUM(G$21:G374))</f>
        <v>178778.05848728097</v>
      </c>
      <c r="M374" s="15">
        <f t="shared" si="158"/>
        <v>20489505.501590334</v>
      </c>
      <c r="N374" s="2">
        <f t="shared" si="168"/>
        <v>153607.0158504709</v>
      </c>
      <c r="O374" s="3">
        <f t="shared" si="169"/>
        <v>157386.94730000041</v>
      </c>
      <c r="P374" s="39">
        <f t="shared" si="175"/>
        <v>0</v>
      </c>
      <c r="Q374" s="34">
        <f t="shared" si="150"/>
        <v>0</v>
      </c>
      <c r="R374" s="23">
        <f t="shared" si="170"/>
        <v>0</v>
      </c>
      <c r="S374" s="39">
        <f t="shared" si="176"/>
        <v>0</v>
      </c>
      <c r="T374" s="34">
        <f t="shared" si="151"/>
        <v>0</v>
      </c>
      <c r="U374" s="23">
        <f t="shared" si="159"/>
        <v>0</v>
      </c>
      <c r="V374" s="39">
        <f t="shared" si="177"/>
        <v>0</v>
      </c>
      <c r="W374" s="34">
        <f t="shared" si="152"/>
        <v>0</v>
      </c>
      <c r="X374" s="3">
        <f t="shared" si="160"/>
        <v>0</v>
      </c>
      <c r="Y374" s="39">
        <f t="shared" si="155"/>
        <v>604789.03192460176</v>
      </c>
      <c r="Z374" s="34">
        <f t="shared" si="156"/>
        <v>153607.0158504709</v>
      </c>
      <c r="AA374" s="3">
        <f t="shared" si="153"/>
        <v>3779.9314495287613</v>
      </c>
      <c r="AB374" s="35"/>
      <c r="AD374">
        <v>354</v>
      </c>
      <c r="AE374" s="3">
        <f t="shared" si="161"/>
        <v>0</v>
      </c>
      <c r="AF374" s="3">
        <f t="shared" si="162"/>
        <v>0</v>
      </c>
      <c r="AG374" s="3">
        <f t="shared" si="163"/>
        <v>0</v>
      </c>
      <c r="AH374" s="3">
        <f t="shared" si="154"/>
        <v>157386.94729999965</v>
      </c>
    </row>
    <row r="375" spans="2:34">
      <c r="B375">
        <v>355</v>
      </c>
      <c r="C375" s="3">
        <f t="shared" si="164"/>
        <v>451182.01607425237</v>
      </c>
      <c r="D375">
        <f t="shared" si="171"/>
        <v>9.9000000000000005E-2</v>
      </c>
      <c r="E375" s="13">
        <f t="shared" si="165"/>
        <v>8.6498744788083837E-3</v>
      </c>
      <c r="F375" s="15">
        <f t="shared" si="172"/>
        <v>20489505.501590334</v>
      </c>
      <c r="G375" s="16">
        <f t="shared" si="173"/>
        <v>7.2905758284940248E-3</v>
      </c>
      <c r="H375" s="17">
        <f t="shared" si="166"/>
        <v>152435.17178152036</v>
      </c>
      <c r="I375" s="17">
        <f t="shared" si="167"/>
        <v>2819.887600464077</v>
      </c>
      <c r="J375" s="2">
        <f t="shared" si="174"/>
        <v>149380.29354768983</v>
      </c>
      <c r="K375" s="2">
        <f t="shared" si="157"/>
        <v>2610.5470173429226</v>
      </c>
      <c r="L375" s="15">
        <f>K375/(1-SUM(G$21:G375))</f>
        <v>177231.65072189522</v>
      </c>
      <c r="M375" s="15">
        <f t="shared" si="158"/>
        <v>20312273.850868437</v>
      </c>
      <c r="N375" s="2">
        <f t="shared" si="168"/>
        <v>151990.84056503276</v>
      </c>
      <c r="O375" s="3">
        <f t="shared" si="169"/>
        <v>154810.72816549684</v>
      </c>
      <c r="P375" s="39">
        <f t="shared" si="175"/>
        <v>0</v>
      </c>
      <c r="Q375" s="34">
        <f t="shared" si="150"/>
        <v>0</v>
      </c>
      <c r="R375" s="23">
        <f t="shared" si="170"/>
        <v>0</v>
      </c>
      <c r="S375" s="39">
        <f t="shared" si="176"/>
        <v>0</v>
      </c>
      <c r="T375" s="34">
        <f t="shared" si="151"/>
        <v>0</v>
      </c>
      <c r="U375" s="23">
        <f t="shared" si="159"/>
        <v>0</v>
      </c>
      <c r="V375" s="39">
        <f t="shared" si="177"/>
        <v>0</v>
      </c>
      <c r="W375" s="34">
        <f t="shared" si="152"/>
        <v>0</v>
      </c>
      <c r="X375" s="3">
        <f t="shared" si="160"/>
        <v>0</v>
      </c>
      <c r="Y375" s="39">
        <f t="shared" si="155"/>
        <v>451182.01607413089</v>
      </c>
      <c r="Z375" s="34">
        <f t="shared" si="156"/>
        <v>151990.84056503276</v>
      </c>
      <c r="AA375" s="3">
        <f t="shared" si="153"/>
        <v>2819.887600463318</v>
      </c>
      <c r="AB375" s="35"/>
      <c r="AD375">
        <v>355</v>
      </c>
      <c r="AE375" s="3">
        <f t="shared" si="161"/>
        <v>0</v>
      </c>
      <c r="AF375" s="3">
        <f t="shared" si="162"/>
        <v>0</v>
      </c>
      <c r="AG375" s="3">
        <f t="shared" si="163"/>
        <v>0</v>
      </c>
      <c r="AH375" s="3">
        <f t="shared" si="154"/>
        <v>154810.72816549608</v>
      </c>
    </row>
    <row r="376" spans="2:34">
      <c r="B376">
        <v>356</v>
      </c>
      <c r="C376" s="3">
        <f t="shared" si="164"/>
        <v>299191.17550921958</v>
      </c>
      <c r="D376">
        <f t="shared" si="171"/>
        <v>9.9000000000000005E-2</v>
      </c>
      <c r="E376" s="13">
        <f t="shared" si="165"/>
        <v>8.6498744788083837E-3</v>
      </c>
      <c r="F376" s="15">
        <f t="shared" si="172"/>
        <v>20312273.850868437</v>
      </c>
      <c r="G376" s="16">
        <f t="shared" si="173"/>
        <v>7.3399391023327891E-3</v>
      </c>
      <c r="H376" s="17">
        <f t="shared" si="166"/>
        <v>151116.62667945251</v>
      </c>
      <c r="I376" s="17">
        <f t="shared" si="167"/>
        <v>1869.9448469326223</v>
      </c>
      <c r="J376" s="2">
        <f t="shared" si="174"/>
        <v>149090.85309528105</v>
      </c>
      <c r="K376" s="2">
        <f t="shared" si="157"/>
        <v>1298.348948109237</v>
      </c>
      <c r="L376" s="15">
        <f>K376/(1-SUM(G$21:G376))</f>
        <v>175698.61918976149</v>
      </c>
      <c r="M376" s="15">
        <f t="shared" si="158"/>
        <v>20136575.231678676</v>
      </c>
      <c r="N376" s="2">
        <f t="shared" si="168"/>
        <v>150389.20204339028</v>
      </c>
      <c r="O376" s="3">
        <f t="shared" si="169"/>
        <v>152259.14689032291</v>
      </c>
      <c r="P376" s="39">
        <f t="shared" si="175"/>
        <v>0</v>
      </c>
      <c r="Q376" s="34">
        <f t="shared" si="150"/>
        <v>0</v>
      </c>
      <c r="R376" s="23">
        <f t="shared" si="170"/>
        <v>0</v>
      </c>
      <c r="S376" s="39">
        <f t="shared" si="176"/>
        <v>0</v>
      </c>
      <c r="T376" s="34">
        <f t="shared" si="151"/>
        <v>0</v>
      </c>
      <c r="U376" s="23">
        <f t="shared" si="159"/>
        <v>0</v>
      </c>
      <c r="V376" s="39">
        <f t="shared" si="177"/>
        <v>0</v>
      </c>
      <c r="W376" s="34">
        <f t="shared" si="152"/>
        <v>0</v>
      </c>
      <c r="X376" s="3">
        <f t="shared" si="160"/>
        <v>0</v>
      </c>
      <c r="Y376" s="39">
        <f t="shared" si="155"/>
        <v>299191.1755090981</v>
      </c>
      <c r="Z376" s="34">
        <f t="shared" si="156"/>
        <v>150389.20204339028</v>
      </c>
      <c r="AA376" s="3">
        <f t="shared" si="153"/>
        <v>1869.9448469318631</v>
      </c>
      <c r="AB376" s="35"/>
      <c r="AD376">
        <v>356</v>
      </c>
      <c r="AE376" s="3">
        <f t="shared" si="161"/>
        <v>0</v>
      </c>
      <c r="AF376" s="3">
        <f t="shared" si="162"/>
        <v>0</v>
      </c>
      <c r="AG376" s="3">
        <f t="shared" si="163"/>
        <v>0</v>
      </c>
      <c r="AH376" s="3">
        <f t="shared" si="154"/>
        <v>152259.14689032215</v>
      </c>
    </row>
    <row r="377" spans="2:34" ht="15" thickBot="1">
      <c r="B377">
        <v>357</v>
      </c>
      <c r="C377" s="3">
        <f t="shared" si="164"/>
        <v>148801.9734658293</v>
      </c>
      <c r="D377">
        <f t="shared" si="171"/>
        <v>9.9000000000000005E-2</v>
      </c>
      <c r="E377" s="13">
        <f t="shared" si="165"/>
        <v>8.6498744788083837E-3</v>
      </c>
      <c r="F377" s="15">
        <f t="shared" si="172"/>
        <v>20136575.231678676</v>
      </c>
      <c r="G377" s="16">
        <f t="shared" si="173"/>
        <v>7.389636606671501E-3</v>
      </c>
      <c r="H377" s="17">
        <f t="shared" si="166"/>
        <v>149809.48682701006</v>
      </c>
      <c r="I377" s="17">
        <f t="shared" si="167"/>
        <v>930.01233416143305</v>
      </c>
      <c r="J377" s="2">
        <f t="shared" si="174"/>
        <v>148801.97346500741</v>
      </c>
      <c r="K377" s="2">
        <f t="shared" si="157"/>
        <v>7.1092641237642604E-9</v>
      </c>
      <c r="L377" s="15"/>
      <c r="M377" s="15"/>
      <c r="N377" s="2">
        <f t="shared" si="168"/>
        <v>148801.97346501451</v>
      </c>
      <c r="O377" s="3">
        <f t="shared" si="169"/>
        <v>149731.98579917595</v>
      </c>
      <c r="P377" s="40">
        <f t="shared" si="175"/>
        <v>0</v>
      </c>
      <c r="Q377" s="37">
        <f t="shared" si="150"/>
        <v>0</v>
      </c>
      <c r="R377" s="25">
        <f t="shared" si="170"/>
        <v>0</v>
      </c>
      <c r="S377" s="40">
        <f t="shared" si="176"/>
        <v>0</v>
      </c>
      <c r="T377" s="37">
        <f t="shared" si="151"/>
        <v>0</v>
      </c>
      <c r="U377" s="25">
        <f t="shared" si="159"/>
        <v>0</v>
      </c>
      <c r="V377" s="40">
        <f t="shared" si="177"/>
        <v>0</v>
      </c>
      <c r="W377" s="37">
        <f t="shared" si="152"/>
        <v>0</v>
      </c>
      <c r="X377" s="42">
        <f t="shared" si="160"/>
        <v>0</v>
      </c>
      <c r="Y377" s="40">
        <f t="shared" si="155"/>
        <v>148801.97346570782</v>
      </c>
      <c r="Z377" s="37">
        <f t="shared" si="156"/>
        <v>148801.97346501451</v>
      </c>
      <c r="AA377" s="42">
        <f t="shared" si="153"/>
        <v>930.01233416067396</v>
      </c>
      <c r="AB377" s="38"/>
      <c r="AD377">
        <v>357</v>
      </c>
      <c r="AE377" s="3">
        <f t="shared" si="161"/>
        <v>0</v>
      </c>
      <c r="AF377" s="3">
        <f t="shared" si="162"/>
        <v>0</v>
      </c>
      <c r="AG377" s="3">
        <f t="shared" si="163"/>
        <v>0</v>
      </c>
      <c r="AH377" s="3">
        <f t="shared" si="154"/>
        <v>149731.98579917519</v>
      </c>
    </row>
    <row r="387" spans="15:15">
      <c r="O387" s="18"/>
    </row>
  </sheetData>
  <mergeCells count="4">
    <mergeCell ref="P19:R19"/>
    <mergeCell ref="S19:U19"/>
    <mergeCell ref="V19:X19"/>
    <mergeCell ref="Y19:AB19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J382"/>
  <sheetViews>
    <sheetView topLeftCell="A4" zoomScale="80" zoomScaleNormal="80" workbookViewId="0">
      <selection activeCell="N9" sqref="N9"/>
    </sheetView>
  </sheetViews>
  <sheetFormatPr defaultRowHeight="14.4"/>
  <cols>
    <col min="2" max="2" width="19.6640625" customWidth="1"/>
    <col min="3" max="3" width="18.44140625" bestFit="1" customWidth="1"/>
    <col min="4" max="4" width="7.886718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8" max="18" width="12.6640625" customWidth="1"/>
    <col min="19" max="23" width="10.88671875" customWidth="1"/>
    <col min="24" max="24" width="11.6640625" customWidth="1"/>
    <col min="25" max="26" width="8.6640625" customWidth="1"/>
    <col min="27" max="27" width="14.44140625" bestFit="1" customWidth="1"/>
    <col min="28" max="28" width="12.44140625" customWidth="1"/>
    <col min="29" max="29" width="10.88671875" style="44" customWidth="1"/>
    <col min="30" max="30" width="14.44140625" bestFit="1" customWidth="1"/>
    <col min="31" max="31" width="10.88671875" customWidth="1"/>
    <col min="32" max="32" width="12.88671875" customWidth="1"/>
    <col min="33" max="33" width="9.44140625" bestFit="1" customWidth="1"/>
    <col min="35" max="36" width="10.88671875" bestFit="1" customWidth="1"/>
  </cols>
  <sheetData>
    <row r="2" spans="2:36">
      <c r="B2" s="10" t="s">
        <v>55</v>
      </c>
      <c r="C2" s="2">
        <v>400000000</v>
      </c>
      <c r="D2" s="2"/>
    </row>
    <row r="3" spans="2:36">
      <c r="B3" s="10" t="s">
        <v>56</v>
      </c>
      <c r="C3">
        <v>7.4999999999999997E-2</v>
      </c>
    </row>
    <row r="4" spans="2:36">
      <c r="B4" s="10" t="s">
        <v>70</v>
      </c>
      <c r="C4">
        <v>357</v>
      </c>
      <c r="D4" t="s">
        <v>71</v>
      </c>
    </row>
    <row r="5" spans="2:36">
      <c r="B5" s="10" t="s">
        <v>63</v>
      </c>
      <c r="C5" s="13">
        <v>8.1250000000000003E-2</v>
      </c>
      <c r="D5" t="s">
        <v>65</v>
      </c>
    </row>
    <row r="6" spans="2:36">
      <c r="B6" s="10" t="s">
        <v>64</v>
      </c>
      <c r="C6">
        <v>500</v>
      </c>
      <c r="D6" t="s">
        <v>69</v>
      </c>
    </row>
    <row r="7" spans="2:36">
      <c r="B7" s="10" t="s">
        <v>86</v>
      </c>
      <c r="C7" s="29">
        <f>SUMPRODUCT(B16:B372,N16:N372)/12/C2</f>
        <v>3.6952488668149446</v>
      </c>
    </row>
    <row r="10" spans="2:36" ht="15" thickBot="1">
      <c r="B10" s="10" t="s">
        <v>114</v>
      </c>
      <c r="C10" t="s">
        <v>117</v>
      </c>
      <c r="D10" t="s">
        <v>93</v>
      </c>
      <c r="E10" t="s">
        <v>86</v>
      </c>
    </row>
    <row r="11" spans="2:36">
      <c r="B11" s="30" t="s">
        <v>115</v>
      </c>
      <c r="C11" s="31">
        <v>243800000</v>
      </c>
      <c r="D11" s="32">
        <v>7.4999999999999997E-2</v>
      </c>
      <c r="E11" s="43">
        <f>SUMPRODUCT(B$16:B$372,AB$16:AB$372)/C11/12</f>
        <v>4.9261461381712923</v>
      </c>
      <c r="F11" s="4"/>
    </row>
    <row r="12" spans="2:36" ht="15" thickBot="1">
      <c r="B12" s="36" t="s">
        <v>116</v>
      </c>
      <c r="C12" s="37">
        <v>156200000</v>
      </c>
      <c r="D12" s="38">
        <v>7.4999999999999997E-2</v>
      </c>
      <c r="E12" s="43">
        <f>SUMPRODUCT(B$16:B$372,AE$16:AE$372)/C12/12</f>
        <v>1.7740404496787416</v>
      </c>
    </row>
    <row r="13" spans="2:36" ht="15" thickBot="1"/>
    <row r="14" spans="2:36">
      <c r="R14" t="s">
        <v>69</v>
      </c>
      <c r="AA14" s="71" t="s">
        <v>112</v>
      </c>
      <c r="AB14" s="72"/>
      <c r="AC14" s="73"/>
      <c r="AD14" s="71" t="s">
        <v>113</v>
      </c>
      <c r="AE14" s="72"/>
      <c r="AF14" s="73"/>
    </row>
    <row r="15" spans="2:36">
      <c r="B15" s="11" t="s">
        <v>59</v>
      </c>
      <c r="C15" t="s">
        <v>66</v>
      </c>
      <c r="D15" t="s">
        <v>68</v>
      </c>
      <c r="E15" t="s">
        <v>67</v>
      </c>
      <c r="F15" s="14" t="s">
        <v>72</v>
      </c>
      <c r="G15" s="14" t="s">
        <v>73</v>
      </c>
      <c r="H15" t="s">
        <v>77</v>
      </c>
      <c r="I15" t="s">
        <v>9</v>
      </c>
      <c r="J15" t="s">
        <v>81</v>
      </c>
      <c r="K15" t="s">
        <v>40</v>
      </c>
      <c r="L15" s="14" t="s">
        <v>76</v>
      </c>
      <c r="M15" s="14" t="s">
        <v>74</v>
      </c>
      <c r="N15" t="s">
        <v>79</v>
      </c>
      <c r="O15" t="s">
        <v>80</v>
      </c>
      <c r="Q15" s="11" t="s">
        <v>59</v>
      </c>
      <c r="R15">
        <v>90</v>
      </c>
      <c r="S15">
        <v>100</v>
      </c>
      <c r="T15">
        <v>150</v>
      </c>
      <c r="U15">
        <v>200</v>
      </c>
      <c r="V15">
        <v>250</v>
      </c>
      <c r="W15">
        <v>300</v>
      </c>
      <c r="X15" t="s">
        <v>110</v>
      </c>
      <c r="Y15" t="s">
        <v>111</v>
      </c>
      <c r="AA15" s="22" t="s">
        <v>94</v>
      </c>
      <c r="AB15" t="s">
        <v>10</v>
      </c>
      <c r="AC15" s="45" t="s">
        <v>9</v>
      </c>
      <c r="AD15" s="22" t="s">
        <v>94</v>
      </c>
      <c r="AE15" t="s">
        <v>10</v>
      </c>
      <c r="AF15" s="35" t="s">
        <v>9</v>
      </c>
      <c r="AH15" t="s">
        <v>118</v>
      </c>
      <c r="AI15" t="s">
        <v>119</v>
      </c>
      <c r="AJ15" t="s">
        <v>120</v>
      </c>
    </row>
    <row r="16" spans="2:36">
      <c r="B16">
        <v>1</v>
      </c>
      <c r="C16" s="3">
        <f>$C$2</f>
        <v>400000000</v>
      </c>
      <c r="D16">
        <f>MIN(B16+3,30)*0.002*$C$6/100</f>
        <v>0.04</v>
      </c>
      <c r="E16" s="13">
        <f>1-(1-D16)^(1/12)</f>
        <v>3.3960531989175591E-3</v>
      </c>
      <c r="F16" s="15">
        <f>C16</f>
        <v>400000000</v>
      </c>
      <c r="G16" s="16">
        <f>$C$5/12*(1+$C$5/12)^(B16-1)/((1+$C$5/12)^$C$4-1)</f>
        <v>6.6883727119583861E-4</v>
      </c>
      <c r="H16" s="17">
        <f>F16*$C$5/12*(1+$C$5/12)^$C$4/((1+$C$5/12)^$C$4-1)</f>
        <v>2975868.241811669</v>
      </c>
      <c r="I16" s="17">
        <f>C16*$C$3/12</f>
        <v>2500000</v>
      </c>
      <c r="J16" s="2">
        <f>F16*G16</f>
        <v>267534.90847833542</v>
      </c>
      <c r="K16" s="2">
        <f>(C16-J16)*E16</f>
        <v>1357512.7167852637</v>
      </c>
      <c r="L16" s="15">
        <f>K16/(1-SUM(G$16:G16))</f>
        <v>1358421.2795670237</v>
      </c>
      <c r="M16" s="15">
        <f>F16-L16</f>
        <v>398641578.720433</v>
      </c>
      <c r="N16" s="2">
        <f>J16+K16</f>
        <v>1625047.6252635992</v>
      </c>
      <c r="O16" s="3">
        <f>N16+I16</f>
        <v>4125047.6252635992</v>
      </c>
      <c r="P16" s="3"/>
      <c r="Q16">
        <v>1</v>
      </c>
      <c r="R16" s="2">
        <v>508169.51779988996</v>
      </c>
      <c r="S16" s="2">
        <v>535005.36584776617</v>
      </c>
      <c r="T16" s="2">
        <v>669482.90639822185</v>
      </c>
      <c r="U16" s="2">
        <v>804460.44936523028</v>
      </c>
      <c r="V16" s="2">
        <v>939941.89772027032</v>
      </c>
      <c r="W16" s="2">
        <v>1075931.2009861802</v>
      </c>
      <c r="X16" s="3">
        <f>MIN(R16,S16,T16,U16,V16,W16)</f>
        <v>508169.51779988996</v>
      </c>
      <c r="Y16">
        <f>IF(X16=R16,R$15, IF(X16=S16,S$15, IF(X16=T16,T$15,IF(X16=U16,U$15, IF(X16=V16,V$15,W$15)))))</f>
        <v>90</v>
      </c>
      <c r="AA16" s="39">
        <f>C11</f>
        <v>243800000</v>
      </c>
      <c r="AB16" s="3">
        <f>IF(AD16&gt;AE16, MIN(N16,X16,AA16), N16-AE16)</f>
        <v>508169.51779988996</v>
      </c>
      <c r="AC16" s="46">
        <f>AA16*$D$11/12</f>
        <v>1523750</v>
      </c>
      <c r="AD16" s="39">
        <f>C12</f>
        <v>156200000</v>
      </c>
      <c r="AE16" s="3">
        <f>MIN(N16-MIN(N16,X16,AA16),AD16)</f>
        <v>1116878.1074637093</v>
      </c>
      <c r="AF16" s="23">
        <f>AD16*$D$12/12</f>
        <v>976250</v>
      </c>
      <c r="AG16" s="3"/>
      <c r="AH16">
        <v>1</v>
      </c>
      <c r="AI16" s="3">
        <f>AB16+AC16</f>
        <v>2031919.5177998899</v>
      </c>
      <c r="AJ16" s="3">
        <f>AE16+AF16</f>
        <v>2093128.1074637093</v>
      </c>
    </row>
    <row r="17" spans="2:36">
      <c r="B17">
        <v>2</v>
      </c>
      <c r="C17" s="3">
        <f>C16-J16-K16</f>
        <v>398374952.37473643</v>
      </c>
      <c r="D17">
        <f>MIN(B17+3,30)*0.002*$C$6/100</f>
        <v>0.05</v>
      </c>
      <c r="E17" s="13">
        <f t="shared" ref="E17:E80" si="0">1-(1-D17)^(1/12)</f>
        <v>4.2653187775606449E-3</v>
      </c>
      <c r="F17" s="15">
        <f>M16</f>
        <v>398641578.720433</v>
      </c>
      <c r="G17" s="16">
        <f>$C$5/12*(1+$C$5/12)^(B17-1)/((1+$C$5/12)^$C$4-1)</f>
        <v>6.7336585688622711E-4</v>
      </c>
      <c r="H17" s="17">
        <f t="shared" ref="H17:H80" si="1">F17*$C$5/12*(1+$C$5/12)^$C$4/((1+$C$5/12)^$C$4-1)</f>
        <v>2965762.0349495076</v>
      </c>
      <c r="I17" s="17">
        <f t="shared" ref="I17:I80" si="2">C17*$C$3/12</f>
        <v>2489843.4523421028</v>
      </c>
      <c r="J17" s="2">
        <f>F17*G17</f>
        <v>268431.62824556272</v>
      </c>
      <c r="K17" s="2">
        <f>(C17-J17)*E17</f>
        <v>1698051.2184093439</v>
      </c>
      <c r="L17" s="15">
        <f>K17/(1-SUM(G$16:G17))</f>
        <v>1700333.4112326829</v>
      </c>
      <c r="M17" s="15">
        <f>F17-L17</f>
        <v>396941245.30920029</v>
      </c>
      <c r="N17" s="2">
        <f t="shared" ref="N17:N80" si="3">J17+K17</f>
        <v>1966482.8466549066</v>
      </c>
      <c r="O17" s="3">
        <f t="shared" ref="O17:O80" si="4">N17+I17</f>
        <v>4456326.2989970092</v>
      </c>
      <c r="P17" s="3"/>
      <c r="Q17">
        <v>2</v>
      </c>
      <c r="R17" s="2">
        <v>569843.42768429406</v>
      </c>
      <c r="S17" s="2">
        <v>603363.8262290596</v>
      </c>
      <c r="T17" s="2">
        <v>771364.96895374428</v>
      </c>
      <c r="U17" s="2">
        <v>940035.88702796539</v>
      </c>
      <c r="V17" s="2">
        <v>1109382.8237491518</v>
      </c>
      <c r="W17" s="2">
        <v>1279412.1143999181</v>
      </c>
      <c r="X17" s="3">
        <f t="shared" ref="X17:X80" si="5">MIN(R17,S17,T17,U17,V17,W17)</f>
        <v>569843.42768429406</v>
      </c>
      <c r="Y17">
        <f t="shared" ref="Y17:Y80" si="6">IF(X17=R17,R$15, IF(X17=S17,S$15, IF(X17=T17,T$15,IF(X17=U17,U$15, IF(X17=V17,V$15,W$15)))))</f>
        <v>90</v>
      </c>
      <c r="AA17" s="39">
        <f>AA16-AB16</f>
        <v>243291830.48220012</v>
      </c>
      <c r="AB17" s="3">
        <f t="shared" ref="AB17:AB80" si="7">IF(AD17&gt;AE17, MIN(N17,X17,AA17), N17-AE17)</f>
        <v>569843.42768429406</v>
      </c>
      <c r="AC17" s="46">
        <f>AA17*$D$11/12</f>
        <v>1520573.9405137505</v>
      </c>
      <c r="AD17" s="39">
        <f>AD16-AE16</f>
        <v>155083121.89253628</v>
      </c>
      <c r="AE17" s="3">
        <f t="shared" ref="AE17:AE80" si="8">MIN(N17-MIN(N17,X17,AA17),AD17)</f>
        <v>1396639.4189706126</v>
      </c>
      <c r="AF17" s="23">
        <f>AD17*$D$12/12</f>
        <v>969269.51182835177</v>
      </c>
      <c r="AG17" s="3"/>
      <c r="AH17">
        <v>2</v>
      </c>
      <c r="AI17" s="3">
        <f t="shared" ref="AI17:AI80" si="9">AB17+AC17</f>
        <v>2090417.3681980446</v>
      </c>
      <c r="AJ17" s="3">
        <f t="shared" ref="AJ17:AJ80" si="10">AE17+AF17</f>
        <v>2365908.9307989646</v>
      </c>
    </row>
    <row r="18" spans="2:36">
      <c r="B18">
        <v>3</v>
      </c>
      <c r="C18" s="3">
        <f t="shared" ref="C18:C81" si="11">C17-J17-K17</f>
        <v>396408469.52808148</v>
      </c>
      <c r="D18">
        <f t="shared" ref="D18:D81" si="12">MIN(B18+3,30)*0.002*$C$6/100</f>
        <v>0.06</v>
      </c>
      <c r="E18" s="13">
        <f t="shared" si="0"/>
        <v>5.1430128318229462E-3</v>
      </c>
      <c r="F18" s="15">
        <f t="shared" ref="F18:F81" si="13">M17</f>
        <v>396941245.30920029</v>
      </c>
      <c r="G18" s="16">
        <f t="shared" ref="G18:G81" si="14">$C$5/12*(1+$C$5/12)^(B18-1)/((1+$C$5/12)^$C$4-1)</f>
        <v>6.7792510487556105E-4</v>
      </c>
      <c r="H18" s="17">
        <f t="shared" si="1"/>
        <v>2953112.1144520603</v>
      </c>
      <c r="I18" s="17">
        <f t="shared" si="2"/>
        <v>2477552.9345505093</v>
      </c>
      <c r="J18" s="2">
        <f t="shared" ref="J18:J81" si="15">F18*G18</f>
        <v>269096.43535567541</v>
      </c>
      <c r="K18" s="2">
        <f t="shared" ref="K18:K81" si="16">(C18-J18)*E18</f>
        <v>2037349.8790061865</v>
      </c>
      <c r="L18" s="15">
        <f>K18/(1-SUM(G$16:G18))</f>
        <v>2041473.9181049969</v>
      </c>
      <c r="M18" s="15">
        <f t="shared" ref="M18:M81" si="17">F18-L18</f>
        <v>394899771.39109528</v>
      </c>
      <c r="N18" s="2">
        <f t="shared" si="3"/>
        <v>2306446.3143618619</v>
      </c>
      <c r="O18" s="3">
        <f t="shared" si="4"/>
        <v>4783999.2489123717</v>
      </c>
      <c r="P18" s="3"/>
      <c r="Q18">
        <v>3</v>
      </c>
      <c r="R18" s="2">
        <v>631377.11075313378</v>
      </c>
      <c r="S18" s="2">
        <v>671561.80470303027</v>
      </c>
      <c r="T18" s="2">
        <v>872975.54764572938</v>
      </c>
      <c r="U18" s="2">
        <v>1075212.8973825315</v>
      </c>
      <c r="V18" s="2">
        <v>1278282.8217494767</v>
      </c>
      <c r="W18" s="2">
        <v>1482194.4479324569</v>
      </c>
      <c r="X18" s="3">
        <f t="shared" si="5"/>
        <v>631377.11075313378</v>
      </c>
      <c r="Y18">
        <f t="shared" si="6"/>
        <v>90</v>
      </c>
      <c r="AA18" s="39">
        <f t="shared" ref="AA18:AA81" si="18">AA17-AB17</f>
        <v>242721987.05451581</v>
      </c>
      <c r="AB18" s="3">
        <f t="shared" si="7"/>
        <v>631377.11075313378</v>
      </c>
      <c r="AC18" s="46">
        <f t="shared" ref="AC18:AC81" si="19">AA18*$D$11/12</f>
        <v>1517012.4190907236</v>
      </c>
      <c r="AD18" s="39">
        <f t="shared" ref="AD18:AD81" si="20">AD17-AE17</f>
        <v>153686482.47356567</v>
      </c>
      <c r="AE18" s="3">
        <f t="shared" si="8"/>
        <v>1675069.203608728</v>
      </c>
      <c r="AF18" s="23">
        <f t="shared" ref="AF18:AF81" si="21">AD18*$D$12/12</f>
        <v>960540.51545978535</v>
      </c>
      <c r="AH18">
        <v>3</v>
      </c>
      <c r="AI18" s="3">
        <f t="shared" si="9"/>
        <v>2148389.5298438575</v>
      </c>
      <c r="AJ18" s="3">
        <f t="shared" si="10"/>
        <v>2635609.7190685133</v>
      </c>
    </row>
    <row r="19" spans="2:36">
      <c r="B19">
        <v>4</v>
      </c>
      <c r="C19" s="3">
        <f t="shared" si="11"/>
        <v>394102023.21371961</v>
      </c>
      <c r="D19">
        <f t="shared" si="12"/>
        <v>7.0000000000000007E-2</v>
      </c>
      <c r="E19" s="13">
        <f t="shared" si="0"/>
        <v>6.0293080661268927E-3</v>
      </c>
      <c r="F19" s="15">
        <f t="shared" si="13"/>
        <v>394899771.39109528</v>
      </c>
      <c r="G19" s="16">
        <f t="shared" si="14"/>
        <v>6.8251522277315612E-4</v>
      </c>
      <c r="H19" s="17">
        <f t="shared" si="1"/>
        <v>2937924.2209536214</v>
      </c>
      <c r="I19" s="17">
        <f t="shared" si="2"/>
        <v>2463137.6450857474</v>
      </c>
      <c r="J19" s="2">
        <f t="shared" si="15"/>
        <v>269525.1054440618</v>
      </c>
      <c r="K19" s="2">
        <f t="shared" si="16"/>
        <v>2374537.4575471301</v>
      </c>
      <c r="L19" s="15">
        <f>K19/(1-SUM(G$16:G19))</f>
        <v>2380972.3769599968</v>
      </c>
      <c r="M19" s="15">
        <f t="shared" si="17"/>
        <v>392518799.0141353</v>
      </c>
      <c r="N19" s="2">
        <f t="shared" si="3"/>
        <v>2644062.5629911916</v>
      </c>
      <c r="O19" s="3">
        <f t="shared" si="4"/>
        <v>5107200.208076939</v>
      </c>
      <c r="P19" s="3"/>
      <c r="Q19">
        <v>4</v>
      </c>
      <c r="R19" s="2">
        <v>692741.88952204562</v>
      </c>
      <c r="S19" s="2">
        <v>739564.05528530432</v>
      </c>
      <c r="T19" s="2">
        <v>974236.30099797249</v>
      </c>
      <c r="U19" s="2">
        <v>1209852.791239613</v>
      </c>
      <c r="V19" s="2">
        <v>1446425.3796589046</v>
      </c>
      <c r="W19" s="2">
        <v>1683966.169545162</v>
      </c>
      <c r="X19" s="3">
        <f t="shared" si="5"/>
        <v>692741.88952204562</v>
      </c>
      <c r="Y19">
        <f t="shared" si="6"/>
        <v>90</v>
      </c>
      <c r="AA19" s="39">
        <f t="shared" si="18"/>
        <v>242090609.94376269</v>
      </c>
      <c r="AB19" s="3">
        <f t="shared" si="7"/>
        <v>692741.88952204562</v>
      </c>
      <c r="AC19" s="46">
        <f t="shared" si="19"/>
        <v>1513066.3121485168</v>
      </c>
      <c r="AD19" s="39">
        <f t="shared" si="20"/>
        <v>152011413.26995695</v>
      </c>
      <c r="AE19" s="3">
        <f t="shared" si="8"/>
        <v>1951320.673469146</v>
      </c>
      <c r="AF19" s="23">
        <f t="shared" si="21"/>
        <v>950071.33293723082</v>
      </c>
      <c r="AH19">
        <v>4</v>
      </c>
      <c r="AI19" s="3">
        <f t="shared" si="9"/>
        <v>2205808.2016705624</v>
      </c>
      <c r="AJ19" s="3">
        <f t="shared" si="10"/>
        <v>2901392.0064063771</v>
      </c>
    </row>
    <row r="20" spans="2:36">
      <c r="B20">
        <v>5</v>
      </c>
      <c r="C20" s="3">
        <f t="shared" si="11"/>
        <v>391457960.6507284</v>
      </c>
      <c r="D20">
        <f t="shared" si="12"/>
        <v>0.08</v>
      </c>
      <c r="E20" s="13">
        <f t="shared" si="0"/>
        <v>6.9243826282994192E-3</v>
      </c>
      <c r="F20" s="15">
        <f t="shared" si="13"/>
        <v>392518799.0141353</v>
      </c>
      <c r="G20" s="16">
        <f t="shared" si="14"/>
        <v>6.8713641959401597E-4</v>
      </c>
      <c r="H20" s="17">
        <f t="shared" si="1"/>
        <v>2920210.5707505564</v>
      </c>
      <c r="I20" s="17">
        <f t="shared" si="2"/>
        <v>2446612.2540670526</v>
      </c>
      <c r="J20" s="2">
        <f t="shared" si="15"/>
        <v>269713.96217791608</v>
      </c>
      <c r="K20" s="2">
        <f t="shared" si="16"/>
        <v>2708737.0997651066</v>
      </c>
      <c r="L20" s="15">
        <f>K20/(1-SUM(G$16:G20))</f>
        <v>2717950.3531744294</v>
      </c>
      <c r="M20" s="15">
        <f t="shared" si="17"/>
        <v>389800848.66096085</v>
      </c>
      <c r="N20" s="2">
        <f t="shared" si="3"/>
        <v>2978451.0619430225</v>
      </c>
      <c r="O20" s="3">
        <f t="shared" si="4"/>
        <v>5425063.3160100747</v>
      </c>
      <c r="P20" s="3"/>
      <c r="Q20">
        <v>5</v>
      </c>
      <c r="R20" s="2">
        <v>753909.12137934775</v>
      </c>
      <c r="S20" s="2">
        <v>807335.3714927379</v>
      </c>
      <c r="T20" s="2">
        <v>1075068.9255981985</v>
      </c>
      <c r="U20" s="2">
        <v>1343816.8401519232</v>
      </c>
      <c r="V20" s="2">
        <v>1613593.743249916</v>
      </c>
      <c r="W20" s="2">
        <v>1884414.6242090208</v>
      </c>
      <c r="X20" s="3">
        <f t="shared" si="5"/>
        <v>753909.12137934775</v>
      </c>
      <c r="Y20">
        <f t="shared" si="6"/>
        <v>90</v>
      </c>
      <c r="AA20" s="39">
        <f t="shared" si="18"/>
        <v>241397868.05424064</v>
      </c>
      <c r="AB20" s="3">
        <f t="shared" si="7"/>
        <v>753909.12137934775</v>
      </c>
      <c r="AC20" s="46">
        <f t="shared" si="19"/>
        <v>1508736.675339004</v>
      </c>
      <c r="AD20" s="39">
        <f t="shared" si="20"/>
        <v>150060092.59648779</v>
      </c>
      <c r="AE20" s="3">
        <f t="shared" si="8"/>
        <v>2224541.940563675</v>
      </c>
      <c r="AF20" s="23">
        <f t="shared" si="21"/>
        <v>937875.5787280486</v>
      </c>
      <c r="AH20">
        <v>5</v>
      </c>
      <c r="AI20" s="3">
        <f t="shared" si="9"/>
        <v>2262645.7967183515</v>
      </c>
      <c r="AJ20" s="3">
        <f t="shared" si="10"/>
        <v>3162417.5192917236</v>
      </c>
    </row>
    <row r="21" spans="2:36">
      <c r="B21">
        <v>6</v>
      </c>
      <c r="C21" s="3">
        <f t="shared" si="11"/>
        <v>388479509.58878535</v>
      </c>
      <c r="D21">
        <f t="shared" si="12"/>
        <v>9.0000000000000024E-2</v>
      </c>
      <c r="E21" s="13">
        <f t="shared" si="0"/>
        <v>7.8284203424832111E-3</v>
      </c>
      <c r="F21" s="15">
        <f t="shared" si="13"/>
        <v>389800848.66096085</v>
      </c>
      <c r="G21" s="16">
        <f t="shared" si="14"/>
        <v>6.9178890576835055E-4</v>
      </c>
      <c r="H21" s="17">
        <f t="shared" si="1"/>
        <v>2899989.9154034751</v>
      </c>
      <c r="I21" s="17">
        <f t="shared" si="2"/>
        <v>2427996.9349299083</v>
      </c>
      <c r="J21" s="2">
        <f t="shared" si="15"/>
        <v>269659.90256274055</v>
      </c>
      <c r="K21" s="2">
        <f t="shared" si="16"/>
        <v>3039069.8844359745</v>
      </c>
      <c r="L21" s="15">
        <f>K21/(1-SUM(G$16:G21))</f>
        <v>3051524.8931746846</v>
      </c>
      <c r="M21" s="15">
        <f t="shared" si="17"/>
        <v>386749323.76778615</v>
      </c>
      <c r="N21" s="2">
        <f t="shared" si="3"/>
        <v>3308729.7869987153</v>
      </c>
      <c r="O21" s="3">
        <f t="shared" si="4"/>
        <v>5736726.7219286235</v>
      </c>
      <c r="P21" s="3"/>
      <c r="Q21">
        <v>6</v>
      </c>
      <c r="R21" s="2">
        <v>814850.22070398461</v>
      </c>
      <c r="S21" s="2">
        <v>874840.61647832743</v>
      </c>
      <c r="T21" s="2">
        <v>1175395.2556678746</v>
      </c>
      <c r="U21" s="2">
        <v>1476966.5098557025</v>
      </c>
      <c r="V21" s="2">
        <v>1779571.369057816</v>
      </c>
      <c r="W21" s="2">
        <v>2083227.3130890557</v>
      </c>
      <c r="X21" s="3">
        <f t="shared" si="5"/>
        <v>814850.22070398461</v>
      </c>
      <c r="Y21">
        <f t="shared" si="6"/>
        <v>90</v>
      </c>
      <c r="AA21" s="39">
        <f t="shared" si="18"/>
        <v>240643958.9328613</v>
      </c>
      <c r="AB21" s="3">
        <f t="shared" si="7"/>
        <v>814850.22070398461</v>
      </c>
      <c r="AC21" s="46">
        <f t="shared" si="19"/>
        <v>1504024.743330383</v>
      </c>
      <c r="AD21" s="39">
        <f t="shared" si="20"/>
        <v>147835550.65592411</v>
      </c>
      <c r="AE21" s="3">
        <f t="shared" si="8"/>
        <v>2493879.5662947306</v>
      </c>
      <c r="AF21" s="23">
        <f t="shared" si="21"/>
        <v>923972.19159952563</v>
      </c>
      <c r="AH21">
        <v>6</v>
      </c>
      <c r="AI21" s="3">
        <f t="shared" si="9"/>
        <v>2318874.9640343674</v>
      </c>
      <c r="AJ21" s="3">
        <f t="shared" si="10"/>
        <v>3417851.7578942562</v>
      </c>
    </row>
    <row r="22" spans="2:36">
      <c r="B22">
        <v>7</v>
      </c>
      <c r="C22" s="3">
        <f t="shared" si="11"/>
        <v>385170779.80178666</v>
      </c>
      <c r="D22">
        <f t="shared" si="12"/>
        <v>0.1</v>
      </c>
      <c r="E22" s="13">
        <f t="shared" si="0"/>
        <v>8.7416109546967213E-3</v>
      </c>
      <c r="F22" s="15">
        <f t="shared" si="13"/>
        <v>386749323.76778615</v>
      </c>
      <c r="G22" s="16">
        <f t="shared" si="14"/>
        <v>6.9647289315115715E-4</v>
      </c>
      <c r="H22" s="17">
        <f t="shared" si="1"/>
        <v>2877287.575356734</v>
      </c>
      <c r="I22" s="17">
        <f t="shared" si="2"/>
        <v>2407317.3737611664</v>
      </c>
      <c r="J22" s="2">
        <f t="shared" si="15"/>
        <v>269360.42044880358</v>
      </c>
      <c r="K22" s="2">
        <f t="shared" si="16"/>
        <v>3364658.4641422201</v>
      </c>
      <c r="L22" s="15">
        <f>K22/(1-SUM(G$16:G22))</f>
        <v>3380812.1253700289</v>
      </c>
      <c r="M22" s="15">
        <f t="shared" si="17"/>
        <v>383368511.64241612</v>
      </c>
      <c r="N22" s="2">
        <f t="shared" si="3"/>
        <v>3634018.8845910234</v>
      </c>
      <c r="O22" s="3">
        <f t="shared" si="4"/>
        <v>6041336.2583521903</v>
      </c>
      <c r="P22" s="3"/>
      <c r="Q22">
        <v>7</v>
      </c>
      <c r="R22" s="2">
        <v>875536.68102403195</v>
      </c>
      <c r="S22" s="2">
        <v>942044.75323559425</v>
      </c>
      <c r="T22" s="2">
        <v>1275137.3631089269</v>
      </c>
      <c r="U22" s="2">
        <v>1609163.6954763478</v>
      </c>
      <c r="V22" s="2">
        <v>1944142.3820453435</v>
      </c>
      <c r="W22" s="2">
        <v>2280092.6832030602</v>
      </c>
      <c r="X22" s="3">
        <f t="shared" si="5"/>
        <v>875536.68102403195</v>
      </c>
      <c r="Y22">
        <f t="shared" si="6"/>
        <v>90</v>
      </c>
      <c r="AA22" s="39">
        <f t="shared" si="18"/>
        <v>239829108.71215731</v>
      </c>
      <c r="AB22" s="3">
        <f t="shared" si="7"/>
        <v>875536.68102403195</v>
      </c>
      <c r="AC22" s="46">
        <f t="shared" si="19"/>
        <v>1498931.9294509832</v>
      </c>
      <c r="AD22" s="39">
        <f t="shared" si="20"/>
        <v>145341671.08962938</v>
      </c>
      <c r="AE22" s="3">
        <f t="shared" si="8"/>
        <v>2758482.2035669917</v>
      </c>
      <c r="AF22" s="23">
        <f t="shared" si="21"/>
        <v>908385.44431018364</v>
      </c>
      <c r="AH22">
        <v>7</v>
      </c>
      <c r="AI22" s="3">
        <f t="shared" si="9"/>
        <v>2374468.6104750149</v>
      </c>
      <c r="AJ22" s="3">
        <f t="shared" si="10"/>
        <v>3666867.6478771754</v>
      </c>
    </row>
    <row r="23" spans="2:36">
      <c r="B23">
        <v>8</v>
      </c>
      <c r="C23" s="3">
        <f t="shared" si="11"/>
        <v>381536760.91719568</v>
      </c>
      <c r="D23">
        <f t="shared" si="12"/>
        <v>0.11</v>
      </c>
      <c r="E23" s="13">
        <f t="shared" si="0"/>
        <v>9.6641503918789562E-3</v>
      </c>
      <c r="F23" s="15">
        <f t="shared" si="13"/>
        <v>383368511.64241612</v>
      </c>
      <c r="G23" s="16">
        <f t="shared" si="14"/>
        <v>7.0118859503186834E-4</v>
      </c>
      <c r="H23" s="17">
        <f t="shared" si="1"/>
        <v>2852135.4467681828</v>
      </c>
      <c r="I23" s="17">
        <f t="shared" si="2"/>
        <v>2384604.755732473</v>
      </c>
      <c r="J23" s="2">
        <f t="shared" si="15"/>
        <v>268813.62805800419</v>
      </c>
      <c r="K23" s="2">
        <f t="shared" si="16"/>
        <v>3684630.7822052049</v>
      </c>
      <c r="L23" s="15">
        <f>K23/(1-SUM(G$16:G23))</f>
        <v>3704930.9520231085</v>
      </c>
      <c r="M23" s="15">
        <f t="shared" si="17"/>
        <v>379663580.69039303</v>
      </c>
      <c r="N23" s="2">
        <f t="shared" si="3"/>
        <v>3953444.4102632091</v>
      </c>
      <c r="O23" s="3">
        <f t="shared" si="4"/>
        <v>6338049.1659956817</v>
      </c>
      <c r="P23" s="3"/>
      <c r="Q23">
        <v>8</v>
      </c>
      <c r="R23" s="2">
        <v>935940.09719280223</v>
      </c>
      <c r="S23" s="2">
        <v>1008912.8748357368</v>
      </c>
      <c r="T23" s="2">
        <v>1374217.6578555324</v>
      </c>
      <c r="U23" s="2">
        <v>1740270.9579668401</v>
      </c>
      <c r="V23" s="2">
        <v>2107092.0367320459</v>
      </c>
      <c r="W23" s="2">
        <v>2474700.9249697574</v>
      </c>
      <c r="X23" s="3">
        <f t="shared" si="5"/>
        <v>935940.09719280223</v>
      </c>
      <c r="Y23">
        <f t="shared" si="6"/>
        <v>90</v>
      </c>
      <c r="AA23" s="39">
        <f t="shared" si="18"/>
        <v>238953572.03113326</v>
      </c>
      <c r="AB23" s="3">
        <f t="shared" si="7"/>
        <v>935940.09719280223</v>
      </c>
      <c r="AC23" s="46">
        <f t="shared" si="19"/>
        <v>1493459.825194583</v>
      </c>
      <c r="AD23" s="39">
        <f t="shared" si="20"/>
        <v>142583188.88606238</v>
      </c>
      <c r="AE23" s="3">
        <f t="shared" si="8"/>
        <v>3017504.3130704071</v>
      </c>
      <c r="AF23" s="23">
        <f t="shared" si="21"/>
        <v>891144.93053788983</v>
      </c>
      <c r="AH23">
        <v>8</v>
      </c>
      <c r="AI23" s="3">
        <f t="shared" si="9"/>
        <v>2429399.9223873853</v>
      </c>
      <c r="AJ23" s="3">
        <f t="shared" si="10"/>
        <v>3908649.2436082968</v>
      </c>
    </row>
    <row r="24" spans="2:36">
      <c r="B24">
        <v>9</v>
      </c>
      <c r="C24" s="3">
        <f t="shared" si="11"/>
        <v>377583316.50693244</v>
      </c>
      <c r="D24">
        <f t="shared" si="12"/>
        <v>0.12</v>
      </c>
      <c r="E24" s="13">
        <f t="shared" si="0"/>
        <v>1.0596241035318976E-2</v>
      </c>
      <c r="F24" s="15">
        <f t="shared" si="13"/>
        <v>379663580.69039303</v>
      </c>
      <c r="G24" s="16">
        <f t="shared" si="14"/>
        <v>7.0593622614406333E-4</v>
      </c>
      <c r="H24" s="17">
        <f t="shared" si="1"/>
        <v>2824571.9808726059</v>
      </c>
      <c r="I24" s="17">
        <f t="shared" si="2"/>
        <v>2359895.7281683278</v>
      </c>
      <c r="J24" s="2">
        <f t="shared" si="15"/>
        <v>268018.27535691811</v>
      </c>
      <c r="K24" s="2">
        <f t="shared" si="16"/>
        <v>3998123.8463750384</v>
      </c>
      <c r="L24" s="15">
        <f>K24/(1-SUM(G$16:G24))</f>
        <v>4023006.8133276799</v>
      </c>
      <c r="M24" s="15">
        <f t="shared" si="17"/>
        <v>375640573.87706536</v>
      </c>
      <c r="N24" s="2">
        <f t="shared" si="3"/>
        <v>4266142.1217319565</v>
      </c>
      <c r="O24" s="3">
        <f t="shared" si="4"/>
        <v>6626037.8499002848</v>
      </c>
      <c r="P24" s="3"/>
      <c r="Q24">
        <v>9</v>
      </c>
      <c r="R24" s="2">
        <v>996032.18755841104</v>
      </c>
      <c r="S24" s="2">
        <v>1075410.2346630802</v>
      </c>
      <c r="T24" s="2">
        <v>1472558.9883542054</v>
      </c>
      <c r="U24" s="2">
        <v>1870151.761234758</v>
      </c>
      <c r="V24" s="2">
        <v>2268207.1804840253</v>
      </c>
      <c r="W24" s="2">
        <v>2666744.7749786284</v>
      </c>
      <c r="X24" s="3">
        <f t="shared" si="5"/>
        <v>996032.18755841104</v>
      </c>
      <c r="Y24">
        <f t="shared" si="6"/>
        <v>90</v>
      </c>
      <c r="AA24" s="39">
        <f t="shared" si="18"/>
        <v>238017631.93394047</v>
      </c>
      <c r="AB24" s="3">
        <f t="shared" si="7"/>
        <v>996032.18755841104</v>
      </c>
      <c r="AC24" s="46">
        <f t="shared" si="19"/>
        <v>1487610.1995871279</v>
      </c>
      <c r="AD24" s="39">
        <f t="shared" si="20"/>
        <v>139565684.57299197</v>
      </c>
      <c r="AE24" s="3">
        <f t="shared" si="8"/>
        <v>3270109.9341735453</v>
      </c>
      <c r="AF24" s="23">
        <f t="shared" si="21"/>
        <v>872285.5285811997</v>
      </c>
      <c r="AH24">
        <v>9</v>
      </c>
      <c r="AI24" s="3">
        <f t="shared" si="9"/>
        <v>2483642.3871455388</v>
      </c>
      <c r="AJ24" s="3">
        <f t="shared" si="10"/>
        <v>4142395.462754745</v>
      </c>
    </row>
    <row r="25" spans="2:36">
      <c r="B25">
        <v>10</v>
      </c>
      <c r="C25" s="3">
        <f t="shared" si="11"/>
        <v>373317174.3852005</v>
      </c>
      <c r="D25">
        <f t="shared" si="12"/>
        <v>0.13</v>
      </c>
      <c r="E25" s="13">
        <f t="shared" si="0"/>
        <v>1.1538092009444334E-2</v>
      </c>
      <c r="F25" s="15">
        <f t="shared" si="13"/>
        <v>375640573.87706536</v>
      </c>
      <c r="G25" s="16">
        <f t="shared" si="14"/>
        <v>7.1071600267524709E-4</v>
      </c>
      <c r="H25" s="17">
        <f t="shared" si="1"/>
        <v>2794642.1353416718</v>
      </c>
      <c r="I25" s="17">
        <f t="shared" si="2"/>
        <v>2333232.3399075032</v>
      </c>
      <c r="J25" s="2">
        <f t="shared" si="15"/>
        <v>266973.76710854372</v>
      </c>
      <c r="K25" s="2">
        <f t="shared" si="16"/>
        <v>4304287.5388732124</v>
      </c>
      <c r="L25" s="15">
        <f>K25/(1-SUM(G$16:G25))</f>
        <v>4334175.5038740514</v>
      </c>
      <c r="M25" s="15">
        <f t="shared" si="17"/>
        <v>371306398.3731913</v>
      </c>
      <c r="N25" s="2">
        <f t="shared" si="3"/>
        <v>4571261.3059817562</v>
      </c>
      <c r="O25" s="3">
        <f t="shared" si="4"/>
        <v>6904493.6458892599</v>
      </c>
      <c r="P25" s="3"/>
      <c r="Q25">
        <v>10</v>
      </c>
      <c r="R25" s="2">
        <v>1055784.8161030188</v>
      </c>
      <c r="S25" s="2">
        <v>1141502.2766120122</v>
      </c>
      <c r="T25" s="2">
        <v>1570084.7419957246</v>
      </c>
      <c r="U25" s="2">
        <v>1998670.7094072048</v>
      </c>
      <c r="V25" s="2">
        <v>2427276.7176313866</v>
      </c>
      <c r="W25" s="2">
        <v>2855920.3212419474</v>
      </c>
      <c r="X25" s="3">
        <f t="shared" si="5"/>
        <v>1055784.8161030188</v>
      </c>
      <c r="Y25">
        <f t="shared" si="6"/>
        <v>90</v>
      </c>
      <c r="AA25" s="39">
        <f t="shared" si="18"/>
        <v>237021599.74638206</v>
      </c>
      <c r="AB25" s="3">
        <f t="shared" si="7"/>
        <v>1055784.8161030188</v>
      </c>
      <c r="AC25" s="46">
        <f t="shared" si="19"/>
        <v>1481384.9984148878</v>
      </c>
      <c r="AD25" s="39">
        <f t="shared" si="20"/>
        <v>136295574.63881841</v>
      </c>
      <c r="AE25" s="3">
        <f t="shared" si="8"/>
        <v>3515476.4898787374</v>
      </c>
      <c r="AF25" s="23">
        <f t="shared" si="21"/>
        <v>851847.34149261506</v>
      </c>
      <c r="AH25">
        <v>10</v>
      </c>
      <c r="AI25" s="3">
        <f t="shared" si="9"/>
        <v>2537169.8145179069</v>
      </c>
      <c r="AJ25" s="3">
        <f t="shared" si="10"/>
        <v>4367323.8313713521</v>
      </c>
    </row>
    <row r="26" spans="2:36">
      <c r="B26">
        <v>11</v>
      </c>
      <c r="C26" s="3">
        <f t="shared" si="11"/>
        <v>368745913.07921875</v>
      </c>
      <c r="D26">
        <f t="shared" si="12"/>
        <v>0.14000000000000001</v>
      </c>
      <c r="E26" s="13">
        <f t="shared" si="0"/>
        <v>1.2489919487016277E-2</v>
      </c>
      <c r="F26" s="15">
        <f t="shared" si="13"/>
        <v>371306398.3731913</v>
      </c>
      <c r="G26" s="16">
        <f t="shared" si="14"/>
        <v>7.1552814227669422E-4</v>
      </c>
      <c r="H26" s="17">
        <f t="shared" si="1"/>
        <v>2762397.2972506299</v>
      </c>
      <c r="I26" s="17">
        <f t="shared" si="2"/>
        <v>2304661.956745117</v>
      </c>
      <c r="J26" s="2">
        <f t="shared" si="15"/>
        <v>265680.1774434197</v>
      </c>
      <c r="K26" s="2">
        <f t="shared" si="16"/>
        <v>4602288.4415001795</v>
      </c>
      <c r="L26" s="15">
        <f>K26/(1-SUM(G$16:G26))</f>
        <v>4637587.0206951508</v>
      </c>
      <c r="M26" s="15">
        <f t="shared" si="17"/>
        <v>366668811.35249615</v>
      </c>
      <c r="N26" s="2">
        <f t="shared" si="3"/>
        <v>4867968.6189435991</v>
      </c>
      <c r="O26" s="3">
        <f t="shared" si="4"/>
        <v>7172630.575688716</v>
      </c>
      <c r="P26" s="3"/>
      <c r="Q26">
        <v>11</v>
      </c>
      <c r="R26" s="2">
        <v>1115170.0145284298</v>
      </c>
      <c r="S26" s="2">
        <v>1207154.6652090729</v>
      </c>
      <c r="T26" s="2">
        <v>1666718.9453195331</v>
      </c>
      <c r="U26" s="2">
        <v>2125693.7836736804</v>
      </c>
      <c r="V26" s="2">
        <v>2584092.073058188</v>
      </c>
      <c r="W26" s="2">
        <v>3041927.8081293069</v>
      </c>
      <c r="X26" s="3">
        <f t="shared" si="5"/>
        <v>1115170.0145284298</v>
      </c>
      <c r="Y26">
        <f t="shared" si="6"/>
        <v>90</v>
      </c>
      <c r="AA26" s="39">
        <f t="shared" si="18"/>
        <v>235965814.93027905</v>
      </c>
      <c r="AB26" s="3">
        <f t="shared" si="7"/>
        <v>1115170.0145284298</v>
      </c>
      <c r="AC26" s="46">
        <f t="shared" si="19"/>
        <v>1474786.3433142442</v>
      </c>
      <c r="AD26" s="39">
        <f t="shared" si="20"/>
        <v>132780098.14893967</v>
      </c>
      <c r="AE26" s="3">
        <f t="shared" si="8"/>
        <v>3752798.604415169</v>
      </c>
      <c r="AF26" s="23">
        <f t="shared" si="21"/>
        <v>829875.61343087291</v>
      </c>
      <c r="AH26">
        <v>11</v>
      </c>
      <c r="AI26" s="3">
        <f t="shared" si="9"/>
        <v>2589956.357842674</v>
      </c>
      <c r="AJ26" s="3">
        <f t="shared" si="10"/>
        <v>4582674.2178460415</v>
      </c>
    </row>
    <row r="27" spans="2:36">
      <c r="B27">
        <v>12</v>
      </c>
      <c r="C27" s="3">
        <f t="shared" si="11"/>
        <v>363877944.46027511</v>
      </c>
      <c r="D27">
        <f t="shared" si="12"/>
        <v>0.15</v>
      </c>
      <c r="E27" s="13">
        <f t="shared" si="0"/>
        <v>1.3451947011868914E-2</v>
      </c>
      <c r="F27" s="15">
        <f t="shared" si="13"/>
        <v>366668811.35249615</v>
      </c>
      <c r="G27" s="16">
        <f t="shared" si="14"/>
        <v>7.2037286407335946E-4</v>
      </c>
      <c r="H27" s="17">
        <f t="shared" si="1"/>
        <v>2727895.1774168178</v>
      </c>
      <c r="I27" s="17">
        <f t="shared" si="2"/>
        <v>2274237.1528767194</v>
      </c>
      <c r="J27" s="2">
        <f t="shared" si="15"/>
        <v>264138.26180037198</v>
      </c>
      <c r="K27" s="2">
        <f t="shared" si="16"/>
        <v>4891313.6537658554</v>
      </c>
      <c r="L27" s="15">
        <f>K27/(1-SUM(G$16:G27))</f>
        <v>4932409.421218737</v>
      </c>
      <c r="M27" s="15">
        <f t="shared" si="17"/>
        <v>361736401.93127739</v>
      </c>
      <c r="N27" s="2">
        <f t="shared" si="3"/>
        <v>5155451.9155662274</v>
      </c>
      <c r="O27" s="3">
        <f t="shared" si="4"/>
        <v>7429689.0684429463</v>
      </c>
      <c r="P27" s="3"/>
      <c r="Q27">
        <v>12</v>
      </c>
      <c r="R27" s="2">
        <v>1174160.0042629612</v>
      </c>
      <c r="S27" s="2">
        <v>1272333.3156248098</v>
      </c>
      <c r="T27" s="2">
        <v>1762386.3638107036</v>
      </c>
      <c r="U27" s="2">
        <v>2251088.5781434602</v>
      </c>
      <c r="V27" s="2">
        <v>2738447.6538903946</v>
      </c>
      <c r="W27" s="2">
        <v>3224472.4381344351</v>
      </c>
      <c r="X27" s="3">
        <f t="shared" si="5"/>
        <v>1174160.0042629612</v>
      </c>
      <c r="Y27">
        <f t="shared" si="6"/>
        <v>90</v>
      </c>
      <c r="AA27" s="39">
        <f t="shared" si="18"/>
        <v>234850644.91575062</v>
      </c>
      <c r="AB27" s="3">
        <f t="shared" si="7"/>
        <v>1174160.0042629612</v>
      </c>
      <c r="AC27" s="46">
        <f t="shared" si="19"/>
        <v>1467816.5307234414</v>
      </c>
      <c r="AD27" s="39">
        <f t="shared" si="20"/>
        <v>129027299.54452451</v>
      </c>
      <c r="AE27" s="3">
        <f t="shared" si="8"/>
        <v>3981291.911303266</v>
      </c>
      <c r="AF27" s="23">
        <f t="shared" si="21"/>
        <v>806420.62215327809</v>
      </c>
      <c r="AH27">
        <v>12</v>
      </c>
      <c r="AI27" s="3">
        <f t="shared" si="9"/>
        <v>2641976.5349864028</v>
      </c>
      <c r="AJ27" s="3">
        <f t="shared" si="10"/>
        <v>4787712.5334565444</v>
      </c>
    </row>
    <row r="28" spans="2:36">
      <c r="B28">
        <v>13</v>
      </c>
      <c r="C28" s="3">
        <f t="shared" si="11"/>
        <v>358722492.54470891</v>
      </c>
      <c r="D28">
        <f t="shared" si="12"/>
        <v>0.16</v>
      </c>
      <c r="E28" s="13">
        <f t="shared" si="0"/>
        <v>1.4424405840418708E-2</v>
      </c>
      <c r="F28" s="15">
        <f t="shared" si="13"/>
        <v>361736401.93127739</v>
      </c>
      <c r="G28" s="16">
        <f t="shared" si="14"/>
        <v>7.2525038867385621E-4</v>
      </c>
      <c r="H28" s="17">
        <f t="shared" si="1"/>
        <v>2691199.6760362741</v>
      </c>
      <c r="I28" s="17">
        <f t="shared" si="2"/>
        <v>2242015.5784044308</v>
      </c>
      <c r="J28" s="2">
        <f t="shared" si="15"/>
        <v>262349.46609814122</v>
      </c>
      <c r="K28" s="2">
        <f t="shared" si="16"/>
        <v>5170574.581380439</v>
      </c>
      <c r="L28" s="15">
        <f>K28/(1-SUM(G$16:G28))</f>
        <v>5217832.6687095668</v>
      </c>
      <c r="M28" s="15">
        <f t="shared" si="17"/>
        <v>356518569.26256782</v>
      </c>
      <c r="N28" s="2">
        <f t="shared" si="3"/>
        <v>5432924.0474785799</v>
      </c>
      <c r="O28" s="3">
        <f t="shared" si="4"/>
        <v>7674939.6258830111</v>
      </c>
      <c r="P28" s="3"/>
      <c r="Q28">
        <v>13</v>
      </c>
      <c r="R28" s="2">
        <v>1232727.2183664679</v>
      </c>
      <c r="S28" s="2">
        <v>1337004.4235380024</v>
      </c>
      <c r="T28" s="2">
        <v>1857012.6011087194</v>
      </c>
      <c r="U28" s="2">
        <v>2374724.534148376</v>
      </c>
      <c r="V28" s="2">
        <v>2890141.3078929228</v>
      </c>
      <c r="W28" s="2">
        <v>3403265.1675858796</v>
      </c>
      <c r="X28" s="3">
        <f t="shared" si="5"/>
        <v>1232727.2183664679</v>
      </c>
      <c r="Y28">
        <f t="shared" si="6"/>
        <v>90</v>
      </c>
      <c r="AA28" s="39">
        <f t="shared" si="18"/>
        <v>233676484.91148767</v>
      </c>
      <c r="AB28" s="3">
        <f t="shared" si="7"/>
        <v>1232727.2183664679</v>
      </c>
      <c r="AC28" s="46">
        <f t="shared" si="19"/>
        <v>1460478.0306967979</v>
      </c>
      <c r="AD28" s="39">
        <f t="shared" si="20"/>
        <v>125046007.63322124</v>
      </c>
      <c r="AE28" s="3">
        <f t="shared" si="8"/>
        <v>4200196.8291121125</v>
      </c>
      <c r="AF28" s="23">
        <f t="shared" si="21"/>
        <v>781537.54770763265</v>
      </c>
      <c r="AH28">
        <v>13</v>
      </c>
      <c r="AI28" s="3">
        <f t="shared" si="9"/>
        <v>2693205.2490632655</v>
      </c>
      <c r="AJ28" s="3">
        <f t="shared" si="10"/>
        <v>4981734.3768197447</v>
      </c>
    </row>
    <row r="29" spans="2:36">
      <c r="B29">
        <v>14</v>
      </c>
      <c r="C29" s="3">
        <f t="shared" si="11"/>
        <v>353289568.49723035</v>
      </c>
      <c r="D29">
        <f t="shared" si="12"/>
        <v>0.17</v>
      </c>
      <c r="E29" s="13">
        <f t="shared" si="0"/>
        <v>1.5407535303274322E-2</v>
      </c>
      <c r="F29" s="15">
        <f t="shared" si="13"/>
        <v>356518569.26256782</v>
      </c>
      <c r="G29" s="16">
        <f t="shared" si="14"/>
        <v>7.3016093818050213E-4</v>
      </c>
      <c r="H29" s="17">
        <f t="shared" si="1"/>
        <v>2652380.7197115235</v>
      </c>
      <c r="I29" s="17">
        <f t="shared" si="2"/>
        <v>2208059.8031076896</v>
      </c>
      <c r="J29" s="2">
        <f t="shared" si="15"/>
        <v>260315.93301152685</v>
      </c>
      <c r="K29" s="2">
        <f t="shared" si="16"/>
        <v>5439310.6719717486</v>
      </c>
      <c r="L29" s="15">
        <f>K29/(1-SUM(G$16:G29))</f>
        <v>5493072.4421858657</v>
      </c>
      <c r="M29" s="15">
        <f t="shared" si="17"/>
        <v>351025496.82038194</v>
      </c>
      <c r="N29" s="2">
        <f t="shared" si="3"/>
        <v>5699626.6049832758</v>
      </c>
      <c r="O29" s="3">
        <f t="shared" si="4"/>
        <v>7907686.4080909658</v>
      </c>
      <c r="P29" s="3"/>
      <c r="Q29">
        <v>14</v>
      </c>
      <c r="R29" s="2">
        <v>1290844.3233093598</v>
      </c>
      <c r="S29" s="2">
        <v>1401134.4948163908</v>
      </c>
      <c r="T29" s="2">
        <v>1950524.1974464473</v>
      </c>
      <c r="U29" s="2">
        <v>2496473.1724204123</v>
      </c>
      <c r="V29" s="2">
        <v>3038974.7771800412</v>
      </c>
      <c r="W29" s="2">
        <v>3578023.4933890738</v>
      </c>
      <c r="X29" s="3">
        <f t="shared" si="5"/>
        <v>1290844.3233093598</v>
      </c>
      <c r="Y29">
        <f t="shared" si="6"/>
        <v>90</v>
      </c>
      <c r="AA29" s="39">
        <f t="shared" si="18"/>
        <v>232443757.69312119</v>
      </c>
      <c r="AB29" s="3">
        <f t="shared" si="7"/>
        <v>1290844.3233093598</v>
      </c>
      <c r="AC29" s="46">
        <f t="shared" si="19"/>
        <v>1452773.4855820073</v>
      </c>
      <c r="AD29" s="39">
        <f t="shared" si="20"/>
        <v>120845810.80410913</v>
      </c>
      <c r="AE29" s="3">
        <f t="shared" si="8"/>
        <v>4408782.2816739157</v>
      </c>
      <c r="AF29" s="23">
        <f t="shared" si="21"/>
        <v>755286.31752568204</v>
      </c>
      <c r="AH29">
        <v>14</v>
      </c>
      <c r="AI29" s="3">
        <f t="shared" si="9"/>
        <v>2743617.8088913672</v>
      </c>
      <c r="AJ29" s="3">
        <f t="shared" si="10"/>
        <v>5164068.5991995977</v>
      </c>
    </row>
    <row r="30" spans="2:36">
      <c r="B30">
        <v>15</v>
      </c>
      <c r="C30" s="3">
        <f t="shared" si="11"/>
        <v>347589941.89224708</v>
      </c>
      <c r="D30">
        <f t="shared" si="12"/>
        <v>0.18000000000000005</v>
      </c>
      <c r="E30" s="13">
        <f t="shared" si="0"/>
        <v>1.6401583188387914E-2</v>
      </c>
      <c r="F30" s="15">
        <f t="shared" si="13"/>
        <v>351025496.82038194</v>
      </c>
      <c r="G30" s="16">
        <f t="shared" si="14"/>
        <v>7.3510473619943268E-4</v>
      </c>
      <c r="H30" s="17">
        <f t="shared" si="1"/>
        <v>2611514.0701348442</v>
      </c>
      <c r="I30" s="17">
        <f t="shared" si="2"/>
        <v>2172437.1368265441</v>
      </c>
      <c r="J30" s="2">
        <f t="shared" si="15"/>
        <v>258040.50523942165</v>
      </c>
      <c r="K30" s="2">
        <f t="shared" si="16"/>
        <v>5696793.0745799532</v>
      </c>
      <c r="L30" s="15">
        <f>K30/(1-SUM(G$16:G30))</f>
        <v>5757373.8873446919</v>
      </c>
      <c r="M30" s="15">
        <f t="shared" si="17"/>
        <v>345268122.93303722</v>
      </c>
      <c r="N30" s="2">
        <f t="shared" si="3"/>
        <v>5954833.5798193747</v>
      </c>
      <c r="O30" s="3">
        <f t="shared" si="4"/>
        <v>8127270.7166459188</v>
      </c>
      <c r="P30" s="3"/>
      <c r="Q30">
        <v>15</v>
      </c>
      <c r="R30" s="2">
        <v>1348484.2406009124</v>
      </c>
      <c r="S30" s="2">
        <v>1464690.3749773467</v>
      </c>
      <c r="T30" s="2">
        <v>2042848.7271388245</v>
      </c>
      <c r="U30" s="2">
        <v>2616208.3225727077</v>
      </c>
      <c r="V30" s="2">
        <v>3184754.145836642</v>
      </c>
      <c r="W30" s="2">
        <v>3748472.2278720294</v>
      </c>
      <c r="X30" s="3">
        <f t="shared" si="5"/>
        <v>1348484.2406009124</v>
      </c>
      <c r="Y30">
        <f t="shared" si="6"/>
        <v>90</v>
      </c>
      <c r="AA30" s="39">
        <f t="shared" si="18"/>
        <v>231152913.36981183</v>
      </c>
      <c r="AB30" s="3">
        <f t="shared" si="7"/>
        <v>1348484.2406009124</v>
      </c>
      <c r="AC30" s="46">
        <f t="shared" si="19"/>
        <v>1444705.7085613238</v>
      </c>
      <c r="AD30" s="39">
        <f t="shared" si="20"/>
        <v>116437028.52243522</v>
      </c>
      <c r="AE30" s="3">
        <f t="shared" si="8"/>
        <v>4606349.3392184619</v>
      </c>
      <c r="AF30" s="23">
        <f t="shared" si="21"/>
        <v>727731.42826522002</v>
      </c>
      <c r="AH30">
        <v>15</v>
      </c>
      <c r="AI30" s="3">
        <f t="shared" si="9"/>
        <v>2793189.9491622364</v>
      </c>
      <c r="AJ30" s="3">
        <f t="shared" si="10"/>
        <v>5334080.7674836814</v>
      </c>
    </row>
    <row r="31" spans="2:36">
      <c r="B31">
        <v>16</v>
      </c>
      <c r="C31" s="3">
        <f t="shared" si="11"/>
        <v>341635108.3124277</v>
      </c>
      <c r="D31">
        <f t="shared" si="12"/>
        <v>0.19</v>
      </c>
      <c r="E31" s="13">
        <f t="shared" si="0"/>
        <v>1.7406806147310161E-2</v>
      </c>
      <c r="F31" s="15">
        <f t="shared" si="13"/>
        <v>345268122.93303722</v>
      </c>
      <c r="G31" s="16">
        <f t="shared" si="14"/>
        <v>7.4008200785078315E-4</v>
      </c>
      <c r="H31" s="17">
        <f t="shared" si="1"/>
        <v>2568681.1048658816</v>
      </c>
      <c r="I31" s="17">
        <f t="shared" si="2"/>
        <v>2135219.4269526731</v>
      </c>
      <c r="J31" s="2">
        <f t="shared" si="15"/>
        <v>255526.72566715322</v>
      </c>
      <c r="K31" s="2">
        <f t="shared" si="16"/>
        <v>5942328.1993305935</v>
      </c>
      <c r="L31" s="15">
        <f>K31/(1-SUM(G$16:G31))</f>
        <v>6010015.2847410329</v>
      </c>
      <c r="M31" s="15">
        <f t="shared" si="17"/>
        <v>339258107.64829618</v>
      </c>
      <c r="N31" s="2">
        <f t="shared" si="3"/>
        <v>6197854.9249977469</v>
      </c>
      <c r="O31" s="3">
        <f t="shared" si="4"/>
        <v>8333074.3519504201</v>
      </c>
      <c r="P31" s="3"/>
      <c r="Q31">
        <v>16</v>
      </c>
      <c r="R31" s="2">
        <v>1405620.1682440261</v>
      </c>
      <c r="S31" s="2">
        <v>1527639.2783927508</v>
      </c>
      <c r="T31" s="2">
        <v>2133914.8949402906</v>
      </c>
      <c r="U31" s="2">
        <v>2733806.3493142193</v>
      </c>
      <c r="V31" s="2">
        <v>3327290.2800524221</v>
      </c>
      <c r="W31" s="2">
        <v>3914344.2588082259</v>
      </c>
      <c r="X31" s="3">
        <f t="shared" si="5"/>
        <v>1405620.1682440261</v>
      </c>
      <c r="Y31">
        <f t="shared" si="6"/>
        <v>90</v>
      </c>
      <c r="AA31" s="39">
        <f t="shared" si="18"/>
        <v>229804429.12921092</v>
      </c>
      <c r="AB31" s="3">
        <f t="shared" si="7"/>
        <v>1405620.1682440261</v>
      </c>
      <c r="AC31" s="46">
        <f t="shared" si="19"/>
        <v>1436277.6820575681</v>
      </c>
      <c r="AD31" s="39">
        <f t="shared" si="20"/>
        <v>111830679.18321675</v>
      </c>
      <c r="AE31" s="3">
        <f t="shared" si="8"/>
        <v>4792234.7567537203</v>
      </c>
      <c r="AF31" s="23">
        <f t="shared" si="21"/>
        <v>698941.74489510467</v>
      </c>
      <c r="AH31">
        <v>16</v>
      </c>
      <c r="AI31" s="3">
        <f t="shared" si="9"/>
        <v>2841897.8503015945</v>
      </c>
      <c r="AJ31" s="3">
        <f t="shared" si="10"/>
        <v>5491176.5016488247</v>
      </c>
    </row>
    <row r="32" spans="2:36">
      <c r="B32">
        <v>17</v>
      </c>
      <c r="C32" s="3">
        <f t="shared" si="11"/>
        <v>335437253.38742995</v>
      </c>
      <c r="D32">
        <f t="shared" si="12"/>
        <v>0.2</v>
      </c>
      <c r="E32" s="13">
        <f t="shared" si="0"/>
        <v>1.8423470126248342E-2</v>
      </c>
      <c r="F32" s="15">
        <f t="shared" si="13"/>
        <v>339258107.64829618</v>
      </c>
      <c r="G32" s="16">
        <f t="shared" si="14"/>
        <v>7.4509297977893966E-4</v>
      </c>
      <c r="H32" s="17">
        <f t="shared" si="1"/>
        <v>2523968.5708192228</v>
      </c>
      <c r="I32" s="17">
        <f t="shared" si="2"/>
        <v>2096482.8336714373</v>
      </c>
      <c r="J32" s="2">
        <f t="shared" si="15"/>
        <v>252778.83434183328</v>
      </c>
      <c r="K32" s="2">
        <f t="shared" si="16"/>
        <v>6175261.1537110666</v>
      </c>
      <c r="L32" s="15">
        <f>K32/(1-SUM(G$16:G32))</f>
        <v>6250311.611345931</v>
      </c>
      <c r="M32" s="15">
        <f t="shared" si="17"/>
        <v>333007796.03695023</v>
      </c>
      <c r="N32" s="2">
        <f t="shared" si="3"/>
        <v>6428039.9880528999</v>
      </c>
      <c r="O32" s="3">
        <f t="shared" si="4"/>
        <v>8524522.8217243366</v>
      </c>
      <c r="P32" s="3"/>
      <c r="Q32">
        <v>17</v>
      </c>
      <c r="R32" s="2">
        <v>1462225.601991721</v>
      </c>
      <c r="S32" s="2">
        <v>1589948.8172010838</v>
      </c>
      <c r="T32" s="2">
        <v>2223652.6310909907</v>
      </c>
      <c r="U32" s="2">
        <v>2849146.3748300858</v>
      </c>
      <c r="V32" s="2">
        <v>3466399.2593758618</v>
      </c>
      <c r="W32" s="2">
        <v>4075381.2917036549</v>
      </c>
      <c r="X32" s="3">
        <f t="shared" si="5"/>
        <v>1462225.601991721</v>
      </c>
      <c r="Y32">
        <f t="shared" si="6"/>
        <v>90</v>
      </c>
      <c r="AA32" s="39">
        <f t="shared" si="18"/>
        <v>228398808.96096689</v>
      </c>
      <c r="AB32" s="3">
        <f t="shared" si="7"/>
        <v>1462225.601991721</v>
      </c>
      <c r="AC32" s="46">
        <f t="shared" si="19"/>
        <v>1427492.556006043</v>
      </c>
      <c r="AD32" s="39">
        <f t="shared" si="20"/>
        <v>107038444.42646304</v>
      </c>
      <c r="AE32" s="3">
        <f t="shared" si="8"/>
        <v>4965814.3860611785</v>
      </c>
      <c r="AF32" s="23">
        <f t="shared" si="21"/>
        <v>668990.27766539401</v>
      </c>
      <c r="AH32">
        <v>17</v>
      </c>
      <c r="AI32" s="3">
        <f t="shared" si="9"/>
        <v>2889718.1579977637</v>
      </c>
      <c r="AJ32" s="3">
        <f t="shared" si="10"/>
        <v>5634804.6637265729</v>
      </c>
    </row>
    <row r="33" spans="2:36">
      <c r="B33">
        <v>18</v>
      </c>
      <c r="C33" s="3">
        <f t="shared" si="11"/>
        <v>329009213.39937705</v>
      </c>
      <c r="D33">
        <f t="shared" si="12"/>
        <v>0.21</v>
      </c>
      <c r="E33" s="13">
        <f t="shared" si="0"/>
        <v>1.9451850823770211E-2</v>
      </c>
      <c r="F33" s="15">
        <f t="shared" si="13"/>
        <v>333007796.03695023</v>
      </c>
      <c r="G33" s="16">
        <f t="shared" si="14"/>
        <v>7.5013788016285948E-4</v>
      </c>
      <c r="H33" s="17">
        <f t="shared" si="1"/>
        <v>2477468.3112551449</v>
      </c>
      <c r="I33" s="17">
        <f t="shared" si="2"/>
        <v>2056307.5837461064</v>
      </c>
      <c r="J33" s="2">
        <f t="shared" si="15"/>
        <v>249801.76219686374</v>
      </c>
      <c r="K33" s="2">
        <f t="shared" si="16"/>
        <v>6394979.0320768943</v>
      </c>
      <c r="L33" s="15">
        <f>K33/(1-SUM(G$16:G33))</f>
        <v>6477617.9716632562</v>
      </c>
      <c r="M33" s="15">
        <f t="shared" si="17"/>
        <v>326530178.06528699</v>
      </c>
      <c r="N33" s="2">
        <f t="shared" si="3"/>
        <v>6644780.7942737583</v>
      </c>
      <c r="O33" s="3">
        <f t="shared" si="4"/>
        <v>8701088.3780198656</v>
      </c>
      <c r="P33" s="3"/>
      <c r="Q33">
        <v>18</v>
      </c>
      <c r="R33" s="2">
        <v>1518274.3563818883</v>
      </c>
      <c r="S33" s="2">
        <v>1651587.0298917172</v>
      </c>
      <c r="T33" s="2">
        <v>2311993.1848738082</v>
      </c>
      <c r="U33" s="2">
        <v>2962110.4967654524</v>
      </c>
      <c r="V33" s="2">
        <v>3601902.7977075274</v>
      </c>
      <c r="W33" s="2">
        <v>4231334.5714610154</v>
      </c>
      <c r="X33" s="3">
        <f t="shared" si="5"/>
        <v>1518274.3563818883</v>
      </c>
      <c r="Y33">
        <f t="shared" si="6"/>
        <v>90</v>
      </c>
      <c r="AA33" s="39">
        <f t="shared" si="18"/>
        <v>226936583.35897517</v>
      </c>
      <c r="AB33" s="3">
        <f t="shared" si="7"/>
        <v>1518274.3563818883</v>
      </c>
      <c r="AC33" s="46">
        <f t="shared" si="19"/>
        <v>1418353.6459935948</v>
      </c>
      <c r="AD33" s="39">
        <f t="shared" si="20"/>
        <v>102072630.04040186</v>
      </c>
      <c r="AE33" s="3">
        <f t="shared" si="8"/>
        <v>5126506.4378918698</v>
      </c>
      <c r="AF33" s="23">
        <f t="shared" si="21"/>
        <v>637953.93775251159</v>
      </c>
      <c r="AH33">
        <v>18</v>
      </c>
      <c r="AI33" s="3">
        <f t="shared" si="9"/>
        <v>2936628.002375483</v>
      </c>
      <c r="AJ33" s="3">
        <f t="shared" si="10"/>
        <v>5764460.3756443812</v>
      </c>
    </row>
    <row r="34" spans="2:36">
      <c r="B34">
        <v>19</v>
      </c>
      <c r="C34" s="3">
        <f t="shared" si="11"/>
        <v>322364432.60510331</v>
      </c>
      <c r="D34">
        <f t="shared" si="12"/>
        <v>0.22</v>
      </c>
      <c r="E34" s="13">
        <f t="shared" si="0"/>
        <v>2.049223417716306E-2</v>
      </c>
      <c r="F34" s="15">
        <f t="shared" si="13"/>
        <v>326530178.06528699</v>
      </c>
      <c r="G34" s="16">
        <f t="shared" si="14"/>
        <v>7.552169387264623E-4</v>
      </c>
      <c r="H34" s="17">
        <f t="shared" si="1"/>
        <v>2429276.9672439923</v>
      </c>
      <c r="I34" s="17">
        <f t="shared" si="2"/>
        <v>2014777.7037818956</v>
      </c>
      <c r="J34" s="2">
        <f t="shared" si="15"/>
        <v>246601.12148027268</v>
      </c>
      <c r="K34" s="2">
        <f t="shared" si="16"/>
        <v>6600914.0354023511</v>
      </c>
      <c r="L34" s="15">
        <f>K34/(1-SUM(G$16:G34))</f>
        <v>6691332.8748246152</v>
      </c>
      <c r="M34" s="15">
        <f t="shared" si="17"/>
        <v>319838845.19046235</v>
      </c>
      <c r="N34" s="2">
        <f t="shared" si="3"/>
        <v>6847515.1568826241</v>
      </c>
      <c r="O34" s="3">
        <f t="shared" si="4"/>
        <v>8862292.8606645204</v>
      </c>
      <c r="P34" s="3"/>
      <c r="Q34">
        <v>19</v>
      </c>
      <c r="R34" s="2">
        <v>1573740.5855271362</v>
      </c>
      <c r="S34" s="2">
        <v>1712522.4095251933</v>
      </c>
      <c r="T34" s="2">
        <v>2398869.2165051256</v>
      </c>
      <c r="U34" s="2">
        <v>3072584.0012563965</v>
      </c>
      <c r="V34" s="2">
        <v>3733628.652671135</v>
      </c>
      <c r="W34" s="2">
        <v>4381965.5805752007</v>
      </c>
      <c r="X34" s="3">
        <f t="shared" si="5"/>
        <v>1573740.5855271362</v>
      </c>
      <c r="Y34">
        <f t="shared" si="6"/>
        <v>90</v>
      </c>
      <c r="AA34" s="39">
        <f t="shared" si="18"/>
        <v>225418309.00259328</v>
      </c>
      <c r="AB34" s="3">
        <f t="shared" si="7"/>
        <v>1573740.5855271362</v>
      </c>
      <c r="AC34" s="46">
        <f t="shared" si="19"/>
        <v>1408864.4312662079</v>
      </c>
      <c r="AD34" s="39">
        <f t="shared" si="20"/>
        <v>96946123.60250999</v>
      </c>
      <c r="AE34" s="3">
        <f t="shared" si="8"/>
        <v>5273774.5713554882</v>
      </c>
      <c r="AF34" s="23">
        <f t="shared" si="21"/>
        <v>605913.27251568739</v>
      </c>
      <c r="AH34">
        <v>19</v>
      </c>
      <c r="AI34" s="3">
        <f t="shared" si="9"/>
        <v>2982605.0167933442</v>
      </c>
      <c r="AJ34" s="3">
        <f t="shared" si="10"/>
        <v>5879687.8438711753</v>
      </c>
    </row>
    <row r="35" spans="2:36">
      <c r="B35">
        <v>20</v>
      </c>
      <c r="C35" s="3">
        <f t="shared" si="11"/>
        <v>315516917.44822067</v>
      </c>
      <c r="D35">
        <f t="shared" si="12"/>
        <v>0.23</v>
      </c>
      <c r="E35" s="13">
        <f t="shared" si="0"/>
        <v>2.1544916879633225E-2</v>
      </c>
      <c r="F35" s="15">
        <f t="shared" si="13"/>
        <v>319838845.19046235</v>
      </c>
      <c r="G35" s="16">
        <f t="shared" si="14"/>
        <v>7.603303867490896E-4</v>
      </c>
      <c r="H35" s="17">
        <f t="shared" si="1"/>
        <v>2379495.6547500393</v>
      </c>
      <c r="I35" s="17">
        <f t="shared" si="2"/>
        <v>1971980.7340513791</v>
      </c>
      <c r="J35" s="2">
        <f t="shared" si="15"/>
        <v>243183.19286104644</v>
      </c>
      <c r="K35" s="2">
        <f t="shared" si="16"/>
        <v>6792546.3988632979</v>
      </c>
      <c r="L35" s="15">
        <f>K35/(1-SUM(G$16:G35))</f>
        <v>6890901.3345063934</v>
      </c>
      <c r="M35" s="15">
        <f t="shared" si="17"/>
        <v>312947943.85595596</v>
      </c>
      <c r="N35" s="2">
        <f t="shared" si="3"/>
        <v>7035729.5917243445</v>
      </c>
      <c r="O35" s="3">
        <f t="shared" si="4"/>
        <v>9007710.3257757239</v>
      </c>
      <c r="P35" s="3"/>
      <c r="Q35">
        <v>20</v>
      </c>
      <c r="R35" s="2">
        <v>1628598.8036358384</v>
      </c>
      <c r="S35" s="2">
        <v>1772723.9315548125</v>
      </c>
      <c r="T35" s="2">
        <v>2484214.8871849952</v>
      </c>
      <c r="U35" s="2">
        <v>3180455.5704598622</v>
      </c>
      <c r="V35" s="2">
        <v>3861411.0220220424</v>
      </c>
      <c r="W35" s="2">
        <v>4527046.7110681785</v>
      </c>
      <c r="X35" s="3">
        <f t="shared" si="5"/>
        <v>1628598.8036358384</v>
      </c>
      <c r="Y35">
        <f t="shared" si="6"/>
        <v>90</v>
      </c>
      <c r="AA35" s="39">
        <f t="shared" si="18"/>
        <v>223844568.41706616</v>
      </c>
      <c r="AB35" s="3">
        <f t="shared" si="7"/>
        <v>1628598.8036358384</v>
      </c>
      <c r="AC35" s="46">
        <f t="shared" si="19"/>
        <v>1399028.5526066634</v>
      </c>
      <c r="AD35" s="39">
        <f t="shared" si="20"/>
        <v>91672349.031154498</v>
      </c>
      <c r="AE35" s="3">
        <f t="shared" si="8"/>
        <v>5407130.7880885061</v>
      </c>
      <c r="AF35" s="23">
        <f t="shared" si="21"/>
        <v>572952.18144471559</v>
      </c>
      <c r="AH35">
        <v>20</v>
      </c>
      <c r="AI35" s="3">
        <f t="shared" si="9"/>
        <v>3027627.3562425021</v>
      </c>
      <c r="AJ35" s="3">
        <f t="shared" si="10"/>
        <v>5980082.9695332218</v>
      </c>
    </row>
    <row r="36" spans="2:36">
      <c r="B36">
        <v>21</v>
      </c>
      <c r="C36" s="3">
        <f t="shared" si="11"/>
        <v>308481187.85649633</v>
      </c>
      <c r="D36">
        <f t="shared" si="12"/>
        <v>0.24</v>
      </c>
      <c r="E36" s="13">
        <f t="shared" si="0"/>
        <v>2.261020693073168E-2</v>
      </c>
      <c r="F36" s="15">
        <f t="shared" si="13"/>
        <v>312947943.85595596</v>
      </c>
      <c r="G36" s="16">
        <f t="shared" si="14"/>
        <v>7.6547845707603663E-4</v>
      </c>
      <c r="H36" s="17">
        <f t="shared" si="1"/>
        <v>2328229.6186530013</v>
      </c>
      <c r="I36" s="17">
        <f t="shared" si="2"/>
        <v>1928007.4241031019</v>
      </c>
      <c r="J36" s="2">
        <f t="shared" si="15"/>
        <v>239554.90920797532</v>
      </c>
      <c r="K36" s="2">
        <f t="shared" si="16"/>
        <v>6969407.1056048293</v>
      </c>
      <c r="L36" s="15">
        <f>K36/(1-SUM(G$16:G36))</f>
        <v>7075817.7691301657</v>
      </c>
      <c r="M36" s="15">
        <f t="shared" si="17"/>
        <v>305872126.08682579</v>
      </c>
      <c r="N36" s="2">
        <f t="shared" si="3"/>
        <v>7208962.0148128048</v>
      </c>
      <c r="O36" s="3">
        <f t="shared" si="4"/>
        <v>9136969.4389159065</v>
      </c>
      <c r="P36" s="3"/>
      <c r="Q36">
        <v>21</v>
      </c>
      <c r="R36" s="2">
        <v>1682823.9052417788</v>
      </c>
      <c r="S36" s="2">
        <v>1832161.0812139467</v>
      </c>
      <c r="T36" s="2">
        <v>2567965.9471345725</v>
      </c>
      <c r="U36" s="2">
        <v>3285617.4840448061</v>
      </c>
      <c r="V36" s="2">
        <v>3985090.925783434</v>
      </c>
      <c r="W36" s="2">
        <v>4666361.9074400216</v>
      </c>
      <c r="X36" s="3">
        <f t="shared" si="5"/>
        <v>1682823.9052417788</v>
      </c>
      <c r="Y36">
        <f t="shared" si="6"/>
        <v>90</v>
      </c>
      <c r="AA36" s="39">
        <f t="shared" si="18"/>
        <v>222215969.61343032</v>
      </c>
      <c r="AB36" s="3">
        <f t="shared" si="7"/>
        <v>1682823.9052417788</v>
      </c>
      <c r="AC36" s="46">
        <f t="shared" si="19"/>
        <v>1388849.8100839395</v>
      </c>
      <c r="AD36" s="39">
        <f t="shared" si="20"/>
        <v>86265218.243065998</v>
      </c>
      <c r="AE36" s="3">
        <f t="shared" si="8"/>
        <v>5526138.1095710257</v>
      </c>
      <c r="AF36" s="23">
        <f t="shared" si="21"/>
        <v>539157.61401916249</v>
      </c>
      <c r="AH36">
        <v>21</v>
      </c>
      <c r="AI36" s="3">
        <f t="shared" si="9"/>
        <v>3071673.7153257183</v>
      </c>
      <c r="AJ36" s="3">
        <f t="shared" si="10"/>
        <v>6065295.7235901877</v>
      </c>
    </row>
    <row r="37" spans="2:36">
      <c r="B37">
        <v>22</v>
      </c>
      <c r="C37" s="3">
        <f t="shared" si="11"/>
        <v>301272225.84168351</v>
      </c>
      <c r="D37">
        <f t="shared" si="12"/>
        <v>0.25</v>
      </c>
      <c r="E37" s="13">
        <f t="shared" si="0"/>
        <v>2.3688424222606752E-2</v>
      </c>
      <c r="F37" s="15">
        <f t="shared" si="13"/>
        <v>305872126.08682579</v>
      </c>
      <c r="G37" s="16">
        <f t="shared" si="14"/>
        <v>7.7066138412915553E-4</v>
      </c>
      <c r="H37" s="17">
        <f t="shared" si="1"/>
        <v>2275587.8651929987</v>
      </c>
      <c r="I37" s="17">
        <f t="shared" si="2"/>
        <v>1882951.4115105218</v>
      </c>
      <c r="J37" s="2">
        <f t="shared" si="15"/>
        <v>235723.83605660073</v>
      </c>
      <c r="K37" s="2">
        <f t="shared" si="16"/>
        <v>7131080.3659988986</v>
      </c>
      <c r="L37" s="15">
        <f>K37/(1-SUM(G$16:G37))</f>
        <v>7245628.6806153934</v>
      </c>
      <c r="M37" s="15">
        <f t="shared" si="17"/>
        <v>298626497.40621042</v>
      </c>
      <c r="N37" s="2">
        <f t="shared" si="3"/>
        <v>7366804.202055499</v>
      </c>
      <c r="O37" s="3">
        <f t="shared" si="4"/>
        <v>9249755.6135660205</v>
      </c>
      <c r="P37" s="3"/>
      <c r="Q37">
        <v>22</v>
      </c>
      <c r="R37" s="2">
        <v>1736391.1851189646</v>
      </c>
      <c r="S37" s="2">
        <v>1890803.8804351736</v>
      </c>
      <c r="T37" s="2">
        <v>2650059.8214519843</v>
      </c>
      <c r="U37" s="2">
        <v>3387965.8141180002</v>
      </c>
      <c r="V37" s="2">
        <v>4104516.5728327567</v>
      </c>
      <c r="W37" s="2">
        <v>4799707.2779937126</v>
      </c>
      <c r="X37" s="3">
        <f t="shared" si="5"/>
        <v>1736391.1851189646</v>
      </c>
      <c r="Y37">
        <f t="shared" si="6"/>
        <v>90</v>
      </c>
      <c r="AA37" s="39">
        <f t="shared" si="18"/>
        <v>220533145.70818853</v>
      </c>
      <c r="AB37" s="3">
        <f t="shared" si="7"/>
        <v>1736391.1851189646</v>
      </c>
      <c r="AC37" s="46">
        <f t="shared" si="19"/>
        <v>1378332.1606761783</v>
      </c>
      <c r="AD37" s="39">
        <f t="shared" si="20"/>
        <v>80739080.133494973</v>
      </c>
      <c r="AE37" s="3">
        <f t="shared" si="8"/>
        <v>5630413.0169365341</v>
      </c>
      <c r="AF37" s="23">
        <f t="shared" si="21"/>
        <v>504619.25083434355</v>
      </c>
      <c r="AH37">
        <v>22</v>
      </c>
      <c r="AI37" s="3">
        <f t="shared" si="9"/>
        <v>3114723.3457951429</v>
      </c>
      <c r="AJ37" s="3">
        <f t="shared" si="10"/>
        <v>6135032.267770878</v>
      </c>
    </row>
    <row r="38" spans="2:36">
      <c r="B38">
        <v>23</v>
      </c>
      <c r="C38" s="3">
        <f t="shared" si="11"/>
        <v>293905421.63962799</v>
      </c>
      <c r="D38">
        <f t="shared" si="12"/>
        <v>0.26</v>
      </c>
      <c r="E38" s="13">
        <f t="shared" si="0"/>
        <v>2.4779901164930007E-2</v>
      </c>
      <c r="F38" s="15">
        <f t="shared" si="13"/>
        <v>298626497.40621042</v>
      </c>
      <c r="G38" s="16">
        <f t="shared" si="14"/>
        <v>7.7587940391753011E-4</v>
      </c>
      <c r="H38" s="17">
        <f t="shared" si="1"/>
        <v>2221682.7744864905</v>
      </c>
      <c r="I38" s="17">
        <f t="shared" si="2"/>
        <v>1836908.8852476748</v>
      </c>
      <c r="J38" s="2">
        <f t="shared" si="15"/>
        <v>231698.1488015104</v>
      </c>
      <c r="K38" s="2">
        <f t="shared" si="16"/>
        <v>7277205.8428396638</v>
      </c>
      <c r="L38" s="15">
        <f>K38/(1-SUM(G$16:G38))</f>
        <v>7399935.0909551224</v>
      </c>
      <c r="M38" s="15">
        <f t="shared" si="17"/>
        <v>291226562.31525528</v>
      </c>
      <c r="N38" s="2">
        <f t="shared" si="3"/>
        <v>7508903.9916411741</v>
      </c>
      <c r="O38" s="3">
        <f t="shared" si="4"/>
        <v>9345812.8768888488</v>
      </c>
      <c r="P38" s="3"/>
      <c r="Q38">
        <v>23</v>
      </c>
      <c r="R38" s="2">
        <v>1789276.3578598201</v>
      </c>
      <c r="S38" s="2">
        <v>1948622.9142669684</v>
      </c>
      <c r="T38" s="2">
        <v>2730435.6936210836</v>
      </c>
      <c r="U38" s="2">
        <v>3487400.6130717802</v>
      </c>
      <c r="V38" s="2">
        <v>4219543.7107022731</v>
      </c>
      <c r="W38" s="2">
        <v>4926891.6719879135</v>
      </c>
      <c r="X38" s="3">
        <f t="shared" si="5"/>
        <v>1789276.3578598201</v>
      </c>
      <c r="Y38">
        <f t="shared" si="6"/>
        <v>90</v>
      </c>
      <c r="AA38" s="39">
        <f t="shared" si="18"/>
        <v>218796754.52306956</v>
      </c>
      <c r="AB38" s="3">
        <f t="shared" si="7"/>
        <v>1789276.3578598201</v>
      </c>
      <c r="AC38" s="46">
        <f t="shared" si="19"/>
        <v>1367479.7157691848</v>
      </c>
      <c r="AD38" s="39">
        <f t="shared" si="20"/>
        <v>75108667.116558433</v>
      </c>
      <c r="AE38" s="3">
        <f t="shared" si="8"/>
        <v>5719627.6337813539</v>
      </c>
      <c r="AF38" s="23">
        <f t="shared" si="21"/>
        <v>469429.16947849019</v>
      </c>
      <c r="AH38">
        <v>23</v>
      </c>
      <c r="AI38" s="3">
        <f t="shared" si="9"/>
        <v>3156756.0736290049</v>
      </c>
      <c r="AJ38" s="3">
        <f t="shared" si="10"/>
        <v>6189056.803259844</v>
      </c>
    </row>
    <row r="39" spans="2:36">
      <c r="B39">
        <v>24</v>
      </c>
      <c r="C39" s="3">
        <f t="shared" si="11"/>
        <v>286396517.64798683</v>
      </c>
      <c r="D39">
        <f t="shared" si="12"/>
        <v>0.27</v>
      </c>
      <c r="E39" s="13">
        <f t="shared" si="0"/>
        <v>2.5884983351604385E-2</v>
      </c>
      <c r="F39" s="15">
        <f t="shared" si="13"/>
        <v>291226562.31525528</v>
      </c>
      <c r="G39" s="16">
        <f t="shared" si="14"/>
        <v>7.8113275404822179E-4</v>
      </c>
      <c r="H39" s="17">
        <f t="shared" si="1"/>
        <v>2166629.6949148881</v>
      </c>
      <c r="I39" s="17">
        <f t="shared" si="2"/>
        <v>1789978.2352999176</v>
      </c>
      <c r="J39" s="2">
        <f t="shared" si="15"/>
        <v>227486.60667331144</v>
      </c>
      <c r="K39" s="2">
        <f t="shared" si="16"/>
        <v>7407480.6042491589</v>
      </c>
      <c r="L39" s="15">
        <f>K39/(1-SUM(G$16:G39))</f>
        <v>7538394.7170753628</v>
      </c>
      <c r="M39" s="15">
        <f t="shared" si="17"/>
        <v>283688167.59817994</v>
      </c>
      <c r="N39" s="2">
        <f t="shared" si="3"/>
        <v>7634967.2109224703</v>
      </c>
      <c r="O39" s="3">
        <f t="shared" si="4"/>
        <v>9424945.4462223873</v>
      </c>
      <c r="P39" s="3"/>
      <c r="Q39">
        <v>24</v>
      </c>
      <c r="R39" s="2">
        <v>1841455.5770937393</v>
      </c>
      <c r="S39" s="2">
        <v>2005589.3567546192</v>
      </c>
      <c r="T39" s="2">
        <v>2809034.5865111682</v>
      </c>
      <c r="U39" s="2">
        <v>3583826.093856113</v>
      </c>
      <c r="V39" s="2">
        <v>4330035.9574008044</v>
      </c>
      <c r="W39" s="2">
        <v>5047737.2201799387</v>
      </c>
      <c r="X39" s="3">
        <f t="shared" si="5"/>
        <v>1841455.5770937393</v>
      </c>
      <c r="Y39">
        <f t="shared" si="6"/>
        <v>90</v>
      </c>
      <c r="AA39" s="39">
        <f t="shared" si="18"/>
        <v>217007478.16520974</v>
      </c>
      <c r="AB39" s="3">
        <f t="shared" si="7"/>
        <v>1841455.5770937393</v>
      </c>
      <c r="AC39" s="46">
        <f t="shared" si="19"/>
        <v>1356296.7385325609</v>
      </c>
      <c r="AD39" s="39">
        <f t="shared" si="20"/>
        <v>69389039.482777074</v>
      </c>
      <c r="AE39" s="3">
        <f t="shared" si="8"/>
        <v>5793511.6338287313</v>
      </c>
      <c r="AF39" s="23">
        <f t="shared" si="21"/>
        <v>433681.4967673567</v>
      </c>
      <c r="AH39">
        <v>24</v>
      </c>
      <c r="AI39" s="3">
        <f t="shared" si="9"/>
        <v>3197752.3156262999</v>
      </c>
      <c r="AJ39" s="3">
        <f t="shared" si="10"/>
        <v>6227193.1305960882</v>
      </c>
    </row>
    <row r="40" spans="2:36">
      <c r="B40">
        <v>25</v>
      </c>
      <c r="C40" s="3">
        <f t="shared" si="11"/>
        <v>278761550.43706435</v>
      </c>
      <c r="D40">
        <f t="shared" si="12"/>
        <v>0.28000000000000003</v>
      </c>
      <c r="E40" s="13">
        <f t="shared" si="0"/>
        <v>2.7004030272665847E-2</v>
      </c>
      <c r="F40" s="15">
        <f t="shared" si="13"/>
        <v>283688167.59817994</v>
      </c>
      <c r="G40" s="16">
        <f t="shared" si="14"/>
        <v>7.8642167373709014E-4</v>
      </c>
      <c r="H40" s="17">
        <f t="shared" si="1"/>
        <v>2110546.5213329243</v>
      </c>
      <c r="I40" s="17">
        <f t="shared" si="2"/>
        <v>1742259.690231652</v>
      </c>
      <c r="J40" s="2">
        <f t="shared" si="15"/>
        <v>223098.5235819688</v>
      </c>
      <c r="K40" s="2">
        <f t="shared" si="16"/>
        <v>7521660.7875731578</v>
      </c>
      <c r="L40" s="15">
        <f>K40/(1-SUM(G$16:G40))</f>
        <v>7660723.8658183543</v>
      </c>
      <c r="M40" s="15">
        <f t="shared" si="17"/>
        <v>276027443.73236156</v>
      </c>
      <c r="N40" s="2">
        <f t="shared" si="3"/>
        <v>7744759.3111551264</v>
      </c>
      <c r="O40" s="3">
        <f t="shared" si="4"/>
        <v>9487019.0013867784</v>
      </c>
      <c r="P40" s="3"/>
      <c r="Q40">
        <v>25</v>
      </c>
      <c r="R40" s="2">
        <v>1892905.4543248769</v>
      </c>
      <c r="S40" s="2">
        <v>2061674.9962528457</v>
      </c>
      <c r="T40" s="2">
        <v>2885799.440710437</v>
      </c>
      <c r="U40" s="2">
        <v>3677150.8021946102</v>
      </c>
      <c r="V40" s="2">
        <v>4435865.1141146384</v>
      </c>
      <c r="W40" s="2">
        <v>5162079.8364429474</v>
      </c>
      <c r="X40" s="3">
        <f t="shared" si="5"/>
        <v>1892905.4543248769</v>
      </c>
      <c r="Y40">
        <f t="shared" si="6"/>
        <v>90</v>
      </c>
      <c r="AA40" s="39">
        <f t="shared" si="18"/>
        <v>215166022.58811599</v>
      </c>
      <c r="AB40" s="3">
        <f t="shared" si="7"/>
        <v>1892905.4543248769</v>
      </c>
      <c r="AC40" s="46">
        <f t="shared" si="19"/>
        <v>1344787.6411757248</v>
      </c>
      <c r="AD40" s="39">
        <f t="shared" si="20"/>
        <v>63595527.848948345</v>
      </c>
      <c r="AE40" s="3">
        <f t="shared" si="8"/>
        <v>5851853.8568302495</v>
      </c>
      <c r="AF40" s="23">
        <f t="shared" si="21"/>
        <v>397472.04905592714</v>
      </c>
      <c r="AH40">
        <v>25</v>
      </c>
      <c r="AI40" s="3">
        <f t="shared" si="9"/>
        <v>3237693.0955006015</v>
      </c>
      <c r="AJ40" s="3">
        <f t="shared" si="10"/>
        <v>6249325.905886177</v>
      </c>
    </row>
    <row r="41" spans="2:36">
      <c r="B41">
        <v>26</v>
      </c>
      <c r="C41" s="3">
        <f t="shared" si="11"/>
        <v>271016791.12590921</v>
      </c>
      <c r="D41">
        <f t="shared" si="12"/>
        <v>0.28999999999999998</v>
      </c>
      <c r="E41" s="13">
        <f t="shared" si="0"/>
        <v>2.8137416075113997E-2</v>
      </c>
      <c r="F41" s="15">
        <f t="shared" si="13"/>
        <v>276027443.73236156</v>
      </c>
      <c r="G41" s="16">
        <f t="shared" si="14"/>
        <v>7.9174640381968512E-4</v>
      </c>
      <c r="H41" s="17">
        <f t="shared" si="1"/>
        <v>2053553.2591789805</v>
      </c>
      <c r="I41" s="17">
        <f t="shared" si="2"/>
        <v>1693854.9445369325</v>
      </c>
      <c r="J41" s="2">
        <f t="shared" si="15"/>
        <v>218543.73593063775</v>
      </c>
      <c r="K41" s="2">
        <f t="shared" si="16"/>
        <v>7619562.9592234809</v>
      </c>
      <c r="L41" s="15">
        <f>K41/(1-SUM(G$16:G41))</f>
        <v>7766699.0324475775</v>
      </c>
      <c r="M41" s="15">
        <f t="shared" si="17"/>
        <v>268260744.69991398</v>
      </c>
      <c r="N41" s="2">
        <f t="shared" si="3"/>
        <v>7838106.6951541184</v>
      </c>
      <c r="O41" s="3">
        <f t="shared" si="4"/>
        <v>9531961.6396910511</v>
      </c>
      <c r="P41" s="3"/>
      <c r="Q41">
        <v>26</v>
      </c>
      <c r="R41" s="2">
        <v>1943603.0773671223</v>
      </c>
      <c r="S41" s="2">
        <v>2116852.2601370928</v>
      </c>
      <c r="T41" s="2">
        <v>2960675.1900398652</v>
      </c>
      <c r="U41" s="2">
        <v>3767287.7802817514</v>
      </c>
      <c r="V41" s="2">
        <v>4536911.4577003568</v>
      </c>
      <c r="W41" s="2">
        <v>5269769.6782767484</v>
      </c>
      <c r="X41" s="3">
        <f t="shared" si="5"/>
        <v>1943603.0773671223</v>
      </c>
      <c r="Y41">
        <f t="shared" si="6"/>
        <v>90</v>
      </c>
      <c r="AA41" s="39">
        <f t="shared" si="18"/>
        <v>213273117.13379112</v>
      </c>
      <c r="AB41" s="3">
        <f t="shared" si="7"/>
        <v>1943603.0773671223</v>
      </c>
      <c r="AC41" s="46">
        <f t="shared" si="19"/>
        <v>1332956.9820861944</v>
      </c>
      <c r="AD41" s="39">
        <f t="shared" si="20"/>
        <v>57743673.992118098</v>
      </c>
      <c r="AE41" s="3">
        <f t="shared" si="8"/>
        <v>5894503.6177869961</v>
      </c>
      <c r="AF41" s="23">
        <f t="shared" si="21"/>
        <v>360897.96245073806</v>
      </c>
      <c r="AH41">
        <v>26</v>
      </c>
      <c r="AI41" s="3">
        <f t="shared" si="9"/>
        <v>3276560.059453317</v>
      </c>
      <c r="AJ41" s="3">
        <f t="shared" si="10"/>
        <v>6255401.5802377341</v>
      </c>
    </row>
    <row r="42" spans="2:36">
      <c r="B42">
        <v>27</v>
      </c>
      <c r="C42" s="3">
        <f t="shared" si="11"/>
        <v>263178684.43075511</v>
      </c>
      <c r="D42">
        <f t="shared" si="12"/>
        <v>0.3</v>
      </c>
      <c r="E42" s="13">
        <f t="shared" si="0"/>
        <v>2.9285530376777613E-2</v>
      </c>
      <c r="F42" s="15">
        <f t="shared" si="13"/>
        <v>268260744.69991398</v>
      </c>
      <c r="G42" s="16">
        <f t="shared" si="14"/>
        <v>7.9710718676221433E-4</v>
      </c>
      <c r="H42" s="17">
        <f t="shared" si="1"/>
        <v>1995771.5766930552</v>
      </c>
      <c r="I42" s="17">
        <f t="shared" si="2"/>
        <v>1644866.7776922192</v>
      </c>
      <c r="J42" s="2">
        <f t="shared" si="15"/>
        <v>213832.56752648504</v>
      </c>
      <c r="K42" s="2">
        <f t="shared" si="16"/>
        <v>7701065.157265407</v>
      </c>
      <c r="L42" s="15">
        <f>K42/(1-SUM(G$16:G42))</f>
        <v>7856158.1878063176</v>
      </c>
      <c r="M42" s="15">
        <f t="shared" si="17"/>
        <v>260404586.51210767</v>
      </c>
      <c r="N42" s="2">
        <f t="shared" si="3"/>
        <v>7914897.7247918919</v>
      </c>
      <c r="O42" s="3">
        <f t="shared" si="4"/>
        <v>9559764.5024841111</v>
      </c>
      <c r="P42" s="3"/>
      <c r="Q42">
        <v>27</v>
      </c>
      <c r="R42" s="2">
        <v>1993526.0283558245</v>
      </c>
      <c r="S42" s="2">
        <v>2171094.2388834562</v>
      </c>
      <c r="T42" s="2">
        <v>3033608.8341001058</v>
      </c>
      <c r="U42" s="2">
        <v>3854154.7215201724</v>
      </c>
      <c r="V42" s="2">
        <v>4633064.0119422022</v>
      </c>
      <c r="W42" s="2">
        <v>5370671.5641770735</v>
      </c>
      <c r="X42" s="3">
        <f t="shared" si="5"/>
        <v>1993526.0283558245</v>
      </c>
      <c r="Y42">
        <f t="shared" si="6"/>
        <v>90</v>
      </c>
      <c r="AA42" s="39">
        <f t="shared" si="18"/>
        <v>211329514.05642399</v>
      </c>
      <c r="AB42" s="3">
        <f t="shared" si="7"/>
        <v>1993526.0283558245</v>
      </c>
      <c r="AC42" s="46">
        <f t="shared" si="19"/>
        <v>1320809.4628526499</v>
      </c>
      <c r="AD42" s="39">
        <f t="shared" si="20"/>
        <v>51849170.374331102</v>
      </c>
      <c r="AE42" s="3">
        <f t="shared" si="8"/>
        <v>5921371.6964360671</v>
      </c>
      <c r="AF42" s="23">
        <f t="shared" si="21"/>
        <v>324057.31483956939</v>
      </c>
      <c r="AH42">
        <v>27</v>
      </c>
      <c r="AI42" s="3">
        <f t="shared" si="9"/>
        <v>3314335.4912084742</v>
      </c>
      <c r="AJ42" s="3">
        <f t="shared" si="10"/>
        <v>6245429.011275636</v>
      </c>
    </row>
    <row r="43" spans="2:36">
      <c r="B43">
        <v>28</v>
      </c>
      <c r="C43" s="3">
        <f t="shared" si="11"/>
        <v>255263786.70596322</v>
      </c>
      <c r="D43">
        <f t="shared" si="12"/>
        <v>0.3</v>
      </c>
      <c r="E43" s="13">
        <f t="shared" si="0"/>
        <v>2.9285530376777613E-2</v>
      </c>
      <c r="F43" s="15">
        <f t="shared" si="13"/>
        <v>260404586.51210767</v>
      </c>
      <c r="G43" s="16">
        <f t="shared" si="14"/>
        <v>8.0250426667258354E-4</v>
      </c>
      <c r="H43" s="17">
        <f t="shared" si="1"/>
        <v>1937324.3475587009</v>
      </c>
      <c r="I43" s="17">
        <f t="shared" si="2"/>
        <v>1595398.66691227</v>
      </c>
      <c r="J43" s="2">
        <f t="shared" si="15"/>
        <v>208975.7917370763</v>
      </c>
      <c r="K43" s="2">
        <f t="shared" si="16"/>
        <v>7469415.4127718396</v>
      </c>
      <c r="L43" s="15">
        <f>K43/(1-SUM(G$16:G43))</f>
        <v>7626086.4285525447</v>
      </c>
      <c r="M43" s="15">
        <f t="shared" si="17"/>
        <v>252778500.08355513</v>
      </c>
      <c r="N43" s="2">
        <f t="shared" si="3"/>
        <v>7678391.2045089155</v>
      </c>
      <c r="O43" s="3">
        <f t="shared" si="4"/>
        <v>9273789.8714211863</v>
      </c>
      <c r="P43" s="3"/>
      <c r="Q43">
        <v>28</v>
      </c>
      <c r="R43" s="2">
        <v>1984956.5554777177</v>
      </c>
      <c r="S43" s="2">
        <v>2160398.0196897024</v>
      </c>
      <c r="T43" s="2">
        <v>3009545.9232279193</v>
      </c>
      <c r="U43" s="2">
        <v>3812256.0045023523</v>
      </c>
      <c r="V43" s="2">
        <v>4568975.7989853006</v>
      </c>
      <c r="W43" s="2">
        <v>5280153.1800768347</v>
      </c>
      <c r="X43" s="3">
        <f t="shared" si="5"/>
        <v>1984956.5554777177</v>
      </c>
      <c r="Y43">
        <f t="shared" si="6"/>
        <v>90</v>
      </c>
      <c r="AA43" s="39">
        <f t="shared" si="18"/>
        <v>209335988.02806816</v>
      </c>
      <c r="AB43" s="3">
        <f t="shared" si="7"/>
        <v>1984956.5554777177</v>
      </c>
      <c r="AC43" s="46">
        <f t="shared" si="19"/>
        <v>1308349.9251754258</v>
      </c>
      <c r="AD43" s="39">
        <f t="shared" si="20"/>
        <v>45927798.677895032</v>
      </c>
      <c r="AE43" s="3">
        <f t="shared" si="8"/>
        <v>5693434.6490311977</v>
      </c>
      <c r="AF43" s="23">
        <f t="shared" si="21"/>
        <v>287048.74173684395</v>
      </c>
      <c r="AH43">
        <v>28</v>
      </c>
      <c r="AI43" s="3">
        <f t="shared" si="9"/>
        <v>3293306.4806531435</v>
      </c>
      <c r="AJ43" s="3">
        <f t="shared" si="10"/>
        <v>5980483.3907680418</v>
      </c>
    </row>
    <row r="44" spans="2:36">
      <c r="B44">
        <v>29</v>
      </c>
      <c r="C44" s="3">
        <f t="shared" si="11"/>
        <v>247585395.50145429</v>
      </c>
      <c r="D44">
        <f t="shared" si="12"/>
        <v>0.3</v>
      </c>
      <c r="E44" s="13">
        <f t="shared" si="0"/>
        <v>2.9285530376777613E-2</v>
      </c>
      <c r="F44" s="15">
        <f t="shared" si="13"/>
        <v>252778500.08355513</v>
      </c>
      <c r="G44" s="16">
        <f t="shared" si="14"/>
        <v>8.0793788931151256E-4</v>
      </c>
      <c r="H44" s="17">
        <f t="shared" si="1"/>
        <v>1880588.7765285999</v>
      </c>
      <c r="I44" s="17">
        <f t="shared" si="2"/>
        <v>1547408.7218840893</v>
      </c>
      <c r="J44" s="2">
        <f t="shared" si="15"/>
        <v>204229.32782083753</v>
      </c>
      <c r="K44" s="2">
        <f t="shared" si="16"/>
        <v>7244688.6566206133</v>
      </c>
      <c r="L44" s="15">
        <f>K44/(1-SUM(G$16:G44))</f>
        <v>7402752.4427932389</v>
      </c>
      <c r="M44" s="15">
        <f t="shared" si="17"/>
        <v>245375747.64076188</v>
      </c>
      <c r="N44" s="2">
        <f t="shared" si="3"/>
        <v>7448917.9844414508</v>
      </c>
      <c r="O44" s="3">
        <f t="shared" si="4"/>
        <v>8996326.7063255403</v>
      </c>
      <c r="P44" s="3"/>
      <c r="Q44">
        <v>29</v>
      </c>
      <c r="R44" s="2">
        <v>1976427.9751552083</v>
      </c>
      <c r="S44" s="2">
        <v>2149757.5595934959</v>
      </c>
      <c r="T44" s="2">
        <v>2985671.736268694</v>
      </c>
      <c r="U44" s="2">
        <v>3770805.384115715</v>
      </c>
      <c r="V44" s="2">
        <v>4505761.6466843039</v>
      </c>
      <c r="W44" s="2">
        <v>5191143.1218155408</v>
      </c>
      <c r="X44" s="3">
        <f t="shared" si="5"/>
        <v>1976427.9751552083</v>
      </c>
      <c r="Y44">
        <f t="shared" si="6"/>
        <v>90</v>
      </c>
      <c r="AA44" s="39">
        <f t="shared" si="18"/>
        <v>207351031.47259045</v>
      </c>
      <c r="AB44" s="3">
        <f t="shared" si="7"/>
        <v>1976427.9751552083</v>
      </c>
      <c r="AC44" s="46">
        <f t="shared" si="19"/>
        <v>1295943.9467036903</v>
      </c>
      <c r="AD44" s="39">
        <f t="shared" si="20"/>
        <v>40234364.028863832</v>
      </c>
      <c r="AE44" s="3">
        <f t="shared" si="8"/>
        <v>5472490.0092862425</v>
      </c>
      <c r="AF44" s="23">
        <f t="shared" si="21"/>
        <v>251464.77518039895</v>
      </c>
      <c r="AH44">
        <v>29</v>
      </c>
      <c r="AI44" s="3">
        <f t="shared" si="9"/>
        <v>3272371.9218588984</v>
      </c>
      <c r="AJ44" s="3">
        <f t="shared" si="10"/>
        <v>5723954.784466641</v>
      </c>
    </row>
    <row r="45" spans="2:36">
      <c r="B45">
        <v>30</v>
      </c>
      <c r="C45" s="3">
        <f t="shared" si="11"/>
        <v>240136477.51701283</v>
      </c>
      <c r="D45">
        <f t="shared" si="12"/>
        <v>0.3</v>
      </c>
      <c r="E45" s="13">
        <f t="shared" si="0"/>
        <v>2.9285530376777613E-2</v>
      </c>
      <c r="F45" s="15">
        <f t="shared" si="13"/>
        <v>245375747.64076188</v>
      </c>
      <c r="G45" s="16">
        <f t="shared" si="14"/>
        <v>8.134083021037261E-4</v>
      </c>
      <c r="H45" s="17">
        <f t="shared" si="1"/>
        <v>1825514.7367873443</v>
      </c>
      <c r="I45" s="17">
        <f t="shared" si="2"/>
        <v>1500852.98448133</v>
      </c>
      <c r="J45" s="2">
        <f t="shared" si="15"/>
        <v>199590.67026590451</v>
      </c>
      <c r="K45" s="2">
        <f t="shared" si="16"/>
        <v>7026678.9882598603</v>
      </c>
      <c r="L45" s="15">
        <f>K45/(1-SUM(G$16:G45))</f>
        <v>7185958.9112580521</v>
      </c>
      <c r="M45" s="15">
        <f t="shared" si="17"/>
        <v>238189788.72950384</v>
      </c>
      <c r="N45" s="2">
        <f t="shared" si="3"/>
        <v>7226269.6585257649</v>
      </c>
      <c r="O45" s="3">
        <f t="shared" si="4"/>
        <v>8727122.6430070959</v>
      </c>
      <c r="P45" s="3"/>
      <c r="Q45">
        <v>30</v>
      </c>
      <c r="R45" s="2">
        <v>1967940.1015028318</v>
      </c>
      <c r="S45" s="2">
        <v>2139172.573017132</v>
      </c>
      <c r="T45" s="2">
        <v>2961984.7954243449</v>
      </c>
      <c r="U45" s="2">
        <v>3729798.0961339679</v>
      </c>
      <c r="V45" s="2">
        <v>4443409.7162978463</v>
      </c>
      <c r="W45" s="2">
        <v>5103616.4197655376</v>
      </c>
      <c r="X45" s="3">
        <f t="shared" si="5"/>
        <v>1967940.1015028318</v>
      </c>
      <c r="Y45">
        <f t="shared" si="6"/>
        <v>90</v>
      </c>
      <c r="AA45" s="39">
        <f t="shared" si="18"/>
        <v>205374603.49743524</v>
      </c>
      <c r="AB45" s="3">
        <f t="shared" si="7"/>
        <v>1967940.1015028318</v>
      </c>
      <c r="AC45" s="46">
        <f t="shared" si="19"/>
        <v>1283591.2718589702</v>
      </c>
      <c r="AD45" s="39">
        <f t="shared" si="20"/>
        <v>34761874.019577593</v>
      </c>
      <c r="AE45" s="3">
        <f t="shared" si="8"/>
        <v>5258329.5570229329</v>
      </c>
      <c r="AF45" s="23">
        <f t="shared" si="21"/>
        <v>217261.71262235995</v>
      </c>
      <c r="AH45">
        <v>30</v>
      </c>
      <c r="AI45" s="3">
        <f t="shared" si="9"/>
        <v>3251531.3733618017</v>
      </c>
      <c r="AJ45" s="3">
        <f t="shared" si="10"/>
        <v>5475591.2696452932</v>
      </c>
    </row>
    <row r="46" spans="2:36">
      <c r="B46">
        <v>31</v>
      </c>
      <c r="C46" s="3">
        <f t="shared" si="11"/>
        <v>232910207.85848707</v>
      </c>
      <c r="D46">
        <f t="shared" si="12"/>
        <v>0.3</v>
      </c>
      <c r="E46" s="13">
        <f t="shared" si="0"/>
        <v>2.9285530376777613E-2</v>
      </c>
      <c r="F46" s="15">
        <f t="shared" si="13"/>
        <v>238189788.72950384</v>
      </c>
      <c r="G46" s="16">
        <f t="shared" si="14"/>
        <v>8.189157541492201E-4</v>
      </c>
      <c r="H46" s="17">
        <f t="shared" si="1"/>
        <v>1772053.5695099034</v>
      </c>
      <c r="I46" s="17">
        <f t="shared" si="2"/>
        <v>1455688.7991155442</v>
      </c>
      <c r="J46" s="2">
        <f t="shared" si="15"/>
        <v>195057.37046806506</v>
      </c>
      <c r="K46" s="2">
        <f t="shared" si="16"/>
        <v>6815186.6087532546</v>
      </c>
      <c r="L46" s="15">
        <f>K46/(1-SUM(G$16:G46))</f>
        <v>6975514.2932761284</v>
      </c>
      <c r="M46" s="15">
        <f t="shared" si="17"/>
        <v>231214274.43622771</v>
      </c>
      <c r="N46" s="2">
        <f t="shared" si="3"/>
        <v>7010243.9792213198</v>
      </c>
      <c r="O46" s="3">
        <f t="shared" si="4"/>
        <v>8465932.778336864</v>
      </c>
      <c r="P46" s="3"/>
      <c r="Q46">
        <v>31</v>
      </c>
      <c r="R46" s="2">
        <v>1959492.7494991075</v>
      </c>
      <c r="S46" s="2">
        <v>2128642.7758535324</v>
      </c>
      <c r="T46" s="2">
        <v>2938483.6344660432</v>
      </c>
      <c r="U46" s="2">
        <v>3689229.4268763987</v>
      </c>
      <c r="V46" s="2">
        <v>4381908.3288867148</v>
      </c>
      <c r="W46" s="2">
        <v>5017548.5160879921</v>
      </c>
      <c r="X46" s="3">
        <f t="shared" si="5"/>
        <v>1959492.7494991075</v>
      </c>
      <c r="Y46">
        <f t="shared" si="6"/>
        <v>90</v>
      </c>
      <c r="AA46" s="39">
        <f t="shared" si="18"/>
        <v>203406663.39593241</v>
      </c>
      <c r="AB46" s="3">
        <f t="shared" si="7"/>
        <v>1959492.7494991075</v>
      </c>
      <c r="AC46" s="46">
        <f t="shared" si="19"/>
        <v>1271291.6462245774</v>
      </c>
      <c r="AD46" s="39">
        <f t="shared" si="20"/>
        <v>29503544.46255466</v>
      </c>
      <c r="AE46" s="3">
        <f t="shared" si="8"/>
        <v>5050751.2297222121</v>
      </c>
      <c r="AF46" s="23">
        <f t="shared" si="21"/>
        <v>184397.15289096662</v>
      </c>
      <c r="AH46">
        <v>31</v>
      </c>
      <c r="AI46" s="3">
        <f t="shared" si="9"/>
        <v>3230784.3957236847</v>
      </c>
      <c r="AJ46" s="3">
        <f t="shared" si="10"/>
        <v>5235148.3826131783</v>
      </c>
    </row>
    <row r="47" spans="2:36">
      <c r="B47">
        <v>32</v>
      </c>
      <c r="C47" s="3">
        <f t="shared" si="11"/>
        <v>225899963.87926576</v>
      </c>
      <c r="D47">
        <f t="shared" si="12"/>
        <v>0.3</v>
      </c>
      <c r="E47" s="13">
        <f t="shared" si="0"/>
        <v>2.9285530376777613E-2</v>
      </c>
      <c r="F47" s="15">
        <f t="shared" si="13"/>
        <v>231214274.43622771</v>
      </c>
      <c r="G47" s="16">
        <f t="shared" si="14"/>
        <v>8.2446049623460566E-4</v>
      </c>
      <c r="H47" s="17">
        <f t="shared" si="1"/>
        <v>1720158.0408707443</v>
      </c>
      <c r="I47" s="17">
        <f t="shared" si="2"/>
        <v>1411874.7742454109</v>
      </c>
      <c r="J47" s="2">
        <f t="shared" si="15"/>
        <v>190627.03543821658</v>
      </c>
      <c r="K47" s="2">
        <f t="shared" si="16"/>
        <v>6610017.6404622421</v>
      </c>
      <c r="L47" s="15">
        <f>K47/(1-SUM(G$16:G47))</f>
        <v>6771232.6575467447</v>
      </c>
      <c r="M47" s="15">
        <f t="shared" si="17"/>
        <v>224443041.77868095</v>
      </c>
      <c r="N47" s="2">
        <f t="shared" si="3"/>
        <v>6800644.6759004584</v>
      </c>
      <c r="O47" s="3">
        <f t="shared" si="4"/>
        <v>8212519.4501458695</v>
      </c>
      <c r="P47" s="3"/>
      <c r="Q47">
        <v>32</v>
      </c>
      <c r="R47" s="2">
        <v>1951085.7349825634</v>
      </c>
      <c r="S47" s="2">
        <v>2118167.8854586901</v>
      </c>
      <c r="T47" s="2">
        <v>2915166.7986436458</v>
      </c>
      <c r="U47" s="2">
        <v>3649094.7126720385</v>
      </c>
      <c r="V47" s="2">
        <v>4321245.9631604888</v>
      </c>
      <c r="W47" s="2">
        <v>4932915.2579570049</v>
      </c>
      <c r="X47" s="3">
        <f t="shared" si="5"/>
        <v>1951085.7349825634</v>
      </c>
      <c r="Y47">
        <f t="shared" si="6"/>
        <v>90</v>
      </c>
      <c r="AA47" s="39">
        <f t="shared" si="18"/>
        <v>201447170.64643329</v>
      </c>
      <c r="AB47" s="3">
        <f t="shared" si="7"/>
        <v>1951085.7349825634</v>
      </c>
      <c r="AC47" s="46">
        <f t="shared" si="19"/>
        <v>1259044.8165402079</v>
      </c>
      <c r="AD47" s="39">
        <f t="shared" si="20"/>
        <v>24452793.232832447</v>
      </c>
      <c r="AE47" s="3">
        <f t="shared" si="8"/>
        <v>4849558.9409178952</v>
      </c>
      <c r="AF47" s="23">
        <f t="shared" si="21"/>
        <v>152829.95770520277</v>
      </c>
      <c r="AH47">
        <v>32</v>
      </c>
      <c r="AI47" s="3">
        <f t="shared" si="9"/>
        <v>3210130.5515227714</v>
      </c>
      <c r="AJ47" s="3">
        <f t="shared" si="10"/>
        <v>5002388.8986230977</v>
      </c>
    </row>
    <row r="48" spans="2:36">
      <c r="B48">
        <v>33</v>
      </c>
      <c r="C48" s="3">
        <f t="shared" si="11"/>
        <v>219099319.2033653</v>
      </c>
      <c r="D48">
        <f t="shared" si="12"/>
        <v>0.3</v>
      </c>
      <c r="E48" s="13">
        <f t="shared" si="0"/>
        <v>2.9285530376777613E-2</v>
      </c>
      <c r="F48" s="15">
        <f t="shared" si="13"/>
        <v>224443041.77868095</v>
      </c>
      <c r="G48" s="16">
        <f t="shared" si="14"/>
        <v>8.3004278084452751E-4</v>
      </c>
      <c r="H48" s="17">
        <f t="shared" si="1"/>
        <v>1669782.3003119656</v>
      </c>
      <c r="I48" s="17">
        <f t="shared" si="2"/>
        <v>1369370.7450210331</v>
      </c>
      <c r="J48" s="2">
        <f t="shared" si="15"/>
        <v>186297.32653918079</v>
      </c>
      <c r="K48" s="2">
        <f t="shared" si="16"/>
        <v>6410983.9520459734</v>
      </c>
      <c r="L48" s="15">
        <f>K48/(1-SUM(G$16:G48))</f>
        <v>6572933.5178659307</v>
      </c>
      <c r="M48" s="15">
        <f t="shared" si="17"/>
        <v>217870108.26081502</v>
      </c>
      <c r="N48" s="2">
        <f t="shared" si="3"/>
        <v>6597281.2785851546</v>
      </c>
      <c r="O48" s="3">
        <f t="shared" si="4"/>
        <v>7966652.0236061877</v>
      </c>
      <c r="P48" s="3"/>
      <c r="Q48">
        <v>33</v>
      </c>
      <c r="R48" s="2">
        <v>1942718.8746477785</v>
      </c>
      <c r="S48" s="2">
        <v>2107747.620644141</v>
      </c>
      <c r="T48" s="2">
        <v>2892032.8445958351</v>
      </c>
      <c r="U48" s="2">
        <v>3609389.3393295035</v>
      </c>
      <c r="V48" s="2">
        <v>4261411.2533531683</v>
      </c>
      <c r="W48" s="2">
        <v>4849692.8908950845</v>
      </c>
      <c r="X48" s="3">
        <f t="shared" si="5"/>
        <v>1942718.8746477785</v>
      </c>
      <c r="Y48">
        <f t="shared" si="6"/>
        <v>90</v>
      </c>
      <c r="AA48" s="39">
        <f t="shared" si="18"/>
        <v>199496084.91145074</v>
      </c>
      <c r="AB48" s="3">
        <f t="shared" si="7"/>
        <v>1942718.8746477785</v>
      </c>
      <c r="AC48" s="46">
        <f t="shared" si="19"/>
        <v>1246850.5306965671</v>
      </c>
      <c r="AD48" s="39">
        <f t="shared" si="20"/>
        <v>19603234.291914552</v>
      </c>
      <c r="AE48" s="3">
        <f t="shared" si="8"/>
        <v>4654562.4039373761</v>
      </c>
      <c r="AF48" s="23">
        <f t="shared" si="21"/>
        <v>122520.21432446595</v>
      </c>
      <c r="AH48">
        <v>33</v>
      </c>
      <c r="AI48" s="3">
        <f t="shared" si="9"/>
        <v>3189569.4053443456</v>
      </c>
      <c r="AJ48" s="3">
        <f t="shared" si="10"/>
        <v>4777082.6182618421</v>
      </c>
    </row>
    <row r="49" spans="2:36">
      <c r="B49">
        <v>34</v>
      </c>
      <c r="C49" s="3">
        <f t="shared" si="11"/>
        <v>212502037.92478013</v>
      </c>
      <c r="D49">
        <f t="shared" si="12"/>
        <v>0.3</v>
      </c>
      <c r="E49" s="13">
        <f t="shared" si="0"/>
        <v>2.9285530376777613E-2</v>
      </c>
      <c r="F49" s="15">
        <f t="shared" si="13"/>
        <v>217870108.26081502</v>
      </c>
      <c r="G49" s="16">
        <f t="shared" si="14"/>
        <v>8.3566286217316233E-4</v>
      </c>
      <c r="H49" s="17">
        <f t="shared" si="1"/>
        <v>1620881.8400335743</v>
      </c>
      <c r="I49" s="17">
        <f t="shared" si="2"/>
        <v>1328137.7370298759</v>
      </c>
      <c r="J49" s="2">
        <f t="shared" si="15"/>
        <v>182065.95825120943</v>
      </c>
      <c r="K49" s="2">
        <f t="shared" si="16"/>
        <v>6217902.9886223543</v>
      </c>
      <c r="L49" s="15">
        <f>K49/(1-SUM(G$16:G49))</f>
        <v>6380441.6736639282</v>
      </c>
      <c r="M49" s="15">
        <f t="shared" si="17"/>
        <v>211489666.58715111</v>
      </c>
      <c r="N49" s="2">
        <f t="shared" si="3"/>
        <v>6399968.9468735633</v>
      </c>
      <c r="O49" s="3">
        <f t="shared" si="4"/>
        <v>7728106.683903439</v>
      </c>
      <c r="P49" s="3"/>
      <c r="Q49">
        <v>34</v>
      </c>
      <c r="R49" s="2">
        <v>1934391.9860414462</v>
      </c>
      <c r="S49" s="2">
        <v>2097381.7016694886</v>
      </c>
      <c r="T49" s="2">
        <v>2869080.340260962</v>
      </c>
      <c r="U49" s="2">
        <v>3570108.7416124553</v>
      </c>
      <c r="V49" s="2">
        <v>4202392.9871274075</v>
      </c>
      <c r="W49" s="2">
        <v>4767858.0522181243</v>
      </c>
      <c r="X49" s="3">
        <f t="shared" si="5"/>
        <v>1934391.9860414462</v>
      </c>
      <c r="Y49">
        <f t="shared" si="6"/>
        <v>90</v>
      </c>
      <c r="AA49" s="39">
        <f t="shared" si="18"/>
        <v>197553366.03680298</v>
      </c>
      <c r="AB49" s="3">
        <f t="shared" si="7"/>
        <v>1934391.9860414462</v>
      </c>
      <c r="AC49" s="46">
        <f t="shared" si="19"/>
        <v>1234708.5377300186</v>
      </c>
      <c r="AD49" s="39">
        <f t="shared" si="20"/>
        <v>14948671.887977175</v>
      </c>
      <c r="AE49" s="3">
        <f t="shared" si="8"/>
        <v>4465576.9608321171</v>
      </c>
      <c r="AF49" s="23">
        <f t="shared" si="21"/>
        <v>93429.199299857355</v>
      </c>
      <c r="AH49">
        <v>34</v>
      </c>
      <c r="AI49" s="3">
        <f t="shared" si="9"/>
        <v>3169100.5237714648</v>
      </c>
      <c r="AJ49" s="3">
        <f t="shared" si="10"/>
        <v>4559006.1601319741</v>
      </c>
    </row>
    <row r="50" spans="2:36">
      <c r="B50">
        <v>35</v>
      </c>
      <c r="C50" s="3">
        <f t="shared" si="11"/>
        <v>206102068.97790655</v>
      </c>
      <c r="D50">
        <f t="shared" si="12"/>
        <v>0.3</v>
      </c>
      <c r="E50" s="13">
        <f t="shared" si="0"/>
        <v>2.9285530376777613E-2</v>
      </c>
      <c r="F50" s="15">
        <f t="shared" si="13"/>
        <v>211489666.58715111</v>
      </c>
      <c r="G50" s="16">
        <f t="shared" si="14"/>
        <v>8.4132099613579321E-4</v>
      </c>
      <c r="H50" s="17">
        <f t="shared" si="1"/>
        <v>1573413.4556701037</v>
      </c>
      <c r="I50" s="17">
        <f t="shared" si="2"/>
        <v>1288137.931111916</v>
      </c>
      <c r="J50" s="2">
        <f t="shared" si="15"/>
        <v>177930.69696552874</v>
      </c>
      <c r="K50" s="2">
        <f t="shared" si="16"/>
        <v>6030597.6069382522</v>
      </c>
      <c r="L50" s="15">
        <f>K50/(1-SUM(G$16:G50))</f>
        <v>6193587.0552125843</v>
      </c>
      <c r="M50" s="15">
        <f t="shared" si="17"/>
        <v>205296079.53193852</v>
      </c>
      <c r="N50" s="2">
        <f t="shared" si="3"/>
        <v>6208528.3039037809</v>
      </c>
      <c r="O50" s="3">
        <f t="shared" si="4"/>
        <v>7496666.2350156968</v>
      </c>
      <c r="P50" s="3"/>
      <c r="Q50">
        <v>35</v>
      </c>
      <c r="R50" s="2">
        <v>1926104.8875584546</v>
      </c>
      <c r="S50" s="2">
        <v>2087069.8502349535</v>
      </c>
      <c r="T50" s="2">
        <v>2846307.8647885867</v>
      </c>
      <c r="U50" s="2">
        <v>3531248.4027206204</v>
      </c>
      <c r="V50" s="2">
        <v>4144180.1035069674</v>
      </c>
      <c r="W50" s="2">
        <v>4687387.7645881185</v>
      </c>
      <c r="X50" s="3">
        <f t="shared" si="5"/>
        <v>1926104.8875584546</v>
      </c>
      <c r="Y50">
        <f t="shared" si="6"/>
        <v>90</v>
      </c>
      <c r="AA50" s="39">
        <f t="shared" si="18"/>
        <v>195618974.05076152</v>
      </c>
      <c r="AB50" s="3">
        <f t="shared" si="7"/>
        <v>1926104.8875584546</v>
      </c>
      <c r="AC50" s="46">
        <f t="shared" si="19"/>
        <v>1222618.5878172594</v>
      </c>
      <c r="AD50" s="39">
        <f t="shared" si="20"/>
        <v>10483094.927145058</v>
      </c>
      <c r="AE50" s="3">
        <f t="shared" si="8"/>
        <v>4282423.4163453262</v>
      </c>
      <c r="AF50" s="23">
        <f t="shared" si="21"/>
        <v>65519.34329465661</v>
      </c>
      <c r="AH50">
        <v>35</v>
      </c>
      <c r="AI50" s="3">
        <f t="shared" si="9"/>
        <v>3148723.4753757138</v>
      </c>
      <c r="AJ50" s="3">
        <f t="shared" si="10"/>
        <v>4347942.7596399831</v>
      </c>
    </row>
    <row r="51" spans="2:36">
      <c r="B51">
        <v>36</v>
      </c>
      <c r="C51" s="3">
        <f t="shared" si="11"/>
        <v>199893540.6740028</v>
      </c>
      <c r="D51">
        <f t="shared" si="12"/>
        <v>0.3</v>
      </c>
      <c r="E51" s="13">
        <f t="shared" si="0"/>
        <v>2.9285530376777613E-2</v>
      </c>
      <c r="F51" s="15">
        <f t="shared" si="13"/>
        <v>205296079.53193852</v>
      </c>
      <c r="G51" s="16">
        <f t="shared" si="14"/>
        <v>8.4701744038046304E-4</v>
      </c>
      <c r="H51" s="17">
        <f t="shared" si="1"/>
        <v>1527335.2081188459</v>
      </c>
      <c r="I51" s="17">
        <f t="shared" si="2"/>
        <v>1249334.6292125175</v>
      </c>
      <c r="J51" s="2">
        <f t="shared" si="15"/>
        <v>173889.35980528654</v>
      </c>
      <c r="K51" s="2">
        <f t="shared" si="16"/>
        <v>5848895.9154013637</v>
      </c>
      <c r="L51" s="15">
        <f>K51/(1-SUM(G$16:G51))</f>
        <v>6012204.5733659398</v>
      </c>
      <c r="M51" s="15">
        <f t="shared" si="17"/>
        <v>199283874.9585726</v>
      </c>
      <c r="N51" s="2">
        <f t="shared" si="3"/>
        <v>6022785.2752066506</v>
      </c>
      <c r="O51" s="3">
        <f t="shared" si="4"/>
        <v>7272119.9044191679</v>
      </c>
      <c r="P51" s="3"/>
      <c r="Q51">
        <v>36</v>
      </c>
      <c r="R51" s="2">
        <v>1917857.3984379829</v>
      </c>
      <c r="S51" s="2">
        <v>2076811.7894739704</v>
      </c>
      <c r="T51" s="2">
        <v>2823714.0084517128</v>
      </c>
      <c r="U51" s="2">
        <v>3492803.8537763078</v>
      </c>
      <c r="V51" s="2">
        <v>4086761.6908369954</v>
      </c>
      <c r="W51" s="2">
        <v>4608259.4296718175</v>
      </c>
      <c r="X51" s="3">
        <f t="shared" si="5"/>
        <v>1917857.3984379829</v>
      </c>
      <c r="Y51">
        <f t="shared" si="6"/>
        <v>90</v>
      </c>
      <c r="AA51" s="39">
        <f t="shared" si="18"/>
        <v>193692869.16320306</v>
      </c>
      <c r="AB51" s="3">
        <f t="shared" si="7"/>
        <v>1917857.3984379829</v>
      </c>
      <c r="AC51" s="46">
        <f t="shared" si="19"/>
        <v>1210580.4322700191</v>
      </c>
      <c r="AD51" s="39">
        <f t="shared" si="20"/>
        <v>6200671.5107997321</v>
      </c>
      <c r="AE51" s="3">
        <f t="shared" si="8"/>
        <v>4104927.8767686677</v>
      </c>
      <c r="AF51" s="23">
        <f t="shared" si="21"/>
        <v>38754.196942498325</v>
      </c>
      <c r="AH51">
        <v>36</v>
      </c>
      <c r="AI51" s="3">
        <f t="shared" si="9"/>
        <v>3128437.8307080017</v>
      </c>
      <c r="AJ51" s="3">
        <f t="shared" si="10"/>
        <v>4143682.0737111662</v>
      </c>
    </row>
    <row r="52" spans="2:36">
      <c r="B52">
        <v>37</v>
      </c>
      <c r="C52" s="3">
        <f t="shared" si="11"/>
        <v>193870755.39879614</v>
      </c>
      <c r="D52">
        <f t="shared" si="12"/>
        <v>0.3</v>
      </c>
      <c r="E52" s="13">
        <f t="shared" si="0"/>
        <v>2.9285530376777613E-2</v>
      </c>
      <c r="F52" s="15">
        <f t="shared" si="13"/>
        <v>199283874.9585726</v>
      </c>
      <c r="G52" s="16">
        <f t="shared" si="14"/>
        <v>8.5275245429970563E-4</v>
      </c>
      <c r="H52" s="17">
        <f t="shared" si="1"/>
        <v>1482606.3864859596</v>
      </c>
      <c r="I52" s="17">
        <f t="shared" si="2"/>
        <v>1211692.2212424758</v>
      </c>
      <c r="J52" s="2">
        <f t="shared" si="15"/>
        <v>169939.81347327842</v>
      </c>
      <c r="K52" s="2">
        <f t="shared" si="16"/>
        <v>5672631.118830571</v>
      </c>
      <c r="L52" s="15">
        <f>K52/(1-SUM(G$16:G52))</f>
        <v>5836133.9737012312</v>
      </c>
      <c r="M52" s="15">
        <f t="shared" si="17"/>
        <v>193447740.98487136</v>
      </c>
      <c r="N52" s="2">
        <f t="shared" si="3"/>
        <v>5842570.9323038496</v>
      </c>
      <c r="O52" s="3">
        <f t="shared" si="4"/>
        <v>7054263.1535463259</v>
      </c>
      <c r="P52" s="3"/>
      <c r="Q52">
        <v>37</v>
      </c>
      <c r="R52" s="2">
        <v>1909649.3387596197</v>
      </c>
      <c r="S52" s="2">
        <v>2066607.2439458198</v>
      </c>
      <c r="T52" s="2">
        <v>2801297.3725597062</v>
      </c>
      <c r="U52" s="2">
        <v>3454770.6733163712</v>
      </c>
      <c r="V52" s="2">
        <v>4030126.9847717797</v>
      </c>
      <c r="W52" s="2">
        <v>4530450.8219036078</v>
      </c>
      <c r="X52" s="3">
        <f t="shared" si="5"/>
        <v>1909649.3387596197</v>
      </c>
      <c r="Y52">
        <f t="shared" si="6"/>
        <v>90</v>
      </c>
      <c r="AA52" s="39">
        <f t="shared" si="18"/>
        <v>191775011.76476508</v>
      </c>
      <c r="AB52" s="3">
        <f t="shared" si="7"/>
        <v>3746827.2982727853</v>
      </c>
      <c r="AC52" s="46">
        <f t="shared" si="19"/>
        <v>1198593.8235297818</v>
      </c>
      <c r="AD52" s="39">
        <f t="shared" si="20"/>
        <v>2095743.6340310643</v>
      </c>
      <c r="AE52" s="3">
        <f t="shared" si="8"/>
        <v>2095743.6340310643</v>
      </c>
      <c r="AF52" s="23">
        <f t="shared" si="21"/>
        <v>13098.397712694152</v>
      </c>
      <c r="AH52">
        <v>37</v>
      </c>
      <c r="AI52" s="3">
        <f t="shared" si="9"/>
        <v>4945421.1218025666</v>
      </c>
      <c r="AJ52" s="3">
        <f t="shared" si="10"/>
        <v>2108842.0317437584</v>
      </c>
    </row>
    <row r="53" spans="2:36">
      <c r="B53">
        <v>38</v>
      </c>
      <c r="C53" s="3">
        <f t="shared" si="11"/>
        <v>188028184.4664923</v>
      </c>
      <c r="D53">
        <f t="shared" si="12"/>
        <v>0.3</v>
      </c>
      <c r="E53" s="13">
        <f t="shared" si="0"/>
        <v>2.9285530376777613E-2</v>
      </c>
      <c r="F53" s="15">
        <f t="shared" si="13"/>
        <v>193447740.98487136</v>
      </c>
      <c r="G53" s="16">
        <f t="shared" si="14"/>
        <v>8.5852629904235997E-4</v>
      </c>
      <c r="H53" s="17">
        <f t="shared" si="1"/>
        <v>1439187.4721177204</v>
      </c>
      <c r="I53" s="17">
        <f t="shared" si="2"/>
        <v>1175176.1529155767</v>
      </c>
      <c r="J53" s="2">
        <f t="shared" si="15"/>
        <v>166079.97312584665</v>
      </c>
      <c r="K53" s="2">
        <f t="shared" si="16"/>
        <v>5501641.3677858533</v>
      </c>
      <c r="L53" s="15">
        <f>K53/(1-SUM(G$16:G53))</f>
        <v>5665219.6949314596</v>
      </c>
      <c r="M53" s="15">
        <f t="shared" si="17"/>
        <v>187782521.28993991</v>
      </c>
      <c r="N53" s="2">
        <f t="shared" si="3"/>
        <v>5667721.3409117004</v>
      </c>
      <c r="O53" s="3">
        <f t="shared" si="4"/>
        <v>6842897.4938272769</v>
      </c>
      <c r="P53" s="3"/>
      <c r="Q53">
        <v>38</v>
      </c>
      <c r="R53" s="2">
        <v>1901480.5294394963</v>
      </c>
      <c r="S53" s="2">
        <v>2056455.9396282972</v>
      </c>
      <c r="T53" s="2">
        <v>2779056.5693719005</v>
      </c>
      <c r="U53" s="2">
        <v>3417144.4867895539</v>
      </c>
      <c r="V53" s="2">
        <v>3974265.3662895923</v>
      </c>
      <c r="W53" s="2">
        <v>4453940.0823508818</v>
      </c>
      <c r="X53" s="3">
        <f t="shared" si="5"/>
        <v>1901480.5294394963</v>
      </c>
      <c r="Y53">
        <f t="shared" si="6"/>
        <v>90</v>
      </c>
      <c r="AA53" s="39">
        <f t="shared" si="18"/>
        <v>188028184.4664923</v>
      </c>
      <c r="AB53" s="3">
        <f t="shared" si="7"/>
        <v>5667721.3409117004</v>
      </c>
      <c r="AC53" s="46">
        <f t="shared" si="19"/>
        <v>1175176.1529155767</v>
      </c>
      <c r="AD53" s="39">
        <f t="shared" si="20"/>
        <v>0</v>
      </c>
      <c r="AE53" s="3">
        <f t="shared" si="8"/>
        <v>0</v>
      </c>
      <c r="AF53" s="23">
        <f t="shared" si="21"/>
        <v>0</v>
      </c>
      <c r="AH53">
        <v>38</v>
      </c>
      <c r="AI53" s="3">
        <f t="shared" si="9"/>
        <v>6842897.4938272769</v>
      </c>
      <c r="AJ53" s="3">
        <f t="shared" si="10"/>
        <v>0</v>
      </c>
    </row>
    <row r="54" spans="2:36">
      <c r="B54">
        <v>39</v>
      </c>
      <c r="C54" s="3">
        <f t="shared" si="11"/>
        <v>182360463.12558061</v>
      </c>
      <c r="D54">
        <f t="shared" si="12"/>
        <v>0.3</v>
      </c>
      <c r="E54" s="13">
        <f t="shared" si="0"/>
        <v>2.9285530376777613E-2</v>
      </c>
      <c r="F54" s="15">
        <f t="shared" si="13"/>
        <v>187782521.28993991</v>
      </c>
      <c r="G54" s="16">
        <f t="shared" si="14"/>
        <v>8.6433923752545936E-4</v>
      </c>
      <c r="H54" s="17">
        <f t="shared" si="1"/>
        <v>1397040.1036851394</v>
      </c>
      <c r="I54" s="17">
        <f t="shared" si="2"/>
        <v>1139752.8945348787</v>
      </c>
      <c r="J54" s="2">
        <f t="shared" si="15"/>
        <v>162307.80127235499</v>
      </c>
      <c r="K54" s="2">
        <f t="shared" si="16"/>
        <v>5335769.6123428745</v>
      </c>
      <c r="L54" s="15">
        <f>K54/(1-SUM(G$16:G54))</f>
        <v>5499310.7314644251</v>
      </c>
      <c r="M54" s="15">
        <f t="shared" si="17"/>
        <v>182283210.55847549</v>
      </c>
      <c r="N54" s="2">
        <f t="shared" si="3"/>
        <v>5498077.4136152295</v>
      </c>
      <c r="O54" s="3">
        <f t="shared" si="4"/>
        <v>6637830.308150108</v>
      </c>
      <c r="P54" s="3"/>
      <c r="Q54">
        <v>39</v>
      </c>
      <c r="R54" s="2">
        <v>1893350.7922264379</v>
      </c>
      <c r="S54" s="2">
        <v>2046357.6039104213</v>
      </c>
      <c r="T54" s="2">
        <v>2756990.222011873</v>
      </c>
      <c r="U54" s="2">
        <v>3379920.9660591637</v>
      </c>
      <c r="V54" s="2">
        <v>3919166.3597342554</v>
      </c>
      <c r="W54" s="2">
        <v>4378705.7126802374</v>
      </c>
      <c r="X54" s="3">
        <f t="shared" si="5"/>
        <v>1893350.7922264379</v>
      </c>
      <c r="Y54">
        <f t="shared" si="6"/>
        <v>90</v>
      </c>
      <c r="AA54" s="39">
        <f t="shared" si="18"/>
        <v>182360463.12558061</v>
      </c>
      <c r="AB54" s="3">
        <f t="shared" si="7"/>
        <v>5498077.4136152295</v>
      </c>
      <c r="AC54" s="46">
        <f t="shared" si="19"/>
        <v>1139752.8945348787</v>
      </c>
      <c r="AD54" s="39">
        <f t="shared" si="20"/>
        <v>0</v>
      </c>
      <c r="AE54" s="3">
        <f t="shared" si="8"/>
        <v>0</v>
      </c>
      <c r="AF54" s="23">
        <f t="shared" si="21"/>
        <v>0</v>
      </c>
      <c r="AH54">
        <v>39</v>
      </c>
      <c r="AI54" s="3">
        <f t="shared" si="9"/>
        <v>6637830.308150108</v>
      </c>
      <c r="AJ54" s="3">
        <f t="shared" si="10"/>
        <v>0</v>
      </c>
    </row>
    <row r="55" spans="2:36">
      <c r="B55">
        <v>40</v>
      </c>
      <c r="C55" s="3">
        <f t="shared" si="11"/>
        <v>176862385.71196538</v>
      </c>
      <c r="D55">
        <f t="shared" si="12"/>
        <v>0.3</v>
      </c>
      <c r="E55" s="13">
        <f t="shared" si="0"/>
        <v>2.9285530376777613E-2</v>
      </c>
      <c r="F55" s="15">
        <f t="shared" si="13"/>
        <v>182283210.55847549</v>
      </c>
      <c r="G55" s="16">
        <f t="shared" si="14"/>
        <v>8.7019153444620493E-4</v>
      </c>
      <c r="H55" s="17">
        <f t="shared" si="1"/>
        <v>1356127.0432910917</v>
      </c>
      <c r="I55" s="17">
        <f t="shared" si="2"/>
        <v>1105389.9106997836</v>
      </c>
      <c r="J55" s="2">
        <f t="shared" si="15"/>
        <v>158621.30669966046</v>
      </c>
      <c r="K55" s="2">
        <f t="shared" si="16"/>
        <v>5174863.4601813639</v>
      </c>
      <c r="L55" s="15">
        <f>K55/(1-SUM(G$16:G55))</f>
        <v>5338260.4999867855</v>
      </c>
      <c r="M55" s="15">
        <f t="shared" si="17"/>
        <v>176944950.0584887</v>
      </c>
      <c r="N55" s="2">
        <f t="shared" si="3"/>
        <v>5333484.7668810245</v>
      </c>
      <c r="O55" s="3">
        <f t="shared" si="4"/>
        <v>6438874.6775808083</v>
      </c>
      <c r="P55" s="3"/>
      <c r="Q55">
        <v>40</v>
      </c>
      <c r="R55" s="2">
        <v>1885259.9496981355</v>
      </c>
      <c r="S55" s="2">
        <v>2036311.9655851787</v>
      </c>
      <c r="T55" s="2">
        <v>2735096.9643823933</v>
      </c>
      <c r="U55" s="2">
        <v>3343095.8289110116</v>
      </c>
      <c r="V55" s="2">
        <v>3864819.6308830827</v>
      </c>
      <c r="W55" s="2">
        <v>4304726.5692228312</v>
      </c>
      <c r="X55" s="3">
        <f t="shared" si="5"/>
        <v>1885259.9496981355</v>
      </c>
      <c r="Y55">
        <f t="shared" si="6"/>
        <v>90</v>
      </c>
      <c r="AA55" s="39">
        <f t="shared" si="18"/>
        <v>176862385.71196538</v>
      </c>
      <c r="AB55" s="3">
        <f t="shared" si="7"/>
        <v>5333484.7668810245</v>
      </c>
      <c r="AC55" s="46">
        <f t="shared" si="19"/>
        <v>1105389.9106997836</v>
      </c>
      <c r="AD55" s="39">
        <f t="shared" si="20"/>
        <v>0</v>
      </c>
      <c r="AE55" s="3">
        <f t="shared" si="8"/>
        <v>0</v>
      </c>
      <c r="AF55" s="23">
        <f t="shared" si="21"/>
        <v>0</v>
      </c>
      <c r="AH55">
        <v>40</v>
      </c>
      <c r="AI55" s="3">
        <f t="shared" si="9"/>
        <v>6438874.6775808083</v>
      </c>
      <c r="AJ55" s="3">
        <f t="shared" si="10"/>
        <v>0</v>
      </c>
    </row>
    <row r="56" spans="2:36">
      <c r="B56">
        <v>41</v>
      </c>
      <c r="C56" s="3">
        <f t="shared" si="11"/>
        <v>171528900.94508436</v>
      </c>
      <c r="D56">
        <f t="shared" si="12"/>
        <v>0.3</v>
      </c>
      <c r="E56" s="13">
        <f t="shared" si="0"/>
        <v>2.9285530376777613E-2</v>
      </c>
      <c r="F56" s="15">
        <f t="shared" si="13"/>
        <v>176944950.0584887</v>
      </c>
      <c r="G56" s="16">
        <f t="shared" si="14"/>
        <v>8.7608345629401781E-4</v>
      </c>
      <c r="H56" s="17">
        <f t="shared" si="1"/>
        <v>1316412.1435700208</v>
      </c>
      <c r="I56" s="17">
        <f t="shared" si="2"/>
        <v>1072055.6309067772</v>
      </c>
      <c r="J56" s="2">
        <f t="shared" si="15"/>
        <v>155018.54342101314</v>
      </c>
      <c r="K56" s="2">
        <f t="shared" si="16"/>
        <v>5018775.038860227</v>
      </c>
      <c r="L56" s="15">
        <f>K56/(1-SUM(G$16:G56))</f>
        <v>5181926.7099552713</v>
      </c>
      <c r="M56" s="15">
        <f t="shared" si="17"/>
        <v>171763023.34853342</v>
      </c>
      <c r="N56" s="2">
        <f t="shared" si="3"/>
        <v>5173793.5822812403</v>
      </c>
      <c r="O56" s="3">
        <f t="shared" si="4"/>
        <v>6245849.2131880177</v>
      </c>
      <c r="P56" s="3"/>
      <c r="Q56">
        <v>41</v>
      </c>
      <c r="R56" s="2">
        <v>1877207.8252573321</v>
      </c>
      <c r="S56" s="2">
        <v>2026318.7548423067</v>
      </c>
      <c r="T56" s="2">
        <v>2713375.4410810424</v>
      </c>
      <c r="U56" s="2">
        <v>3306664.8385665733</v>
      </c>
      <c r="V56" s="2">
        <v>3811214.9850408318</v>
      </c>
      <c r="W56" s="2">
        <v>4231981.8571372759</v>
      </c>
      <c r="X56" s="3">
        <f t="shared" si="5"/>
        <v>1877207.8252573321</v>
      </c>
      <c r="Y56">
        <f t="shared" si="6"/>
        <v>90</v>
      </c>
      <c r="AA56" s="39">
        <f t="shared" si="18"/>
        <v>171528900.94508436</v>
      </c>
      <c r="AB56" s="3">
        <f t="shared" si="7"/>
        <v>5173793.5822812403</v>
      </c>
      <c r="AC56" s="46">
        <f t="shared" si="19"/>
        <v>1072055.6309067772</v>
      </c>
      <c r="AD56" s="39">
        <f t="shared" si="20"/>
        <v>0</v>
      </c>
      <c r="AE56" s="3">
        <f t="shared" si="8"/>
        <v>0</v>
      </c>
      <c r="AF56" s="23">
        <f t="shared" si="21"/>
        <v>0</v>
      </c>
      <c r="AH56">
        <v>41</v>
      </c>
      <c r="AI56" s="3">
        <f t="shared" si="9"/>
        <v>6245849.2131880177</v>
      </c>
      <c r="AJ56" s="3">
        <f t="shared" si="10"/>
        <v>0</v>
      </c>
    </row>
    <row r="57" spans="2:36">
      <c r="B57">
        <v>42</v>
      </c>
      <c r="C57" s="3">
        <f t="shared" si="11"/>
        <v>166355107.36280313</v>
      </c>
      <c r="D57">
        <f t="shared" si="12"/>
        <v>0.3</v>
      </c>
      <c r="E57" s="13">
        <f t="shared" si="0"/>
        <v>2.9285530376777613E-2</v>
      </c>
      <c r="F57" s="15">
        <f t="shared" si="13"/>
        <v>171763023.34853342</v>
      </c>
      <c r="G57" s="16">
        <f t="shared" si="14"/>
        <v>8.8201527136267516E-4</v>
      </c>
      <c r="H57" s="17">
        <f t="shared" si="1"/>
        <v>1277860.3157511419</v>
      </c>
      <c r="I57" s="17">
        <f t="shared" si="2"/>
        <v>1039719.4210175195</v>
      </c>
      <c r="J57" s="2">
        <f t="shared" si="15"/>
        <v>151497.60964883023</v>
      </c>
      <c r="K57" s="2">
        <f t="shared" si="16"/>
        <v>4867360.8621560922</v>
      </c>
      <c r="L57" s="15">
        <f>K57/(1-SUM(G$16:G57))</f>
        <v>5030171.2378806407</v>
      </c>
      <c r="M57" s="15">
        <f t="shared" si="17"/>
        <v>166732852.11065277</v>
      </c>
      <c r="N57" s="2">
        <f t="shared" si="3"/>
        <v>5018858.4718049224</v>
      </c>
      <c r="O57" s="3">
        <f t="shared" si="4"/>
        <v>6058577.8928224416</v>
      </c>
      <c r="P57" s="3"/>
      <c r="Q57">
        <v>42</v>
      </c>
      <c r="R57" s="2">
        <v>1869194.243128028</v>
      </c>
      <c r="S57" s="2">
        <v>2016377.7032611128</v>
      </c>
      <c r="T57" s="2">
        <v>2691824.3073164863</v>
      </c>
      <c r="U57" s="2">
        <v>3270623.803201308</v>
      </c>
      <c r="V57" s="2">
        <v>3758342.3651593234</v>
      </c>
      <c r="W57" s="2">
        <v>4160451.1246684594</v>
      </c>
      <c r="X57" s="3">
        <f t="shared" si="5"/>
        <v>1869194.243128028</v>
      </c>
      <c r="Y57">
        <f t="shared" si="6"/>
        <v>90</v>
      </c>
      <c r="AA57" s="39">
        <f t="shared" si="18"/>
        <v>166355107.36280313</v>
      </c>
      <c r="AB57" s="3">
        <f t="shared" si="7"/>
        <v>5018858.4718049224</v>
      </c>
      <c r="AC57" s="46">
        <f t="shared" si="19"/>
        <v>1039719.4210175195</v>
      </c>
      <c r="AD57" s="39">
        <f t="shared" si="20"/>
        <v>0</v>
      </c>
      <c r="AE57" s="3">
        <f t="shared" si="8"/>
        <v>0</v>
      </c>
      <c r="AF57" s="23">
        <f t="shared" si="21"/>
        <v>0</v>
      </c>
      <c r="AH57">
        <v>42</v>
      </c>
      <c r="AI57" s="3">
        <f t="shared" si="9"/>
        <v>6058577.8928224416</v>
      </c>
      <c r="AJ57" s="3">
        <f t="shared" si="10"/>
        <v>0</v>
      </c>
    </row>
    <row r="58" spans="2:36">
      <c r="B58">
        <v>43</v>
      </c>
      <c r="C58" s="3">
        <f t="shared" si="11"/>
        <v>161336248.89099821</v>
      </c>
      <c r="D58">
        <f t="shared" si="12"/>
        <v>0.3</v>
      </c>
      <c r="E58" s="13">
        <f t="shared" si="0"/>
        <v>2.9285530376777613E-2</v>
      </c>
      <c r="F58" s="15">
        <f t="shared" si="13"/>
        <v>166732852.11065277</v>
      </c>
      <c r="G58" s="16">
        <f t="shared" si="14"/>
        <v>8.8798724976252676E-4</v>
      </c>
      <c r="H58" s="17">
        <f t="shared" si="1"/>
        <v>1240437.4986569332</v>
      </c>
      <c r="I58" s="17">
        <f t="shared" si="2"/>
        <v>1008351.5555687388</v>
      </c>
      <c r="J58" s="2">
        <f t="shared" si="15"/>
        <v>148056.64679080067</v>
      </c>
      <c r="K58" s="2">
        <f t="shared" si="16"/>
        <v>4720481.7003456056</v>
      </c>
      <c r="L58" s="15">
        <f>K58/(1-SUM(G$16:G58))</f>
        <v>4882860.0052932939</v>
      </c>
      <c r="M58" s="15">
        <f t="shared" si="17"/>
        <v>161849992.10535949</v>
      </c>
      <c r="N58" s="2">
        <f t="shared" si="3"/>
        <v>4868538.3471364062</v>
      </c>
      <c r="O58" s="3">
        <f t="shared" si="4"/>
        <v>5876889.9027051451</v>
      </c>
      <c r="P58" s="3"/>
      <c r="Q58">
        <v>43</v>
      </c>
      <c r="R58" s="2">
        <v>1861219.0283517039</v>
      </c>
      <c r="S58" s="2">
        <v>2006488.5438033307</v>
      </c>
      <c r="T58" s="2">
        <v>2670442.228825408</v>
      </c>
      <c r="U58" s="2">
        <v>3234968.5754680769</v>
      </c>
      <c r="V58" s="2">
        <v>3706191.849982372</v>
      </c>
      <c r="W58" s="2">
        <v>4090114.2575007379</v>
      </c>
      <c r="X58" s="3">
        <f t="shared" si="5"/>
        <v>1861219.0283517039</v>
      </c>
      <c r="Y58">
        <f t="shared" si="6"/>
        <v>90</v>
      </c>
      <c r="AA58" s="39">
        <f t="shared" si="18"/>
        <v>161336248.89099821</v>
      </c>
      <c r="AB58" s="3">
        <f t="shared" si="7"/>
        <v>4868538.3471364062</v>
      </c>
      <c r="AC58" s="46">
        <f t="shared" si="19"/>
        <v>1008351.5555687388</v>
      </c>
      <c r="AD58" s="39">
        <f t="shared" si="20"/>
        <v>0</v>
      </c>
      <c r="AE58" s="3">
        <f t="shared" si="8"/>
        <v>0</v>
      </c>
      <c r="AF58" s="23">
        <f t="shared" si="21"/>
        <v>0</v>
      </c>
      <c r="AH58">
        <v>43</v>
      </c>
      <c r="AI58" s="3">
        <f t="shared" si="9"/>
        <v>5876889.9027051451</v>
      </c>
      <c r="AJ58" s="3">
        <f t="shared" si="10"/>
        <v>0</v>
      </c>
    </row>
    <row r="59" spans="2:36">
      <c r="B59">
        <v>44</v>
      </c>
      <c r="C59" s="3">
        <f t="shared" si="11"/>
        <v>156467710.54386181</v>
      </c>
      <c r="D59">
        <f t="shared" si="12"/>
        <v>0.3</v>
      </c>
      <c r="E59" s="13">
        <f t="shared" si="0"/>
        <v>2.9285530376777613E-2</v>
      </c>
      <c r="F59" s="15">
        <f t="shared" si="13"/>
        <v>161849992.10535949</v>
      </c>
      <c r="G59" s="16">
        <f t="shared" si="14"/>
        <v>8.9399966343279398E-4</v>
      </c>
      <c r="H59" s="17">
        <f t="shared" si="1"/>
        <v>1204110.6286095215</v>
      </c>
      <c r="I59" s="17">
        <f t="shared" si="2"/>
        <v>977923.19089913636</v>
      </c>
      <c r="J59" s="2">
        <f t="shared" si="15"/>
        <v>144693.83846879174</v>
      </c>
      <c r="K59" s="2">
        <f t="shared" si="16"/>
        <v>4578002.454315301</v>
      </c>
      <c r="L59" s="15">
        <f>K59/(1-SUM(G$16:G59))</f>
        <v>4739862.8602827247</v>
      </c>
      <c r="M59" s="15">
        <f t="shared" si="17"/>
        <v>157110129.24507678</v>
      </c>
      <c r="N59" s="2">
        <f t="shared" si="3"/>
        <v>4722696.2927840929</v>
      </c>
      <c r="O59" s="3">
        <f t="shared" si="4"/>
        <v>5700619.4836832294</v>
      </c>
      <c r="P59" s="3"/>
      <c r="Q59">
        <v>44</v>
      </c>
      <c r="R59" s="2">
        <v>1853282.0067835606</v>
      </c>
      <c r="S59" s="2">
        <v>1996651.0108060145</v>
      </c>
      <c r="T59" s="2">
        <v>2649227.881790088</v>
      </c>
      <c r="U59" s="2">
        <v>3199695.0520256222</v>
      </c>
      <c r="V59" s="2">
        <v>3654753.6522157025</v>
      </c>
      <c r="W59" s="2">
        <v>4020951.4732039166</v>
      </c>
      <c r="X59" s="3">
        <f t="shared" si="5"/>
        <v>1853282.0067835606</v>
      </c>
      <c r="Y59">
        <f t="shared" si="6"/>
        <v>90</v>
      </c>
      <c r="AA59" s="39">
        <f t="shared" si="18"/>
        <v>156467710.54386181</v>
      </c>
      <c r="AB59" s="3">
        <f t="shared" si="7"/>
        <v>4722696.2927840929</v>
      </c>
      <c r="AC59" s="46">
        <f t="shared" si="19"/>
        <v>977923.19089913636</v>
      </c>
      <c r="AD59" s="39">
        <f t="shared" si="20"/>
        <v>0</v>
      </c>
      <c r="AE59" s="3">
        <f t="shared" si="8"/>
        <v>0</v>
      </c>
      <c r="AF59" s="23">
        <f t="shared" si="21"/>
        <v>0</v>
      </c>
      <c r="AH59">
        <v>44</v>
      </c>
      <c r="AI59" s="3">
        <f t="shared" si="9"/>
        <v>5700619.4836832294</v>
      </c>
      <c r="AJ59" s="3">
        <f t="shared" si="10"/>
        <v>0</v>
      </c>
    </row>
    <row r="60" spans="2:36">
      <c r="B60">
        <v>45</v>
      </c>
      <c r="C60" s="3">
        <f t="shared" si="11"/>
        <v>151745014.25107771</v>
      </c>
      <c r="D60">
        <f t="shared" si="12"/>
        <v>0.3</v>
      </c>
      <c r="E60" s="13">
        <f t="shared" si="0"/>
        <v>2.9285530376777613E-2</v>
      </c>
      <c r="F60" s="15">
        <f t="shared" si="13"/>
        <v>157110129.24507678</v>
      </c>
      <c r="G60" s="16">
        <f t="shared" si="14"/>
        <v>9.000527861539536E-4</v>
      </c>
      <c r="H60" s="17">
        <f t="shared" si="1"/>
        <v>1168847.6102183766</v>
      </c>
      <c r="I60" s="17">
        <f t="shared" si="2"/>
        <v>948406.3390692356</v>
      </c>
      <c r="J60" s="2">
        <f t="shared" si="15"/>
        <v>141407.40956003909</v>
      </c>
      <c r="K60" s="2">
        <f t="shared" si="16"/>
        <v>4439792.0333863162</v>
      </c>
      <c r="L60" s="15">
        <f>K60/(1-SUM(G$16:G60))</f>
        <v>4601053.4625061555</v>
      </c>
      <c r="M60" s="15">
        <f t="shared" si="17"/>
        <v>152509075.78257063</v>
      </c>
      <c r="N60" s="2">
        <f t="shared" si="3"/>
        <v>4581199.4429463549</v>
      </c>
      <c r="O60" s="3">
        <f t="shared" si="4"/>
        <v>5529605.78201559</v>
      </c>
      <c r="P60" s="3"/>
      <c r="Q60">
        <v>45</v>
      </c>
      <c r="R60" s="2">
        <v>1845383.0050887777</v>
      </c>
      <c r="S60" s="2">
        <v>1986864.8399744672</v>
      </c>
      <c r="T60" s="2">
        <v>2628179.9527566354</v>
      </c>
      <c r="U60" s="2">
        <v>3164799.1730720317</v>
      </c>
      <c r="V60" s="2">
        <v>3604018.1167215002</v>
      </c>
      <c r="W60" s="2">
        <v>3952943.3157705325</v>
      </c>
      <c r="X60" s="3">
        <f t="shared" si="5"/>
        <v>1845383.0050887777</v>
      </c>
      <c r="Y60">
        <f t="shared" si="6"/>
        <v>90</v>
      </c>
      <c r="AA60" s="39">
        <f t="shared" si="18"/>
        <v>151745014.25107771</v>
      </c>
      <c r="AB60" s="3">
        <f t="shared" si="7"/>
        <v>4581199.4429463549</v>
      </c>
      <c r="AC60" s="46">
        <f t="shared" si="19"/>
        <v>948406.3390692356</v>
      </c>
      <c r="AD60" s="39">
        <f t="shared" si="20"/>
        <v>0</v>
      </c>
      <c r="AE60" s="3">
        <f t="shared" si="8"/>
        <v>0</v>
      </c>
      <c r="AF60" s="23">
        <f t="shared" si="21"/>
        <v>0</v>
      </c>
      <c r="AH60">
        <v>45</v>
      </c>
      <c r="AI60" s="3">
        <f t="shared" si="9"/>
        <v>5529605.78201559</v>
      </c>
      <c r="AJ60" s="3">
        <f t="shared" si="10"/>
        <v>0</v>
      </c>
    </row>
    <row r="61" spans="2:36">
      <c r="B61">
        <v>46</v>
      </c>
      <c r="C61" s="3">
        <f t="shared" si="11"/>
        <v>147163814.80813137</v>
      </c>
      <c r="D61">
        <f t="shared" si="12"/>
        <v>0.3</v>
      </c>
      <c r="E61" s="13">
        <f t="shared" si="0"/>
        <v>2.9285530376777613E-2</v>
      </c>
      <c r="F61" s="15">
        <f t="shared" si="13"/>
        <v>152509075.78257063</v>
      </c>
      <c r="G61" s="16">
        <f t="shared" si="14"/>
        <v>9.061468935602046E-4</v>
      </c>
      <c r="H61" s="17">
        <f t="shared" si="1"/>
        <v>1134617.2880235026</v>
      </c>
      <c r="I61" s="17">
        <f t="shared" si="2"/>
        <v>919773.84255082102</v>
      </c>
      <c r="J61" s="2">
        <f t="shared" si="15"/>
        <v>138195.6252601142</v>
      </c>
      <c r="K61" s="2">
        <f t="shared" si="16"/>
        <v>4305723.2367445137</v>
      </c>
      <c r="L61" s="15">
        <f>K61/(1-SUM(G$16:G61))</f>
        <v>4466309.1715647541</v>
      </c>
      <c r="M61" s="15">
        <f t="shared" si="17"/>
        <v>148042766.61100587</v>
      </c>
      <c r="N61" s="2">
        <f t="shared" si="3"/>
        <v>4443918.8620046284</v>
      </c>
      <c r="O61" s="3">
        <f t="shared" si="4"/>
        <v>5363692.7045554491</v>
      </c>
      <c r="P61" s="3"/>
      <c r="Q61">
        <v>46</v>
      </c>
      <c r="R61" s="2">
        <v>1837521.8507387871</v>
      </c>
      <c r="S61" s="2">
        <v>1977129.7683752091</v>
      </c>
      <c r="T61" s="2">
        <v>2607297.1385538499</v>
      </c>
      <c r="U61" s="2">
        <v>3130276.9218831612</v>
      </c>
      <c r="V61" s="2">
        <v>3553975.7187372777</v>
      </c>
      <c r="W61" s="2">
        <v>3886070.6502429112</v>
      </c>
      <c r="X61" s="3">
        <f t="shared" si="5"/>
        <v>1837521.8507387871</v>
      </c>
      <c r="Y61">
        <f t="shared" si="6"/>
        <v>90</v>
      </c>
      <c r="AA61" s="39">
        <f t="shared" si="18"/>
        <v>147163814.80813137</v>
      </c>
      <c r="AB61" s="3">
        <f t="shared" si="7"/>
        <v>4443918.8620046284</v>
      </c>
      <c r="AC61" s="46">
        <f t="shared" si="19"/>
        <v>919773.84255082102</v>
      </c>
      <c r="AD61" s="39">
        <f t="shared" si="20"/>
        <v>0</v>
      </c>
      <c r="AE61" s="3">
        <f t="shared" si="8"/>
        <v>0</v>
      </c>
      <c r="AF61" s="23">
        <f t="shared" si="21"/>
        <v>0</v>
      </c>
      <c r="AH61">
        <v>46</v>
      </c>
      <c r="AI61" s="3">
        <f t="shared" si="9"/>
        <v>5363692.7045554491</v>
      </c>
      <c r="AJ61" s="3">
        <f t="shared" si="10"/>
        <v>0</v>
      </c>
    </row>
    <row r="62" spans="2:36">
      <c r="B62">
        <v>47</v>
      </c>
      <c r="C62" s="3">
        <f t="shared" si="11"/>
        <v>142719895.94612673</v>
      </c>
      <c r="D62">
        <f t="shared" si="12"/>
        <v>0.3</v>
      </c>
      <c r="E62" s="13">
        <f t="shared" si="0"/>
        <v>2.9285530376777613E-2</v>
      </c>
      <c r="F62" s="15">
        <f t="shared" si="13"/>
        <v>148042766.61100587</v>
      </c>
      <c r="G62" s="16">
        <f t="shared" si="14"/>
        <v>9.1228226315201834E-4</v>
      </c>
      <c r="H62" s="17">
        <f t="shared" si="1"/>
        <v>1101389.4189690731</v>
      </c>
      <c r="I62" s="17">
        <f t="shared" si="2"/>
        <v>891999.34966329206</v>
      </c>
      <c r="J62" s="2">
        <f t="shared" si="15"/>
        <v>135056.79016717451</v>
      </c>
      <c r="K62" s="2">
        <f t="shared" si="16"/>
        <v>4175672.6383698033</v>
      </c>
      <c r="L62" s="15">
        <f>K62/(1-SUM(G$16:G62))</f>
        <v>4335510.9386488134</v>
      </c>
      <c r="M62" s="15">
        <f t="shared" si="17"/>
        <v>143707255.67235705</v>
      </c>
      <c r="N62" s="2">
        <f t="shared" si="3"/>
        <v>4310729.4285369776</v>
      </c>
      <c r="O62" s="3">
        <f t="shared" si="4"/>
        <v>5202728.7782002697</v>
      </c>
      <c r="P62" s="3"/>
      <c r="Q62">
        <v>47</v>
      </c>
      <c r="R62" s="2">
        <v>1829698.372007566</v>
      </c>
      <c r="S62" s="2">
        <v>1967445.5344289769</v>
      </c>
      <c r="T62" s="2">
        <v>2586578.1462127268</v>
      </c>
      <c r="U62" s="2">
        <v>3096124.3243559352</v>
      </c>
      <c r="V62" s="2">
        <v>3504617.0621187203</v>
      </c>
      <c r="W62" s="2">
        <v>3820314.6574285426</v>
      </c>
      <c r="X62" s="3">
        <f t="shared" si="5"/>
        <v>1829698.372007566</v>
      </c>
      <c r="Y62">
        <f t="shared" si="6"/>
        <v>90</v>
      </c>
      <c r="AA62" s="39">
        <f t="shared" si="18"/>
        <v>142719895.94612673</v>
      </c>
      <c r="AB62" s="3">
        <f t="shared" si="7"/>
        <v>4310729.4285369776</v>
      </c>
      <c r="AC62" s="46">
        <f t="shared" si="19"/>
        <v>891999.34966329206</v>
      </c>
      <c r="AD62" s="39">
        <f t="shared" si="20"/>
        <v>0</v>
      </c>
      <c r="AE62" s="3">
        <f t="shared" si="8"/>
        <v>0</v>
      </c>
      <c r="AF62" s="23">
        <f t="shared" si="21"/>
        <v>0</v>
      </c>
      <c r="AH62">
        <v>47</v>
      </c>
      <c r="AI62" s="3">
        <f t="shared" si="9"/>
        <v>5202728.7782002697</v>
      </c>
      <c r="AJ62" s="3">
        <f t="shared" si="10"/>
        <v>0</v>
      </c>
    </row>
    <row r="63" spans="2:36">
      <c r="B63">
        <v>48</v>
      </c>
      <c r="C63" s="3">
        <f t="shared" si="11"/>
        <v>138409166.51758975</v>
      </c>
      <c r="D63">
        <f t="shared" si="12"/>
        <v>0.3</v>
      </c>
      <c r="E63" s="13">
        <f t="shared" si="0"/>
        <v>2.9285530376777613E-2</v>
      </c>
      <c r="F63" s="15">
        <f t="shared" si="13"/>
        <v>143707255.67235705</v>
      </c>
      <c r="G63" s="16">
        <f t="shared" si="14"/>
        <v>9.1845917430877699E-4</v>
      </c>
      <c r="H63" s="17">
        <f t="shared" si="1"/>
        <v>1069134.6456831931</v>
      </c>
      <c r="I63" s="17">
        <f t="shared" si="2"/>
        <v>865057.2907349359</v>
      </c>
      <c r="J63" s="2">
        <f t="shared" si="15"/>
        <v>131989.24738701337</v>
      </c>
      <c r="K63" s="2">
        <f t="shared" si="16"/>
        <v>4049520.4753615847</v>
      </c>
      <c r="L63" s="15">
        <f>K63/(1-SUM(G$16:G63))</f>
        <v>4208543.2013561614</v>
      </c>
      <c r="M63" s="15">
        <f t="shared" si="17"/>
        <v>139498712.47100088</v>
      </c>
      <c r="N63" s="2">
        <f t="shared" si="3"/>
        <v>4181509.7227485981</v>
      </c>
      <c r="O63" s="3">
        <f t="shared" si="4"/>
        <v>5046567.0134835336</v>
      </c>
      <c r="P63" s="3"/>
      <c r="Q63">
        <v>48</v>
      </c>
      <c r="R63" s="2">
        <v>1821912.3979679456</v>
      </c>
      <c r="S63" s="2">
        <v>1957811.8779037646</v>
      </c>
      <c r="T63" s="2">
        <v>2566021.69288659</v>
      </c>
      <c r="U63" s="2">
        <v>3062337.4485564972</v>
      </c>
      <c r="V63" s="2">
        <v>3455932.8776061907</v>
      </c>
      <c r="W63" s="2">
        <v>3755656.8287023092</v>
      </c>
      <c r="X63" s="3">
        <f t="shared" si="5"/>
        <v>1821912.3979679456</v>
      </c>
      <c r="Y63">
        <f t="shared" si="6"/>
        <v>90</v>
      </c>
      <c r="AA63" s="39">
        <f t="shared" si="18"/>
        <v>138409166.51758975</v>
      </c>
      <c r="AB63" s="3">
        <f t="shared" si="7"/>
        <v>4181509.7227485981</v>
      </c>
      <c r="AC63" s="46">
        <f t="shared" si="19"/>
        <v>865057.2907349359</v>
      </c>
      <c r="AD63" s="39">
        <f t="shared" si="20"/>
        <v>0</v>
      </c>
      <c r="AE63" s="3">
        <f t="shared" si="8"/>
        <v>0</v>
      </c>
      <c r="AF63" s="23">
        <f t="shared" si="21"/>
        <v>0</v>
      </c>
      <c r="AH63">
        <v>48</v>
      </c>
      <c r="AI63" s="3">
        <f t="shared" si="9"/>
        <v>5046567.0134835336</v>
      </c>
      <c r="AJ63" s="3">
        <f t="shared" si="10"/>
        <v>0</v>
      </c>
    </row>
    <row r="64" spans="2:36">
      <c r="B64">
        <v>49</v>
      </c>
      <c r="C64" s="3">
        <f t="shared" si="11"/>
        <v>134227656.79484114</v>
      </c>
      <c r="D64">
        <f t="shared" si="12"/>
        <v>0.3</v>
      </c>
      <c r="E64" s="13">
        <f t="shared" si="0"/>
        <v>2.9285530376777613E-2</v>
      </c>
      <c r="F64" s="15">
        <f t="shared" si="13"/>
        <v>139498712.47100088</v>
      </c>
      <c r="G64" s="16">
        <f t="shared" si="14"/>
        <v>9.2467790830149299E-4</v>
      </c>
      <c r="H64" s="17">
        <f t="shared" si="1"/>
        <v>1037824.4705401723</v>
      </c>
      <c r="I64" s="17">
        <f t="shared" si="2"/>
        <v>838922.85496775713</v>
      </c>
      <c r="J64" s="2">
        <f t="shared" si="15"/>
        <v>128991.37765843648</v>
      </c>
      <c r="K64" s="2">
        <f t="shared" si="16"/>
        <v>3927150.5395602416</v>
      </c>
      <c r="L64" s="15">
        <f>K64/(1-SUM(G$16:G64))</f>
        <v>4085293.7815908645</v>
      </c>
      <c r="M64" s="15">
        <f t="shared" si="17"/>
        <v>135413418.68941</v>
      </c>
      <c r="N64" s="2">
        <f t="shared" si="3"/>
        <v>4056141.9172186782</v>
      </c>
      <c r="O64" s="3">
        <f t="shared" si="4"/>
        <v>4895064.7721864358</v>
      </c>
      <c r="P64" s="3"/>
      <c r="Q64">
        <v>49</v>
      </c>
      <c r="R64" s="2">
        <v>1814163.758487938</v>
      </c>
      <c r="S64" s="2">
        <v>1948228.5399078974</v>
      </c>
      <c r="T64" s="2">
        <v>2545626.5057718465</v>
      </c>
      <c r="U64" s="2">
        <v>3028912.4042731477</v>
      </c>
      <c r="V64" s="2">
        <v>3407914.0211145803</v>
      </c>
      <c r="W64" s="2">
        <v>3692078.9608941539</v>
      </c>
      <c r="X64" s="3">
        <f t="shared" si="5"/>
        <v>1814163.758487938</v>
      </c>
      <c r="Y64">
        <f t="shared" si="6"/>
        <v>90</v>
      </c>
      <c r="AA64" s="39">
        <f t="shared" si="18"/>
        <v>134227656.79484114</v>
      </c>
      <c r="AB64" s="3">
        <f t="shared" si="7"/>
        <v>4056141.9172186782</v>
      </c>
      <c r="AC64" s="46">
        <f t="shared" si="19"/>
        <v>838922.85496775713</v>
      </c>
      <c r="AD64" s="39">
        <f t="shared" si="20"/>
        <v>0</v>
      </c>
      <c r="AE64" s="3">
        <f t="shared" si="8"/>
        <v>0</v>
      </c>
      <c r="AF64" s="23">
        <f t="shared" si="21"/>
        <v>0</v>
      </c>
      <c r="AH64">
        <v>49</v>
      </c>
      <c r="AI64" s="3">
        <f t="shared" si="9"/>
        <v>4895064.7721864358</v>
      </c>
      <c r="AJ64" s="3">
        <f t="shared" si="10"/>
        <v>0</v>
      </c>
    </row>
    <row r="65" spans="2:36">
      <c r="B65">
        <v>50</v>
      </c>
      <c r="C65" s="3">
        <f t="shared" si="11"/>
        <v>130171514.87762246</v>
      </c>
      <c r="D65">
        <f t="shared" si="12"/>
        <v>0.3</v>
      </c>
      <c r="E65" s="13">
        <f t="shared" si="0"/>
        <v>2.9285530376777613E-2</v>
      </c>
      <c r="F65" s="15">
        <f t="shared" si="13"/>
        <v>135413418.68941</v>
      </c>
      <c r="G65" s="16">
        <f t="shared" si="14"/>
        <v>9.3093874830561764E-4</v>
      </c>
      <c r="H65" s="17">
        <f t="shared" si="1"/>
        <v>1007431.2304824048</v>
      </c>
      <c r="I65" s="17">
        <f t="shared" si="2"/>
        <v>813571.96798514028</v>
      </c>
      <c r="J65" s="2">
        <f t="shared" si="15"/>
        <v>126061.59849850388</v>
      </c>
      <c r="K65" s="2">
        <f t="shared" si="16"/>
        <v>3808450.0723675983</v>
      </c>
      <c r="L65" s="15">
        <f>K65/(1-SUM(G$16:G65))</f>
        <v>3965653.7864520242</v>
      </c>
      <c r="M65" s="15">
        <f t="shared" si="17"/>
        <v>131447764.90295798</v>
      </c>
      <c r="N65" s="2">
        <f t="shared" si="3"/>
        <v>3934511.670866102</v>
      </c>
      <c r="O65" s="3">
        <f t="shared" si="4"/>
        <v>4748083.6388512421</v>
      </c>
      <c r="P65" s="3"/>
      <c r="Q65">
        <v>50</v>
      </c>
      <c r="R65" s="2">
        <v>1806452.2842270797</v>
      </c>
      <c r="S65" s="2">
        <v>1938695.2628831402</v>
      </c>
      <c r="T65" s="2">
        <v>2525391.3220293699</v>
      </c>
      <c r="U65" s="2">
        <v>2995845.3425740139</v>
      </c>
      <c r="V65" s="2">
        <v>3360551.4720461778</v>
      </c>
      <c r="W65" s="2">
        <v>3629563.1512607755</v>
      </c>
      <c r="X65" s="3">
        <f t="shared" si="5"/>
        <v>1806452.2842270797</v>
      </c>
      <c r="Y65">
        <f t="shared" si="6"/>
        <v>90</v>
      </c>
      <c r="AA65" s="39">
        <f t="shared" si="18"/>
        <v>130171514.87762246</v>
      </c>
      <c r="AB65" s="3">
        <f t="shared" si="7"/>
        <v>3934511.670866102</v>
      </c>
      <c r="AC65" s="46">
        <f t="shared" si="19"/>
        <v>813571.96798514028</v>
      </c>
      <c r="AD65" s="39">
        <f t="shared" si="20"/>
        <v>0</v>
      </c>
      <c r="AE65" s="3">
        <f t="shared" si="8"/>
        <v>0</v>
      </c>
      <c r="AF65" s="23">
        <f t="shared" si="21"/>
        <v>0</v>
      </c>
      <c r="AH65">
        <v>50</v>
      </c>
      <c r="AI65" s="3">
        <f t="shared" si="9"/>
        <v>4748083.6388512421</v>
      </c>
      <c r="AJ65" s="3">
        <f t="shared" si="10"/>
        <v>0</v>
      </c>
    </row>
    <row r="66" spans="2:36">
      <c r="B66">
        <v>51</v>
      </c>
      <c r="C66" s="3">
        <f t="shared" si="11"/>
        <v>126237003.20675635</v>
      </c>
      <c r="D66">
        <f t="shared" si="12"/>
        <v>0.3</v>
      </c>
      <c r="E66" s="13">
        <f t="shared" si="0"/>
        <v>2.9285530376777613E-2</v>
      </c>
      <c r="F66" s="15">
        <f t="shared" si="13"/>
        <v>131447764.90295798</v>
      </c>
      <c r="G66" s="16">
        <f t="shared" si="14"/>
        <v>9.372419794139369E-4</v>
      </c>
      <c r="H66" s="17">
        <f t="shared" si="1"/>
        <v>977928.07257959794</v>
      </c>
      <c r="I66" s="17">
        <f t="shared" si="2"/>
        <v>788981.27004222712</v>
      </c>
      <c r="J66" s="2">
        <f t="shared" si="15"/>
        <v>123198.36336718616</v>
      </c>
      <c r="K66" s="2">
        <f t="shared" si="16"/>
        <v>3693309.6626720773</v>
      </c>
      <c r="L66" s="15">
        <f>K66/(1-SUM(G$16:G66))</f>
        <v>3849517.5120251006</v>
      </c>
      <c r="M66" s="15">
        <f t="shared" si="17"/>
        <v>127598247.39093287</v>
      </c>
      <c r="N66" s="2">
        <f t="shared" si="3"/>
        <v>3816508.0260392632</v>
      </c>
      <c r="O66" s="3">
        <f t="shared" si="4"/>
        <v>4605489.2960814908</v>
      </c>
      <c r="P66" s="3"/>
      <c r="Q66">
        <v>51</v>
      </c>
      <c r="R66" s="2">
        <v>1798777.8066327898</v>
      </c>
      <c r="S66" s="2">
        <v>1929211.7905978439</v>
      </c>
      <c r="T66" s="2">
        <v>2505314.888706489</v>
      </c>
      <c r="U66" s="2">
        <v>2963132.4553694166</v>
      </c>
      <c r="V66" s="2">
        <v>3313836.3316262672</v>
      </c>
      <c r="W66" s="2">
        <v>3568091.7925399798</v>
      </c>
      <c r="X66" s="3">
        <f t="shared" si="5"/>
        <v>1798777.8066327898</v>
      </c>
      <c r="Y66">
        <f t="shared" si="6"/>
        <v>90</v>
      </c>
      <c r="AA66" s="39">
        <f t="shared" si="18"/>
        <v>126237003.20675635</v>
      </c>
      <c r="AB66" s="3">
        <f t="shared" si="7"/>
        <v>3816508.0260392632</v>
      </c>
      <c r="AC66" s="46">
        <f t="shared" si="19"/>
        <v>788981.27004222712</v>
      </c>
      <c r="AD66" s="39">
        <f t="shared" si="20"/>
        <v>0</v>
      </c>
      <c r="AE66" s="3">
        <f t="shared" si="8"/>
        <v>0</v>
      </c>
      <c r="AF66" s="23">
        <f t="shared" si="21"/>
        <v>0</v>
      </c>
      <c r="AH66">
        <v>51</v>
      </c>
      <c r="AI66" s="3">
        <f t="shared" si="9"/>
        <v>4605489.2960814908</v>
      </c>
      <c r="AJ66" s="3">
        <f t="shared" si="10"/>
        <v>0</v>
      </c>
    </row>
    <row r="67" spans="2:36">
      <c r="B67">
        <v>52</v>
      </c>
      <c r="C67" s="3">
        <f t="shared" si="11"/>
        <v>122420495.1807171</v>
      </c>
      <c r="D67">
        <f t="shared" si="12"/>
        <v>0.3</v>
      </c>
      <c r="E67" s="13">
        <f t="shared" si="0"/>
        <v>2.9285530376777613E-2</v>
      </c>
      <c r="F67" s="15">
        <f t="shared" si="13"/>
        <v>127598247.39093287</v>
      </c>
      <c r="G67" s="16">
        <f t="shared" si="14"/>
        <v>9.4358788864955224E-4</v>
      </c>
      <c r="H67" s="17">
        <f t="shared" si="1"/>
        <v>949288.93030376441</v>
      </c>
      <c r="I67" s="17">
        <f t="shared" si="2"/>
        <v>765128.09487948183</v>
      </c>
      <c r="J67" s="2">
        <f t="shared" si="15"/>
        <v>120400.16085099359</v>
      </c>
      <c r="K67" s="2">
        <f t="shared" si="16"/>
        <v>3581623.1477870774</v>
      </c>
      <c r="L67" s="15">
        <f>K67/(1-SUM(G$16:G67))</f>
        <v>3736782.3499907521</v>
      </c>
      <c r="M67" s="15">
        <f t="shared" si="17"/>
        <v>123861465.04094212</v>
      </c>
      <c r="N67" s="2">
        <f t="shared" si="3"/>
        <v>3702023.3086380707</v>
      </c>
      <c r="O67" s="3">
        <f t="shared" si="4"/>
        <v>4467151.4035175527</v>
      </c>
      <c r="P67" s="3"/>
      <c r="Q67">
        <v>52</v>
      </c>
      <c r="R67" s="2">
        <v>1791140.1579367509</v>
      </c>
      <c r="S67" s="2">
        <v>1919777.8681401256</v>
      </c>
      <c r="T67" s="2">
        <v>2485395.9626595927</v>
      </c>
      <c r="U67" s="2">
        <v>2930769.9749788661</v>
      </c>
      <c r="V67" s="2">
        <v>3267759.8212611289</v>
      </c>
      <c r="W67" s="2">
        <v>3507647.5680863159</v>
      </c>
      <c r="X67" s="3">
        <f t="shared" si="5"/>
        <v>1791140.1579367509</v>
      </c>
      <c r="Y67">
        <f t="shared" si="6"/>
        <v>90</v>
      </c>
      <c r="AA67" s="39">
        <f t="shared" si="18"/>
        <v>122420495.1807171</v>
      </c>
      <c r="AB67" s="3">
        <f t="shared" si="7"/>
        <v>3702023.3086380707</v>
      </c>
      <c r="AC67" s="46">
        <f t="shared" si="19"/>
        <v>765128.09487948183</v>
      </c>
      <c r="AD67" s="39">
        <f t="shared" si="20"/>
        <v>0</v>
      </c>
      <c r="AE67" s="3">
        <f t="shared" si="8"/>
        <v>0</v>
      </c>
      <c r="AF67" s="23">
        <f t="shared" si="21"/>
        <v>0</v>
      </c>
      <c r="AH67">
        <v>52</v>
      </c>
      <c r="AI67" s="3">
        <f t="shared" si="9"/>
        <v>4467151.4035175527</v>
      </c>
      <c r="AJ67" s="3">
        <f t="shared" si="10"/>
        <v>0</v>
      </c>
    </row>
    <row r="68" spans="2:36">
      <c r="B68">
        <v>53</v>
      </c>
      <c r="C68" s="3">
        <f t="shared" si="11"/>
        <v>118718471.87207903</v>
      </c>
      <c r="D68">
        <f t="shared" si="12"/>
        <v>0.3</v>
      </c>
      <c r="E68" s="13">
        <f t="shared" si="0"/>
        <v>2.9285530376777613E-2</v>
      </c>
      <c r="F68" s="15">
        <f t="shared" si="13"/>
        <v>123861465.04094212</v>
      </c>
      <c r="G68" s="16">
        <f t="shared" si="14"/>
        <v>9.4997676497895046E-4</v>
      </c>
      <c r="H68" s="17">
        <f t="shared" si="1"/>
        <v>921488.50049901486</v>
      </c>
      <c r="I68" s="17">
        <f t="shared" si="2"/>
        <v>741990.44920049387</v>
      </c>
      <c r="J68" s="2">
        <f t="shared" si="15"/>
        <v>117665.51386514756</v>
      </c>
      <c r="K68" s="2">
        <f t="shared" si="16"/>
        <v>3473287.5173137924</v>
      </c>
      <c r="L68" s="15">
        <f>K68/(1-SUM(G$16:G68))</f>
        <v>3627348.6969686919</v>
      </c>
      <c r="M68" s="15">
        <f t="shared" si="17"/>
        <v>120234116.34397343</v>
      </c>
      <c r="N68" s="2">
        <f t="shared" si="3"/>
        <v>3590953.0311789401</v>
      </c>
      <c r="O68" s="3">
        <f t="shared" si="4"/>
        <v>4332943.4803794343</v>
      </c>
      <c r="P68" s="3"/>
      <c r="Q68">
        <v>53</v>
      </c>
      <c r="R68" s="2">
        <v>1783539.1711512976</v>
      </c>
      <c r="S68" s="2">
        <v>1910393.2419110835</v>
      </c>
      <c r="T68" s="2">
        <v>2465633.3104773434</v>
      </c>
      <c r="U68" s="2">
        <v>2898754.1737026554</v>
      </c>
      <c r="V68" s="2">
        <v>3222313.2809181539</v>
      </c>
      <c r="W68" s="2">
        <v>3448213.4470866802</v>
      </c>
      <c r="X68" s="3">
        <f t="shared" si="5"/>
        <v>1783539.1711512976</v>
      </c>
      <c r="Y68">
        <f t="shared" si="6"/>
        <v>90</v>
      </c>
      <c r="AA68" s="39">
        <f t="shared" si="18"/>
        <v>118718471.87207903</v>
      </c>
      <c r="AB68" s="3">
        <f t="shared" si="7"/>
        <v>3590953.0311789401</v>
      </c>
      <c r="AC68" s="46">
        <f t="shared" si="19"/>
        <v>741990.44920049387</v>
      </c>
      <c r="AD68" s="39">
        <f t="shared" si="20"/>
        <v>0</v>
      </c>
      <c r="AE68" s="3">
        <f t="shared" si="8"/>
        <v>0</v>
      </c>
      <c r="AF68" s="23">
        <f t="shared" si="21"/>
        <v>0</v>
      </c>
      <c r="AH68">
        <v>53</v>
      </c>
      <c r="AI68" s="3">
        <f t="shared" si="9"/>
        <v>4332943.4803794343</v>
      </c>
      <c r="AJ68" s="3">
        <f t="shared" si="10"/>
        <v>0</v>
      </c>
    </row>
    <row r="69" spans="2:36">
      <c r="B69">
        <v>54</v>
      </c>
      <c r="C69" s="3">
        <f t="shared" si="11"/>
        <v>115127518.84090009</v>
      </c>
      <c r="D69">
        <f t="shared" si="12"/>
        <v>0.3</v>
      </c>
      <c r="E69" s="13">
        <f t="shared" si="0"/>
        <v>2.9285530376777613E-2</v>
      </c>
      <c r="F69" s="15">
        <f t="shared" si="13"/>
        <v>120234116.34397343</v>
      </c>
      <c r="G69" s="16">
        <f t="shared" si="14"/>
        <v>9.5640889932516204E-4</v>
      </c>
      <c r="H69" s="17">
        <f t="shared" si="1"/>
        <v>894502.22102579975</v>
      </c>
      <c r="I69" s="17">
        <f t="shared" si="2"/>
        <v>719546.99275562551</v>
      </c>
      <c r="J69" s="2">
        <f t="shared" si="15"/>
        <v>114992.9788738731</v>
      </c>
      <c r="K69" s="2">
        <f t="shared" si="16"/>
        <v>3368202.8198422897</v>
      </c>
      <c r="L69" s="15">
        <f>K69/(1-SUM(G$16:G69))</f>
        <v>3521119.8665164504</v>
      </c>
      <c r="M69" s="15">
        <f t="shared" si="17"/>
        <v>116712996.47745697</v>
      </c>
      <c r="N69" s="2">
        <f t="shared" si="3"/>
        <v>3483195.7987161628</v>
      </c>
      <c r="O69" s="3">
        <f t="shared" si="4"/>
        <v>4202742.7914717887</v>
      </c>
      <c r="P69" s="3"/>
      <c r="Q69">
        <v>54</v>
      </c>
      <c r="R69" s="2">
        <v>1775974.6800658328</v>
      </c>
      <c r="S69" s="2">
        <v>1901057.6596180489</v>
      </c>
      <c r="T69" s="2">
        <v>2446025.7084044837</v>
      </c>
      <c r="U69" s="2">
        <v>2867081.363397988</v>
      </c>
      <c r="V69" s="2">
        <v>3177488.1675277716</v>
      </c>
      <c r="W69" s="2">
        <v>3389772.6798545616</v>
      </c>
      <c r="X69" s="3">
        <f t="shared" si="5"/>
        <v>1775974.6800658328</v>
      </c>
      <c r="Y69">
        <f t="shared" si="6"/>
        <v>90</v>
      </c>
      <c r="AA69" s="39">
        <f t="shared" si="18"/>
        <v>115127518.84090009</v>
      </c>
      <c r="AB69" s="3">
        <f t="shared" si="7"/>
        <v>3483195.7987161628</v>
      </c>
      <c r="AC69" s="46">
        <f t="shared" si="19"/>
        <v>719546.99275562551</v>
      </c>
      <c r="AD69" s="39">
        <f t="shared" si="20"/>
        <v>0</v>
      </c>
      <c r="AE69" s="3">
        <f t="shared" si="8"/>
        <v>0</v>
      </c>
      <c r="AF69" s="23">
        <f t="shared" si="21"/>
        <v>0</v>
      </c>
      <c r="AH69">
        <v>54</v>
      </c>
      <c r="AI69" s="3">
        <f t="shared" si="9"/>
        <v>4202742.7914717887</v>
      </c>
      <c r="AJ69" s="3">
        <f t="shared" si="10"/>
        <v>0</v>
      </c>
    </row>
    <row r="70" spans="2:36">
      <c r="B70">
        <v>55</v>
      </c>
      <c r="C70" s="3">
        <f t="shared" si="11"/>
        <v>111644323.04218392</v>
      </c>
      <c r="D70">
        <f t="shared" si="12"/>
        <v>0.3</v>
      </c>
      <c r="E70" s="13">
        <f t="shared" si="0"/>
        <v>2.9285530376777613E-2</v>
      </c>
      <c r="F70" s="15">
        <f t="shared" si="13"/>
        <v>116712996.47745697</v>
      </c>
      <c r="G70" s="16">
        <f t="shared" si="14"/>
        <v>9.6288458458100958E-4</v>
      </c>
      <c r="H70" s="17">
        <f t="shared" si="1"/>
        <v>868306.24905985361</v>
      </c>
      <c r="I70" s="17">
        <f t="shared" si="2"/>
        <v>697777.01901364943</v>
      </c>
      <c r="J70" s="2">
        <f t="shared" si="15"/>
        <v>112381.145128401</v>
      </c>
      <c r="K70" s="2">
        <f t="shared" si="16"/>
        <v>3266272.0724072154</v>
      </c>
      <c r="L70" s="15">
        <f>K70/(1-SUM(G$16:G70))</f>
        <v>3418002.0037053078</v>
      </c>
      <c r="M70" s="15">
        <f t="shared" si="17"/>
        <v>113294994.47375166</v>
      </c>
      <c r="N70" s="2">
        <f t="shared" si="3"/>
        <v>3378653.2175356164</v>
      </c>
      <c r="O70" s="3">
        <f t="shared" si="4"/>
        <v>4076430.2365492657</v>
      </c>
      <c r="P70" s="3"/>
      <c r="Q70">
        <v>55</v>
      </c>
      <c r="R70" s="2">
        <v>1768446.5192432499</v>
      </c>
      <c r="S70" s="2">
        <v>1891770.8702678692</v>
      </c>
      <c r="T70" s="2">
        <v>2426571.9422662482</v>
      </c>
      <c r="U70" s="2">
        <v>2835747.8950595991</v>
      </c>
      <c r="V70" s="2">
        <v>3133276.0534068909</v>
      </c>
      <c r="W70" s="2">
        <v>3332308.793201637</v>
      </c>
      <c r="X70" s="3">
        <f t="shared" si="5"/>
        <v>1768446.5192432499</v>
      </c>
      <c r="Y70">
        <f t="shared" si="6"/>
        <v>90</v>
      </c>
      <c r="AA70" s="39">
        <f t="shared" si="18"/>
        <v>111644323.04218394</v>
      </c>
      <c r="AB70" s="3">
        <f t="shared" si="7"/>
        <v>3378653.2175356164</v>
      </c>
      <c r="AC70" s="46">
        <f t="shared" si="19"/>
        <v>697777.01901364955</v>
      </c>
      <c r="AD70" s="39">
        <f t="shared" si="20"/>
        <v>0</v>
      </c>
      <c r="AE70" s="3">
        <f t="shared" si="8"/>
        <v>0</v>
      </c>
      <c r="AF70" s="23">
        <f t="shared" si="21"/>
        <v>0</v>
      </c>
      <c r="AH70">
        <v>55</v>
      </c>
      <c r="AI70" s="3">
        <f t="shared" si="9"/>
        <v>4076430.2365492657</v>
      </c>
      <c r="AJ70" s="3">
        <f t="shared" si="10"/>
        <v>0</v>
      </c>
    </row>
    <row r="71" spans="2:36">
      <c r="B71">
        <v>56</v>
      </c>
      <c r="C71" s="3">
        <f t="shared" si="11"/>
        <v>108265669.82464831</v>
      </c>
      <c r="D71">
        <f t="shared" si="12"/>
        <v>0.3</v>
      </c>
      <c r="E71" s="13">
        <f t="shared" si="0"/>
        <v>2.9285530376777613E-2</v>
      </c>
      <c r="F71" s="15">
        <f t="shared" si="13"/>
        <v>113294994.47375166</v>
      </c>
      <c r="G71" s="16">
        <f t="shared" si="14"/>
        <v>9.6940411562244368E-4</v>
      </c>
      <c r="H71" s="17">
        <f t="shared" si="1"/>
        <v>842877.44002666522</v>
      </c>
      <c r="I71" s="17">
        <f t="shared" si="2"/>
        <v>676660.43640405184</v>
      </c>
      <c r="J71" s="2">
        <f t="shared" si="15"/>
        <v>109828.63392227687</v>
      </c>
      <c r="K71" s="2">
        <f t="shared" si="16"/>
        <v>3167401.1726169423</v>
      </c>
      <c r="L71" s="15">
        <f>K71/(1-SUM(G$16:G71))</f>
        <v>3317904.0021979087</v>
      </c>
      <c r="M71" s="15">
        <f t="shared" si="17"/>
        <v>109977090.47155376</v>
      </c>
      <c r="N71" s="2">
        <f t="shared" si="3"/>
        <v>3277229.8065392193</v>
      </c>
      <c r="O71" s="3">
        <f t="shared" si="4"/>
        <v>3953890.2429432711</v>
      </c>
      <c r="P71" s="3"/>
      <c r="Q71">
        <v>56</v>
      </c>
      <c r="R71" s="2">
        <v>1760954.5240163794</v>
      </c>
      <c r="S71" s="2">
        <v>1882532.6241602299</v>
      </c>
      <c r="T71" s="2">
        <v>2407270.8073933595</v>
      </c>
      <c r="U71" s="2">
        <v>2804750.1584048257</v>
      </c>
      <c r="V71" s="2">
        <v>3089668.6247035791</v>
      </c>
      <c r="W71" s="2">
        <v>3275805.5858854605</v>
      </c>
      <c r="X71" s="3">
        <f t="shared" si="5"/>
        <v>1760954.5240163794</v>
      </c>
      <c r="Y71">
        <f t="shared" si="6"/>
        <v>90</v>
      </c>
      <c r="AA71" s="39">
        <f t="shared" si="18"/>
        <v>108265669.82464832</v>
      </c>
      <c r="AB71" s="3">
        <f t="shared" si="7"/>
        <v>3277229.8065392193</v>
      </c>
      <c r="AC71" s="46">
        <f t="shared" si="19"/>
        <v>676660.43640405196</v>
      </c>
      <c r="AD71" s="39">
        <f t="shared" si="20"/>
        <v>0</v>
      </c>
      <c r="AE71" s="3">
        <f t="shared" si="8"/>
        <v>0</v>
      </c>
      <c r="AF71" s="23">
        <f t="shared" si="21"/>
        <v>0</v>
      </c>
      <c r="AH71">
        <v>56</v>
      </c>
      <c r="AI71" s="3">
        <f t="shared" si="9"/>
        <v>3953890.2429432711</v>
      </c>
      <c r="AJ71" s="3">
        <f t="shared" si="10"/>
        <v>0</v>
      </c>
    </row>
    <row r="72" spans="2:36">
      <c r="B72">
        <v>57</v>
      </c>
      <c r="C72" s="3">
        <f t="shared" si="11"/>
        <v>104988440.01810908</v>
      </c>
      <c r="D72">
        <f t="shared" si="12"/>
        <v>0.3</v>
      </c>
      <c r="E72" s="13">
        <f t="shared" si="0"/>
        <v>2.9285530376777613E-2</v>
      </c>
      <c r="F72" s="15">
        <f t="shared" si="13"/>
        <v>109977090.47155376</v>
      </c>
      <c r="G72" s="16">
        <f t="shared" si="14"/>
        <v>9.7596778932197063E-4</v>
      </c>
      <c r="H72" s="17">
        <f t="shared" si="1"/>
        <v>818193.32715286373</v>
      </c>
      <c r="I72" s="17">
        <f t="shared" si="2"/>
        <v>656177.75011318177</v>
      </c>
      <c r="J72" s="2">
        <f t="shared" si="15"/>
        <v>107334.09786358468</v>
      </c>
      <c r="K72" s="2">
        <f t="shared" si="16"/>
        <v>3071498.8133773799</v>
      </c>
      <c r="L72" s="15">
        <f>K72/(1-SUM(G$16:G72))</f>
        <v>3220737.4237543102</v>
      </c>
      <c r="M72" s="15">
        <f t="shared" si="17"/>
        <v>106756353.04779945</v>
      </c>
      <c r="N72" s="2">
        <f t="shared" si="3"/>
        <v>3178832.9112409647</v>
      </c>
      <c r="O72" s="3">
        <f t="shared" si="4"/>
        <v>3835010.6613541464</v>
      </c>
      <c r="P72" s="3"/>
      <c r="Q72">
        <v>57</v>
      </c>
      <c r="R72" s="2">
        <v>1753498.5304844468</v>
      </c>
      <c r="S72" s="2">
        <v>1873342.6728810072</v>
      </c>
      <c r="T72" s="2">
        <v>2388121.1085476172</v>
      </c>
      <c r="U72" s="2">
        <v>2774084.5814630673</v>
      </c>
      <c r="V72" s="2">
        <v>3046657.6798626753</v>
      </c>
      <c r="W72" s="2">
        <v>3220247.124131971</v>
      </c>
      <c r="X72" s="3">
        <f t="shared" si="5"/>
        <v>1753498.5304844468</v>
      </c>
      <c r="Y72">
        <f t="shared" si="6"/>
        <v>90</v>
      </c>
      <c r="AA72" s="39">
        <f t="shared" si="18"/>
        <v>104988440.0181091</v>
      </c>
      <c r="AB72" s="3">
        <f t="shared" si="7"/>
        <v>3178832.9112409647</v>
      </c>
      <c r="AC72" s="46">
        <f t="shared" si="19"/>
        <v>656177.75011318189</v>
      </c>
      <c r="AD72" s="39">
        <f t="shared" si="20"/>
        <v>0</v>
      </c>
      <c r="AE72" s="3">
        <f t="shared" si="8"/>
        <v>0</v>
      </c>
      <c r="AF72" s="23">
        <f t="shared" si="21"/>
        <v>0</v>
      </c>
      <c r="AH72">
        <v>57</v>
      </c>
      <c r="AI72" s="3">
        <f t="shared" si="9"/>
        <v>3835010.6613541464</v>
      </c>
      <c r="AJ72" s="3">
        <f t="shared" si="10"/>
        <v>0</v>
      </c>
    </row>
    <row r="73" spans="2:36">
      <c r="B73">
        <v>58</v>
      </c>
      <c r="C73" s="3">
        <f t="shared" si="11"/>
        <v>101809607.10686812</v>
      </c>
      <c r="D73">
        <f t="shared" si="12"/>
        <v>0.3</v>
      </c>
      <c r="E73" s="13">
        <f t="shared" si="0"/>
        <v>2.9285530376777613E-2</v>
      </c>
      <c r="F73" s="15">
        <f t="shared" si="13"/>
        <v>106756353.04779945</v>
      </c>
      <c r="G73" s="16">
        <f t="shared" si="14"/>
        <v>9.8257590456217155E-4</v>
      </c>
      <c r="H73" s="17">
        <f t="shared" si="1"/>
        <v>794232.10161645198</v>
      </c>
      <c r="I73" s="17">
        <f t="shared" si="2"/>
        <v>636310.04441792576</v>
      </c>
      <c r="J73" s="2">
        <f t="shared" si="15"/>
        <v>104896.22016370008</v>
      </c>
      <c r="K73" s="2">
        <f t="shared" si="16"/>
        <v>2978476.4001339669</v>
      </c>
      <c r="L73" s="15">
        <f>K73/(1-SUM(G$16:G73))</f>
        <v>3126416.4200953287</v>
      </c>
      <c r="M73" s="15">
        <f t="shared" si="17"/>
        <v>103629936.62770413</v>
      </c>
      <c r="N73" s="2">
        <f t="shared" si="3"/>
        <v>3083372.6202976671</v>
      </c>
      <c r="O73" s="3">
        <f t="shared" si="4"/>
        <v>3719682.6647155927</v>
      </c>
      <c r="P73" s="3"/>
      <c r="Q73">
        <v>58</v>
      </c>
      <c r="R73" s="2">
        <v>1746078.3755095508</v>
      </c>
      <c r="S73" s="2">
        <v>1864200.7692956571</v>
      </c>
      <c r="T73" s="2">
        <v>2369121.6598480646</v>
      </c>
      <c r="U73" s="2">
        <v>2743747.6301696044</v>
      </c>
      <c r="V73" s="2">
        <v>3004235.128112074</v>
      </c>
      <c r="W73" s="2">
        <v>3165617.7372316225</v>
      </c>
      <c r="X73" s="3">
        <f t="shared" si="5"/>
        <v>1746078.3755095508</v>
      </c>
      <c r="Y73">
        <f t="shared" si="6"/>
        <v>90</v>
      </c>
      <c r="AA73" s="39">
        <f t="shared" si="18"/>
        <v>101809607.10686813</v>
      </c>
      <c r="AB73" s="3">
        <f t="shared" si="7"/>
        <v>3083372.6202976671</v>
      </c>
      <c r="AC73" s="46">
        <f t="shared" si="19"/>
        <v>636310.04441792576</v>
      </c>
      <c r="AD73" s="39">
        <f t="shared" si="20"/>
        <v>0</v>
      </c>
      <c r="AE73" s="3">
        <f t="shared" si="8"/>
        <v>0</v>
      </c>
      <c r="AF73" s="23">
        <f t="shared" si="21"/>
        <v>0</v>
      </c>
      <c r="AH73">
        <v>58</v>
      </c>
      <c r="AI73" s="3">
        <f t="shared" si="9"/>
        <v>3719682.6647155927</v>
      </c>
      <c r="AJ73" s="3">
        <f t="shared" si="10"/>
        <v>0</v>
      </c>
    </row>
    <row r="74" spans="2:36">
      <c r="B74">
        <v>59</v>
      </c>
      <c r="C74" s="3">
        <f t="shared" si="11"/>
        <v>98726234.486570448</v>
      </c>
      <c r="D74">
        <f t="shared" si="12"/>
        <v>0.3</v>
      </c>
      <c r="E74" s="13">
        <f t="shared" si="0"/>
        <v>2.9285530376777613E-2</v>
      </c>
      <c r="F74" s="15">
        <f t="shared" si="13"/>
        <v>103629936.62770413</v>
      </c>
      <c r="G74" s="16">
        <f t="shared" si="14"/>
        <v>9.8922876224931161E-4</v>
      </c>
      <c r="H74" s="17">
        <f t="shared" si="1"/>
        <v>770972.59327835147</v>
      </c>
      <c r="I74" s="17">
        <f t="shared" si="2"/>
        <v>617038.96554106532</v>
      </c>
      <c r="J74" s="2">
        <f t="shared" si="15"/>
        <v>102513.71394219836</v>
      </c>
      <c r="K74" s="2">
        <f t="shared" si="16"/>
        <v>2888247.970557638</v>
      </c>
      <c r="L74" s="15">
        <f>K74/(1-SUM(G$16:G74))</f>
        <v>3034857.657054171</v>
      </c>
      <c r="M74" s="15">
        <f t="shared" si="17"/>
        <v>100595078.97064996</v>
      </c>
      <c r="N74" s="2">
        <f t="shared" si="3"/>
        <v>2990761.6844998365</v>
      </c>
      <c r="O74" s="3">
        <f t="shared" si="4"/>
        <v>3607800.6500409017</v>
      </c>
      <c r="P74" s="3"/>
      <c r="Q74">
        <v>59</v>
      </c>
      <c r="R74" s="2">
        <v>1738693.8967131549</v>
      </c>
      <c r="S74" s="2">
        <v>1855106.6675426359</v>
      </c>
      <c r="T74" s="2">
        <v>2350271.2846977403</v>
      </c>
      <c r="U74" s="2">
        <v>2713735.8079637163</v>
      </c>
      <c r="V74" s="2">
        <v>2962392.987969385</v>
      </c>
      <c r="W74" s="2">
        <v>3111902.0132078934</v>
      </c>
      <c r="X74" s="3">
        <f t="shared" si="5"/>
        <v>1738693.8967131549</v>
      </c>
      <c r="Y74">
        <f t="shared" si="6"/>
        <v>90</v>
      </c>
      <c r="AA74" s="39">
        <f t="shared" si="18"/>
        <v>98726234.486570463</v>
      </c>
      <c r="AB74" s="3">
        <f t="shared" si="7"/>
        <v>2990761.6844998365</v>
      </c>
      <c r="AC74" s="46">
        <f t="shared" si="19"/>
        <v>617038.96554106532</v>
      </c>
      <c r="AD74" s="39">
        <f t="shared" si="20"/>
        <v>0</v>
      </c>
      <c r="AE74" s="3">
        <f t="shared" si="8"/>
        <v>0</v>
      </c>
      <c r="AF74" s="23">
        <f t="shared" si="21"/>
        <v>0</v>
      </c>
      <c r="AH74">
        <v>59</v>
      </c>
      <c r="AI74" s="3">
        <f t="shared" si="9"/>
        <v>3607800.6500409017</v>
      </c>
      <c r="AJ74" s="3">
        <f t="shared" si="10"/>
        <v>0</v>
      </c>
    </row>
    <row r="75" spans="2:36">
      <c r="B75">
        <v>60</v>
      </c>
      <c r="C75" s="3">
        <f t="shared" si="11"/>
        <v>95735472.802070603</v>
      </c>
      <c r="D75">
        <f t="shared" si="12"/>
        <v>0.3</v>
      </c>
      <c r="E75" s="13">
        <f t="shared" si="0"/>
        <v>2.9285530376777613E-2</v>
      </c>
      <c r="F75" s="15">
        <f t="shared" si="13"/>
        <v>100595078.97064996</v>
      </c>
      <c r="G75" s="16">
        <f t="shared" si="14"/>
        <v>9.9592666532704135E-4</v>
      </c>
      <c r="H75" s="17">
        <f t="shared" si="1"/>
        <v>748394.2519782352</v>
      </c>
      <c r="I75" s="17">
        <f t="shared" si="2"/>
        <v>598346.70501294127</v>
      </c>
      <c r="J75" s="2">
        <f t="shared" si="15"/>
        <v>100185.3215475498</v>
      </c>
      <c r="K75" s="2">
        <f t="shared" si="16"/>
        <v>2800730.1166027174</v>
      </c>
      <c r="L75" s="15">
        <f>K75/(1-SUM(G$16:G75))</f>
        <v>2945980.2409493141</v>
      </c>
      <c r="M75" s="15">
        <f t="shared" si="17"/>
        <v>97649098.72970064</v>
      </c>
      <c r="N75" s="2">
        <f t="shared" si="3"/>
        <v>2900915.4381502671</v>
      </c>
      <c r="O75" s="3">
        <f t="shared" si="4"/>
        <v>3499262.1431632084</v>
      </c>
      <c r="P75" s="3"/>
      <c r="Q75">
        <v>60</v>
      </c>
      <c r="R75" s="2">
        <v>1731344.9324725964</v>
      </c>
      <c r="S75" s="2">
        <v>1846060.123026859</v>
      </c>
      <c r="T75" s="2">
        <v>2331568.815710993</v>
      </c>
      <c r="U75" s="2">
        <v>2684045.6553910626</v>
      </c>
      <c r="V75" s="2">
        <v>2921123.3857687069</v>
      </c>
      <c r="W75" s="2">
        <v>3059084.7945570168</v>
      </c>
      <c r="X75" s="3">
        <f t="shared" si="5"/>
        <v>1731344.9324725964</v>
      </c>
      <c r="Y75">
        <f t="shared" si="6"/>
        <v>90</v>
      </c>
      <c r="AA75" s="39">
        <f t="shared" si="18"/>
        <v>95735472.802070633</v>
      </c>
      <c r="AB75" s="3">
        <f t="shared" si="7"/>
        <v>2900915.4381502671</v>
      </c>
      <c r="AC75" s="46">
        <f t="shared" si="19"/>
        <v>598346.70501294138</v>
      </c>
      <c r="AD75" s="39">
        <f t="shared" si="20"/>
        <v>0</v>
      </c>
      <c r="AE75" s="3">
        <f t="shared" si="8"/>
        <v>0</v>
      </c>
      <c r="AF75" s="23">
        <f t="shared" si="21"/>
        <v>0</v>
      </c>
      <c r="AH75">
        <v>60</v>
      </c>
      <c r="AI75" s="3">
        <f t="shared" si="9"/>
        <v>3499262.1431632084</v>
      </c>
      <c r="AJ75" s="3">
        <f t="shared" si="10"/>
        <v>0</v>
      </c>
    </row>
    <row r="76" spans="2:36">
      <c r="B76">
        <v>61</v>
      </c>
      <c r="C76" s="3">
        <f t="shared" si="11"/>
        <v>92834557.363920331</v>
      </c>
      <c r="D76">
        <f t="shared" si="12"/>
        <v>0.3</v>
      </c>
      <c r="E76" s="13">
        <f t="shared" si="0"/>
        <v>2.9285530376777613E-2</v>
      </c>
      <c r="F76" s="15">
        <f t="shared" si="13"/>
        <v>97649098.72970064</v>
      </c>
      <c r="G76" s="16">
        <f t="shared" si="14"/>
        <v>1.0026699187901933E-3</v>
      </c>
      <c r="H76" s="17">
        <f t="shared" si="1"/>
        <v>726477.12937812076</v>
      </c>
      <c r="I76" s="17">
        <f t="shared" si="2"/>
        <v>580215.98352450202</v>
      </c>
      <c r="J76" s="2">
        <f t="shared" si="15"/>
        <v>97909.813893244514</v>
      </c>
      <c r="K76" s="2">
        <f t="shared" si="16"/>
        <v>2715841.9088668376</v>
      </c>
      <c r="L76" s="15">
        <f>K76/(1-SUM(G$16:G76))</f>
        <v>2859705.6471136068</v>
      </c>
      <c r="M76" s="15">
        <f t="shared" si="17"/>
        <v>94789393.082587034</v>
      </c>
      <c r="N76" s="2">
        <f t="shared" si="3"/>
        <v>2813751.7227600822</v>
      </c>
      <c r="O76" s="3">
        <f t="shared" si="4"/>
        <v>3393967.7062845845</v>
      </c>
      <c r="P76" s="3"/>
      <c r="Q76">
        <v>61</v>
      </c>
      <c r="R76" s="2">
        <v>1724031.3219176116</v>
      </c>
      <c r="S76" s="2">
        <v>1837060.8924131885</v>
      </c>
      <c r="T76" s="2">
        <v>2313013.0946413744</v>
      </c>
      <c r="U76" s="2">
        <v>2654673.7497102744</v>
      </c>
      <c r="V76" s="2">
        <v>2880418.5542072384</v>
      </c>
      <c r="W76" s="2">
        <v>3007151.1740577393</v>
      </c>
      <c r="X76" s="3">
        <f t="shared" si="5"/>
        <v>1724031.3219176116</v>
      </c>
      <c r="Y76">
        <f t="shared" si="6"/>
        <v>90</v>
      </c>
      <c r="AA76" s="39">
        <f t="shared" si="18"/>
        <v>92834557.363920361</v>
      </c>
      <c r="AB76" s="3">
        <f t="shared" si="7"/>
        <v>2813751.7227600822</v>
      </c>
      <c r="AC76" s="46">
        <f t="shared" si="19"/>
        <v>580215.98352450226</v>
      </c>
      <c r="AD76" s="39">
        <f t="shared" si="20"/>
        <v>0</v>
      </c>
      <c r="AE76" s="3">
        <f t="shared" si="8"/>
        <v>0</v>
      </c>
      <c r="AF76" s="23">
        <f t="shared" si="21"/>
        <v>0</v>
      </c>
      <c r="AH76">
        <v>61</v>
      </c>
      <c r="AI76" s="3">
        <f t="shared" si="9"/>
        <v>3393967.7062845845</v>
      </c>
      <c r="AJ76" s="3">
        <f t="shared" si="10"/>
        <v>0</v>
      </c>
    </row>
    <row r="77" spans="2:36">
      <c r="B77">
        <v>62</v>
      </c>
      <c r="C77" s="3">
        <f t="shared" si="11"/>
        <v>90020805.64116025</v>
      </c>
      <c r="D77">
        <f t="shared" si="12"/>
        <v>0.3</v>
      </c>
      <c r="E77" s="13">
        <f t="shared" si="0"/>
        <v>2.9285530376777613E-2</v>
      </c>
      <c r="F77" s="15">
        <f t="shared" si="13"/>
        <v>94789393.082587034</v>
      </c>
      <c r="G77" s="16">
        <f t="shared" si="14"/>
        <v>1.0094588296986687E-3</v>
      </c>
      <c r="H77" s="17">
        <f t="shared" si="1"/>
        <v>705201.86133768351</v>
      </c>
      <c r="I77" s="17">
        <f t="shared" si="2"/>
        <v>562630.03525725158</v>
      </c>
      <c r="J77" s="2">
        <f t="shared" si="15"/>
        <v>95685.989808995393</v>
      </c>
      <c r="K77" s="2">
        <f t="shared" si="16"/>
        <v>2633504.823185009</v>
      </c>
      <c r="L77" s="15">
        <f>K77/(1-SUM(G$16:G77))</f>
        <v>2775957.6505164187</v>
      </c>
      <c r="M77" s="15">
        <f t="shared" si="17"/>
        <v>92013435.432070613</v>
      </c>
      <c r="N77" s="2">
        <f t="shared" si="3"/>
        <v>2729190.8129940042</v>
      </c>
      <c r="O77" s="3">
        <f t="shared" si="4"/>
        <v>3291820.8482512557</v>
      </c>
      <c r="P77" s="3"/>
      <c r="Q77">
        <v>62</v>
      </c>
      <c r="R77" s="2">
        <v>1716752.9049268779</v>
      </c>
      <c r="S77" s="2">
        <v>1828108.7336199575</v>
      </c>
      <c r="T77" s="2">
        <v>2294602.9723100928</v>
      </c>
      <c r="U77" s="2">
        <v>2625616.7045037211</v>
      </c>
      <c r="V77" s="2">
        <v>2840270.8309114585</v>
      </c>
      <c r="W77" s="2">
        <v>2956086.4906499665</v>
      </c>
      <c r="X77" s="3">
        <f t="shared" si="5"/>
        <v>1716752.9049268779</v>
      </c>
      <c r="Y77">
        <f t="shared" si="6"/>
        <v>90</v>
      </c>
      <c r="AA77" s="39">
        <f t="shared" si="18"/>
        <v>90020805.64116028</v>
      </c>
      <c r="AB77" s="3">
        <f t="shared" si="7"/>
        <v>2729190.8129940042</v>
      </c>
      <c r="AC77" s="46">
        <f t="shared" si="19"/>
        <v>562630.0352572517</v>
      </c>
      <c r="AD77" s="39">
        <f t="shared" si="20"/>
        <v>0</v>
      </c>
      <c r="AE77" s="3">
        <f t="shared" si="8"/>
        <v>0</v>
      </c>
      <c r="AF77" s="23">
        <f t="shared" si="21"/>
        <v>0</v>
      </c>
      <c r="AH77">
        <v>62</v>
      </c>
      <c r="AI77" s="3">
        <f t="shared" si="9"/>
        <v>3291820.8482512562</v>
      </c>
      <c r="AJ77" s="3">
        <f t="shared" si="10"/>
        <v>0</v>
      </c>
    </row>
    <row r="78" spans="2:36">
      <c r="B78">
        <v>63</v>
      </c>
      <c r="C78" s="3">
        <f t="shared" si="11"/>
        <v>87291614.828166246</v>
      </c>
      <c r="D78">
        <f t="shared" si="12"/>
        <v>0.3</v>
      </c>
      <c r="E78" s="13">
        <f t="shared" si="0"/>
        <v>2.9285530376777613E-2</v>
      </c>
      <c r="F78" s="15">
        <f t="shared" si="13"/>
        <v>92013435.432070613</v>
      </c>
      <c r="G78" s="16">
        <f t="shared" si="14"/>
        <v>1.0162937071914202E-3</v>
      </c>
      <c r="H78" s="17">
        <f t="shared" si="1"/>
        <v>684549.65080571873</v>
      </c>
      <c r="I78" s="17">
        <f t="shared" si="2"/>
        <v>545572.59267603897</v>
      </c>
      <c r="J78" s="2">
        <f t="shared" si="15"/>
        <v>93512.675406677416</v>
      </c>
      <c r="K78" s="2">
        <f t="shared" si="16"/>
        <v>2553642.6693919976</v>
      </c>
      <c r="L78" s="15">
        <f>K78/(1-SUM(G$16:G78))</f>
        <v>2694662.2584175714</v>
      </c>
      <c r="M78" s="15">
        <f t="shared" si="17"/>
        <v>89318773.173653036</v>
      </c>
      <c r="N78" s="2">
        <f t="shared" si="3"/>
        <v>2647155.3447986748</v>
      </c>
      <c r="O78" s="3">
        <f t="shared" si="4"/>
        <v>3192727.9374747137</v>
      </c>
      <c r="P78" s="3"/>
      <c r="Q78">
        <v>63</v>
      </c>
      <c r="R78" s="2">
        <v>1709509.5221245685</v>
      </c>
      <c r="S78" s="2">
        <v>1819203.4058125261</v>
      </c>
      <c r="T78" s="2">
        <v>2276337.3085350264</v>
      </c>
      <c r="U78" s="2">
        <v>2596871.1692923959</v>
      </c>
      <c r="V78" s="2">
        <v>2800672.6570226196</v>
      </c>
      <c r="W78" s="2">
        <v>2905876.3253811728</v>
      </c>
      <c r="X78" s="3">
        <f t="shared" si="5"/>
        <v>1709509.5221245685</v>
      </c>
      <c r="Y78">
        <f t="shared" si="6"/>
        <v>90</v>
      </c>
      <c r="AA78" s="39">
        <f t="shared" si="18"/>
        <v>87291614.828166276</v>
      </c>
      <c r="AB78" s="3">
        <f t="shared" si="7"/>
        <v>2647155.3447986748</v>
      </c>
      <c r="AC78" s="46">
        <f t="shared" si="19"/>
        <v>545572.5926760392</v>
      </c>
      <c r="AD78" s="39">
        <f t="shared" si="20"/>
        <v>0</v>
      </c>
      <c r="AE78" s="3">
        <f t="shared" si="8"/>
        <v>0</v>
      </c>
      <c r="AF78" s="23">
        <f t="shared" si="21"/>
        <v>0</v>
      </c>
      <c r="AH78">
        <v>63</v>
      </c>
      <c r="AI78" s="3">
        <f t="shared" si="9"/>
        <v>3192727.9374747141</v>
      </c>
      <c r="AJ78" s="3">
        <f t="shared" si="10"/>
        <v>0</v>
      </c>
    </row>
    <row r="79" spans="2:36">
      <c r="B79">
        <v>64</v>
      </c>
      <c r="C79" s="3">
        <f t="shared" si="11"/>
        <v>84644459.483367562</v>
      </c>
      <c r="D79">
        <f t="shared" si="12"/>
        <v>0.3</v>
      </c>
      <c r="E79" s="13">
        <f t="shared" si="0"/>
        <v>2.9285530376777613E-2</v>
      </c>
      <c r="F79" s="15">
        <f t="shared" si="13"/>
        <v>89318773.173653036</v>
      </c>
      <c r="G79" s="16">
        <f t="shared" si="14"/>
        <v>1.0231748625005291E-3</v>
      </c>
      <c r="H79" s="17">
        <f t="shared" si="1"/>
        <v>664502.25121263531</v>
      </c>
      <c r="I79" s="17">
        <f t="shared" si="2"/>
        <v>529027.87177104724</v>
      </c>
      <c r="J79" s="2">
        <f t="shared" si="15"/>
        <v>91388.723460668392</v>
      </c>
      <c r="K79" s="2">
        <f t="shared" si="16"/>
        <v>2476181.5221890802</v>
      </c>
      <c r="L79" s="15">
        <f>K79/(1-SUM(G$16:G79))</f>
        <v>2615747.6449935273</v>
      </c>
      <c r="M79" s="15">
        <f t="shared" si="17"/>
        <v>86703025.528659508</v>
      </c>
      <c r="N79" s="2">
        <f t="shared" si="3"/>
        <v>2567570.2456497485</v>
      </c>
      <c r="O79" s="3">
        <f t="shared" si="4"/>
        <v>3096598.1174207958</v>
      </c>
      <c r="P79" s="3"/>
      <c r="Q79">
        <v>64</v>
      </c>
      <c r="R79" s="2">
        <v>1702301.014876927</v>
      </c>
      <c r="S79" s="2">
        <v>1810344.6693968722</v>
      </c>
      <c r="T79" s="2">
        <v>2258214.9720602948</v>
      </c>
      <c r="U79" s="2">
        <v>2568433.8291548877</v>
      </c>
      <c r="V79" s="2">
        <v>2761616.5758012845</v>
      </c>
      <c r="W79" s="2">
        <v>2856506.4974194467</v>
      </c>
      <c r="X79" s="3">
        <f t="shared" si="5"/>
        <v>1702301.014876927</v>
      </c>
      <c r="Y79">
        <f t="shared" si="6"/>
        <v>90</v>
      </c>
      <c r="AA79" s="39">
        <f t="shared" si="18"/>
        <v>84644459.483367607</v>
      </c>
      <c r="AB79" s="3">
        <f t="shared" si="7"/>
        <v>2567570.2456497485</v>
      </c>
      <c r="AC79" s="46">
        <f t="shared" si="19"/>
        <v>529027.87177104747</v>
      </c>
      <c r="AD79" s="39">
        <f t="shared" si="20"/>
        <v>0</v>
      </c>
      <c r="AE79" s="3">
        <f t="shared" si="8"/>
        <v>0</v>
      </c>
      <c r="AF79" s="23">
        <f t="shared" si="21"/>
        <v>0</v>
      </c>
      <c r="AH79">
        <v>64</v>
      </c>
      <c r="AI79" s="3">
        <f t="shared" si="9"/>
        <v>3096598.1174207958</v>
      </c>
      <c r="AJ79" s="3">
        <f t="shared" si="10"/>
        <v>0</v>
      </c>
    </row>
    <row r="80" spans="2:36">
      <c r="B80">
        <v>65</v>
      </c>
      <c r="C80" s="3">
        <f t="shared" si="11"/>
        <v>82076889.237717807</v>
      </c>
      <c r="D80">
        <f t="shared" si="12"/>
        <v>0.3</v>
      </c>
      <c r="E80" s="13">
        <f t="shared" si="0"/>
        <v>2.9285530376777613E-2</v>
      </c>
      <c r="F80" s="15">
        <f t="shared" si="13"/>
        <v>86703025.528659508</v>
      </c>
      <c r="G80" s="16">
        <f t="shared" si="14"/>
        <v>1.0301026089653766E-3</v>
      </c>
      <c r="H80" s="17">
        <f t="shared" si="1"/>
        <v>645041.95034931053</v>
      </c>
      <c r="I80" s="17">
        <f t="shared" si="2"/>
        <v>512980.55773573625</v>
      </c>
      <c r="J80" s="2">
        <f t="shared" si="15"/>
        <v>89313.012802263809</v>
      </c>
      <c r="K80" s="2">
        <f t="shared" si="16"/>
        <v>2401049.6540531344</v>
      </c>
      <c r="L80" s="15">
        <f>K80/(1-SUM(G$16:G80))</f>
        <v>2539144.0878780852</v>
      </c>
      <c r="M80" s="15">
        <f t="shared" si="17"/>
        <v>84163881.440781429</v>
      </c>
      <c r="N80" s="2">
        <f t="shared" si="3"/>
        <v>2490362.6668553981</v>
      </c>
      <c r="O80" s="3">
        <f t="shared" si="4"/>
        <v>3003343.2245911341</v>
      </c>
      <c r="P80" s="3"/>
      <c r="Q80">
        <v>65</v>
      </c>
      <c r="R80" s="2">
        <v>1695127.2252888568</v>
      </c>
      <c r="S80" s="2">
        <v>1801532.2860132128</v>
      </c>
      <c r="T80" s="2">
        <v>2240234.8404863784</v>
      </c>
      <c r="U80" s="2">
        <v>2540301.4043503869</v>
      </c>
      <c r="V80" s="2">
        <v>2723095.2312506563</v>
      </c>
      <c r="W80" s="2">
        <v>2807963.0601320839</v>
      </c>
      <c r="X80" s="3">
        <f t="shared" si="5"/>
        <v>1695127.2252888568</v>
      </c>
      <c r="Y80">
        <f t="shared" si="6"/>
        <v>90</v>
      </c>
      <c r="AA80" s="39">
        <f t="shared" si="18"/>
        <v>82076889.237717852</v>
      </c>
      <c r="AB80" s="3">
        <f t="shared" si="7"/>
        <v>2490362.6668553981</v>
      </c>
      <c r="AC80" s="46">
        <f t="shared" si="19"/>
        <v>512980.55773573654</v>
      </c>
      <c r="AD80" s="39">
        <f t="shared" si="20"/>
        <v>0</v>
      </c>
      <c r="AE80" s="3">
        <f t="shared" si="8"/>
        <v>0</v>
      </c>
      <c r="AF80" s="23">
        <f t="shared" si="21"/>
        <v>0</v>
      </c>
      <c r="AH80">
        <v>65</v>
      </c>
      <c r="AI80" s="3">
        <f t="shared" si="9"/>
        <v>3003343.2245911346</v>
      </c>
      <c r="AJ80" s="3">
        <f t="shared" si="10"/>
        <v>0</v>
      </c>
    </row>
    <row r="81" spans="2:36">
      <c r="B81">
        <v>66</v>
      </c>
      <c r="C81" s="3">
        <f t="shared" si="11"/>
        <v>79586526.570862412</v>
      </c>
      <c r="D81">
        <f t="shared" si="12"/>
        <v>0.3</v>
      </c>
      <c r="E81" s="13">
        <f t="shared" ref="E81:E144" si="22">1-(1-D81)^(1/12)</f>
        <v>2.9285530376777613E-2</v>
      </c>
      <c r="F81" s="15">
        <f t="shared" si="13"/>
        <v>84163881.440781429</v>
      </c>
      <c r="G81" s="16">
        <f t="shared" si="14"/>
        <v>1.037077262046913E-3</v>
      </c>
      <c r="H81" s="17">
        <f t="shared" ref="H81:H144" si="23">F81*$C$5/12*(1+$C$5/12)^$C$4/((1+$C$5/12)^$C$4-1)</f>
        <v>626151.55471805995</v>
      </c>
      <c r="I81" s="17">
        <f t="shared" ref="I81:I144" si="24">C81*$C$3/12</f>
        <v>497415.79106789007</v>
      </c>
      <c r="J81" s="2">
        <f t="shared" si="15"/>
        <v>87284.447727846593</v>
      </c>
      <c r="K81" s="2">
        <f t="shared" si="16"/>
        <v>2328177.4701278559</v>
      </c>
      <c r="L81" s="15">
        <f>K81/(1-SUM(G$16:G81))</f>
        <v>2464783.9065615162</v>
      </c>
      <c r="M81" s="15">
        <f t="shared" si="17"/>
        <v>81699097.534219921</v>
      </c>
      <c r="N81" s="2">
        <f t="shared" ref="N81:N144" si="25">J81+K81</f>
        <v>2415461.9178557023</v>
      </c>
      <c r="O81" s="3">
        <f t="shared" ref="O81:O144" si="26">N81+I81</f>
        <v>2912877.7089235922</v>
      </c>
      <c r="P81" s="3"/>
      <c r="Q81">
        <v>66</v>
      </c>
      <c r="R81" s="2">
        <v>1687987.9962005238</v>
      </c>
      <c r="S81" s="2">
        <v>1792766.0185296596</v>
      </c>
      <c r="T81" s="2">
        <v>2222395.8002007864</v>
      </c>
      <c r="U81" s="2">
        <v>2512470.6499456917</v>
      </c>
      <c r="V81" s="2">
        <v>2685101.3667584509</v>
      </c>
      <c r="W81" s="2">
        <v>2760232.2972286567</v>
      </c>
      <c r="X81" s="3">
        <f t="shared" ref="X81:X144" si="27">MIN(R81,S81,T81,U81,V81,W81)</f>
        <v>1687987.9962005238</v>
      </c>
      <c r="Y81">
        <f t="shared" ref="Y81:Y144" si="28">IF(X81=R81,R$15, IF(X81=S81,S$15, IF(X81=T81,T$15,IF(X81=U81,U$15, IF(X81=V81,V$15,W$15)))))</f>
        <v>90</v>
      </c>
      <c r="AA81" s="39">
        <f t="shared" si="18"/>
        <v>79586526.570862457</v>
      </c>
      <c r="AB81" s="3">
        <f t="shared" ref="AB81:AB144" si="29">IF(AD81&gt;AE81, MIN(N81,X81,AA81), N81-AE81)</f>
        <v>2415461.9178557023</v>
      </c>
      <c r="AC81" s="46">
        <f t="shared" si="19"/>
        <v>497415.79106789036</v>
      </c>
      <c r="AD81" s="39">
        <f t="shared" si="20"/>
        <v>0</v>
      </c>
      <c r="AE81" s="3">
        <f t="shared" ref="AE81:AE144" si="30">MIN(N81-MIN(N81,X81,AA81),AD81)</f>
        <v>0</v>
      </c>
      <c r="AF81" s="23">
        <f t="shared" si="21"/>
        <v>0</v>
      </c>
      <c r="AH81">
        <v>66</v>
      </c>
      <c r="AI81" s="3">
        <f t="shared" ref="AI81:AI144" si="31">AB81+AC81</f>
        <v>2912877.7089235927</v>
      </c>
      <c r="AJ81" s="3">
        <f t="shared" ref="AJ81:AJ144" si="32">AE81+AF81</f>
        <v>0</v>
      </c>
    </row>
    <row r="82" spans="2:36">
      <c r="B82">
        <v>67</v>
      </c>
      <c r="C82" s="3">
        <f t="shared" ref="C82:C145" si="33">C81-J81-K81</f>
        <v>77171064.653006718</v>
      </c>
      <c r="D82">
        <f t="shared" ref="D82:D145" si="34">MIN(B82+3,30)*0.002*$C$6/100</f>
        <v>0.3</v>
      </c>
      <c r="E82" s="13">
        <f t="shared" si="22"/>
        <v>2.9285530376777613E-2</v>
      </c>
      <c r="F82" s="15">
        <f t="shared" ref="F82:F145" si="35">M81</f>
        <v>81699097.534219921</v>
      </c>
      <c r="G82" s="16">
        <f t="shared" ref="G82:G145" si="36">$C$5/12*(1+$C$5/12)^(B82-1)/((1+$C$5/12)^$C$4-1)</f>
        <v>1.0440991393420225E-3</v>
      </c>
      <c r="H82" s="17">
        <f t="shared" si="23"/>
        <v>607814.37434189767</v>
      </c>
      <c r="I82" s="17">
        <f t="shared" si="24"/>
        <v>482319.15408129198</v>
      </c>
      <c r="J82" s="2">
        <f t="shared" ref="J82:J145" si="37">F82*G82</f>
        <v>85301.957420498962</v>
      </c>
      <c r="K82" s="2">
        <f t="shared" ref="K82:K145" si="38">(C82-J82)*E82</f>
        <v>2257497.4450386609</v>
      </c>
      <c r="L82" s="15">
        <f>K82/(1-SUM(G$16:G82))</f>
        <v>2392601.4025937165</v>
      </c>
      <c r="M82" s="15">
        <f t="shared" ref="M82:M145" si="39">F82-L82</f>
        <v>79306496.131626204</v>
      </c>
      <c r="N82" s="2">
        <f t="shared" si="25"/>
        <v>2342799.40245916</v>
      </c>
      <c r="O82" s="3">
        <f t="shared" si="26"/>
        <v>2825118.5565404519</v>
      </c>
      <c r="P82" s="3"/>
      <c r="Q82">
        <v>67</v>
      </c>
      <c r="R82" s="2">
        <v>1680883.1711839794</v>
      </c>
      <c r="S82" s="2">
        <v>1784045.6310359079</v>
      </c>
      <c r="T82" s="2">
        <v>2204696.7463092697</v>
      </c>
      <c r="U82" s="2">
        <v>2484938.3554461664</v>
      </c>
      <c r="V82" s="2">
        <v>2647627.8237570524</v>
      </c>
      <c r="W82" s="2">
        <v>2713300.7189674927</v>
      </c>
      <c r="X82" s="3">
        <f t="shared" si="27"/>
        <v>1680883.1711839794</v>
      </c>
      <c r="Y82">
        <f t="shared" si="28"/>
        <v>90</v>
      </c>
      <c r="AA82" s="39">
        <f t="shared" ref="AA82:AA145" si="40">AA81-AB81</f>
        <v>77171064.653006762</v>
      </c>
      <c r="AB82" s="3">
        <f t="shared" si="29"/>
        <v>2342799.40245916</v>
      </c>
      <c r="AC82" s="46">
        <f t="shared" ref="AC82:AC145" si="41">AA82*$D$11/12</f>
        <v>482319.15408129222</v>
      </c>
      <c r="AD82" s="39">
        <f t="shared" ref="AD82:AD145" si="42">AD81-AE81</f>
        <v>0</v>
      </c>
      <c r="AE82" s="3">
        <f t="shared" si="30"/>
        <v>0</v>
      </c>
      <c r="AF82" s="23">
        <f t="shared" ref="AF82:AF145" si="43">AD82*$D$12/12</f>
        <v>0</v>
      </c>
      <c r="AH82">
        <v>67</v>
      </c>
      <c r="AI82" s="3">
        <f t="shared" si="31"/>
        <v>2825118.5565404519</v>
      </c>
      <c r="AJ82" s="3">
        <f t="shared" si="32"/>
        <v>0</v>
      </c>
    </row>
    <row r="83" spans="2:36">
      <c r="B83">
        <v>68</v>
      </c>
      <c r="C83" s="3">
        <f t="shared" si="33"/>
        <v>74828265.250547558</v>
      </c>
      <c r="D83">
        <f t="shared" si="34"/>
        <v>0.3</v>
      </c>
      <c r="E83" s="13">
        <f t="shared" si="22"/>
        <v>2.9285530376777613E-2</v>
      </c>
      <c r="F83" s="15">
        <f t="shared" si="35"/>
        <v>79306496.131626204</v>
      </c>
      <c r="G83" s="16">
        <f t="shared" si="36"/>
        <v>1.0511685605979839E-3</v>
      </c>
      <c r="H83" s="17">
        <f t="shared" si="23"/>
        <v>590014.20801866602</v>
      </c>
      <c r="I83" s="17">
        <f t="shared" si="24"/>
        <v>467676.65781592223</v>
      </c>
      <c r="J83" s="2">
        <f t="shared" si="37"/>
        <v>83364.495384751091</v>
      </c>
      <c r="K83" s="2">
        <f t="shared" si="38"/>
        <v>2188944.0615745485</v>
      </c>
      <c r="L83" s="15">
        <f>K83/(1-SUM(G$16:G83))</f>
        <v>2322532.8015385377</v>
      </c>
      <c r="M83" s="15">
        <f t="shared" si="39"/>
        <v>76983963.330087662</v>
      </c>
      <c r="N83" s="2">
        <f t="shared" si="25"/>
        <v>2272308.5569592994</v>
      </c>
      <c r="O83" s="3">
        <f t="shared" si="26"/>
        <v>2739985.2147752214</v>
      </c>
      <c r="P83" s="3"/>
      <c r="Q83">
        <v>68</v>
      </c>
      <c r="R83" s="2">
        <v>1673812.5945397939</v>
      </c>
      <c r="S83" s="2">
        <v>1775370.8888369573</v>
      </c>
      <c r="T83" s="2">
        <v>2187136.5825675698</v>
      </c>
      <c r="U83" s="2">
        <v>2457701.3444306054</v>
      </c>
      <c r="V83" s="2">
        <v>2610667.540401719</v>
      </c>
      <c r="W83" s="2">
        <v>2667155.0584245254</v>
      </c>
      <c r="X83" s="3">
        <f t="shared" si="27"/>
        <v>1673812.5945397939</v>
      </c>
      <c r="Y83">
        <f t="shared" si="28"/>
        <v>90</v>
      </c>
      <c r="AA83" s="39">
        <f t="shared" si="40"/>
        <v>74828265.250547603</v>
      </c>
      <c r="AB83" s="3">
        <f t="shared" si="29"/>
        <v>2272308.5569592994</v>
      </c>
      <c r="AC83" s="46">
        <f t="shared" si="41"/>
        <v>467676.65781592252</v>
      </c>
      <c r="AD83" s="39">
        <f t="shared" si="42"/>
        <v>0</v>
      </c>
      <c r="AE83" s="3">
        <f t="shared" si="30"/>
        <v>0</v>
      </c>
      <c r="AF83" s="23">
        <f t="shared" si="43"/>
        <v>0</v>
      </c>
      <c r="AH83">
        <v>68</v>
      </c>
      <c r="AI83" s="3">
        <f t="shared" si="31"/>
        <v>2739985.2147752219</v>
      </c>
      <c r="AJ83" s="3">
        <f t="shared" si="32"/>
        <v>0</v>
      </c>
    </row>
    <row r="84" spans="2:36">
      <c r="B84">
        <v>69</v>
      </c>
      <c r="C84" s="3">
        <f t="shared" si="33"/>
        <v>72555956.693588257</v>
      </c>
      <c r="D84">
        <f t="shared" si="34"/>
        <v>0.3</v>
      </c>
      <c r="E84" s="13">
        <f t="shared" si="22"/>
        <v>2.9285530376777613E-2</v>
      </c>
      <c r="F84" s="15">
        <f t="shared" si="35"/>
        <v>76983963.330087662</v>
      </c>
      <c r="G84" s="16">
        <f t="shared" si="36"/>
        <v>1.0582858477270331E-3</v>
      </c>
      <c r="H84" s="17">
        <f t="shared" si="23"/>
        <v>572735.32900700485</v>
      </c>
      <c r="I84" s="17">
        <f t="shared" si="24"/>
        <v>453474.72933492664</v>
      </c>
      <c r="J84" s="2">
        <f t="shared" si="37"/>
        <v>81471.038894168654</v>
      </c>
      <c r="K84" s="2">
        <f t="shared" si="38"/>
        <v>2122453.7511818772</v>
      </c>
      <c r="L84" s="15">
        <f>K84/(1-SUM(G$16:G84))</f>
        <v>2254516.1966280183</v>
      </c>
      <c r="M84" s="15">
        <f t="shared" si="39"/>
        <v>74729447.133459643</v>
      </c>
      <c r="N84" s="2">
        <f t="shared" si="25"/>
        <v>2203924.7900760458</v>
      </c>
      <c r="O84" s="3">
        <f t="shared" si="26"/>
        <v>2657399.5194109725</v>
      </c>
      <c r="P84" s="3"/>
      <c r="Q84">
        <v>69</v>
      </c>
      <c r="R84" s="2">
        <v>1666776.1112937094</v>
      </c>
      <c r="S84" s="2">
        <v>1766741.5584468637</v>
      </c>
      <c r="T84" s="2">
        <v>2169714.2213137005</v>
      </c>
      <c r="U84" s="2">
        <v>2430756.4741899753</v>
      </c>
      <c r="V84" s="2">
        <v>2574213.550266583</v>
      </c>
      <c r="W84" s="2">
        <v>2621782.267823495</v>
      </c>
      <c r="X84" s="3">
        <f t="shared" si="27"/>
        <v>1666776.1112937094</v>
      </c>
      <c r="Y84">
        <f t="shared" si="28"/>
        <v>90</v>
      </c>
      <c r="AA84" s="39">
        <f t="shared" si="40"/>
        <v>72555956.693588302</v>
      </c>
      <c r="AB84" s="3">
        <f t="shared" si="29"/>
        <v>2203924.7900760458</v>
      </c>
      <c r="AC84" s="46">
        <f t="shared" si="41"/>
        <v>453474.72933492687</v>
      </c>
      <c r="AD84" s="39">
        <f t="shared" si="42"/>
        <v>0</v>
      </c>
      <c r="AE84" s="3">
        <f t="shared" si="30"/>
        <v>0</v>
      </c>
      <c r="AF84" s="23">
        <f t="shared" si="43"/>
        <v>0</v>
      </c>
      <c r="AH84">
        <v>69</v>
      </c>
      <c r="AI84" s="3">
        <f t="shared" si="31"/>
        <v>2657399.5194109725</v>
      </c>
      <c r="AJ84" s="3">
        <f t="shared" si="32"/>
        <v>0</v>
      </c>
    </row>
    <row r="85" spans="2:36">
      <c r="B85">
        <v>70</v>
      </c>
      <c r="C85" s="3">
        <f t="shared" si="33"/>
        <v>70352031.903512225</v>
      </c>
      <c r="D85">
        <f t="shared" si="34"/>
        <v>0.3</v>
      </c>
      <c r="E85" s="13">
        <f t="shared" si="22"/>
        <v>2.9285530376777613E-2</v>
      </c>
      <c r="F85" s="15">
        <f t="shared" si="35"/>
        <v>74729447.133459643</v>
      </c>
      <c r="G85" s="16">
        <f t="shared" si="36"/>
        <v>1.0654513248210182E-3</v>
      </c>
      <c r="H85" s="17">
        <f t="shared" si="23"/>
        <v>555962.4711315165</v>
      </c>
      <c r="I85" s="17">
        <f t="shared" si="24"/>
        <v>439700.19939695136</v>
      </c>
      <c r="J85" s="2">
        <f t="shared" si="37"/>
        <v>79620.588451486823</v>
      </c>
      <c r="K85" s="2">
        <f t="shared" si="38"/>
        <v>2057964.836216622</v>
      </c>
      <c r="L85" s="15">
        <f>K85/(1-SUM(G$16:G85))</f>
        <v>2188491.4940667315</v>
      </c>
      <c r="M85" s="15">
        <f t="shared" si="39"/>
        <v>72540955.639392912</v>
      </c>
      <c r="N85" s="2">
        <f t="shared" si="25"/>
        <v>2137585.424668109</v>
      </c>
      <c r="O85" s="3">
        <f t="shared" si="26"/>
        <v>2577285.6240650602</v>
      </c>
      <c r="P85" s="3"/>
      <c r="Q85">
        <v>70</v>
      </c>
      <c r="R85" s="2">
        <v>1659773.5671933058</v>
      </c>
      <c r="S85" s="2">
        <v>1758157.4075825245</v>
      </c>
      <c r="T85" s="2">
        <v>2152428.583400765</v>
      </c>
      <c r="U85" s="2">
        <v>2404100.6353699798</v>
      </c>
      <c r="V85" s="2">
        <v>2538258.9810582148</v>
      </c>
      <c r="W85" s="2">
        <v>2577169.5149264787</v>
      </c>
      <c r="X85" s="3">
        <f t="shared" si="27"/>
        <v>1659773.5671933058</v>
      </c>
      <c r="Y85">
        <f t="shared" si="28"/>
        <v>90</v>
      </c>
      <c r="AA85" s="39">
        <f t="shared" si="40"/>
        <v>70352031.903512254</v>
      </c>
      <c r="AB85" s="3">
        <f t="shared" si="29"/>
        <v>2137585.424668109</v>
      </c>
      <c r="AC85" s="46">
        <f t="shared" si="41"/>
        <v>439700.19939695159</v>
      </c>
      <c r="AD85" s="39">
        <f t="shared" si="42"/>
        <v>0</v>
      </c>
      <c r="AE85" s="3">
        <f t="shared" si="30"/>
        <v>0</v>
      </c>
      <c r="AF85" s="23">
        <f t="shared" si="43"/>
        <v>0</v>
      </c>
      <c r="AH85">
        <v>70</v>
      </c>
      <c r="AI85" s="3">
        <f t="shared" si="31"/>
        <v>2577285.6240650606</v>
      </c>
      <c r="AJ85" s="3">
        <f t="shared" si="32"/>
        <v>0</v>
      </c>
    </row>
    <row r="86" spans="2:36">
      <c r="B86">
        <v>71</v>
      </c>
      <c r="C86" s="3">
        <f t="shared" si="33"/>
        <v>68214446.478844106</v>
      </c>
      <c r="D86">
        <f t="shared" si="34"/>
        <v>0.3</v>
      </c>
      <c r="E86" s="13">
        <f t="shared" si="22"/>
        <v>2.9285530376777613E-2</v>
      </c>
      <c r="F86" s="15">
        <f t="shared" si="35"/>
        <v>72540955.639392912</v>
      </c>
      <c r="G86" s="16">
        <f t="shared" si="36"/>
        <v>1.0726653181661605E-3</v>
      </c>
      <c r="H86" s="17">
        <f t="shared" si="23"/>
        <v>539680.81529484619</v>
      </c>
      <c r="I86" s="17">
        <f t="shared" si="24"/>
        <v>426340.29049277562</v>
      </c>
      <c r="J86" s="2">
        <f t="shared" si="37"/>
        <v>77812.167261006733</v>
      </c>
      <c r="K86" s="2">
        <f t="shared" si="38"/>
        <v>1995417.4739032546</v>
      </c>
      <c r="L86" s="15">
        <f>K86/(1-SUM(G$16:G86))</f>
        <v>2124400.3599379207</v>
      </c>
      <c r="M86" s="15">
        <f t="shared" si="39"/>
        <v>70416555.279454991</v>
      </c>
      <c r="N86" s="2">
        <f t="shared" si="25"/>
        <v>2073229.6411642614</v>
      </c>
      <c r="O86" s="3">
        <f t="shared" si="26"/>
        <v>2499569.9316570368</v>
      </c>
      <c r="P86" s="3"/>
      <c r="Q86">
        <v>71</v>
      </c>
      <c r="R86" s="2">
        <v>1652804.8087046857</v>
      </c>
      <c r="S86" s="2">
        <v>1749618.2051574963</v>
      </c>
      <c r="T86" s="2">
        <v>2135278.5981302932</v>
      </c>
      <c r="U86" s="2">
        <v>2377730.7516174167</v>
      </c>
      <c r="V86" s="2">
        <v>2502797.0533465128</v>
      </c>
      <c r="W86" s="2">
        <v>2533304.1794837816</v>
      </c>
      <c r="X86" s="3">
        <f t="shared" si="27"/>
        <v>1652804.8087046857</v>
      </c>
      <c r="Y86">
        <f t="shared" si="28"/>
        <v>90</v>
      </c>
      <c r="AA86" s="39">
        <f t="shared" si="40"/>
        <v>68214446.478844151</v>
      </c>
      <c r="AB86" s="3">
        <f t="shared" si="29"/>
        <v>2073229.6411642614</v>
      </c>
      <c r="AC86" s="46">
        <f t="shared" si="41"/>
        <v>426340.29049277591</v>
      </c>
      <c r="AD86" s="39">
        <f t="shared" si="42"/>
        <v>0</v>
      </c>
      <c r="AE86" s="3">
        <f t="shared" si="30"/>
        <v>0</v>
      </c>
      <c r="AF86" s="23">
        <f t="shared" si="43"/>
        <v>0</v>
      </c>
      <c r="AH86">
        <v>71</v>
      </c>
      <c r="AI86" s="3">
        <f t="shared" si="31"/>
        <v>2499569.9316570372</v>
      </c>
      <c r="AJ86" s="3">
        <f t="shared" si="32"/>
        <v>0</v>
      </c>
    </row>
    <row r="87" spans="2:36">
      <c r="B87">
        <v>72</v>
      </c>
      <c r="C87" s="3">
        <f t="shared" si="33"/>
        <v>66141216.837679848</v>
      </c>
      <c r="D87">
        <f t="shared" si="34"/>
        <v>0.3</v>
      </c>
      <c r="E87" s="13">
        <f t="shared" si="22"/>
        <v>2.9285530376777613E-2</v>
      </c>
      <c r="F87" s="15">
        <f t="shared" si="35"/>
        <v>70416555.279454991</v>
      </c>
      <c r="G87" s="16">
        <f t="shared" si="36"/>
        <v>1.0799281562579111E-3</v>
      </c>
      <c r="H87" s="17">
        <f t="shared" si="23"/>
        <v>523875.97638476471</v>
      </c>
      <c r="I87" s="17">
        <f t="shared" si="24"/>
        <v>413382.60523549904</v>
      </c>
      <c r="J87" s="2">
        <f t="shared" si="37"/>
        <v>76044.82071297511</v>
      </c>
      <c r="K87" s="2">
        <f t="shared" si="38"/>
        <v>1934753.6019499216</v>
      </c>
      <c r="L87" s="15">
        <f>K87/(1-SUM(G$16:G87))</f>
        <v>2062186.1686645213</v>
      </c>
      <c r="M87" s="15">
        <f t="shared" si="39"/>
        <v>68354369.110790476</v>
      </c>
      <c r="N87" s="2">
        <f t="shared" si="25"/>
        <v>2010798.4226628966</v>
      </c>
      <c r="O87" s="3">
        <f t="shared" si="26"/>
        <v>2424181.0278983954</v>
      </c>
      <c r="P87" s="3"/>
      <c r="Q87">
        <v>72</v>
      </c>
      <c r="R87" s="2">
        <v>1645869.6830091684</v>
      </c>
      <c r="S87" s="2">
        <v>1741123.7212758437</v>
      </c>
      <c r="T87" s="2">
        <v>2118263.203186105</v>
      </c>
      <c r="U87" s="2">
        <v>2351643.7792302808</v>
      </c>
      <c r="V87" s="2">
        <v>2467821.0793126803</v>
      </c>
      <c r="W87" s="2">
        <v>2490173.8497421909</v>
      </c>
      <c r="X87" s="3">
        <f t="shared" si="27"/>
        <v>1645869.6830091684</v>
      </c>
      <c r="Y87">
        <f t="shared" si="28"/>
        <v>90</v>
      </c>
      <c r="AA87" s="39">
        <f t="shared" si="40"/>
        <v>66141216.837679893</v>
      </c>
      <c r="AB87" s="3">
        <f t="shared" si="29"/>
        <v>2010798.4226628966</v>
      </c>
      <c r="AC87" s="46">
        <f t="shared" si="41"/>
        <v>413382.60523549933</v>
      </c>
      <c r="AD87" s="39">
        <f t="shared" si="42"/>
        <v>0</v>
      </c>
      <c r="AE87" s="3">
        <f t="shared" si="30"/>
        <v>0</v>
      </c>
      <c r="AF87" s="23">
        <f t="shared" si="43"/>
        <v>0</v>
      </c>
      <c r="AH87">
        <v>72</v>
      </c>
      <c r="AI87" s="3">
        <f t="shared" si="31"/>
        <v>2424181.0278983959</v>
      </c>
      <c r="AJ87" s="3">
        <f t="shared" si="32"/>
        <v>0</v>
      </c>
    </row>
    <row r="88" spans="2:36">
      <c r="B88">
        <v>73</v>
      </c>
      <c r="C88" s="3">
        <f t="shared" si="33"/>
        <v>64130418.415016949</v>
      </c>
      <c r="D88">
        <f t="shared" si="34"/>
        <v>0.3</v>
      </c>
      <c r="E88" s="13">
        <f t="shared" si="22"/>
        <v>2.9285530376777613E-2</v>
      </c>
      <c r="F88" s="15">
        <f t="shared" si="35"/>
        <v>68354369.110790476</v>
      </c>
      <c r="G88" s="16">
        <f t="shared" si="36"/>
        <v>1.0872401698159074E-3</v>
      </c>
      <c r="H88" s="17">
        <f t="shared" si="23"/>
        <v>508533.99056468479</v>
      </c>
      <c r="I88" s="17">
        <f t="shared" si="24"/>
        <v>400815.11509385589</v>
      </c>
      <c r="J88" s="2">
        <f t="shared" si="37"/>
        <v>74317.615879675053</v>
      </c>
      <c r="K88" s="2">
        <f t="shared" si="38"/>
        <v>1875916.8857710634</v>
      </c>
      <c r="L88" s="15">
        <f>K88/(1-SUM(G$16:G88))</f>
        <v>2001793.952979526</v>
      </c>
      <c r="M88" s="15">
        <f t="shared" si="39"/>
        <v>66352575.157810949</v>
      </c>
      <c r="N88" s="2">
        <f t="shared" si="25"/>
        <v>1950234.5016507385</v>
      </c>
      <c r="O88" s="3">
        <f t="shared" si="26"/>
        <v>2351049.6167445946</v>
      </c>
      <c r="P88" s="3"/>
      <c r="Q88">
        <v>73</v>
      </c>
      <c r="R88" s="2">
        <v>1638968.0380000053</v>
      </c>
      <c r="S88" s="2">
        <v>1732673.7272260182</v>
      </c>
      <c r="T88" s="2">
        <v>2101381.3445686884</v>
      </c>
      <c r="U88" s="2">
        <v>2325836.7068115738</v>
      </c>
      <c r="V88" s="2">
        <v>2433324.4615140678</v>
      </c>
      <c r="W88" s="2">
        <v>2447766.3190106489</v>
      </c>
      <c r="X88" s="3">
        <f t="shared" si="27"/>
        <v>1638968.0380000053</v>
      </c>
      <c r="Y88">
        <f t="shared" si="28"/>
        <v>90</v>
      </c>
      <c r="AA88" s="39">
        <f t="shared" si="40"/>
        <v>64130418.415016994</v>
      </c>
      <c r="AB88" s="3">
        <f t="shared" si="29"/>
        <v>1950234.5016507385</v>
      </c>
      <c r="AC88" s="46">
        <f t="shared" si="41"/>
        <v>400815.11509385618</v>
      </c>
      <c r="AD88" s="39">
        <f t="shared" si="42"/>
        <v>0</v>
      </c>
      <c r="AE88" s="3">
        <f t="shared" si="30"/>
        <v>0</v>
      </c>
      <c r="AF88" s="23">
        <f t="shared" si="43"/>
        <v>0</v>
      </c>
      <c r="AH88">
        <v>73</v>
      </c>
      <c r="AI88" s="3">
        <f t="shared" si="31"/>
        <v>2351049.6167445946</v>
      </c>
      <c r="AJ88" s="3">
        <f t="shared" si="32"/>
        <v>0</v>
      </c>
    </row>
    <row r="89" spans="2:36">
      <c r="B89">
        <v>74</v>
      </c>
      <c r="C89" s="3">
        <f t="shared" si="33"/>
        <v>62180183.913366206</v>
      </c>
      <c r="D89">
        <f t="shared" si="34"/>
        <v>0.3</v>
      </c>
      <c r="E89" s="13">
        <f t="shared" si="22"/>
        <v>2.9285530376777613E-2</v>
      </c>
      <c r="F89" s="15">
        <f t="shared" si="35"/>
        <v>66352575.157810949</v>
      </c>
      <c r="G89" s="16">
        <f t="shared" si="36"/>
        <v>1.094601691799036E-3</v>
      </c>
      <c r="H89" s="17">
        <f t="shared" si="23"/>
        <v>493641.30293637875</v>
      </c>
      <c r="I89" s="17">
        <f t="shared" si="24"/>
        <v>388626.14945853874</v>
      </c>
      <c r="J89" s="2">
        <f t="shared" si="37"/>
        <v>72629.641022962547</v>
      </c>
      <c r="K89" s="2">
        <f t="shared" si="38"/>
        <v>1818852.6672700723</v>
      </c>
      <c r="L89" s="15">
        <f>K89/(1-SUM(G$16:G89))</f>
        <v>1943170.355361494</v>
      </c>
      <c r="M89" s="15">
        <f t="shared" si="39"/>
        <v>64409404.802449457</v>
      </c>
      <c r="N89" s="2">
        <f t="shared" si="25"/>
        <v>1891482.3082930348</v>
      </c>
      <c r="O89" s="3">
        <f t="shared" si="26"/>
        <v>2280108.4577515735</v>
      </c>
      <c r="P89" s="3"/>
      <c r="Q89">
        <v>74</v>
      </c>
      <c r="R89" s="2">
        <v>1632099.7222791081</v>
      </c>
      <c r="S89" s="2">
        <v>1724267.9954747716</v>
      </c>
      <c r="T89" s="2">
        <v>2084631.9765300935</v>
      </c>
      <c r="U89" s="2">
        <v>2300306.5549267898</v>
      </c>
      <c r="V89" s="2">
        <v>2399300.691665648</v>
      </c>
      <c r="W89" s="2">
        <v>2406069.5822823956</v>
      </c>
      <c r="X89" s="3">
        <f t="shared" si="27"/>
        <v>1632099.7222791081</v>
      </c>
      <c r="Y89">
        <f t="shared" si="28"/>
        <v>90</v>
      </c>
      <c r="AA89" s="39">
        <f t="shared" si="40"/>
        <v>62180183.913366258</v>
      </c>
      <c r="AB89" s="3">
        <f t="shared" si="29"/>
        <v>1891482.3082930348</v>
      </c>
      <c r="AC89" s="46">
        <f t="shared" si="41"/>
        <v>388626.14945853915</v>
      </c>
      <c r="AD89" s="39">
        <f t="shared" si="42"/>
        <v>0</v>
      </c>
      <c r="AE89" s="3">
        <f t="shared" si="30"/>
        <v>0</v>
      </c>
      <c r="AF89" s="23">
        <f t="shared" si="43"/>
        <v>0</v>
      </c>
      <c r="AH89">
        <v>74</v>
      </c>
      <c r="AI89" s="3">
        <f t="shared" si="31"/>
        <v>2280108.457751574</v>
      </c>
      <c r="AJ89" s="3">
        <f t="shared" si="32"/>
        <v>0</v>
      </c>
    </row>
    <row r="90" spans="2:36">
      <c r="B90">
        <v>75</v>
      </c>
      <c r="C90" s="3">
        <f t="shared" si="33"/>
        <v>60288701.605073169</v>
      </c>
      <c r="D90">
        <f t="shared" si="34"/>
        <v>0.3</v>
      </c>
      <c r="E90" s="13">
        <f t="shared" si="22"/>
        <v>2.9285530376777613E-2</v>
      </c>
      <c r="F90" s="15">
        <f t="shared" si="35"/>
        <v>64409404.802449457</v>
      </c>
      <c r="G90" s="16">
        <f t="shared" si="36"/>
        <v>1.1020130574205921E-3</v>
      </c>
      <c r="H90" s="17">
        <f t="shared" si="23"/>
        <v>479184.75556400337</v>
      </c>
      <c r="I90" s="17">
        <f t="shared" si="24"/>
        <v>376804.38503170729</v>
      </c>
      <c r="J90" s="2">
        <f t="shared" si="37"/>
        <v>70980.005112987899</v>
      </c>
      <c r="K90" s="2">
        <f t="shared" si="38"/>
        <v>1763507.9151359713</v>
      </c>
      <c r="L90" s="15">
        <f>K90/(1-SUM(G$16:G90))</f>
        <v>1886263.5808923014</v>
      </c>
      <c r="M90" s="15">
        <f t="shared" si="39"/>
        <v>62523141.221557155</v>
      </c>
      <c r="N90" s="2">
        <f t="shared" si="25"/>
        <v>1834487.9202489592</v>
      </c>
      <c r="O90" s="3">
        <f t="shared" si="26"/>
        <v>2211292.3052806663</v>
      </c>
      <c r="P90" s="3"/>
      <c r="Q90">
        <v>75</v>
      </c>
      <c r="R90" s="2">
        <v>1625264.5851537911</v>
      </c>
      <c r="S90" s="2">
        <v>1715906.299661099</v>
      </c>
      <c r="T90" s="2">
        <v>2068014.0615093361</v>
      </c>
      <c r="U90" s="2">
        <v>2275050.3757650205</v>
      </c>
      <c r="V90" s="2">
        <v>2365743.3494378999</v>
      </c>
      <c r="W90" s="2">
        <v>2365071.8329126555</v>
      </c>
      <c r="X90" s="3">
        <f t="shared" si="27"/>
        <v>1625264.5851537911</v>
      </c>
      <c r="Y90">
        <f t="shared" si="28"/>
        <v>90</v>
      </c>
      <c r="AA90" s="39">
        <f t="shared" si="40"/>
        <v>60288701.605073221</v>
      </c>
      <c r="AB90" s="3">
        <f t="shared" si="29"/>
        <v>1834487.9202489592</v>
      </c>
      <c r="AC90" s="46">
        <f t="shared" si="41"/>
        <v>376804.38503170758</v>
      </c>
      <c r="AD90" s="39">
        <f t="shared" si="42"/>
        <v>0</v>
      </c>
      <c r="AE90" s="3">
        <f t="shared" si="30"/>
        <v>0</v>
      </c>
      <c r="AF90" s="23">
        <f t="shared" si="43"/>
        <v>0</v>
      </c>
      <c r="AH90">
        <v>75</v>
      </c>
      <c r="AI90" s="3">
        <f t="shared" si="31"/>
        <v>2211292.3052806668</v>
      </c>
      <c r="AJ90" s="3">
        <f t="shared" si="32"/>
        <v>0</v>
      </c>
    </row>
    <row r="91" spans="2:36">
      <c r="B91">
        <v>76</v>
      </c>
      <c r="C91" s="3">
        <f t="shared" si="33"/>
        <v>58454213.684824206</v>
      </c>
      <c r="D91">
        <f t="shared" si="34"/>
        <v>0.3</v>
      </c>
      <c r="E91" s="13">
        <f t="shared" si="22"/>
        <v>2.9285530376777613E-2</v>
      </c>
      <c r="F91" s="15">
        <f t="shared" si="35"/>
        <v>62523141.221557155</v>
      </c>
      <c r="G91" s="16">
        <f t="shared" si="36"/>
        <v>1.1094746041635443E-3</v>
      </c>
      <c r="H91" s="17">
        <f t="shared" si="23"/>
        <v>465151.57584884495</v>
      </c>
      <c r="I91" s="17">
        <f t="shared" si="24"/>
        <v>365338.83553015132</v>
      </c>
      <c r="J91" s="2">
        <f t="shared" si="37"/>
        <v>69367.837357848504</v>
      </c>
      <c r="K91" s="2">
        <f t="shared" si="38"/>
        <v>1709831.1766094542</v>
      </c>
      <c r="L91" s="15">
        <f>K91/(1-SUM(G$16:G91))</f>
        <v>1831023.3514954704</v>
      </c>
      <c r="M91" s="15">
        <f t="shared" si="39"/>
        <v>60692117.870061688</v>
      </c>
      <c r="N91" s="2">
        <f t="shared" si="25"/>
        <v>1779199.0139673026</v>
      </c>
      <c r="O91" s="3">
        <f t="shared" si="26"/>
        <v>2144537.8494974538</v>
      </c>
      <c r="P91" s="3"/>
      <c r="Q91">
        <v>76</v>
      </c>
      <c r="R91" s="2">
        <v>1618462.476633532</v>
      </c>
      <c r="S91" s="2">
        <v>1707588.4145902125</v>
      </c>
      <c r="T91" s="2">
        <v>2051526.5700683044</v>
      </c>
      <c r="U91" s="2">
        <v>2250065.2528036647</v>
      </c>
      <c r="V91" s="2">
        <v>2332646.1012708843</v>
      </c>
      <c r="W91" s="2">
        <v>2324761.4593509575</v>
      </c>
      <c r="X91" s="3">
        <f t="shared" si="27"/>
        <v>1618462.476633532</v>
      </c>
      <c r="Y91">
        <f t="shared" si="28"/>
        <v>90</v>
      </c>
      <c r="AA91" s="39">
        <f t="shared" si="40"/>
        <v>58454213.684824258</v>
      </c>
      <c r="AB91" s="3">
        <f t="shared" si="29"/>
        <v>1779199.0139673026</v>
      </c>
      <c r="AC91" s="46">
        <f t="shared" si="41"/>
        <v>365338.83553015161</v>
      </c>
      <c r="AD91" s="39">
        <f t="shared" si="42"/>
        <v>0</v>
      </c>
      <c r="AE91" s="3">
        <f t="shared" si="30"/>
        <v>0</v>
      </c>
      <c r="AF91" s="23">
        <f t="shared" si="43"/>
        <v>0</v>
      </c>
      <c r="AH91">
        <v>76</v>
      </c>
      <c r="AI91" s="3">
        <f t="shared" si="31"/>
        <v>2144537.8494974542</v>
      </c>
      <c r="AJ91" s="3">
        <f t="shared" si="32"/>
        <v>0</v>
      </c>
    </row>
    <row r="92" spans="2:36">
      <c r="B92">
        <v>77</v>
      </c>
      <c r="C92" s="3">
        <f t="shared" si="33"/>
        <v>56675014.670856901</v>
      </c>
      <c r="D92">
        <f t="shared" si="34"/>
        <v>0.3</v>
      </c>
      <c r="E92" s="13">
        <f t="shared" si="22"/>
        <v>2.9285530376777613E-2</v>
      </c>
      <c r="F92" s="15">
        <f t="shared" si="35"/>
        <v>60692117.870061688</v>
      </c>
      <c r="G92" s="16">
        <f t="shared" si="36"/>
        <v>1.1169866717959016E-3</v>
      </c>
      <c r="H92" s="17">
        <f t="shared" si="23"/>
        <v>451529.36524451763</v>
      </c>
      <c r="I92" s="17">
        <f t="shared" si="24"/>
        <v>354218.84169285558</v>
      </c>
      <c r="J92" s="2">
        <f t="shared" si="37"/>
        <v>67792.286743924764</v>
      </c>
      <c r="K92" s="2">
        <f t="shared" si="38"/>
        <v>1657772.5306749463</v>
      </c>
      <c r="L92" s="15">
        <f>K92/(1-SUM(G$16:G92))</f>
        <v>1777400.8615146605</v>
      </c>
      <c r="M92" s="15">
        <f t="shared" si="39"/>
        <v>58914717.00854703</v>
      </c>
      <c r="N92" s="2">
        <f t="shared" si="25"/>
        <v>1725564.817418871</v>
      </c>
      <c r="O92" s="3">
        <f t="shared" si="26"/>
        <v>2079783.6591117266</v>
      </c>
      <c r="P92" s="3"/>
      <c r="Q92">
        <v>77</v>
      </c>
      <c r="R92" s="2">
        <v>1611693.2474267406</v>
      </c>
      <c r="S92" s="2">
        <v>1699314.1162275481</v>
      </c>
      <c r="T92" s="2">
        <v>2035168.4808281702</v>
      </c>
      <c r="U92" s="2">
        <v>2225348.3004766782</v>
      </c>
      <c r="V92" s="2">
        <v>2300002.6992042926</v>
      </c>
      <c r="W92" s="2">
        <v>2285127.0419271812</v>
      </c>
      <c r="X92" s="3">
        <f t="shared" si="27"/>
        <v>1611693.2474267406</v>
      </c>
      <c r="Y92">
        <f t="shared" si="28"/>
        <v>90</v>
      </c>
      <c r="AA92" s="39">
        <f t="shared" si="40"/>
        <v>56675014.670856953</v>
      </c>
      <c r="AB92" s="3">
        <f t="shared" si="29"/>
        <v>1725564.817418871</v>
      </c>
      <c r="AC92" s="46">
        <f t="shared" si="41"/>
        <v>354218.84169285599</v>
      </c>
      <c r="AD92" s="39">
        <f t="shared" si="42"/>
        <v>0</v>
      </c>
      <c r="AE92" s="3">
        <f t="shared" si="30"/>
        <v>0</v>
      </c>
      <c r="AF92" s="23">
        <f t="shared" si="43"/>
        <v>0</v>
      </c>
      <c r="AH92">
        <v>77</v>
      </c>
      <c r="AI92" s="3">
        <f t="shared" si="31"/>
        <v>2079783.659111727</v>
      </c>
      <c r="AJ92" s="3">
        <f t="shared" si="32"/>
        <v>0</v>
      </c>
    </row>
    <row r="93" spans="2:36">
      <c r="B93">
        <v>78</v>
      </c>
      <c r="C93" s="3">
        <f t="shared" si="33"/>
        <v>54949449.853438027</v>
      </c>
      <c r="D93">
        <f t="shared" si="34"/>
        <v>0.3</v>
      </c>
      <c r="E93" s="13">
        <f t="shared" si="22"/>
        <v>2.9285530376777613E-2</v>
      </c>
      <c r="F93" s="15">
        <f t="shared" si="35"/>
        <v>58914717.00854703</v>
      </c>
      <c r="G93" s="16">
        <f t="shared" si="36"/>
        <v>1.1245496023861864E-3</v>
      </c>
      <c r="H93" s="17">
        <f t="shared" si="23"/>
        <v>438306.08830264222</v>
      </c>
      <c r="I93" s="17">
        <f t="shared" si="24"/>
        <v>343434.06158398767</v>
      </c>
      <c r="J93" s="2">
        <f t="shared" si="37"/>
        <v>66252.52158665625</v>
      </c>
      <c r="K93" s="2">
        <f t="shared" si="38"/>
        <v>1607283.5426366134</v>
      </c>
      <c r="L93" s="15">
        <f>K93/(1-SUM(G$16:G93))</f>
        <v>1725348.734593062</v>
      </c>
      <c r="M93" s="15">
        <f t="shared" si="39"/>
        <v>57189368.273953967</v>
      </c>
      <c r="N93" s="2">
        <f t="shared" si="25"/>
        <v>1673536.0642232697</v>
      </c>
      <c r="O93" s="3">
        <f t="shared" si="26"/>
        <v>2016970.1258072574</v>
      </c>
      <c r="P93" s="3"/>
      <c r="Q93">
        <v>78</v>
      </c>
      <c r="R93" s="2">
        <v>1604956.7489375526</v>
      </c>
      <c r="S93" s="2">
        <v>1691083.1816927993</v>
      </c>
      <c r="T93" s="2">
        <v>2018938.7804062986</v>
      </c>
      <c r="U93" s="2">
        <v>2200896.6638463535</v>
      </c>
      <c r="V93" s="2">
        <v>2267806.9797232463</v>
      </c>
      <c r="W93" s="2">
        <v>2246157.3496904676</v>
      </c>
      <c r="X93" s="3">
        <f t="shared" si="27"/>
        <v>1604956.7489375526</v>
      </c>
      <c r="Y93">
        <f t="shared" si="28"/>
        <v>90</v>
      </c>
      <c r="AA93" s="39">
        <f t="shared" si="40"/>
        <v>54949449.853438079</v>
      </c>
      <c r="AB93" s="3">
        <f t="shared" si="29"/>
        <v>1673536.0642232697</v>
      </c>
      <c r="AC93" s="46">
        <f t="shared" si="41"/>
        <v>343434.06158398796</v>
      </c>
      <c r="AD93" s="39">
        <f t="shared" si="42"/>
        <v>0</v>
      </c>
      <c r="AE93" s="3">
        <f t="shared" si="30"/>
        <v>0</v>
      </c>
      <c r="AF93" s="23">
        <f t="shared" si="43"/>
        <v>0</v>
      </c>
      <c r="AH93">
        <v>78</v>
      </c>
      <c r="AI93" s="3">
        <f t="shared" si="31"/>
        <v>2016970.1258072576</v>
      </c>
      <c r="AJ93" s="3">
        <f t="shared" si="32"/>
        <v>0</v>
      </c>
    </row>
    <row r="94" spans="2:36">
      <c r="B94">
        <v>79</v>
      </c>
      <c r="C94" s="3">
        <f t="shared" si="33"/>
        <v>53275913.78921476</v>
      </c>
      <c r="D94">
        <f t="shared" si="34"/>
        <v>0.3</v>
      </c>
      <c r="E94" s="13">
        <f t="shared" si="22"/>
        <v>2.9285530376777613E-2</v>
      </c>
      <c r="F94" s="15">
        <f t="shared" si="35"/>
        <v>57189368.273953967</v>
      </c>
      <c r="G94" s="16">
        <f t="shared" si="36"/>
        <v>1.1321637403190097E-3</v>
      </c>
      <c r="H94" s="17">
        <f t="shared" si="23"/>
        <v>425470.06203932851</v>
      </c>
      <c r="I94" s="17">
        <f t="shared" si="24"/>
        <v>332974.46118259226</v>
      </c>
      <c r="J94" s="2">
        <f t="shared" si="37"/>
        <v>64747.729091521032</v>
      </c>
      <c r="K94" s="2">
        <f t="shared" si="38"/>
        <v>1558317.2200374971</v>
      </c>
      <c r="L94" s="15">
        <f>K94/(1-SUM(G$16:G94))</f>
        <v>1674820.9818156022</v>
      </c>
      <c r="M94" s="15">
        <f t="shared" si="39"/>
        <v>55514547.292138368</v>
      </c>
      <c r="N94" s="2">
        <f t="shared" si="25"/>
        <v>1623064.9491290182</v>
      </c>
      <c r="O94" s="3">
        <f t="shared" si="26"/>
        <v>1956039.4103116104</v>
      </c>
      <c r="P94" s="3"/>
      <c r="Q94">
        <v>79</v>
      </c>
      <c r="R94" s="2">
        <v>1598252.8332626284</v>
      </c>
      <c r="S94" s="2">
        <v>1682895.3892539872</v>
      </c>
      <c r="T94" s="2">
        <v>2002836.4633536465</v>
      </c>
      <c r="U94" s="2">
        <v>2176707.5182785648</v>
      </c>
      <c r="V94" s="2">
        <v>2236052.8626196468</v>
      </c>
      <c r="W94" s="2">
        <v>2207841.337300098</v>
      </c>
      <c r="X94" s="3">
        <f t="shared" si="27"/>
        <v>1598252.8332626284</v>
      </c>
      <c r="Y94">
        <f t="shared" si="28"/>
        <v>90</v>
      </c>
      <c r="AA94" s="39">
        <f t="shared" si="40"/>
        <v>53275913.789214812</v>
      </c>
      <c r="AB94" s="3">
        <f t="shared" si="29"/>
        <v>1623064.9491290182</v>
      </c>
      <c r="AC94" s="46">
        <f t="shared" si="41"/>
        <v>332974.46118259255</v>
      </c>
      <c r="AD94" s="39">
        <f t="shared" si="42"/>
        <v>0</v>
      </c>
      <c r="AE94" s="3">
        <f t="shared" si="30"/>
        <v>0</v>
      </c>
      <c r="AF94" s="23">
        <f t="shared" si="43"/>
        <v>0</v>
      </c>
      <c r="AH94">
        <v>79</v>
      </c>
      <c r="AI94" s="3">
        <f t="shared" si="31"/>
        <v>1956039.4103116109</v>
      </c>
      <c r="AJ94" s="3">
        <f t="shared" si="32"/>
        <v>0</v>
      </c>
    </row>
    <row r="95" spans="2:36">
      <c r="B95">
        <v>80</v>
      </c>
      <c r="C95" s="3">
        <f t="shared" si="33"/>
        <v>51652848.840085745</v>
      </c>
      <c r="D95">
        <f t="shared" si="34"/>
        <v>0.3</v>
      </c>
      <c r="E95" s="13">
        <f t="shared" si="22"/>
        <v>2.9285530376777613E-2</v>
      </c>
      <c r="F95" s="15">
        <f t="shared" si="35"/>
        <v>55514547.292138368</v>
      </c>
      <c r="G95" s="16">
        <f t="shared" si="36"/>
        <v>1.1398294323107531E-3</v>
      </c>
      <c r="H95" s="17">
        <f t="shared" si="23"/>
        <v>413009.94561306643</v>
      </c>
      <c r="I95" s="17">
        <f t="shared" si="24"/>
        <v>322830.30525053589</v>
      </c>
      <c r="J95" s="2">
        <f t="shared" si="37"/>
        <v>63277.114924986534</v>
      </c>
      <c r="K95" s="2">
        <f t="shared" si="38"/>
        <v>1510827.9698821427</v>
      </c>
      <c r="L95" s="15">
        <f>K95/(1-SUM(G$16:G95))</f>
        <v>1625772.961076977</v>
      </c>
      <c r="M95" s="15">
        <f t="shared" si="39"/>
        <v>53888774.331061393</v>
      </c>
      <c r="N95" s="2">
        <f t="shared" si="25"/>
        <v>1574105.0848071293</v>
      </c>
      <c r="O95" s="3">
        <f t="shared" si="26"/>
        <v>1896935.3900576653</v>
      </c>
      <c r="P95" s="3"/>
      <c r="Q95">
        <v>80</v>
      </c>
      <c r="R95" s="2">
        <v>1591581.353187975</v>
      </c>
      <c r="S95" s="2">
        <v>1674750.5183215551</v>
      </c>
      <c r="T95" s="2">
        <v>1986860.5320926574</v>
      </c>
      <c r="U95" s="2">
        <v>2152778.0691214656</v>
      </c>
      <c r="V95" s="2">
        <v>2204734.3498688582</v>
      </c>
      <c r="W95" s="2">
        <v>2170168.1419675131</v>
      </c>
      <c r="X95" s="3">
        <f t="shared" si="27"/>
        <v>1591581.353187975</v>
      </c>
      <c r="Y95">
        <f t="shared" si="28"/>
        <v>90</v>
      </c>
      <c r="AA95" s="39">
        <f t="shared" si="40"/>
        <v>51652848.840085797</v>
      </c>
      <c r="AB95" s="3">
        <f t="shared" si="29"/>
        <v>1574105.0848071293</v>
      </c>
      <c r="AC95" s="46">
        <f t="shared" si="41"/>
        <v>322830.30525053624</v>
      </c>
      <c r="AD95" s="39">
        <f t="shared" si="42"/>
        <v>0</v>
      </c>
      <c r="AE95" s="3">
        <f t="shared" si="30"/>
        <v>0</v>
      </c>
      <c r="AF95" s="23">
        <f t="shared" si="43"/>
        <v>0</v>
      </c>
      <c r="AH95">
        <v>80</v>
      </c>
      <c r="AI95" s="3">
        <f t="shared" si="31"/>
        <v>1896935.3900576655</v>
      </c>
      <c r="AJ95" s="3">
        <f t="shared" si="32"/>
        <v>0</v>
      </c>
    </row>
    <row r="96" spans="2:36">
      <c r="B96">
        <v>81</v>
      </c>
      <c r="C96" s="3">
        <f t="shared" si="33"/>
        <v>50078743.75527861</v>
      </c>
      <c r="D96">
        <f t="shared" si="34"/>
        <v>0.3</v>
      </c>
      <c r="E96" s="13">
        <f t="shared" si="22"/>
        <v>2.9285530376777613E-2</v>
      </c>
      <c r="F96" s="15">
        <f t="shared" si="35"/>
        <v>53888774.331061393</v>
      </c>
      <c r="G96" s="16">
        <f t="shared" si="36"/>
        <v>1.1475470274253574E-3</v>
      </c>
      <c r="H96" s="17">
        <f t="shared" si="23"/>
        <v>400914.73030490364</v>
      </c>
      <c r="I96" s="17">
        <f t="shared" si="24"/>
        <v>312992.14847049129</v>
      </c>
      <c r="J96" s="2">
        <f t="shared" si="37"/>
        <v>61839.902795205402</v>
      </c>
      <c r="K96" s="2">
        <f t="shared" si="38"/>
        <v>1464771.557124268</v>
      </c>
      <c r="L96" s="15">
        <f>K96/(1-SUM(G$16:G96))</f>
        <v>1578161.3376396133</v>
      </c>
      <c r="M96" s="15">
        <f t="shared" si="39"/>
        <v>52310612.993421778</v>
      </c>
      <c r="N96" s="2">
        <f t="shared" si="25"/>
        <v>1526611.4599194734</v>
      </c>
      <c r="O96" s="3">
        <f t="shared" si="26"/>
        <v>1839603.6083899648</v>
      </c>
      <c r="P96" s="3"/>
      <c r="Q96">
        <v>81</v>
      </c>
      <c r="R96" s="2">
        <v>1584942.1621857744</v>
      </c>
      <c r="S96" s="2">
        <v>1666648.3494424983</v>
      </c>
      <c r="T96" s="2">
        <v>1971009.9968556392</v>
      </c>
      <c r="U96" s="2">
        <v>2129105.5513875852</v>
      </c>
      <c r="V96" s="2">
        <v>2173845.5245215208</v>
      </c>
      <c r="W96" s="2">
        <v>2133127.0804486144</v>
      </c>
      <c r="X96" s="3">
        <f t="shared" si="27"/>
        <v>1584942.1621857744</v>
      </c>
      <c r="Y96">
        <f t="shared" si="28"/>
        <v>90</v>
      </c>
      <c r="AA96" s="39">
        <f t="shared" si="40"/>
        <v>50078743.755278669</v>
      </c>
      <c r="AB96" s="3">
        <f t="shared" si="29"/>
        <v>1526611.4599194734</v>
      </c>
      <c r="AC96" s="46">
        <f t="shared" si="41"/>
        <v>312992.14847049169</v>
      </c>
      <c r="AD96" s="39">
        <f t="shared" si="42"/>
        <v>0</v>
      </c>
      <c r="AE96" s="3">
        <f t="shared" si="30"/>
        <v>0</v>
      </c>
      <c r="AF96" s="23">
        <f t="shared" si="43"/>
        <v>0</v>
      </c>
      <c r="AH96">
        <v>81</v>
      </c>
      <c r="AI96" s="3">
        <f t="shared" si="31"/>
        <v>1839603.608389965</v>
      </c>
      <c r="AJ96" s="3">
        <f t="shared" si="32"/>
        <v>0</v>
      </c>
    </row>
    <row r="97" spans="2:36">
      <c r="B97">
        <v>82</v>
      </c>
      <c r="C97" s="3">
        <f t="shared" si="33"/>
        <v>48552132.295359142</v>
      </c>
      <c r="D97">
        <f t="shared" si="34"/>
        <v>0.3</v>
      </c>
      <c r="E97" s="13">
        <f t="shared" si="22"/>
        <v>2.9285530376777613E-2</v>
      </c>
      <c r="F97" s="15">
        <f t="shared" si="35"/>
        <v>52310612.993421778</v>
      </c>
      <c r="G97" s="16">
        <f t="shared" si="36"/>
        <v>1.1553168770902166E-3</v>
      </c>
      <c r="H97" s="17">
        <f t="shared" si="23"/>
        <v>389173.72979206179</v>
      </c>
      <c r="I97" s="17">
        <f t="shared" si="24"/>
        <v>303450.82684599463</v>
      </c>
      <c r="J97" s="2">
        <f t="shared" si="37"/>
        <v>60435.334042234957</v>
      </c>
      <c r="K97" s="2">
        <f t="shared" si="38"/>
        <v>1420105.064382141</v>
      </c>
      <c r="L97" s="15">
        <f>K97/(1-SUM(G$16:G97))</f>
        <v>1531944.0458467125</v>
      </c>
      <c r="M97" s="15">
        <f t="shared" si="39"/>
        <v>50778668.947575063</v>
      </c>
      <c r="N97" s="2">
        <f t="shared" si="25"/>
        <v>1480540.398424376</v>
      </c>
      <c r="O97" s="3">
        <f t="shared" si="26"/>
        <v>1783991.2252703707</v>
      </c>
      <c r="P97" s="3"/>
      <c r="Q97">
        <v>82</v>
      </c>
      <c r="R97" s="2">
        <v>1578335.1144112344</v>
      </c>
      <c r="S97" s="2">
        <v>1658588.6642945206</v>
      </c>
      <c r="T97" s="2">
        <v>1955283.8756236234</v>
      </c>
      <c r="U97" s="2">
        <v>2105687.2294392991</v>
      </c>
      <c r="V97" s="2">
        <v>2143380.5496102865</v>
      </c>
      <c r="W97" s="2">
        <v>2096707.6460855321</v>
      </c>
      <c r="X97" s="3">
        <f t="shared" si="27"/>
        <v>1578335.1144112344</v>
      </c>
      <c r="Y97">
        <f t="shared" si="28"/>
        <v>90</v>
      </c>
      <c r="AA97" s="39">
        <f t="shared" si="40"/>
        <v>48552132.295359194</v>
      </c>
      <c r="AB97" s="3">
        <f t="shared" si="29"/>
        <v>1480540.398424376</v>
      </c>
      <c r="AC97" s="46">
        <f t="shared" si="41"/>
        <v>303450.82684599498</v>
      </c>
      <c r="AD97" s="39">
        <f t="shared" si="42"/>
        <v>0</v>
      </c>
      <c r="AE97" s="3">
        <f t="shared" si="30"/>
        <v>0</v>
      </c>
      <c r="AF97" s="23">
        <f t="shared" si="43"/>
        <v>0</v>
      </c>
      <c r="AH97">
        <v>82</v>
      </c>
      <c r="AI97" s="3">
        <f t="shared" si="31"/>
        <v>1783991.225270371</v>
      </c>
      <c r="AJ97" s="3">
        <f t="shared" si="32"/>
        <v>0</v>
      </c>
    </row>
    <row r="98" spans="2:36">
      <c r="B98">
        <v>83</v>
      </c>
      <c r="C98" s="3">
        <f t="shared" si="33"/>
        <v>47071591.896934763</v>
      </c>
      <c r="D98">
        <f t="shared" si="34"/>
        <v>0.3</v>
      </c>
      <c r="E98" s="13">
        <f t="shared" si="22"/>
        <v>2.9285530376777613E-2</v>
      </c>
      <c r="F98" s="15">
        <f t="shared" si="35"/>
        <v>50778668.947575063</v>
      </c>
      <c r="G98" s="16">
        <f t="shared" si="36"/>
        <v>1.1631393351121818E-3</v>
      </c>
      <c r="H98" s="17">
        <f t="shared" si="23"/>
        <v>377776.57070639246</v>
      </c>
      <c r="I98" s="17">
        <f t="shared" si="24"/>
        <v>294197.44935584225</v>
      </c>
      <c r="J98" s="2">
        <f t="shared" si="37"/>
        <v>59062.667237564048</v>
      </c>
      <c r="K98" s="2">
        <f t="shared" si="38"/>
        <v>1376786.8528454427</v>
      </c>
      <c r="L98" s="15">
        <f>K98/(1-SUM(G$16:G98))</f>
        <v>1487080.251956545</v>
      </c>
      <c r="M98" s="15">
        <f t="shared" si="39"/>
        <v>49291588.695618518</v>
      </c>
      <c r="N98" s="2">
        <f t="shared" si="25"/>
        <v>1435849.5200830067</v>
      </c>
      <c r="O98" s="3">
        <f t="shared" si="26"/>
        <v>1730046.969438849</v>
      </c>
      <c r="P98" s="3"/>
      <c r="Q98">
        <v>83</v>
      </c>
      <c r="R98" s="2">
        <v>1571760.0646994491</v>
      </c>
      <c r="S98" s="2">
        <v>1650571.2456802232</v>
      </c>
      <c r="T98" s="2">
        <v>1939681.1940657068</v>
      </c>
      <c r="U98" s="2">
        <v>2082520.3966776282</v>
      </c>
      <c r="V98" s="2">
        <v>2113333.6670712819</v>
      </c>
      <c r="W98" s="2">
        <v>2060899.5058970435</v>
      </c>
      <c r="X98" s="3">
        <f t="shared" si="27"/>
        <v>1571760.0646994491</v>
      </c>
      <c r="Y98">
        <f t="shared" si="28"/>
        <v>90</v>
      </c>
      <c r="AA98" s="39">
        <f t="shared" si="40"/>
        <v>47071591.896934815</v>
      </c>
      <c r="AB98" s="3">
        <f t="shared" si="29"/>
        <v>1435849.5200830067</v>
      </c>
      <c r="AC98" s="46">
        <f t="shared" si="41"/>
        <v>294197.4493558426</v>
      </c>
      <c r="AD98" s="39">
        <f t="shared" si="42"/>
        <v>0</v>
      </c>
      <c r="AE98" s="3">
        <f t="shared" si="30"/>
        <v>0</v>
      </c>
      <c r="AF98" s="23">
        <f t="shared" si="43"/>
        <v>0</v>
      </c>
      <c r="AH98">
        <v>83</v>
      </c>
      <c r="AI98" s="3">
        <f t="shared" si="31"/>
        <v>1730046.9694388492</v>
      </c>
      <c r="AJ98" s="3">
        <f t="shared" si="32"/>
        <v>0</v>
      </c>
    </row>
    <row r="99" spans="2:36">
      <c r="B99">
        <v>84</v>
      </c>
      <c r="C99" s="3">
        <f t="shared" si="33"/>
        <v>45635742.376851752</v>
      </c>
      <c r="D99">
        <f t="shared" si="34"/>
        <v>0.3</v>
      </c>
      <c r="E99" s="13">
        <f t="shared" si="22"/>
        <v>2.9285530376777613E-2</v>
      </c>
      <c r="F99" s="15">
        <f t="shared" si="35"/>
        <v>49291588.695618518</v>
      </c>
      <c r="G99" s="16">
        <f t="shared" si="36"/>
        <v>1.1710147576936708E-3</v>
      </c>
      <c r="H99" s="17">
        <f t="shared" si="23"/>
        <v>366713.18346933555</v>
      </c>
      <c r="I99" s="17">
        <f t="shared" si="24"/>
        <v>285223.38985532342</v>
      </c>
      <c r="J99" s="2">
        <f t="shared" si="37"/>
        <v>57721.177792735798</v>
      </c>
      <c r="K99" s="2">
        <f t="shared" si="38"/>
        <v>1334776.5243384568</v>
      </c>
      <c r="L99" s="15">
        <f>K99/(1-SUM(G$16:G99))</f>
        <v>1443530.3180651653</v>
      </c>
      <c r="M99" s="15">
        <f t="shared" si="39"/>
        <v>47848058.377553351</v>
      </c>
      <c r="N99" s="2">
        <f t="shared" si="25"/>
        <v>1392497.7021311927</v>
      </c>
      <c r="O99" s="3">
        <f t="shared" si="26"/>
        <v>1677721.091986516</v>
      </c>
      <c r="P99" s="3"/>
      <c r="Q99">
        <v>84</v>
      </c>
      <c r="R99" s="2">
        <v>1565216.8685622751</v>
      </c>
      <c r="S99" s="2">
        <v>1642595.8775213226</v>
      </c>
      <c r="T99" s="2">
        <v>1924200.9854788629</v>
      </c>
      <c r="U99" s="2">
        <v>2059602.3752343406</v>
      </c>
      <c r="V99" s="2">
        <v>2083699.196680095</v>
      </c>
      <c r="W99" s="2">
        <v>2025692.4977168399</v>
      </c>
      <c r="X99" s="3">
        <f t="shared" si="27"/>
        <v>1565216.8685622751</v>
      </c>
      <c r="Y99">
        <f t="shared" si="28"/>
        <v>90</v>
      </c>
      <c r="AA99" s="39">
        <f t="shared" si="40"/>
        <v>45635742.376851805</v>
      </c>
      <c r="AB99" s="3">
        <f t="shared" si="29"/>
        <v>1392497.7021311927</v>
      </c>
      <c r="AC99" s="46">
        <f t="shared" si="41"/>
        <v>285223.38985532377</v>
      </c>
      <c r="AD99" s="39">
        <f t="shared" si="42"/>
        <v>0</v>
      </c>
      <c r="AE99" s="3">
        <f t="shared" si="30"/>
        <v>0</v>
      </c>
      <c r="AF99" s="23">
        <f t="shared" si="43"/>
        <v>0</v>
      </c>
      <c r="AH99">
        <v>84</v>
      </c>
      <c r="AI99" s="3">
        <f t="shared" si="31"/>
        <v>1677721.0919865165</v>
      </c>
      <c r="AJ99" s="3">
        <f t="shared" si="32"/>
        <v>0</v>
      </c>
    </row>
    <row r="100" spans="2:36">
      <c r="B100">
        <v>85</v>
      </c>
      <c r="C100" s="3">
        <f t="shared" si="33"/>
        <v>44243244.674720563</v>
      </c>
      <c r="D100">
        <f t="shared" si="34"/>
        <v>0.3</v>
      </c>
      <c r="E100" s="13">
        <f t="shared" si="22"/>
        <v>2.9285530376777613E-2</v>
      </c>
      <c r="F100" s="15">
        <f t="shared" si="35"/>
        <v>47848058.377553351</v>
      </c>
      <c r="G100" s="16">
        <f t="shared" si="36"/>
        <v>1.1789435034488883E-3</v>
      </c>
      <c r="H100" s="17">
        <f t="shared" si="23"/>
        <v>355973.79339527944</v>
      </c>
      <c r="I100" s="17">
        <f t="shared" si="24"/>
        <v>276520.2792170035</v>
      </c>
      <c r="J100" s="2">
        <f t="shared" si="37"/>
        <v>56410.157576859674</v>
      </c>
      <c r="K100" s="2">
        <f t="shared" si="38"/>
        <v>1294034.8845054575</v>
      </c>
      <c r="L100" s="15">
        <f>K100/(1-SUM(G$16:G100))</f>
        <v>1401255.7670856686</v>
      </c>
      <c r="M100" s="15">
        <f t="shared" si="39"/>
        <v>46446802.61046768</v>
      </c>
      <c r="N100" s="2">
        <f t="shared" si="25"/>
        <v>1350445.0420823172</v>
      </c>
      <c r="O100" s="3">
        <f t="shared" si="26"/>
        <v>1626965.3212993206</v>
      </c>
      <c r="P100" s="3"/>
      <c r="Q100">
        <v>85</v>
      </c>
      <c r="R100" s="2">
        <v>1558705.382185223</v>
      </c>
      <c r="S100" s="2">
        <v>1634662.3448528978</v>
      </c>
      <c r="T100" s="2">
        <v>1908842.2907282298</v>
      </c>
      <c r="U100" s="2">
        <v>2036930.5156673135</v>
      </c>
      <c r="V100" s="2">
        <v>2054471.5350020956</v>
      </c>
      <c r="W100" s="2">
        <v>1991076.6273788607</v>
      </c>
      <c r="X100" s="3">
        <f t="shared" si="27"/>
        <v>1558705.382185223</v>
      </c>
      <c r="Y100">
        <f t="shared" si="28"/>
        <v>90</v>
      </c>
      <c r="AA100" s="39">
        <f t="shared" si="40"/>
        <v>44243244.674720615</v>
      </c>
      <c r="AB100" s="3">
        <f t="shared" si="29"/>
        <v>1350445.0420823172</v>
      </c>
      <c r="AC100" s="46">
        <f t="shared" si="41"/>
        <v>276520.27921700384</v>
      </c>
      <c r="AD100" s="39">
        <f t="shared" si="42"/>
        <v>0</v>
      </c>
      <c r="AE100" s="3">
        <f t="shared" si="30"/>
        <v>0</v>
      </c>
      <c r="AF100" s="23">
        <f t="shared" si="43"/>
        <v>0</v>
      </c>
      <c r="AH100">
        <v>85</v>
      </c>
      <c r="AI100" s="3">
        <f t="shared" si="31"/>
        <v>1626965.321299321</v>
      </c>
      <c r="AJ100" s="3">
        <f t="shared" si="32"/>
        <v>0</v>
      </c>
    </row>
    <row r="101" spans="2:36">
      <c r="B101">
        <v>86</v>
      </c>
      <c r="C101" s="3">
        <f t="shared" si="33"/>
        <v>42892799.632638246</v>
      </c>
      <c r="D101">
        <f t="shared" si="34"/>
        <v>0.3</v>
      </c>
      <c r="E101" s="13">
        <f t="shared" si="22"/>
        <v>2.9285530376777613E-2</v>
      </c>
      <c r="F101" s="15">
        <f t="shared" si="35"/>
        <v>46446802.61046768</v>
      </c>
      <c r="G101" s="16">
        <f t="shared" si="36"/>
        <v>1.1869259334201568E-3</v>
      </c>
      <c r="H101" s="17">
        <f t="shared" si="23"/>
        <v>345548.91205546522</v>
      </c>
      <c r="I101" s="17">
        <f t="shared" si="24"/>
        <v>268079.99770398904</v>
      </c>
      <c r="J101" s="2">
        <f t="shared" si="37"/>
        <v>55128.91454281113</v>
      </c>
      <c r="K101" s="2">
        <f t="shared" si="38"/>
        <v>1254523.9070851807</v>
      </c>
      <c r="L101" s="15">
        <f>K101/(1-SUM(G$16:G101))</f>
        <v>1360219.2487530464</v>
      </c>
      <c r="M101" s="15">
        <f t="shared" si="39"/>
        <v>45086583.361714631</v>
      </c>
      <c r="N101" s="2">
        <f t="shared" si="25"/>
        <v>1309652.821627992</v>
      </c>
      <c r="O101" s="3">
        <f t="shared" si="26"/>
        <v>1577732.819331981</v>
      </c>
      <c r="P101" s="3"/>
      <c r="Q101">
        <v>86</v>
      </c>
      <c r="R101" s="2">
        <v>1552225.4624243621</v>
      </c>
      <c r="S101" s="2">
        <v>1626770.4338176674</v>
      </c>
      <c r="T101" s="2">
        <v>1893604.1581878611</v>
      </c>
      <c r="U101" s="2">
        <v>2014502.1966591279</v>
      </c>
      <c r="V101" s="2">
        <v>2025645.1543568918</v>
      </c>
      <c r="W101" s="2">
        <v>1957042.0659489199</v>
      </c>
      <c r="X101" s="3">
        <f t="shared" si="27"/>
        <v>1552225.4624243621</v>
      </c>
      <c r="Y101">
        <f t="shared" si="28"/>
        <v>90</v>
      </c>
      <c r="AA101" s="39">
        <f t="shared" si="40"/>
        <v>42892799.632638298</v>
      </c>
      <c r="AB101" s="3">
        <f t="shared" si="29"/>
        <v>1309652.821627992</v>
      </c>
      <c r="AC101" s="46">
        <f t="shared" si="41"/>
        <v>268079.99770398933</v>
      </c>
      <c r="AD101" s="39">
        <f t="shared" si="42"/>
        <v>0</v>
      </c>
      <c r="AE101" s="3">
        <f t="shared" si="30"/>
        <v>0</v>
      </c>
      <c r="AF101" s="23">
        <f t="shared" si="43"/>
        <v>0</v>
      </c>
      <c r="AH101">
        <v>86</v>
      </c>
      <c r="AI101" s="3">
        <f t="shared" si="31"/>
        <v>1577732.8193319812</v>
      </c>
      <c r="AJ101" s="3">
        <f t="shared" si="32"/>
        <v>0</v>
      </c>
    </row>
    <row r="102" spans="2:36">
      <c r="B102">
        <v>87</v>
      </c>
      <c r="C102" s="3">
        <f t="shared" si="33"/>
        <v>41583146.811010256</v>
      </c>
      <c r="D102">
        <f t="shared" si="34"/>
        <v>0.3</v>
      </c>
      <c r="E102" s="13">
        <f t="shared" si="22"/>
        <v>2.9285530376777613E-2</v>
      </c>
      <c r="F102" s="15">
        <f t="shared" si="35"/>
        <v>45086583.361714631</v>
      </c>
      <c r="G102" s="16">
        <f t="shared" si="36"/>
        <v>1.194962411094356E-3</v>
      </c>
      <c r="H102" s="17">
        <f t="shared" si="23"/>
        <v>335429.32889480237</v>
      </c>
      <c r="I102" s="17">
        <f t="shared" si="24"/>
        <v>259894.6675688141</v>
      </c>
      <c r="J102" s="2">
        <f t="shared" si="37"/>
        <v>53876.77236192119</v>
      </c>
      <c r="K102" s="2">
        <f t="shared" si="38"/>
        <v>1216206.6992422363</v>
      </c>
      <c r="L102" s="15">
        <f>K102/(1-SUM(G$16:G102))</f>
        <v>1320384.5066246118</v>
      </c>
      <c r="M102" s="15">
        <f t="shared" si="39"/>
        <v>43766198.855090022</v>
      </c>
      <c r="N102" s="2">
        <f t="shared" si="25"/>
        <v>1270083.4716041575</v>
      </c>
      <c r="O102" s="3">
        <f t="shared" si="26"/>
        <v>1529978.1391729715</v>
      </c>
      <c r="P102" s="3"/>
      <c r="Q102">
        <v>87</v>
      </c>
      <c r="R102" s="2">
        <v>1545776.9668032406</v>
      </c>
      <c r="S102" s="2">
        <v>1618919.9316602978</v>
      </c>
      <c r="T102" s="2">
        <v>1878485.6436819434</v>
      </c>
      <c r="U102" s="2">
        <v>1992314.8247188532</v>
      </c>
      <c r="V102" s="2">
        <v>1997214.6017967307</v>
      </c>
      <c r="W102" s="2">
        <v>1923579.1470018623</v>
      </c>
      <c r="X102" s="3">
        <f t="shared" si="27"/>
        <v>1545776.9668032406</v>
      </c>
      <c r="Y102">
        <f t="shared" si="28"/>
        <v>90</v>
      </c>
      <c r="AA102" s="39">
        <f t="shared" si="40"/>
        <v>41583146.811010309</v>
      </c>
      <c r="AB102" s="3">
        <f t="shared" si="29"/>
        <v>1270083.4716041575</v>
      </c>
      <c r="AC102" s="46">
        <f t="shared" si="41"/>
        <v>259894.66756881445</v>
      </c>
      <c r="AD102" s="39">
        <f t="shared" si="42"/>
        <v>0</v>
      </c>
      <c r="AE102" s="3">
        <f t="shared" si="30"/>
        <v>0</v>
      </c>
      <c r="AF102" s="23">
        <f t="shared" si="43"/>
        <v>0</v>
      </c>
      <c r="AH102">
        <v>87</v>
      </c>
      <c r="AI102" s="3">
        <f t="shared" si="31"/>
        <v>1529978.1391729719</v>
      </c>
      <c r="AJ102" s="3">
        <f t="shared" si="32"/>
        <v>0</v>
      </c>
    </row>
    <row r="103" spans="2:36">
      <c r="B103">
        <v>88</v>
      </c>
      <c r="C103" s="3">
        <f t="shared" si="33"/>
        <v>40313063.339406103</v>
      </c>
      <c r="D103">
        <f t="shared" si="34"/>
        <v>0.3</v>
      </c>
      <c r="E103" s="13">
        <f t="shared" si="22"/>
        <v>2.9285530376777613E-2</v>
      </c>
      <c r="F103" s="15">
        <f t="shared" si="35"/>
        <v>43766198.855090022</v>
      </c>
      <c r="G103" s="16">
        <f t="shared" si="36"/>
        <v>1.2030533024194742E-3</v>
      </c>
      <c r="H103" s="17">
        <f t="shared" si="23"/>
        <v>325606.10309419152</v>
      </c>
      <c r="I103" s="17">
        <f t="shared" si="24"/>
        <v>251956.64587128814</v>
      </c>
      <c r="J103" s="2">
        <f t="shared" si="37"/>
        <v>52653.070066963461</v>
      </c>
      <c r="K103" s="2">
        <f t="shared" si="38"/>
        <v>1179047.4679242608</v>
      </c>
      <c r="L103" s="15">
        <f>K103/(1-SUM(G$16:G103))</f>
        <v>1281716.3460468301</v>
      </c>
      <c r="M103" s="15">
        <f t="shared" si="39"/>
        <v>42484482.509043194</v>
      </c>
      <c r="N103" s="2">
        <f t="shared" si="25"/>
        <v>1231700.5379912243</v>
      </c>
      <c r="O103" s="3">
        <f t="shared" si="26"/>
        <v>1483657.1838625125</v>
      </c>
      <c r="P103" s="3"/>
      <c r="Q103">
        <v>88</v>
      </c>
      <c r="R103" s="2">
        <v>1539359.7535098186</v>
      </c>
      <c r="S103" s="2">
        <v>1611110.626721737</v>
      </c>
      <c r="T103" s="2">
        <v>1863485.8104264734</v>
      </c>
      <c r="U103" s="2">
        <v>1970365.8338869957</v>
      </c>
      <c r="V103" s="2">
        <v>1969174.4980986677</v>
      </c>
      <c r="W103" s="2">
        <v>1890678.3639435046</v>
      </c>
      <c r="X103" s="3">
        <f t="shared" si="27"/>
        <v>1539359.7535098186</v>
      </c>
      <c r="Y103">
        <f t="shared" si="28"/>
        <v>90</v>
      </c>
      <c r="AA103" s="39">
        <f t="shared" si="40"/>
        <v>40313063.339406148</v>
      </c>
      <c r="AB103" s="3">
        <f t="shared" si="29"/>
        <v>1231700.5379912243</v>
      </c>
      <c r="AC103" s="46">
        <f t="shared" si="41"/>
        <v>251956.64587128841</v>
      </c>
      <c r="AD103" s="39">
        <f t="shared" si="42"/>
        <v>0</v>
      </c>
      <c r="AE103" s="3">
        <f t="shared" si="30"/>
        <v>0</v>
      </c>
      <c r="AF103" s="23">
        <f t="shared" si="43"/>
        <v>0</v>
      </c>
      <c r="AH103">
        <v>88</v>
      </c>
      <c r="AI103" s="3">
        <f t="shared" si="31"/>
        <v>1483657.1838625127</v>
      </c>
      <c r="AJ103" s="3">
        <f t="shared" si="32"/>
        <v>0</v>
      </c>
    </row>
    <row r="104" spans="2:36">
      <c r="B104">
        <v>89</v>
      </c>
      <c r="C104" s="3">
        <f t="shared" si="33"/>
        <v>39081362.801414877</v>
      </c>
      <c r="D104">
        <f t="shared" si="34"/>
        <v>0.3</v>
      </c>
      <c r="E104" s="13">
        <f t="shared" si="22"/>
        <v>2.9285530376777613E-2</v>
      </c>
      <c r="F104" s="15">
        <f t="shared" si="35"/>
        <v>42484482.509043194</v>
      </c>
      <c r="G104" s="16">
        <f t="shared" si="36"/>
        <v>1.2111989758212729E-3</v>
      </c>
      <c r="H104" s="17">
        <f t="shared" si="23"/>
        <v>316070.55567116238</v>
      </c>
      <c r="I104" s="17">
        <f t="shared" si="24"/>
        <v>244258.51750884298</v>
      </c>
      <c r="J104" s="2">
        <f t="shared" si="37"/>
        <v>51457.161703249898</v>
      </c>
      <c r="K104" s="2">
        <f t="shared" si="38"/>
        <v>1143011.4872145387</v>
      </c>
      <c r="L104" s="15">
        <f>K104/(1-SUM(G$16:G104))</f>
        <v>1244180.6030602632</v>
      </c>
      <c r="M104" s="15">
        <f t="shared" si="39"/>
        <v>41240301.905982934</v>
      </c>
      <c r="N104" s="2">
        <f t="shared" si="25"/>
        <v>1194468.6489177886</v>
      </c>
      <c r="O104" s="3">
        <f t="shared" si="26"/>
        <v>1438727.1664266316</v>
      </c>
      <c r="P104" s="3"/>
      <c r="Q104">
        <v>89</v>
      </c>
      <c r="R104" s="2">
        <v>1532973.6813934171</v>
      </c>
      <c r="S104" s="2">
        <v>1603342.3084335816</v>
      </c>
      <c r="T104" s="2">
        <v>1848603.7289713891</v>
      </c>
      <c r="U104" s="2">
        <v>1948652.6854435722</v>
      </c>
      <c r="V104" s="2">
        <v>1941519.5367702998</v>
      </c>
      <c r="W104" s="2">
        <v>1858330.3673766232</v>
      </c>
      <c r="X104" s="3">
        <f t="shared" si="27"/>
        <v>1532973.6813934171</v>
      </c>
      <c r="Y104">
        <f t="shared" si="28"/>
        <v>90</v>
      </c>
      <c r="AA104" s="39">
        <f t="shared" si="40"/>
        <v>39081362.801414922</v>
      </c>
      <c r="AB104" s="3">
        <f t="shared" si="29"/>
        <v>1194468.6489177886</v>
      </c>
      <c r="AC104" s="46">
        <f t="shared" si="41"/>
        <v>244258.51750884324</v>
      </c>
      <c r="AD104" s="39">
        <f t="shared" si="42"/>
        <v>0</v>
      </c>
      <c r="AE104" s="3">
        <f t="shared" si="30"/>
        <v>0</v>
      </c>
      <c r="AF104" s="23">
        <f t="shared" si="43"/>
        <v>0</v>
      </c>
      <c r="AH104">
        <v>89</v>
      </c>
      <c r="AI104" s="3">
        <f t="shared" si="31"/>
        <v>1438727.1664266319</v>
      </c>
      <c r="AJ104" s="3">
        <f t="shared" si="32"/>
        <v>0</v>
      </c>
    </row>
    <row r="105" spans="2:36">
      <c r="B105">
        <v>90</v>
      </c>
      <c r="C105" s="3">
        <f t="shared" si="33"/>
        <v>37886894.15249709</v>
      </c>
      <c r="D105">
        <f t="shared" si="34"/>
        <v>0.3</v>
      </c>
      <c r="E105" s="13">
        <f t="shared" si="22"/>
        <v>2.9285530376777613E-2</v>
      </c>
      <c r="F105" s="15">
        <f t="shared" si="35"/>
        <v>41240301.905982934</v>
      </c>
      <c r="G105" s="16">
        <f t="shared" si="36"/>
        <v>1.2193998022200629E-3</v>
      </c>
      <c r="H105" s="17">
        <f t="shared" si="23"/>
        <v>306814.26181184966</v>
      </c>
      <c r="I105" s="17">
        <f t="shared" si="24"/>
        <v>236793.08845310681</v>
      </c>
      <c r="J105" s="2">
        <f t="shared" si="37"/>
        <v>50288.415987651271</v>
      </c>
      <c r="K105" s="2">
        <f t="shared" si="38"/>
        <v>1108065.0666507054</v>
      </c>
      <c r="L105" s="15">
        <f>K105/(1-SUM(G$16:G105))</f>
        <v>1207744.1142151447</v>
      </c>
      <c r="M105" s="15">
        <f t="shared" si="39"/>
        <v>40032557.791767791</v>
      </c>
      <c r="N105" s="2">
        <f t="shared" si="25"/>
        <v>1158353.4826383567</v>
      </c>
      <c r="O105" s="3">
        <f t="shared" si="26"/>
        <v>1395146.5710914636</v>
      </c>
      <c r="P105" s="3"/>
      <c r="Q105">
        <v>90</v>
      </c>
      <c r="R105" s="2">
        <v>1526618.609961679</v>
      </c>
      <c r="S105" s="2">
        <v>1595614.7673124694</v>
      </c>
      <c r="T105" s="2">
        <v>1833838.4771431596</v>
      </c>
      <c r="U105" s="2">
        <v>1927172.8676192805</v>
      </c>
      <c r="V105" s="2">
        <v>1914244.4830688981</v>
      </c>
      <c r="W105" s="2">
        <v>1826525.9625102668</v>
      </c>
      <c r="X105" s="3">
        <f t="shared" si="27"/>
        <v>1526618.609961679</v>
      </c>
      <c r="Y105">
        <f t="shared" si="28"/>
        <v>90</v>
      </c>
      <c r="AA105" s="39">
        <f t="shared" si="40"/>
        <v>37886894.152497135</v>
      </c>
      <c r="AB105" s="3">
        <f t="shared" si="29"/>
        <v>1158353.4826383567</v>
      </c>
      <c r="AC105" s="46">
        <f t="shared" si="41"/>
        <v>236793.08845310708</v>
      </c>
      <c r="AD105" s="39">
        <f t="shared" si="42"/>
        <v>0</v>
      </c>
      <c r="AE105" s="3">
        <f t="shared" si="30"/>
        <v>0</v>
      </c>
      <c r="AF105" s="23">
        <f t="shared" si="43"/>
        <v>0</v>
      </c>
      <c r="AH105">
        <v>90</v>
      </c>
      <c r="AI105" s="3">
        <f t="shared" si="31"/>
        <v>1395146.5710914638</v>
      </c>
      <c r="AJ105" s="3">
        <f t="shared" si="32"/>
        <v>0</v>
      </c>
    </row>
    <row r="106" spans="2:36">
      <c r="B106">
        <v>91</v>
      </c>
      <c r="C106" s="3">
        <f t="shared" si="33"/>
        <v>36728540.669858739</v>
      </c>
      <c r="D106">
        <f t="shared" si="34"/>
        <v>0.3</v>
      </c>
      <c r="E106" s="13">
        <f t="shared" si="22"/>
        <v>2.9285530376777613E-2</v>
      </c>
      <c r="F106" s="15">
        <f t="shared" si="35"/>
        <v>40032557.791767791</v>
      </c>
      <c r="G106" s="16">
        <f t="shared" si="36"/>
        <v>1.2276561550475949E-3</v>
      </c>
      <c r="H106" s="17">
        <f t="shared" si="23"/>
        <v>297829.04342753009</v>
      </c>
      <c r="I106" s="17">
        <f t="shared" si="24"/>
        <v>229553.37918661709</v>
      </c>
      <c r="J106" s="2">
        <f t="shared" si="37"/>
        <v>49146.215975362284</v>
      </c>
      <c r="K106" s="2">
        <f t="shared" si="38"/>
        <v>1074175.52048101</v>
      </c>
      <c r="L106" s="15">
        <f>K106/(1-SUM(G$16:G106))</f>
        <v>1172374.6872709226</v>
      </c>
      <c r="M106" s="15">
        <f t="shared" si="39"/>
        <v>38860183.104496866</v>
      </c>
      <c r="N106" s="2">
        <f t="shared" si="25"/>
        <v>1123321.7364563723</v>
      </c>
      <c r="O106" s="3">
        <f t="shared" si="26"/>
        <v>1352875.1156429895</v>
      </c>
      <c r="P106" s="3"/>
      <c r="Q106">
        <v>91</v>
      </c>
      <c r="R106" s="2">
        <v>1520294.399377546</v>
      </c>
      <c r="S106" s="2">
        <v>1587927.7949545039</v>
      </c>
      <c r="T106" s="2">
        <v>1819189.1399878184</v>
      </c>
      <c r="U106" s="2">
        <v>1905923.8953097279</v>
      </c>
      <c r="V106" s="2">
        <v>1887344.1730337499</v>
      </c>
      <c r="W106" s="2">
        <v>1795256.1066116795</v>
      </c>
      <c r="X106" s="3">
        <f t="shared" si="27"/>
        <v>1520294.399377546</v>
      </c>
      <c r="Y106">
        <f t="shared" si="28"/>
        <v>90</v>
      </c>
      <c r="AA106" s="39">
        <f t="shared" si="40"/>
        <v>36728540.669858776</v>
      </c>
      <c r="AB106" s="3">
        <f t="shared" si="29"/>
        <v>1123321.7364563723</v>
      </c>
      <c r="AC106" s="46">
        <f t="shared" si="41"/>
        <v>229553.37918661733</v>
      </c>
      <c r="AD106" s="39">
        <f t="shared" si="42"/>
        <v>0</v>
      </c>
      <c r="AE106" s="3">
        <f t="shared" si="30"/>
        <v>0</v>
      </c>
      <c r="AF106" s="23">
        <f t="shared" si="43"/>
        <v>0</v>
      </c>
      <c r="AH106">
        <v>91</v>
      </c>
      <c r="AI106" s="3">
        <f t="shared" si="31"/>
        <v>1352875.1156429895</v>
      </c>
      <c r="AJ106" s="3">
        <f t="shared" si="32"/>
        <v>0</v>
      </c>
    </row>
    <row r="107" spans="2:36">
      <c r="B107">
        <v>92</v>
      </c>
      <c r="C107" s="3">
        <f t="shared" si="33"/>
        <v>35605218.933402367</v>
      </c>
      <c r="D107">
        <f t="shared" si="34"/>
        <v>0.3</v>
      </c>
      <c r="E107" s="13">
        <f t="shared" si="22"/>
        <v>2.9285530376777613E-2</v>
      </c>
      <c r="F107" s="15">
        <f t="shared" si="35"/>
        <v>38860183.104496866</v>
      </c>
      <c r="G107" s="16">
        <f t="shared" si="36"/>
        <v>1.2359684102640628E-3</v>
      </c>
      <c r="H107" s="17">
        <f t="shared" si="23"/>
        <v>289106.96192914649</v>
      </c>
      <c r="I107" s="17">
        <f t="shared" si="24"/>
        <v>222532.61833376481</v>
      </c>
      <c r="J107" s="2">
        <f t="shared" si="37"/>
        <v>48029.958734235384</v>
      </c>
      <c r="K107" s="2">
        <f t="shared" si="38"/>
        <v>1041311.1378304656</v>
      </c>
      <c r="L107" s="15">
        <f>K107/(1-SUM(G$16:G107))</f>
        <v>1138041.0727538848</v>
      </c>
      <c r="M107" s="15">
        <f t="shared" si="39"/>
        <v>37722142.031742983</v>
      </c>
      <c r="N107" s="2">
        <f t="shared" si="25"/>
        <v>1089341.0965647011</v>
      </c>
      <c r="O107" s="3">
        <f t="shared" si="26"/>
        <v>1311873.7148984659</v>
      </c>
      <c r="P107" s="3"/>
      <c r="Q107">
        <v>92</v>
      </c>
      <c r="R107" s="2">
        <v>1514000.9104562488</v>
      </c>
      <c r="S107" s="2">
        <v>1580281.1840297044</v>
      </c>
      <c r="T107" s="2">
        <v>1804654.8097144456</v>
      </c>
      <c r="U107" s="2">
        <v>1884903.3097926909</v>
      </c>
      <c r="V107" s="2">
        <v>1860813.5125315322</v>
      </c>
      <c r="W107" s="2">
        <v>1764511.9065001404</v>
      </c>
      <c r="X107" s="3">
        <f t="shared" si="27"/>
        <v>1514000.9104562488</v>
      </c>
      <c r="Y107">
        <f t="shared" si="28"/>
        <v>90</v>
      </c>
      <c r="AA107" s="39">
        <f t="shared" si="40"/>
        <v>35605218.933402404</v>
      </c>
      <c r="AB107" s="3">
        <f t="shared" si="29"/>
        <v>1089341.0965647011</v>
      </c>
      <c r="AC107" s="46">
        <f t="shared" si="41"/>
        <v>222532.61833376504</v>
      </c>
      <c r="AD107" s="39">
        <f t="shared" si="42"/>
        <v>0</v>
      </c>
      <c r="AE107" s="3">
        <f t="shared" si="30"/>
        <v>0</v>
      </c>
      <c r="AF107" s="23">
        <f t="shared" si="43"/>
        <v>0</v>
      </c>
      <c r="AH107">
        <v>92</v>
      </c>
      <c r="AI107" s="3">
        <f t="shared" si="31"/>
        <v>1311873.7148984661</v>
      </c>
      <c r="AJ107" s="3">
        <f t="shared" si="32"/>
        <v>0</v>
      </c>
    </row>
    <row r="108" spans="2:36">
      <c r="B108">
        <v>93</v>
      </c>
      <c r="C108" s="3">
        <f t="shared" si="33"/>
        <v>34515877.836837664</v>
      </c>
      <c r="D108">
        <f t="shared" si="34"/>
        <v>0.3</v>
      </c>
      <c r="E108" s="13">
        <f t="shared" si="22"/>
        <v>2.9285530376777613E-2</v>
      </c>
      <c r="F108" s="15">
        <f t="shared" si="35"/>
        <v>37722142.031742983</v>
      </c>
      <c r="G108" s="16">
        <f t="shared" si="36"/>
        <v>1.244336946375226E-3</v>
      </c>
      <c r="H108" s="17">
        <f t="shared" si="23"/>
        <v>280640.31121343258</v>
      </c>
      <c r="I108" s="17">
        <f t="shared" si="24"/>
        <v>215724.23648023538</v>
      </c>
      <c r="J108" s="2">
        <f t="shared" si="37"/>
        <v>46939.055026511625</v>
      </c>
      <c r="K108" s="2">
        <f t="shared" si="38"/>
        <v>1009441.1537500186</v>
      </c>
      <c r="L108" s="15">
        <f>K108/(1-SUM(G$16:G108))</f>
        <v>1104712.9363477305</v>
      </c>
      <c r="M108" s="15">
        <f t="shared" si="39"/>
        <v>36617429.095395252</v>
      </c>
      <c r="N108" s="2">
        <f t="shared" si="25"/>
        <v>1056380.2087765301</v>
      </c>
      <c r="O108" s="3">
        <f t="shared" si="26"/>
        <v>1272104.4452567655</v>
      </c>
      <c r="P108" s="3"/>
      <c r="Q108">
        <v>93</v>
      </c>
      <c r="R108" s="2">
        <v>1507738.0046623112</v>
      </c>
      <c r="S108" s="2">
        <v>1572674.728276487</v>
      </c>
      <c r="T108" s="2">
        <v>1790234.5856390931</v>
      </c>
      <c r="U108" s="2">
        <v>1864108.6784483709</v>
      </c>
      <c r="V108" s="2">
        <v>1834647.476314547</v>
      </c>
      <c r="W108" s="2">
        <v>1734284.6160820208</v>
      </c>
      <c r="X108" s="3">
        <f t="shared" si="27"/>
        <v>1507738.0046623112</v>
      </c>
      <c r="Y108">
        <f t="shared" si="28"/>
        <v>90</v>
      </c>
      <c r="AA108" s="39">
        <f t="shared" si="40"/>
        <v>34515877.836837701</v>
      </c>
      <c r="AB108" s="3">
        <f t="shared" si="29"/>
        <v>1056380.2087765301</v>
      </c>
      <c r="AC108" s="46">
        <f t="shared" si="41"/>
        <v>215724.23648023562</v>
      </c>
      <c r="AD108" s="39">
        <f t="shared" si="42"/>
        <v>0</v>
      </c>
      <c r="AE108" s="3">
        <f t="shared" si="30"/>
        <v>0</v>
      </c>
      <c r="AF108" s="23">
        <f t="shared" si="43"/>
        <v>0</v>
      </c>
      <c r="AH108">
        <v>93</v>
      </c>
      <c r="AI108" s="3">
        <f t="shared" si="31"/>
        <v>1272104.4452567657</v>
      </c>
      <c r="AJ108" s="3">
        <f t="shared" si="32"/>
        <v>0</v>
      </c>
    </row>
    <row r="109" spans="2:36">
      <c r="B109">
        <v>94</v>
      </c>
      <c r="C109" s="3">
        <f t="shared" si="33"/>
        <v>33459497.628061138</v>
      </c>
      <c r="D109">
        <f t="shared" si="34"/>
        <v>0.3</v>
      </c>
      <c r="E109" s="13">
        <f t="shared" si="22"/>
        <v>2.9285530376777613E-2</v>
      </c>
      <c r="F109" s="15">
        <f t="shared" si="35"/>
        <v>36617429.095395252</v>
      </c>
      <c r="G109" s="16">
        <f t="shared" si="36"/>
        <v>1.2527621444496416E-3</v>
      </c>
      <c r="H109" s="17">
        <f t="shared" si="23"/>
        <v>272421.61085444328</v>
      </c>
      <c r="I109" s="17">
        <f t="shared" si="24"/>
        <v>209121.86017538211</v>
      </c>
      <c r="J109" s="2">
        <f t="shared" si="37"/>
        <v>45872.928997780058</v>
      </c>
      <c r="K109" s="2">
        <f t="shared" si="38"/>
        <v>978535.72112266673</v>
      </c>
      <c r="L109" s="15">
        <f>K109/(1-SUM(G$16:G109))</f>
        <v>1072360.8320926998</v>
      </c>
      <c r="M109" s="15">
        <f t="shared" si="39"/>
        <v>35545068.26330255</v>
      </c>
      <c r="N109" s="2">
        <f t="shared" si="25"/>
        <v>1024408.6501204468</v>
      </c>
      <c r="O109" s="3">
        <f t="shared" si="26"/>
        <v>1233530.5102958288</v>
      </c>
      <c r="P109" s="3"/>
      <c r="Q109">
        <v>94</v>
      </c>
      <c r="R109" s="2">
        <v>1501505.5441065668</v>
      </c>
      <c r="S109" s="2">
        <v>1565108.2224961726</v>
      </c>
      <c r="T109" s="2">
        <v>1775927.5741291463</v>
      </c>
      <c r="U109" s="2">
        <v>1843537.594482614</v>
      </c>
      <c r="V109" s="2">
        <v>1808841.1070916392</v>
      </c>
      <c r="W109" s="2">
        <v>1704565.6339263918</v>
      </c>
      <c r="X109" s="3">
        <f t="shared" si="27"/>
        <v>1501505.5441065668</v>
      </c>
      <c r="Y109">
        <f t="shared" si="28"/>
        <v>90</v>
      </c>
      <c r="AA109" s="39">
        <f t="shared" si="40"/>
        <v>33459497.628061172</v>
      </c>
      <c r="AB109" s="3">
        <f t="shared" si="29"/>
        <v>1024408.6501204468</v>
      </c>
      <c r="AC109" s="46">
        <f t="shared" si="41"/>
        <v>209121.86017538232</v>
      </c>
      <c r="AD109" s="39">
        <f t="shared" si="42"/>
        <v>0</v>
      </c>
      <c r="AE109" s="3">
        <f t="shared" si="30"/>
        <v>0</v>
      </c>
      <c r="AF109" s="23">
        <f t="shared" si="43"/>
        <v>0</v>
      </c>
      <c r="AH109">
        <v>94</v>
      </c>
      <c r="AI109" s="3">
        <f t="shared" si="31"/>
        <v>1233530.510295829</v>
      </c>
      <c r="AJ109" s="3">
        <f t="shared" si="32"/>
        <v>0</v>
      </c>
    </row>
    <row r="110" spans="2:36">
      <c r="B110">
        <v>95</v>
      </c>
      <c r="C110" s="3">
        <f t="shared" si="33"/>
        <v>32435088.97794069</v>
      </c>
      <c r="D110">
        <f t="shared" si="34"/>
        <v>0.3</v>
      </c>
      <c r="E110" s="13">
        <f t="shared" si="22"/>
        <v>2.9285530376777613E-2</v>
      </c>
      <c r="F110" s="15">
        <f t="shared" si="35"/>
        <v>35545068.26330255</v>
      </c>
      <c r="G110" s="16">
        <f t="shared" si="36"/>
        <v>1.2612443881360195E-3</v>
      </c>
      <c r="H110" s="17">
        <f t="shared" si="23"/>
        <v>264443.59949447477</v>
      </c>
      <c r="I110" s="17">
        <f t="shared" si="24"/>
        <v>202719.30611212933</v>
      </c>
      <c r="J110" s="2">
        <f t="shared" si="37"/>
        <v>44831.017873002071</v>
      </c>
      <c r="K110" s="2">
        <f t="shared" si="38"/>
        <v>948565.8834012252</v>
      </c>
      <c r="L110" s="15">
        <f>K110/(1-SUM(G$16:G110))</f>
        <v>1040956.1763695825</v>
      </c>
      <c r="M110" s="15">
        <f t="shared" si="39"/>
        <v>34504112.086932965</v>
      </c>
      <c r="N110" s="2">
        <f t="shared" si="25"/>
        <v>993396.9012742273</v>
      </c>
      <c r="O110" s="3">
        <f t="shared" si="26"/>
        <v>1196116.2073863565</v>
      </c>
      <c r="P110" s="3"/>
      <c r="Q110">
        <v>95</v>
      </c>
      <c r="R110" s="2">
        <v>1495303.3915431928</v>
      </c>
      <c r="S110" s="2">
        <v>1557581.4625475253</v>
      </c>
      <c r="T110" s="2">
        <v>1761732.8885481241</v>
      </c>
      <c r="U110" s="2">
        <v>1823187.6766530662</v>
      </c>
      <c r="V110" s="2">
        <v>1783389.5146116302</v>
      </c>
      <c r="W110" s="2">
        <v>1675346.5008805119</v>
      </c>
      <c r="X110" s="3">
        <f t="shared" si="27"/>
        <v>1495303.3915431928</v>
      </c>
      <c r="Y110">
        <f t="shared" si="28"/>
        <v>90</v>
      </c>
      <c r="AA110" s="39">
        <f t="shared" si="40"/>
        <v>32435088.977940723</v>
      </c>
      <c r="AB110" s="3">
        <f t="shared" si="29"/>
        <v>993396.9012742273</v>
      </c>
      <c r="AC110" s="46">
        <f t="shared" si="41"/>
        <v>202719.3061121295</v>
      </c>
      <c r="AD110" s="39">
        <f t="shared" si="42"/>
        <v>0</v>
      </c>
      <c r="AE110" s="3">
        <f t="shared" si="30"/>
        <v>0</v>
      </c>
      <c r="AF110" s="23">
        <f t="shared" si="43"/>
        <v>0</v>
      </c>
      <c r="AH110">
        <v>95</v>
      </c>
      <c r="AI110" s="3">
        <f t="shared" si="31"/>
        <v>1196116.2073863568</v>
      </c>
      <c r="AJ110" s="3">
        <f t="shared" si="32"/>
        <v>0</v>
      </c>
    </row>
    <row r="111" spans="2:36">
      <c r="B111">
        <v>96</v>
      </c>
      <c r="C111" s="3">
        <f t="shared" si="33"/>
        <v>31441692.076666463</v>
      </c>
      <c r="D111">
        <f t="shared" si="34"/>
        <v>0.3</v>
      </c>
      <c r="E111" s="13">
        <f t="shared" si="22"/>
        <v>2.9285530376777613E-2</v>
      </c>
      <c r="F111" s="15">
        <f t="shared" si="35"/>
        <v>34504112.086932965</v>
      </c>
      <c r="G111" s="16">
        <f t="shared" si="36"/>
        <v>1.2697840636806909E-3</v>
      </c>
      <c r="H111" s="17">
        <f t="shared" si="23"/>
        <v>256699.2284285349</v>
      </c>
      <c r="I111" s="17">
        <f t="shared" si="24"/>
        <v>196510.57547916539</v>
      </c>
      <c r="J111" s="2">
        <f t="shared" si="37"/>
        <v>43812.771659439786</v>
      </c>
      <c r="K111" s="2">
        <f t="shared" si="38"/>
        <v>919503.54815318028</v>
      </c>
      <c r="L111" s="15">
        <f>K111/(1-SUM(G$16:G111))</f>
        <v>1010471.2226456167</v>
      </c>
      <c r="M111" s="15">
        <f t="shared" si="39"/>
        <v>33493640.864287347</v>
      </c>
      <c r="N111" s="2">
        <f t="shared" si="25"/>
        <v>963316.31981262006</v>
      </c>
      <c r="O111" s="3">
        <f t="shared" si="26"/>
        <v>1159826.8952917855</v>
      </c>
      <c r="P111" s="3"/>
      <c r="Q111">
        <v>96</v>
      </c>
      <c r="R111" s="2">
        <v>1489131.4103667536</v>
      </c>
      <c r="S111" s="2">
        <v>1550094.2453413152</v>
      </c>
      <c r="T111" s="2">
        <v>1747649.6492009088</v>
      </c>
      <c r="U111" s="2">
        <v>1803056.5689982302</v>
      </c>
      <c r="V111" s="2">
        <v>1758287.874759098</v>
      </c>
      <c r="W111" s="2">
        <v>1646618.8977245386</v>
      </c>
      <c r="X111" s="3">
        <f t="shared" si="27"/>
        <v>1489131.4103667536</v>
      </c>
      <c r="Y111">
        <f t="shared" si="28"/>
        <v>90</v>
      </c>
      <c r="AA111" s="39">
        <f t="shared" si="40"/>
        <v>31441692.076666497</v>
      </c>
      <c r="AB111" s="3">
        <f t="shared" si="29"/>
        <v>963316.31981262006</v>
      </c>
      <c r="AC111" s="46">
        <f t="shared" si="41"/>
        <v>196510.57547916562</v>
      </c>
      <c r="AD111" s="39">
        <f t="shared" si="42"/>
        <v>0</v>
      </c>
      <c r="AE111" s="3">
        <f t="shared" si="30"/>
        <v>0</v>
      </c>
      <c r="AF111" s="23">
        <f t="shared" si="43"/>
        <v>0</v>
      </c>
      <c r="AH111">
        <v>96</v>
      </c>
      <c r="AI111" s="3">
        <f t="shared" si="31"/>
        <v>1159826.8952917857</v>
      </c>
      <c r="AJ111" s="3">
        <f t="shared" si="32"/>
        <v>0</v>
      </c>
    </row>
    <row r="112" spans="2:36">
      <c r="B112">
        <v>97</v>
      </c>
      <c r="C112" s="3">
        <f t="shared" si="33"/>
        <v>30478375.756853841</v>
      </c>
      <c r="D112">
        <f t="shared" si="34"/>
        <v>0.3</v>
      </c>
      <c r="E112" s="13">
        <f t="shared" si="22"/>
        <v>2.9285530376777613E-2</v>
      </c>
      <c r="F112" s="15">
        <f t="shared" si="35"/>
        <v>33493640.864287347</v>
      </c>
      <c r="G112" s="16">
        <f t="shared" si="36"/>
        <v>1.2783815599451956E-3</v>
      </c>
      <c r="H112" s="17">
        <f t="shared" si="23"/>
        <v>249181.65537669559</v>
      </c>
      <c r="I112" s="17">
        <f t="shared" si="24"/>
        <v>190489.84848033648</v>
      </c>
      <c r="J112" s="2">
        <f t="shared" si="37"/>
        <v>42817.652856331806</v>
      </c>
      <c r="K112" s="2">
        <f t="shared" si="38"/>
        <v>891321.46138879913</v>
      </c>
      <c r="L112" s="15">
        <f>K112/(1-SUM(G$16:G112))</f>
        <v>980879.03695996897</v>
      </c>
      <c r="M112" s="15">
        <f t="shared" si="39"/>
        <v>32512761.827327378</v>
      </c>
      <c r="N112" s="2">
        <f t="shared" si="25"/>
        <v>934139.11424513091</v>
      </c>
      <c r="O112" s="3">
        <f t="shared" si="26"/>
        <v>1124628.9627254675</v>
      </c>
      <c r="P112" s="3"/>
      <c r="Q112">
        <v>97</v>
      </c>
      <c r="R112" s="2">
        <v>1482989.4646092607</v>
      </c>
      <c r="S112" s="2">
        <v>1542646.3688349118</v>
      </c>
      <c r="T112" s="2">
        <v>1733676.983279407</v>
      </c>
      <c r="U112" s="2">
        <v>1783141.9405693919</v>
      </c>
      <c r="V112" s="2">
        <v>1733531.428662335</v>
      </c>
      <c r="W112" s="2">
        <v>1618374.6428648178</v>
      </c>
      <c r="X112" s="3">
        <f t="shared" si="27"/>
        <v>1482989.4646092607</v>
      </c>
      <c r="Y112">
        <f t="shared" si="28"/>
        <v>90</v>
      </c>
      <c r="AA112" s="39">
        <f t="shared" si="40"/>
        <v>30478375.756853878</v>
      </c>
      <c r="AB112" s="3">
        <f t="shared" si="29"/>
        <v>934139.11424513091</v>
      </c>
      <c r="AC112" s="46">
        <f t="shared" si="41"/>
        <v>190489.84848033672</v>
      </c>
      <c r="AD112" s="39">
        <f t="shared" si="42"/>
        <v>0</v>
      </c>
      <c r="AE112" s="3">
        <f t="shared" si="30"/>
        <v>0</v>
      </c>
      <c r="AF112" s="23">
        <f t="shared" si="43"/>
        <v>0</v>
      </c>
      <c r="AH112">
        <v>97</v>
      </c>
      <c r="AI112" s="3">
        <f t="shared" si="31"/>
        <v>1124628.9627254675</v>
      </c>
      <c r="AJ112" s="3">
        <f t="shared" si="32"/>
        <v>0</v>
      </c>
    </row>
    <row r="113" spans="2:36">
      <c r="B113">
        <v>98</v>
      </c>
      <c r="C113" s="3">
        <f t="shared" si="33"/>
        <v>29544236.64260871</v>
      </c>
      <c r="D113">
        <f t="shared" si="34"/>
        <v>0.3</v>
      </c>
      <c r="E113" s="13">
        <f t="shared" si="22"/>
        <v>2.9285530376777613E-2</v>
      </c>
      <c r="F113" s="15">
        <f t="shared" si="35"/>
        <v>32512761.827327378</v>
      </c>
      <c r="G113" s="16">
        <f t="shared" si="36"/>
        <v>1.2870372684239914E-3</v>
      </c>
      <c r="H113" s="17">
        <f t="shared" si="23"/>
        <v>241884.23843882565</v>
      </c>
      <c r="I113" s="17">
        <f t="shared" si="24"/>
        <v>184651.47901630445</v>
      </c>
      <c r="J113" s="2">
        <f t="shared" si="37"/>
        <v>41845.136171163249</v>
      </c>
      <c r="K113" s="2">
        <f t="shared" si="38"/>
        <v>863993.1826493626</v>
      </c>
      <c r="L113" s="15">
        <f>K113/(1-SUM(G$16:G113))</f>
        <v>952153.47412713338</v>
      </c>
      <c r="M113" s="15">
        <f t="shared" si="39"/>
        <v>31560608.353200246</v>
      </c>
      <c r="N113" s="2">
        <f t="shared" si="25"/>
        <v>905838.31882052589</v>
      </c>
      <c r="O113" s="3">
        <f t="shared" si="26"/>
        <v>1090489.7978368304</v>
      </c>
      <c r="P113" s="3"/>
      <c r="Q113">
        <v>98</v>
      </c>
      <c r="R113" s="2">
        <v>1476877.4189372461</v>
      </c>
      <c r="S113" s="2">
        <v>1535237.6320269066</v>
      </c>
      <c r="T113" s="2">
        <v>1719814.0248086336</v>
      </c>
      <c r="U113" s="2">
        <v>1763441.485165392</v>
      </c>
      <c r="V113" s="2">
        <v>1709115.4818133237</v>
      </c>
      <c r="W113" s="2">
        <v>1590605.6900651252</v>
      </c>
      <c r="X113" s="3">
        <f t="shared" si="27"/>
        <v>1476877.4189372461</v>
      </c>
      <c r="Y113">
        <f t="shared" si="28"/>
        <v>90</v>
      </c>
      <c r="AA113" s="39">
        <f t="shared" si="40"/>
        <v>29544236.642608747</v>
      </c>
      <c r="AB113" s="3">
        <f t="shared" si="29"/>
        <v>905838.31882052589</v>
      </c>
      <c r="AC113" s="46">
        <f t="shared" si="41"/>
        <v>184651.47901630469</v>
      </c>
      <c r="AD113" s="39">
        <f t="shared" si="42"/>
        <v>0</v>
      </c>
      <c r="AE113" s="3">
        <f t="shared" si="30"/>
        <v>0</v>
      </c>
      <c r="AF113" s="23">
        <f t="shared" si="43"/>
        <v>0</v>
      </c>
      <c r="AH113">
        <v>98</v>
      </c>
      <c r="AI113" s="3">
        <f t="shared" si="31"/>
        <v>1090489.7978368306</v>
      </c>
      <c r="AJ113" s="3">
        <f t="shared" si="32"/>
        <v>0</v>
      </c>
    </row>
    <row r="114" spans="2:36">
      <c r="B114">
        <v>99</v>
      </c>
      <c r="C114" s="3">
        <f t="shared" si="33"/>
        <v>28638398.323788185</v>
      </c>
      <c r="D114">
        <f t="shared" si="34"/>
        <v>0.3</v>
      </c>
      <c r="E114" s="13">
        <f t="shared" si="22"/>
        <v>2.9285530376777613E-2</v>
      </c>
      <c r="F114" s="15">
        <f t="shared" si="35"/>
        <v>31560608.353200246</v>
      </c>
      <c r="G114" s="16">
        <f t="shared" si="36"/>
        <v>1.2957515832622789E-3</v>
      </c>
      <c r="H114" s="17">
        <f t="shared" si="23"/>
        <v>234800.5302263617</v>
      </c>
      <c r="I114" s="17">
        <f t="shared" si="24"/>
        <v>178989.98952367614</v>
      </c>
      <c r="J114" s="2">
        <f t="shared" si="37"/>
        <v>40894.708242379922</v>
      </c>
      <c r="K114" s="2">
        <f t="shared" si="38"/>
        <v>837493.06083307427</v>
      </c>
      <c r="L114" s="15">
        <f>K114/(1-SUM(G$16:G114))</f>
        <v>924269.15463722893</v>
      </c>
      <c r="M114" s="15">
        <f t="shared" si="39"/>
        <v>30636339.198563017</v>
      </c>
      <c r="N114" s="2">
        <f t="shared" si="25"/>
        <v>878387.76907545421</v>
      </c>
      <c r="O114" s="3">
        <f t="shared" si="26"/>
        <v>1057377.7585991304</v>
      </c>
      <c r="P114" s="3"/>
      <c r="Q114">
        <v>99</v>
      </c>
      <c r="R114" s="2">
        <v>1470795.1386488476</v>
      </c>
      <c r="S114" s="2">
        <v>1527867.8349517579</v>
      </c>
      <c r="T114" s="2">
        <v>1706059.9145932193</v>
      </c>
      <c r="U114" s="2">
        <v>1743952.9210702071</v>
      </c>
      <c r="V114" s="2">
        <v>1685035.4031995651</v>
      </c>
      <c r="W114" s="2">
        <v>1563304.1262152276</v>
      </c>
      <c r="X114" s="3">
        <f t="shared" si="27"/>
        <v>1470795.1386488476</v>
      </c>
      <c r="Y114">
        <f t="shared" si="28"/>
        <v>90</v>
      </c>
      <c r="AA114" s="39">
        <f t="shared" si="40"/>
        <v>28638398.323788222</v>
      </c>
      <c r="AB114" s="3">
        <f t="shared" si="29"/>
        <v>878387.76907545421</v>
      </c>
      <c r="AC114" s="46">
        <f t="shared" si="41"/>
        <v>178989.98952367637</v>
      </c>
      <c r="AD114" s="39">
        <f t="shared" si="42"/>
        <v>0</v>
      </c>
      <c r="AE114" s="3">
        <f t="shared" si="30"/>
        <v>0</v>
      </c>
      <c r="AF114" s="23">
        <f t="shared" si="43"/>
        <v>0</v>
      </c>
      <c r="AH114">
        <v>99</v>
      </c>
      <c r="AI114" s="3">
        <f t="shared" si="31"/>
        <v>1057377.7585991307</v>
      </c>
      <c r="AJ114" s="3">
        <f t="shared" si="32"/>
        <v>0</v>
      </c>
    </row>
    <row r="115" spans="2:36">
      <c r="B115">
        <v>100</v>
      </c>
      <c r="C115" s="3">
        <f t="shared" si="33"/>
        <v>27760010.554712731</v>
      </c>
      <c r="D115">
        <f t="shared" si="34"/>
        <v>0.3</v>
      </c>
      <c r="E115" s="13">
        <f t="shared" si="22"/>
        <v>2.9285530376777613E-2</v>
      </c>
      <c r="F115" s="15">
        <f t="shared" si="35"/>
        <v>30636339.198563017</v>
      </c>
      <c r="G115" s="16">
        <f t="shared" si="36"/>
        <v>1.3045249012739509E-3</v>
      </c>
      <c r="H115" s="17">
        <f t="shared" si="23"/>
        <v>227924.27216593409</v>
      </c>
      <c r="I115" s="17">
        <f t="shared" si="24"/>
        <v>173500.06596695457</v>
      </c>
      <c r="J115" s="2">
        <f t="shared" si="37"/>
        <v>39965.867368400694</v>
      </c>
      <c r="K115" s="2">
        <f t="shared" si="38"/>
        <v>811796.21073685528</v>
      </c>
      <c r="L115" s="15">
        <f>K115/(1-SUM(G$16:G115))</f>
        <v>897201.4422327819</v>
      </c>
      <c r="M115" s="15">
        <f t="shared" si="39"/>
        <v>29739137.756330237</v>
      </c>
      <c r="N115" s="2">
        <f t="shared" si="25"/>
        <v>851762.07810525596</v>
      </c>
      <c r="O115" s="3">
        <f t="shared" si="26"/>
        <v>1025262.1440722105</v>
      </c>
      <c r="P115" s="3"/>
      <c r="Q115">
        <v>100</v>
      </c>
      <c r="R115" s="2">
        <v>1464742.4896709088</v>
      </c>
      <c r="S115" s="2">
        <v>1520536.7786744705</v>
      </c>
      <c r="T115" s="2">
        <v>1692413.8001643359</v>
      </c>
      <c r="U115" s="2">
        <v>1724673.9907933106</v>
      </c>
      <c r="V115" s="2">
        <v>1661286.6244476032</v>
      </c>
      <c r="W115" s="2">
        <v>1536462.1691361524</v>
      </c>
      <c r="X115" s="3">
        <f t="shared" si="27"/>
        <v>1464742.4896709088</v>
      </c>
      <c r="Y115">
        <f t="shared" si="28"/>
        <v>90</v>
      </c>
      <c r="AA115" s="39">
        <f t="shared" si="40"/>
        <v>27760010.554712769</v>
      </c>
      <c r="AB115" s="3">
        <f t="shared" si="29"/>
        <v>851762.07810525596</v>
      </c>
      <c r="AC115" s="46">
        <f t="shared" si="41"/>
        <v>173500.0659669548</v>
      </c>
      <c r="AD115" s="39">
        <f t="shared" si="42"/>
        <v>0</v>
      </c>
      <c r="AE115" s="3">
        <f t="shared" si="30"/>
        <v>0</v>
      </c>
      <c r="AF115" s="23">
        <f t="shared" si="43"/>
        <v>0</v>
      </c>
      <c r="AH115">
        <v>100</v>
      </c>
      <c r="AI115" s="3">
        <f t="shared" si="31"/>
        <v>1025262.1440722108</v>
      </c>
      <c r="AJ115" s="3">
        <f t="shared" si="32"/>
        <v>0</v>
      </c>
    </row>
    <row r="116" spans="2:36">
      <c r="B116">
        <v>101</v>
      </c>
      <c r="C116" s="3">
        <f t="shared" si="33"/>
        <v>26908248.476607475</v>
      </c>
      <c r="D116">
        <f t="shared" si="34"/>
        <v>0.3</v>
      </c>
      <c r="E116" s="13">
        <f t="shared" si="22"/>
        <v>2.9285530376777613E-2</v>
      </c>
      <c r="F116" s="15">
        <f t="shared" si="35"/>
        <v>29739137.756330237</v>
      </c>
      <c r="G116" s="16">
        <f t="shared" si="36"/>
        <v>1.31335762195966E-3</v>
      </c>
      <c r="H116" s="17">
        <f t="shared" si="23"/>
        <v>221249.38896981374</v>
      </c>
      <c r="I116" s="17">
        <f t="shared" si="24"/>
        <v>168176.55297879671</v>
      </c>
      <c r="J116" s="2">
        <f t="shared" si="37"/>
        <v>39058.123242784619</v>
      </c>
      <c r="K116" s="2">
        <f t="shared" si="38"/>
        <v>786878.49029288162</v>
      </c>
      <c r="L116" s="15">
        <f>K116/(1-SUM(G$16:G116))</f>
        <v>870926.42214218492</v>
      </c>
      <c r="M116" s="15">
        <f t="shared" si="39"/>
        <v>28868211.334188052</v>
      </c>
      <c r="N116" s="2">
        <f t="shared" si="25"/>
        <v>825936.61353566626</v>
      </c>
      <c r="O116" s="3">
        <f t="shared" si="26"/>
        <v>994113.16651446302</v>
      </c>
      <c r="P116" s="3"/>
      <c r="Q116">
        <v>101</v>
      </c>
      <c r="R116" s="2">
        <v>1458719.3385560918</v>
      </c>
      <c r="S116" s="2">
        <v>1513244.2652852959</v>
      </c>
      <c r="T116" s="2">
        <v>1678874.8357270383</v>
      </c>
      <c r="U116" s="2">
        <v>1705602.4608127875</v>
      </c>
      <c r="V116" s="2">
        <v>1637864.6389780852</v>
      </c>
      <c r="W116" s="2">
        <v>1510072.1654215683</v>
      </c>
      <c r="X116" s="3">
        <f t="shared" si="27"/>
        <v>1458719.3385560918</v>
      </c>
      <c r="Y116">
        <f t="shared" si="28"/>
        <v>90</v>
      </c>
      <c r="AA116" s="39">
        <f t="shared" si="40"/>
        <v>26908248.476607513</v>
      </c>
      <c r="AB116" s="3">
        <f t="shared" si="29"/>
        <v>825936.61353566626</v>
      </c>
      <c r="AC116" s="46">
        <f t="shared" si="41"/>
        <v>168176.55297879694</v>
      </c>
      <c r="AD116" s="39">
        <f t="shared" si="42"/>
        <v>0</v>
      </c>
      <c r="AE116" s="3">
        <f t="shared" si="30"/>
        <v>0</v>
      </c>
      <c r="AF116" s="23">
        <f t="shared" si="43"/>
        <v>0</v>
      </c>
      <c r="AH116">
        <v>101</v>
      </c>
      <c r="AI116" s="3">
        <f t="shared" si="31"/>
        <v>994113.16651446326</v>
      </c>
      <c r="AJ116" s="3">
        <f t="shared" si="32"/>
        <v>0</v>
      </c>
    </row>
    <row r="117" spans="2:36">
      <c r="B117">
        <v>102</v>
      </c>
      <c r="C117" s="3">
        <f t="shared" si="33"/>
        <v>26082311.86307181</v>
      </c>
      <c r="D117">
        <f t="shared" si="34"/>
        <v>0.3</v>
      </c>
      <c r="E117" s="13">
        <f t="shared" si="22"/>
        <v>2.9285530376777613E-2</v>
      </c>
      <c r="F117" s="15">
        <f t="shared" si="35"/>
        <v>28868211.334188052</v>
      </c>
      <c r="G117" s="16">
        <f t="shared" si="36"/>
        <v>1.3222501475250118E-3</v>
      </c>
      <c r="H117" s="17">
        <f t="shared" si="23"/>
        <v>214769.98326829472</v>
      </c>
      <c r="I117" s="17">
        <f t="shared" si="24"/>
        <v>163014.44914419882</v>
      </c>
      <c r="J117" s="2">
        <f t="shared" si="37"/>
        <v>38170.996695413371</v>
      </c>
      <c r="K117" s="2">
        <f t="shared" si="38"/>
        <v>762716.47847934114</v>
      </c>
      <c r="L117" s="15">
        <f>K117/(1-SUM(G$16:G117))</f>
        <v>845420.87995060184</v>
      </c>
      <c r="M117" s="15">
        <f t="shared" si="39"/>
        <v>28022790.45423745</v>
      </c>
      <c r="N117" s="2">
        <f t="shared" si="25"/>
        <v>800887.47517475451</v>
      </c>
      <c r="O117" s="3">
        <f t="shared" si="26"/>
        <v>963901.9243189533</v>
      </c>
      <c r="P117" s="3"/>
      <c r="Q117">
        <v>102</v>
      </c>
      <c r="R117" s="2">
        <v>1452725.5524800047</v>
      </c>
      <c r="S117" s="2">
        <v>1505990.0978944651</v>
      </c>
      <c r="T117" s="2">
        <v>1665442.1821080185</v>
      </c>
      <c r="U117" s="2">
        <v>1686736.1213211711</v>
      </c>
      <c r="V117" s="2">
        <v>1614765.0011722036</v>
      </c>
      <c r="W117" s="2">
        <v>1484126.5883146741</v>
      </c>
      <c r="X117" s="3">
        <f t="shared" si="27"/>
        <v>1452725.5524800047</v>
      </c>
      <c r="Y117">
        <f t="shared" si="28"/>
        <v>90</v>
      </c>
      <c r="AA117" s="39">
        <f t="shared" si="40"/>
        <v>26082311.863071848</v>
      </c>
      <c r="AB117" s="3">
        <f t="shared" si="29"/>
        <v>800887.47517475451</v>
      </c>
      <c r="AC117" s="46">
        <f t="shared" si="41"/>
        <v>163014.44914419905</v>
      </c>
      <c r="AD117" s="39">
        <f t="shared" si="42"/>
        <v>0</v>
      </c>
      <c r="AE117" s="3">
        <f t="shared" si="30"/>
        <v>0</v>
      </c>
      <c r="AF117" s="23">
        <f t="shared" si="43"/>
        <v>0</v>
      </c>
      <c r="AH117">
        <v>102</v>
      </c>
      <c r="AI117" s="3">
        <f t="shared" si="31"/>
        <v>963901.92431895353</v>
      </c>
      <c r="AJ117" s="3">
        <f t="shared" si="32"/>
        <v>0</v>
      </c>
    </row>
    <row r="118" spans="2:36">
      <c r="B118">
        <v>103</v>
      </c>
      <c r="C118" s="3">
        <f t="shared" si="33"/>
        <v>25281424.387897056</v>
      </c>
      <c r="D118">
        <f t="shared" si="34"/>
        <v>0.3</v>
      </c>
      <c r="E118" s="13">
        <f t="shared" si="22"/>
        <v>2.9285530376777613E-2</v>
      </c>
      <c r="F118" s="15">
        <f t="shared" si="35"/>
        <v>28022790.45423745</v>
      </c>
      <c r="G118" s="16">
        <f t="shared" si="36"/>
        <v>1.3312028828988793E-3</v>
      </c>
      <c r="H118" s="17">
        <f t="shared" si="23"/>
        <v>208480.33039927101</v>
      </c>
      <c r="I118" s="17">
        <f t="shared" si="24"/>
        <v>158008.90242435658</v>
      </c>
      <c r="J118" s="2">
        <f t="shared" si="37"/>
        <v>37304.019439552088</v>
      </c>
      <c r="K118" s="2">
        <f t="shared" si="38"/>
        <v>739287.45388549275</v>
      </c>
      <c r="L118" s="15">
        <f>K118/(1-SUM(G$16:G118))</f>
        <v>820662.28108964651</v>
      </c>
      <c r="M118" s="15">
        <f t="shared" si="39"/>
        <v>27202128.173147805</v>
      </c>
      <c r="N118" s="2">
        <f t="shared" si="25"/>
        <v>776591.47332504485</v>
      </c>
      <c r="O118" s="3">
        <f t="shared" si="26"/>
        <v>934600.3757494014</v>
      </c>
      <c r="P118" s="3"/>
      <c r="Q118">
        <v>103</v>
      </c>
      <c r="R118" s="2">
        <v>1446760.9992383413</v>
      </c>
      <c r="S118" s="2">
        <v>1498774.0806269448</v>
      </c>
      <c r="T118" s="2">
        <v>1652115.006703767</v>
      </c>
      <c r="U118" s="2">
        <v>1668072.7859739743</v>
      </c>
      <c r="V118" s="2">
        <v>1591983.3255493683</v>
      </c>
      <c r="W118" s="2">
        <v>1458618.0356200226</v>
      </c>
      <c r="X118" s="3">
        <f t="shared" si="27"/>
        <v>1446760.9992383413</v>
      </c>
      <c r="Y118">
        <f t="shared" si="28"/>
        <v>90</v>
      </c>
      <c r="AA118" s="39">
        <f t="shared" si="40"/>
        <v>25281424.387897093</v>
      </c>
      <c r="AB118" s="3">
        <f t="shared" si="29"/>
        <v>776591.47332504485</v>
      </c>
      <c r="AC118" s="46">
        <f t="shared" si="41"/>
        <v>158008.90242435681</v>
      </c>
      <c r="AD118" s="39">
        <f t="shared" si="42"/>
        <v>0</v>
      </c>
      <c r="AE118" s="3">
        <f t="shared" si="30"/>
        <v>0</v>
      </c>
      <c r="AF118" s="23">
        <f t="shared" si="43"/>
        <v>0</v>
      </c>
      <c r="AH118">
        <v>103</v>
      </c>
      <c r="AI118" s="3">
        <f t="shared" si="31"/>
        <v>934600.37574940163</v>
      </c>
      <c r="AJ118" s="3">
        <f t="shared" si="32"/>
        <v>0</v>
      </c>
    </row>
    <row r="119" spans="2:36">
      <c r="B119">
        <v>104</v>
      </c>
      <c r="C119" s="3">
        <f t="shared" si="33"/>
        <v>24504832.914572012</v>
      </c>
      <c r="D119">
        <f t="shared" si="34"/>
        <v>0.3</v>
      </c>
      <c r="E119" s="13">
        <f t="shared" si="22"/>
        <v>2.9285530376777613E-2</v>
      </c>
      <c r="F119" s="15">
        <f t="shared" si="35"/>
        <v>27202128.173147805</v>
      </c>
      <c r="G119" s="16">
        <f t="shared" si="36"/>
        <v>1.3402162357518408E-3</v>
      </c>
      <c r="H119" s="17">
        <f t="shared" si="23"/>
        <v>202374.87335040257</v>
      </c>
      <c r="I119" s="17">
        <f t="shared" si="24"/>
        <v>153155.20571607506</v>
      </c>
      <c r="J119" s="2">
        <f t="shared" si="37"/>
        <v>36456.733824655246</v>
      </c>
      <c r="K119" s="2">
        <f t="shared" si="38"/>
        <v>716569.37391169847</v>
      </c>
      <c r="L119" s="15">
        <f>K119/(1-SUM(G$16:G119))</f>
        <v>796628.75092771999</v>
      </c>
      <c r="M119" s="15">
        <f t="shared" si="39"/>
        <v>26405499.422220085</v>
      </c>
      <c r="N119" s="2">
        <f t="shared" si="25"/>
        <v>753026.10773635376</v>
      </c>
      <c r="O119" s="3">
        <f t="shared" si="26"/>
        <v>906181.31345242879</v>
      </c>
      <c r="P119" s="3"/>
      <c r="Q119">
        <v>104</v>
      </c>
      <c r="R119" s="2">
        <v>1440825.5472440335</v>
      </c>
      <c r="S119" s="2">
        <v>1491596.0186172226</v>
      </c>
      <c r="T119" s="2">
        <v>1638892.4834291423</v>
      </c>
      <c r="U119" s="2">
        <v>1649610.2916408854</v>
      </c>
      <c r="V119" s="2">
        <v>1569515.2859559536</v>
      </c>
      <c r="W119" s="2">
        <v>1433539.2276496955</v>
      </c>
      <c r="X119" s="3">
        <f t="shared" si="27"/>
        <v>1433539.2276496955</v>
      </c>
      <c r="Y119">
        <f t="shared" si="28"/>
        <v>300</v>
      </c>
      <c r="AA119" s="39">
        <f t="shared" si="40"/>
        <v>24504832.914572049</v>
      </c>
      <c r="AB119" s="3">
        <f t="shared" si="29"/>
        <v>753026.10773635376</v>
      </c>
      <c r="AC119" s="46">
        <f t="shared" si="41"/>
        <v>153155.20571607529</v>
      </c>
      <c r="AD119" s="39">
        <f t="shared" si="42"/>
        <v>0</v>
      </c>
      <c r="AE119" s="3">
        <f t="shared" si="30"/>
        <v>0</v>
      </c>
      <c r="AF119" s="23">
        <f t="shared" si="43"/>
        <v>0</v>
      </c>
      <c r="AH119">
        <v>104</v>
      </c>
      <c r="AI119" s="3">
        <f t="shared" si="31"/>
        <v>906181.31345242902</v>
      </c>
      <c r="AJ119" s="3">
        <f t="shared" si="32"/>
        <v>0</v>
      </c>
    </row>
    <row r="120" spans="2:36">
      <c r="B120">
        <v>105</v>
      </c>
      <c r="C120" s="3">
        <f t="shared" si="33"/>
        <v>23751806.806835659</v>
      </c>
      <c r="D120">
        <f t="shared" si="34"/>
        <v>0.3</v>
      </c>
      <c r="E120" s="13">
        <f t="shared" si="22"/>
        <v>2.9285530376777613E-2</v>
      </c>
      <c r="F120" s="15">
        <f t="shared" si="35"/>
        <v>26405499.422220085</v>
      </c>
      <c r="G120" s="16">
        <f t="shared" si="36"/>
        <v>1.3492906165147442E-3</v>
      </c>
      <c r="H120" s="17">
        <f t="shared" si="23"/>
        <v>196448.2178494028</v>
      </c>
      <c r="I120" s="17">
        <f t="shared" si="24"/>
        <v>148448.79254272286</v>
      </c>
      <c r="J120" s="2">
        <f t="shared" si="37"/>
        <v>35628.692594787062</v>
      </c>
      <c r="K120" s="2">
        <f t="shared" si="38"/>
        <v>694540.85458566947</v>
      </c>
      <c r="L120" s="15">
        <f>K120/(1-SUM(G$16:G120))</f>
        <v>773299.05544341193</v>
      </c>
      <c r="M120" s="15">
        <f t="shared" si="39"/>
        <v>25632200.366776671</v>
      </c>
      <c r="N120" s="2">
        <f t="shared" si="25"/>
        <v>730169.54718045658</v>
      </c>
      <c r="O120" s="3">
        <f t="shared" si="26"/>
        <v>878618.33972317947</v>
      </c>
      <c r="P120" s="3"/>
      <c r="Q120">
        <v>105</v>
      </c>
      <c r="R120" s="2">
        <v>1434919.0655244179</v>
      </c>
      <c r="S120" s="2">
        <v>1484455.7180041173</v>
      </c>
      <c r="T120" s="2">
        <v>1625773.7926663412</v>
      </c>
      <c r="U120" s="2">
        <v>1631346.4981596018</v>
      </c>
      <c r="V120" s="2">
        <v>1547356.6147649768</v>
      </c>
      <c r="W120" s="2">
        <v>1408883.0052032727</v>
      </c>
      <c r="X120" s="3">
        <f t="shared" si="27"/>
        <v>1408883.0052032727</v>
      </c>
      <c r="Y120">
        <f t="shared" si="28"/>
        <v>300</v>
      </c>
      <c r="AA120" s="39">
        <f t="shared" si="40"/>
        <v>23751806.806835696</v>
      </c>
      <c r="AB120" s="3">
        <f t="shared" si="29"/>
        <v>730169.54718045658</v>
      </c>
      <c r="AC120" s="46">
        <f t="shared" si="41"/>
        <v>148448.79254272309</v>
      </c>
      <c r="AD120" s="39">
        <f t="shared" si="42"/>
        <v>0</v>
      </c>
      <c r="AE120" s="3">
        <f t="shared" si="30"/>
        <v>0</v>
      </c>
      <c r="AF120" s="23">
        <f t="shared" si="43"/>
        <v>0</v>
      </c>
      <c r="AH120">
        <v>105</v>
      </c>
      <c r="AI120" s="3">
        <f t="shared" si="31"/>
        <v>878618.3397231797</v>
      </c>
      <c r="AJ120" s="3">
        <f t="shared" si="32"/>
        <v>0</v>
      </c>
    </row>
    <row r="121" spans="2:36">
      <c r="B121">
        <v>106</v>
      </c>
      <c r="C121" s="3">
        <f t="shared" si="33"/>
        <v>23021637.259655204</v>
      </c>
      <c r="D121">
        <f t="shared" si="34"/>
        <v>0.3</v>
      </c>
      <c r="E121" s="13">
        <f t="shared" si="22"/>
        <v>2.9285530376777613E-2</v>
      </c>
      <c r="F121" s="15">
        <f t="shared" si="35"/>
        <v>25632200.366776671</v>
      </c>
      <c r="G121" s="16">
        <f t="shared" si="36"/>
        <v>1.3584264383973961E-3</v>
      </c>
      <c r="H121" s="17">
        <f t="shared" si="23"/>
        <v>190695.12759811027</v>
      </c>
      <c r="I121" s="17">
        <f t="shared" si="24"/>
        <v>143885.23287284502</v>
      </c>
      <c r="J121" s="2">
        <f t="shared" si="37"/>
        <v>34819.458652528861</v>
      </c>
      <c r="K121" s="2">
        <f t="shared" si="38"/>
        <v>673181.15097671619</v>
      </c>
      <c r="L121" s="15">
        <f>K121/(1-SUM(G$16:G121))</f>
        <v>750652.58246489044</v>
      </c>
      <c r="M121" s="15">
        <f t="shared" si="39"/>
        <v>24881547.784311783</v>
      </c>
      <c r="N121" s="2">
        <f t="shared" si="25"/>
        <v>708000.60962924501</v>
      </c>
      <c r="O121" s="3">
        <f t="shared" si="26"/>
        <v>851885.84250209003</v>
      </c>
      <c r="P121" s="3"/>
      <c r="Q121">
        <v>106</v>
      </c>
      <c r="R121" s="2">
        <v>1429041.4237184147</v>
      </c>
      <c r="S121" s="2">
        <v>1477352.985925619</v>
      </c>
      <c r="T121" s="2">
        <v>1612758.1212142694</v>
      </c>
      <c r="U121" s="2">
        <v>1613279.2880922717</v>
      </c>
      <c r="V121" s="2">
        <v>1525503.1020865545</v>
      </c>
      <c r="W121" s="2">
        <v>1384642.3275810371</v>
      </c>
      <c r="X121" s="3">
        <f t="shared" si="27"/>
        <v>1384642.3275810371</v>
      </c>
      <c r="Y121">
        <f t="shared" si="28"/>
        <v>300</v>
      </c>
      <c r="AA121" s="39">
        <f t="shared" si="40"/>
        <v>23021637.259655241</v>
      </c>
      <c r="AB121" s="3">
        <f t="shared" si="29"/>
        <v>708000.60962924501</v>
      </c>
      <c r="AC121" s="46">
        <f t="shared" si="41"/>
        <v>143885.23287284526</v>
      </c>
      <c r="AD121" s="39">
        <f t="shared" si="42"/>
        <v>0</v>
      </c>
      <c r="AE121" s="3">
        <f t="shared" si="30"/>
        <v>0</v>
      </c>
      <c r="AF121" s="23">
        <f t="shared" si="43"/>
        <v>0</v>
      </c>
      <c r="AH121">
        <v>106</v>
      </c>
      <c r="AI121" s="3">
        <f t="shared" si="31"/>
        <v>851885.84250209027</v>
      </c>
      <c r="AJ121" s="3">
        <f t="shared" si="32"/>
        <v>0</v>
      </c>
    </row>
    <row r="122" spans="2:36">
      <c r="B122">
        <v>107</v>
      </c>
      <c r="C122" s="3">
        <f t="shared" si="33"/>
        <v>22313636.650025956</v>
      </c>
      <c r="D122">
        <f t="shared" si="34"/>
        <v>0.3</v>
      </c>
      <c r="E122" s="13">
        <f t="shared" si="22"/>
        <v>2.9285530376777613E-2</v>
      </c>
      <c r="F122" s="15">
        <f t="shared" si="35"/>
        <v>24881547.784311783</v>
      </c>
      <c r="G122" s="16">
        <f t="shared" si="36"/>
        <v>1.3676241174073785E-3</v>
      </c>
      <c r="H122" s="17">
        <f t="shared" si="23"/>
        <v>185110.51964613231</v>
      </c>
      <c r="I122" s="17">
        <f t="shared" si="24"/>
        <v>139460.22906266223</v>
      </c>
      <c r="J122" s="2">
        <f t="shared" si="37"/>
        <v>34028.604828248914</v>
      </c>
      <c r="K122" s="2">
        <f t="shared" si="38"/>
        <v>652470.13819033629</v>
      </c>
      <c r="L122" s="15">
        <f>K122/(1-SUM(G$16:G122))</f>
        <v>728669.32345870824</v>
      </c>
      <c r="M122" s="15">
        <f t="shared" si="39"/>
        <v>24152878.460853074</v>
      </c>
      <c r="N122" s="2">
        <f t="shared" si="25"/>
        <v>686498.74301858526</v>
      </c>
      <c r="O122" s="3">
        <f t="shared" si="26"/>
        <v>825958.97208124748</v>
      </c>
      <c r="P122" s="3"/>
      <c r="Q122">
        <v>107</v>
      </c>
      <c r="R122" s="2">
        <v>1423192.492073721</v>
      </c>
      <c r="S122" s="2">
        <v>1470287.630513753</v>
      </c>
      <c r="T122" s="2">
        <v>1599844.6622383092</v>
      </c>
      <c r="U122" s="2">
        <v>1595406.5664845183</v>
      </c>
      <c r="V122" s="2">
        <v>1503950.5949889985</v>
      </c>
      <c r="W122" s="2">
        <v>1360810.2706298693</v>
      </c>
      <c r="X122" s="3">
        <f t="shared" si="27"/>
        <v>1360810.2706298693</v>
      </c>
      <c r="Y122">
        <f t="shared" si="28"/>
        <v>300</v>
      </c>
      <c r="AA122" s="39">
        <f t="shared" si="40"/>
        <v>22313636.650025997</v>
      </c>
      <c r="AB122" s="3">
        <f t="shared" si="29"/>
        <v>686498.74301858526</v>
      </c>
      <c r="AC122" s="46">
        <f t="shared" si="41"/>
        <v>139460.22906266249</v>
      </c>
      <c r="AD122" s="39">
        <f t="shared" si="42"/>
        <v>0</v>
      </c>
      <c r="AE122" s="3">
        <f t="shared" si="30"/>
        <v>0</v>
      </c>
      <c r="AF122" s="23">
        <f t="shared" si="43"/>
        <v>0</v>
      </c>
      <c r="AH122">
        <v>107</v>
      </c>
      <c r="AI122" s="3">
        <f t="shared" si="31"/>
        <v>825958.97208124772</v>
      </c>
      <c r="AJ122" s="3">
        <f t="shared" si="32"/>
        <v>0</v>
      </c>
    </row>
    <row r="123" spans="2:36">
      <c r="B123">
        <v>108</v>
      </c>
      <c r="C123" s="3">
        <f t="shared" si="33"/>
        <v>21627137.90700737</v>
      </c>
      <c r="D123">
        <f t="shared" si="34"/>
        <v>0.3</v>
      </c>
      <c r="E123" s="13">
        <f t="shared" si="22"/>
        <v>2.9285530376777613E-2</v>
      </c>
      <c r="F123" s="15">
        <f t="shared" si="35"/>
        <v>24152878.460853074</v>
      </c>
      <c r="G123" s="16">
        <f t="shared" si="36"/>
        <v>1.3768840723689913E-3</v>
      </c>
      <c r="H123" s="17">
        <f t="shared" si="23"/>
        <v>179689.45989997438</v>
      </c>
      <c r="I123" s="17">
        <f t="shared" si="24"/>
        <v>135169.61191879606</v>
      </c>
      <c r="J123" s="2">
        <f t="shared" si="37"/>
        <v>33255.713654612679</v>
      </c>
      <c r="K123" s="2">
        <f t="shared" si="38"/>
        <v>632388.29292598937</v>
      </c>
      <c r="L123" s="15">
        <f>K123/(1-SUM(G$16:G123))</f>
        <v>707329.85585193231</v>
      </c>
      <c r="M123" s="15">
        <f t="shared" si="39"/>
        <v>23445548.60500114</v>
      </c>
      <c r="N123" s="2">
        <f t="shared" si="25"/>
        <v>665644.00658060203</v>
      </c>
      <c r="O123" s="3">
        <f t="shared" si="26"/>
        <v>800813.61849939812</v>
      </c>
      <c r="P123" s="3"/>
      <c r="Q123">
        <v>108</v>
      </c>
      <c r="R123" s="2">
        <v>1417372.1414440151</v>
      </c>
      <c r="S123" s="2">
        <v>1463259.4608894698</v>
      </c>
      <c r="T123" s="2">
        <v>1587032.6152204783</v>
      </c>
      <c r="U123" s="2">
        <v>1577726.2606270192</v>
      </c>
      <c r="V123" s="2">
        <v>1482694.9967304012</v>
      </c>
      <c r="W123" s="2">
        <v>1337380.024821294</v>
      </c>
      <c r="X123" s="3">
        <f t="shared" si="27"/>
        <v>1337380.024821294</v>
      </c>
      <c r="Y123">
        <f t="shared" si="28"/>
        <v>300</v>
      </c>
      <c r="AA123" s="39">
        <f t="shared" si="40"/>
        <v>21627137.907007411</v>
      </c>
      <c r="AB123" s="3">
        <f t="shared" si="29"/>
        <v>665644.00658060203</v>
      </c>
      <c r="AC123" s="46">
        <f t="shared" si="41"/>
        <v>135169.61191879632</v>
      </c>
      <c r="AD123" s="39">
        <f t="shared" si="42"/>
        <v>0</v>
      </c>
      <c r="AE123" s="3">
        <f t="shared" si="30"/>
        <v>0</v>
      </c>
      <c r="AF123" s="23">
        <f t="shared" si="43"/>
        <v>0</v>
      </c>
      <c r="AH123">
        <v>108</v>
      </c>
      <c r="AI123" s="3">
        <f t="shared" si="31"/>
        <v>800813.61849939835</v>
      </c>
      <c r="AJ123" s="3">
        <f t="shared" si="32"/>
        <v>0</v>
      </c>
    </row>
    <row r="124" spans="2:36">
      <c r="B124">
        <v>109</v>
      </c>
      <c r="C124" s="3">
        <f t="shared" si="33"/>
        <v>20961493.900426768</v>
      </c>
      <c r="D124">
        <f t="shared" si="34"/>
        <v>0.3</v>
      </c>
      <c r="E124" s="13">
        <f t="shared" si="22"/>
        <v>2.9285530376777613E-2</v>
      </c>
      <c r="F124" s="15">
        <f t="shared" si="35"/>
        <v>23445548.60500114</v>
      </c>
      <c r="G124" s="16">
        <f t="shared" si="36"/>
        <v>1.386206724942323E-3</v>
      </c>
      <c r="H124" s="17">
        <f t="shared" si="23"/>
        <v>174427.15876368692</v>
      </c>
      <c r="I124" s="17">
        <f t="shared" si="24"/>
        <v>131009.33687766729</v>
      </c>
      <c r="J124" s="2">
        <f t="shared" si="37"/>
        <v>32500.37714621468</v>
      </c>
      <c r="K124" s="2">
        <f t="shared" si="38"/>
        <v>612916.6755814146</v>
      </c>
      <c r="L124" s="15">
        <f>K124/(1-SUM(G$16:G124))</f>
        <v>686615.32587197889</v>
      </c>
      <c r="M124" s="15">
        <f t="shared" si="39"/>
        <v>22758933.279129162</v>
      </c>
      <c r="N124" s="2">
        <f t="shared" si="25"/>
        <v>645417.05272762931</v>
      </c>
      <c r="O124" s="3">
        <f t="shared" si="26"/>
        <v>776426.38960529654</v>
      </c>
      <c r="P124" s="3"/>
      <c r="Q124">
        <v>109</v>
      </c>
      <c r="R124" s="2">
        <v>1411580.2432861759</v>
      </c>
      <c r="S124" s="2">
        <v>1456268.2871575628</v>
      </c>
      <c r="T124" s="2">
        <v>1574321.1859099811</v>
      </c>
      <c r="U124" s="2">
        <v>1560236.3198196092</v>
      </c>
      <c r="V124" s="2">
        <v>1461732.2660005754</v>
      </c>
      <c r="W124" s="2">
        <v>1314344.8933611521</v>
      </c>
      <c r="X124" s="3">
        <f t="shared" si="27"/>
        <v>1314344.8933611521</v>
      </c>
      <c r="Y124">
        <f t="shared" si="28"/>
        <v>300</v>
      </c>
      <c r="AA124" s="39">
        <f t="shared" si="40"/>
        <v>20961493.900426809</v>
      </c>
      <c r="AB124" s="3">
        <f t="shared" si="29"/>
        <v>645417.05272762931</v>
      </c>
      <c r="AC124" s="46">
        <f t="shared" si="41"/>
        <v>131009.33687766756</v>
      </c>
      <c r="AD124" s="39">
        <f t="shared" si="42"/>
        <v>0</v>
      </c>
      <c r="AE124" s="3">
        <f t="shared" si="30"/>
        <v>0</v>
      </c>
      <c r="AF124" s="23">
        <f t="shared" si="43"/>
        <v>0</v>
      </c>
      <c r="AH124">
        <v>109</v>
      </c>
      <c r="AI124" s="3">
        <f t="shared" si="31"/>
        <v>776426.38960529689</v>
      </c>
      <c r="AJ124" s="3">
        <f t="shared" si="32"/>
        <v>0</v>
      </c>
    </row>
    <row r="125" spans="2:36">
      <c r="B125">
        <v>110</v>
      </c>
      <c r="C125" s="3">
        <f t="shared" si="33"/>
        <v>20316076.847699139</v>
      </c>
      <c r="D125">
        <f t="shared" si="34"/>
        <v>0.3</v>
      </c>
      <c r="E125" s="13">
        <f t="shared" si="22"/>
        <v>2.9285530376777613E-2</v>
      </c>
      <c r="F125" s="15">
        <f t="shared" si="35"/>
        <v>22758933.279129162</v>
      </c>
      <c r="G125" s="16">
        <f t="shared" si="36"/>
        <v>1.3955924996424535E-3</v>
      </c>
      <c r="H125" s="17">
        <f t="shared" si="23"/>
        <v>169318.96690717796</v>
      </c>
      <c r="I125" s="17">
        <f t="shared" si="24"/>
        <v>126975.48029811961</v>
      </c>
      <c r="J125" s="2">
        <f t="shared" si="37"/>
        <v>31762.19658421569</v>
      </c>
      <c r="K125" s="2">
        <f t="shared" si="38"/>
        <v>594036.91288734123</v>
      </c>
      <c r="L125" s="15">
        <f>K125/(1-SUM(G$16:G125))</f>
        <v>666507.43188899383</v>
      </c>
      <c r="M125" s="15">
        <f t="shared" si="39"/>
        <v>22092425.847240169</v>
      </c>
      <c r="N125" s="2">
        <f t="shared" si="25"/>
        <v>625799.10947155696</v>
      </c>
      <c r="O125" s="3">
        <f t="shared" si="26"/>
        <v>752774.58976967656</v>
      </c>
      <c r="P125" s="3"/>
      <c r="Q125">
        <v>110</v>
      </c>
      <c r="R125" s="2">
        <v>1405816.669657513</v>
      </c>
      <c r="S125" s="2">
        <v>1449313.9204016137</v>
      </c>
      <c r="T125" s="2">
        <v>1561709.5862741456</v>
      </c>
      <c r="U125" s="2">
        <v>1542934.7151378873</v>
      </c>
      <c r="V125" s="2">
        <v>1441058.4161732045</v>
      </c>
      <c r="W125" s="2">
        <v>1291698.2903303776</v>
      </c>
      <c r="X125" s="3">
        <f t="shared" si="27"/>
        <v>1291698.2903303776</v>
      </c>
      <c r="Y125">
        <f t="shared" si="28"/>
        <v>300</v>
      </c>
      <c r="AA125" s="39">
        <f t="shared" si="40"/>
        <v>20316076.84769918</v>
      </c>
      <c r="AB125" s="3">
        <f t="shared" si="29"/>
        <v>625799.10947155696</v>
      </c>
      <c r="AC125" s="46">
        <f t="shared" si="41"/>
        <v>126975.48029811987</v>
      </c>
      <c r="AD125" s="39">
        <f t="shared" si="42"/>
        <v>0</v>
      </c>
      <c r="AE125" s="3">
        <f t="shared" si="30"/>
        <v>0</v>
      </c>
      <c r="AF125" s="23">
        <f t="shared" si="43"/>
        <v>0</v>
      </c>
      <c r="AH125">
        <v>110</v>
      </c>
      <c r="AI125" s="3">
        <f t="shared" si="31"/>
        <v>752774.58976967679</v>
      </c>
      <c r="AJ125" s="3">
        <f t="shared" si="32"/>
        <v>0</v>
      </c>
    </row>
    <row r="126" spans="2:36">
      <c r="B126">
        <v>111</v>
      </c>
      <c r="C126" s="3">
        <f t="shared" si="33"/>
        <v>19690277.73822758</v>
      </c>
      <c r="D126">
        <f t="shared" si="34"/>
        <v>0.3</v>
      </c>
      <c r="E126" s="13">
        <f t="shared" si="22"/>
        <v>2.9285530376777613E-2</v>
      </c>
      <c r="F126" s="15">
        <f t="shared" si="35"/>
        <v>22092425.847240169</v>
      </c>
      <c r="G126" s="16">
        <f t="shared" si="36"/>
        <v>1.4050418238587825E-3</v>
      </c>
      <c r="H126" s="17">
        <f t="shared" si="23"/>
        <v>164360.37115845317</v>
      </c>
      <c r="I126" s="17">
        <f t="shared" si="24"/>
        <v>123064.23586392238</v>
      </c>
      <c r="J126" s="2">
        <f t="shared" si="37"/>
        <v>31040.782305871235</v>
      </c>
      <c r="K126" s="2">
        <f t="shared" si="38"/>
        <v>575731.18105691427</v>
      </c>
      <c r="L126" s="15">
        <f>K126/(1-SUM(G$16:G126))</f>
        <v>646988.40824606072</v>
      </c>
      <c r="M126" s="15">
        <f t="shared" si="39"/>
        <v>21445437.43899411</v>
      </c>
      <c r="N126" s="2">
        <f t="shared" si="25"/>
        <v>606771.96336278552</v>
      </c>
      <c r="O126" s="3">
        <f t="shared" si="26"/>
        <v>729836.19922670792</v>
      </c>
      <c r="P126" s="3"/>
      <c r="Q126">
        <v>111</v>
      </c>
      <c r="R126" s="2">
        <v>1400081.2932130115</v>
      </c>
      <c r="S126" s="2">
        <v>1442396.1726789591</v>
      </c>
      <c r="T126" s="2">
        <v>1549197.0344497459</v>
      </c>
      <c r="U126" s="2">
        <v>1525819.4392022961</v>
      </c>
      <c r="V126" s="2">
        <v>1420669.5145680693</v>
      </c>
      <c r="W126" s="2">
        <v>1269433.7388563673</v>
      </c>
      <c r="X126" s="3">
        <f t="shared" si="27"/>
        <v>1269433.7388563673</v>
      </c>
      <c r="Y126">
        <f t="shared" si="28"/>
        <v>300</v>
      </c>
      <c r="AA126" s="39">
        <f t="shared" si="40"/>
        <v>19690277.738227624</v>
      </c>
      <c r="AB126" s="3">
        <f t="shared" si="29"/>
        <v>606771.96336278552</v>
      </c>
      <c r="AC126" s="46">
        <f t="shared" si="41"/>
        <v>123064.23586392264</v>
      </c>
      <c r="AD126" s="39">
        <f t="shared" si="42"/>
        <v>0</v>
      </c>
      <c r="AE126" s="3">
        <f t="shared" si="30"/>
        <v>0</v>
      </c>
      <c r="AF126" s="23">
        <f t="shared" si="43"/>
        <v>0</v>
      </c>
      <c r="AH126">
        <v>111</v>
      </c>
      <c r="AI126" s="3">
        <f t="shared" si="31"/>
        <v>729836.19922670815</v>
      </c>
      <c r="AJ126" s="3">
        <f t="shared" si="32"/>
        <v>0</v>
      </c>
    </row>
    <row r="127" spans="2:36">
      <c r="B127">
        <v>112</v>
      </c>
      <c r="C127" s="3">
        <f t="shared" si="33"/>
        <v>19083505.774864797</v>
      </c>
      <c r="D127">
        <f t="shared" si="34"/>
        <v>0.3</v>
      </c>
      <c r="E127" s="13">
        <f t="shared" si="22"/>
        <v>2.9285530376777613E-2</v>
      </c>
      <c r="F127" s="15">
        <f t="shared" si="35"/>
        <v>21445437.43899411</v>
      </c>
      <c r="G127" s="16">
        <f t="shared" si="36"/>
        <v>1.4145551278744934E-3</v>
      </c>
      <c r="H127" s="17">
        <f t="shared" si="23"/>
        <v>159546.99051615383</v>
      </c>
      <c r="I127" s="17">
        <f t="shared" si="24"/>
        <v>119271.91109290498</v>
      </c>
      <c r="J127" s="2">
        <f t="shared" si="37"/>
        <v>30335.753498840761</v>
      </c>
      <c r="K127" s="2">
        <f t="shared" si="38"/>
        <v>557982.18943462125</v>
      </c>
      <c r="L127" s="15">
        <f>K127/(1-SUM(G$16:G127))</f>
        <v>628041.00956294779</v>
      </c>
      <c r="M127" s="15">
        <f t="shared" si="39"/>
        <v>20817396.429431163</v>
      </c>
      <c r="N127" s="2">
        <f t="shared" si="25"/>
        <v>588317.94293346198</v>
      </c>
      <c r="O127" s="3">
        <f t="shared" si="26"/>
        <v>707589.85402636696</v>
      </c>
      <c r="P127" s="3"/>
      <c r="Q127">
        <v>112</v>
      </c>
      <c r="R127" s="2">
        <v>1394373.9872025885</v>
      </c>
      <c r="S127" s="2">
        <v>1435514.8570156889</v>
      </c>
      <c r="T127" s="2">
        <v>1536782.7546947023</v>
      </c>
      <c r="U127" s="2">
        <v>1508888.5059496483</v>
      </c>
      <c r="V127" s="2">
        <v>1400561.6817232117</v>
      </c>
      <c r="W127" s="2">
        <v>1247544.8693144419</v>
      </c>
      <c r="X127" s="3">
        <f t="shared" si="27"/>
        <v>1247544.8693144419</v>
      </c>
      <c r="Y127">
        <f t="shared" si="28"/>
        <v>300</v>
      </c>
      <c r="AA127" s="39">
        <f t="shared" si="40"/>
        <v>19083505.774864838</v>
      </c>
      <c r="AB127" s="3">
        <f t="shared" si="29"/>
        <v>588317.94293346198</v>
      </c>
      <c r="AC127" s="46">
        <f t="shared" si="41"/>
        <v>119271.91109290523</v>
      </c>
      <c r="AD127" s="39">
        <f t="shared" si="42"/>
        <v>0</v>
      </c>
      <c r="AE127" s="3">
        <f t="shared" si="30"/>
        <v>0</v>
      </c>
      <c r="AF127" s="23">
        <f t="shared" si="43"/>
        <v>0</v>
      </c>
      <c r="AH127">
        <v>112</v>
      </c>
      <c r="AI127" s="3">
        <f t="shared" si="31"/>
        <v>707589.85402636719</v>
      </c>
      <c r="AJ127" s="3">
        <f t="shared" si="32"/>
        <v>0</v>
      </c>
    </row>
    <row r="128" spans="2:36">
      <c r="B128">
        <v>113</v>
      </c>
      <c r="C128" s="3">
        <f t="shared" si="33"/>
        <v>18495187.831931334</v>
      </c>
      <c r="D128">
        <f t="shared" si="34"/>
        <v>0.3</v>
      </c>
      <c r="E128" s="13">
        <f t="shared" si="22"/>
        <v>2.9285530376777613E-2</v>
      </c>
      <c r="F128" s="15">
        <f t="shared" si="35"/>
        <v>20817396.429431163</v>
      </c>
      <c r="G128" s="16">
        <f t="shared" si="36"/>
        <v>1.4241328448861437E-3</v>
      </c>
      <c r="H128" s="17">
        <f t="shared" si="23"/>
        <v>154874.57227886954</v>
      </c>
      <c r="I128" s="17">
        <f t="shared" si="24"/>
        <v>115594.92394957085</v>
      </c>
      <c r="J128" s="2">
        <f t="shared" si="37"/>
        <v>29646.738000168454</v>
      </c>
      <c r="K128" s="2">
        <f t="shared" si="38"/>
        <v>540773.16462995647</v>
      </c>
      <c r="L128" s="15">
        <f>K128/(1-SUM(G$16:G128))</f>
        <v>609648.49549952999</v>
      </c>
      <c r="M128" s="15">
        <f t="shared" si="39"/>
        <v>20207747.933931634</v>
      </c>
      <c r="N128" s="2">
        <f t="shared" si="25"/>
        <v>570419.90263012494</v>
      </c>
      <c r="O128" s="3">
        <f t="shared" si="26"/>
        <v>686014.8265796958</v>
      </c>
      <c r="P128" s="3"/>
      <c r="Q128">
        <v>113</v>
      </c>
      <c r="R128" s="2">
        <v>1388694.6254683617</v>
      </c>
      <c r="S128" s="2">
        <v>1428669.7874016643</v>
      </c>
      <c r="T128" s="2">
        <v>1524465.9773401646</v>
      </c>
      <c r="U128" s="2">
        <v>1492139.9504070748</v>
      </c>
      <c r="V128" s="2">
        <v>1380731.0906769056</v>
      </c>
      <c r="W128" s="2">
        <v>1226025.4175589019</v>
      </c>
      <c r="X128" s="3">
        <f t="shared" si="27"/>
        <v>1226025.4175589019</v>
      </c>
      <c r="Y128">
        <f t="shared" si="28"/>
        <v>300</v>
      </c>
      <c r="AA128" s="39">
        <f t="shared" si="40"/>
        <v>18495187.831931375</v>
      </c>
      <c r="AB128" s="3">
        <f t="shared" si="29"/>
        <v>570419.90263012494</v>
      </c>
      <c r="AC128" s="46">
        <f t="shared" si="41"/>
        <v>115594.92394957109</v>
      </c>
      <c r="AD128" s="39">
        <f t="shared" si="42"/>
        <v>0</v>
      </c>
      <c r="AE128" s="3">
        <f t="shared" si="30"/>
        <v>0</v>
      </c>
      <c r="AF128" s="23">
        <f t="shared" si="43"/>
        <v>0</v>
      </c>
      <c r="AH128">
        <v>113</v>
      </c>
      <c r="AI128" s="3">
        <f t="shared" si="31"/>
        <v>686014.82657969603</v>
      </c>
      <c r="AJ128" s="3">
        <f t="shared" si="32"/>
        <v>0</v>
      </c>
    </row>
    <row r="129" spans="2:36">
      <c r="B129">
        <v>114</v>
      </c>
      <c r="C129" s="3">
        <f t="shared" si="33"/>
        <v>17924767.92930121</v>
      </c>
      <c r="D129">
        <f t="shared" si="34"/>
        <v>0.3</v>
      </c>
      <c r="E129" s="13">
        <f t="shared" si="22"/>
        <v>2.9285530376777613E-2</v>
      </c>
      <c r="F129" s="15">
        <f t="shared" si="35"/>
        <v>20207747.933931634</v>
      </c>
      <c r="G129" s="16">
        <f t="shared" si="36"/>
        <v>1.4337754110233941E-3</v>
      </c>
      <c r="H129" s="17">
        <f t="shared" si="23"/>
        <v>150338.98828780631</v>
      </c>
      <c r="I129" s="17">
        <f t="shared" si="24"/>
        <v>112029.79955813255</v>
      </c>
      <c r="J129" s="2">
        <f t="shared" si="37"/>
        <v>28973.372099829972</v>
      </c>
      <c r="K129" s="2">
        <f t="shared" si="38"/>
        <v>524087.83512149245</v>
      </c>
      <c r="L129" s="15">
        <f>K129/(1-SUM(G$16:G129))</f>
        <v>591794.61596542166</v>
      </c>
      <c r="M129" s="15">
        <f t="shared" si="39"/>
        <v>19615953.317966212</v>
      </c>
      <c r="N129" s="2">
        <f t="shared" si="25"/>
        <v>553061.20722132246</v>
      </c>
      <c r="O129" s="3">
        <f t="shared" si="26"/>
        <v>665091.006779455</v>
      </c>
      <c r="P129" s="3"/>
      <c r="Q129">
        <v>114</v>
      </c>
      <c r="R129" s="2">
        <v>1383043.0824419337</v>
      </c>
      <c r="S129" s="2">
        <v>1421860.7787855673</v>
      </c>
      <c r="T129" s="2">
        <v>1512245.9387429666</v>
      </c>
      <c r="U129" s="2">
        <v>1475571.82846837</v>
      </c>
      <c r="V129" s="2">
        <v>1361173.9662593012</v>
      </c>
      <c r="W129" s="2">
        <v>1204869.2231831972</v>
      </c>
      <c r="X129" s="3">
        <f t="shared" si="27"/>
        <v>1204869.2231831972</v>
      </c>
      <c r="Y129">
        <f t="shared" si="28"/>
        <v>300</v>
      </c>
      <c r="AA129" s="39">
        <f t="shared" si="40"/>
        <v>17924767.929301251</v>
      </c>
      <c r="AB129" s="3">
        <f t="shared" si="29"/>
        <v>553061.20722132246</v>
      </c>
      <c r="AC129" s="46">
        <f t="shared" si="41"/>
        <v>112029.79955813281</v>
      </c>
      <c r="AD129" s="39">
        <f t="shared" si="42"/>
        <v>0</v>
      </c>
      <c r="AE129" s="3">
        <f t="shared" si="30"/>
        <v>0</v>
      </c>
      <c r="AF129" s="23">
        <f t="shared" si="43"/>
        <v>0</v>
      </c>
      <c r="AH129">
        <v>114</v>
      </c>
      <c r="AI129" s="3">
        <f t="shared" si="31"/>
        <v>665091.00677945523</v>
      </c>
      <c r="AJ129" s="3">
        <f t="shared" si="32"/>
        <v>0</v>
      </c>
    </row>
    <row r="130" spans="2:36">
      <c r="B130">
        <v>115</v>
      </c>
      <c r="C130" s="3">
        <f t="shared" si="33"/>
        <v>17371706.722079884</v>
      </c>
      <c r="D130">
        <f t="shared" si="34"/>
        <v>0.3</v>
      </c>
      <c r="E130" s="13">
        <f t="shared" si="22"/>
        <v>2.9285530376777613E-2</v>
      </c>
      <c r="F130" s="15">
        <f t="shared" si="35"/>
        <v>19615953.317966212</v>
      </c>
      <c r="G130" s="16">
        <f t="shared" si="36"/>
        <v>1.4434832653688649E-3</v>
      </c>
      <c r="H130" s="17">
        <f t="shared" si="23"/>
        <v>145936.2312794897</v>
      </c>
      <c r="I130" s="17">
        <f t="shared" si="24"/>
        <v>108573.16701299929</v>
      </c>
      <c r="J130" s="2">
        <f t="shared" si="37"/>
        <v>28315.300348741086</v>
      </c>
      <c r="K130" s="2">
        <f t="shared" si="38"/>
        <v>507910.41631745169</v>
      </c>
      <c r="L130" s="15">
        <f>K130/(1-SUM(G$16:G130))</f>
        <v>574463.59676275286</v>
      </c>
      <c r="M130" s="15">
        <f t="shared" si="39"/>
        <v>19041489.721203458</v>
      </c>
      <c r="N130" s="2">
        <f t="shared" si="25"/>
        <v>536225.71666619275</v>
      </c>
      <c r="O130" s="3">
        <f t="shared" si="26"/>
        <v>644798.88367919205</v>
      </c>
      <c r="P130" s="3"/>
      <c r="Q130">
        <v>115</v>
      </c>
      <c r="R130" s="2">
        <v>1377419.2331416835</v>
      </c>
      <c r="S130" s="2">
        <v>1415087.6470699713</v>
      </c>
      <c r="T130" s="2">
        <v>1500121.8812384536</v>
      </c>
      <c r="U130" s="2">
        <v>1459182.2166727064</v>
      </c>
      <c r="V130" s="2">
        <v>1341886.5843936116</v>
      </c>
      <c r="W130" s="2">
        <v>1184070.2278087246</v>
      </c>
      <c r="X130" s="3">
        <f t="shared" si="27"/>
        <v>1184070.2278087246</v>
      </c>
      <c r="Y130">
        <f t="shared" si="28"/>
        <v>300</v>
      </c>
      <c r="AA130" s="39">
        <f t="shared" si="40"/>
        <v>17371706.722079929</v>
      </c>
      <c r="AB130" s="3">
        <f t="shared" si="29"/>
        <v>536225.71666619275</v>
      </c>
      <c r="AC130" s="46">
        <f t="shared" si="41"/>
        <v>108573.16701299955</v>
      </c>
      <c r="AD130" s="39">
        <f t="shared" si="42"/>
        <v>0</v>
      </c>
      <c r="AE130" s="3">
        <f t="shared" si="30"/>
        <v>0</v>
      </c>
      <c r="AF130" s="23">
        <f t="shared" si="43"/>
        <v>0</v>
      </c>
      <c r="AH130">
        <v>115</v>
      </c>
      <c r="AI130" s="3">
        <f t="shared" si="31"/>
        <v>644798.88367919228</v>
      </c>
      <c r="AJ130" s="3">
        <f t="shared" si="32"/>
        <v>0</v>
      </c>
    </row>
    <row r="131" spans="2:36">
      <c r="B131">
        <v>116</v>
      </c>
      <c r="C131" s="3">
        <f t="shared" si="33"/>
        <v>16835481.005413692</v>
      </c>
      <c r="D131">
        <f t="shared" si="34"/>
        <v>0.3</v>
      </c>
      <c r="E131" s="13">
        <f t="shared" si="22"/>
        <v>2.9285530376777613E-2</v>
      </c>
      <c r="F131" s="15">
        <f t="shared" si="35"/>
        <v>19041489.721203458</v>
      </c>
      <c r="G131" s="16">
        <f t="shared" si="36"/>
        <v>1.4532568499781332E-3</v>
      </c>
      <c r="H131" s="17">
        <f t="shared" si="23"/>
        <v>141662.41134528173</v>
      </c>
      <c r="I131" s="17">
        <f t="shared" si="24"/>
        <v>105221.75628383557</v>
      </c>
      <c r="J131" s="2">
        <f t="shared" si="37"/>
        <v>27672.175371127138</v>
      </c>
      <c r="K131" s="2">
        <f t="shared" si="38"/>
        <v>492225.5960592826</v>
      </c>
      <c r="L131" s="15">
        <f>K131/(1-SUM(G$16:G131))</f>
        <v>557640.12564940436</v>
      </c>
      <c r="M131" s="15">
        <f t="shared" si="39"/>
        <v>18483849.595554054</v>
      </c>
      <c r="N131" s="2">
        <f t="shared" si="25"/>
        <v>519897.77143040975</v>
      </c>
      <c r="O131" s="3">
        <f t="shared" si="26"/>
        <v>625119.52771424525</v>
      </c>
      <c r="P131" s="3"/>
      <c r="Q131">
        <v>116</v>
      </c>
      <c r="R131" s="2">
        <v>1371822.9531700767</v>
      </c>
      <c r="S131" s="2">
        <v>1408350.2091064397</v>
      </c>
      <c r="T131" s="2">
        <v>1488093.0530936816</v>
      </c>
      <c r="U131" s="2">
        <v>1442969.2119856959</v>
      </c>
      <c r="V131" s="2">
        <v>1322865.2714067136</v>
      </c>
      <c r="W131" s="2">
        <v>1163622.4734017868</v>
      </c>
      <c r="X131" s="3">
        <f t="shared" si="27"/>
        <v>1163622.4734017868</v>
      </c>
      <c r="Y131">
        <f t="shared" si="28"/>
        <v>300</v>
      </c>
      <c r="AA131" s="39">
        <f t="shared" si="40"/>
        <v>16835481.005413737</v>
      </c>
      <c r="AB131" s="3">
        <f t="shared" si="29"/>
        <v>519897.77143040975</v>
      </c>
      <c r="AC131" s="46">
        <f t="shared" si="41"/>
        <v>105221.75628383586</v>
      </c>
      <c r="AD131" s="39">
        <f t="shared" si="42"/>
        <v>0</v>
      </c>
      <c r="AE131" s="3">
        <f t="shared" si="30"/>
        <v>0</v>
      </c>
      <c r="AF131" s="23">
        <f t="shared" si="43"/>
        <v>0</v>
      </c>
      <c r="AH131">
        <v>116</v>
      </c>
      <c r="AI131" s="3">
        <f t="shared" si="31"/>
        <v>625119.5277142456</v>
      </c>
      <c r="AJ131" s="3">
        <f t="shared" si="32"/>
        <v>0</v>
      </c>
    </row>
    <row r="132" spans="2:36">
      <c r="B132">
        <v>117</v>
      </c>
      <c r="C132" s="3">
        <f t="shared" si="33"/>
        <v>16315583.233983284</v>
      </c>
      <c r="D132">
        <f t="shared" si="34"/>
        <v>0.3</v>
      </c>
      <c r="E132" s="13">
        <f t="shared" si="22"/>
        <v>2.9285530376777613E-2</v>
      </c>
      <c r="F132" s="15">
        <f t="shared" si="35"/>
        <v>18483849.595554054</v>
      </c>
      <c r="G132" s="16">
        <f t="shared" si="36"/>
        <v>1.4630966098998605E-3</v>
      </c>
      <c r="H132" s="17">
        <f t="shared" si="23"/>
        <v>137513.75249458195</v>
      </c>
      <c r="I132" s="17">
        <f t="shared" si="24"/>
        <v>101972.39521239552</v>
      </c>
      <c r="J132" s="2">
        <f t="shared" si="37"/>
        <v>27043.657681154044</v>
      </c>
      <c r="K132" s="2">
        <f t="shared" si="38"/>
        <v>477018.52055514039</v>
      </c>
      <c r="L132" s="15">
        <f>K132/(1-SUM(G$16:G132))</f>
        <v>541309.3388103887</v>
      </c>
      <c r="M132" s="15">
        <f t="shared" si="39"/>
        <v>17942540.256743666</v>
      </c>
      <c r="N132" s="2">
        <f t="shared" si="25"/>
        <v>504062.17823629442</v>
      </c>
      <c r="O132" s="3">
        <f t="shared" si="26"/>
        <v>606034.57344868989</v>
      </c>
      <c r="P132" s="3"/>
      <c r="Q132">
        <v>117</v>
      </c>
      <c r="R132" s="2">
        <v>1366254.1187109831</v>
      </c>
      <c r="S132" s="2">
        <v>1401648.2826906471</v>
      </c>
      <c r="T132" s="2">
        <v>1476158.7084609785</v>
      </c>
      <c r="U132" s="2">
        <v>1426930.9315827694</v>
      </c>
      <c r="V132" s="2">
        <v>1304106.4033490389</v>
      </c>
      <c r="W132" s="2">
        <v>1143520.1006182523</v>
      </c>
      <c r="X132" s="3">
        <f t="shared" si="27"/>
        <v>1143520.1006182523</v>
      </c>
      <c r="Y132">
        <f t="shared" si="28"/>
        <v>300</v>
      </c>
      <c r="AA132" s="39">
        <f t="shared" si="40"/>
        <v>16315583.233983327</v>
      </c>
      <c r="AB132" s="3">
        <f t="shared" si="29"/>
        <v>504062.17823629442</v>
      </c>
      <c r="AC132" s="46">
        <f t="shared" si="41"/>
        <v>101972.3952123958</v>
      </c>
      <c r="AD132" s="39">
        <f t="shared" si="42"/>
        <v>0</v>
      </c>
      <c r="AE132" s="3">
        <f t="shared" si="30"/>
        <v>0</v>
      </c>
      <c r="AF132" s="23">
        <f t="shared" si="43"/>
        <v>0</v>
      </c>
      <c r="AH132">
        <v>117</v>
      </c>
      <c r="AI132" s="3">
        <f t="shared" si="31"/>
        <v>606034.57344869024</v>
      </c>
      <c r="AJ132" s="3">
        <f t="shared" si="32"/>
        <v>0</v>
      </c>
    </row>
    <row r="133" spans="2:36">
      <c r="B133">
        <v>118</v>
      </c>
      <c r="C133" s="3">
        <f t="shared" si="33"/>
        <v>15811521.055746989</v>
      </c>
      <c r="D133">
        <f t="shared" si="34"/>
        <v>0.3</v>
      </c>
      <c r="E133" s="13">
        <f t="shared" si="22"/>
        <v>2.9285530376777613E-2</v>
      </c>
      <c r="F133" s="15">
        <f t="shared" si="35"/>
        <v>17942540.256743666</v>
      </c>
      <c r="G133" s="16">
        <f t="shared" si="36"/>
        <v>1.4730029931960577E-3</v>
      </c>
      <c r="H133" s="17">
        <f t="shared" si="23"/>
        <v>133486.58931867714</v>
      </c>
      <c r="I133" s="17">
        <f t="shared" si="24"/>
        <v>98822.00659841868</v>
      </c>
      <c r="J133" s="2">
        <f t="shared" si="37"/>
        <v>26429.41550372418</v>
      </c>
      <c r="K133" s="2">
        <f t="shared" si="38"/>
        <v>462274.78073056252</v>
      </c>
      <c r="L133" s="15">
        <f>K133/(1-SUM(G$16:G133))</f>
        <v>525456.8077254236</v>
      </c>
      <c r="M133" s="15">
        <f t="shared" si="39"/>
        <v>17417083.449018244</v>
      </c>
      <c r="N133" s="2">
        <f t="shared" si="25"/>
        <v>488704.1962342867</v>
      </c>
      <c r="O133" s="3">
        <f t="shared" si="26"/>
        <v>587526.20283270534</v>
      </c>
      <c r="P133" s="3"/>
      <c r="Q133">
        <v>118</v>
      </c>
      <c r="R133" s="2">
        <v>1360712.606527009</v>
      </c>
      <c r="S133" s="2">
        <v>1394981.6865575293</v>
      </c>
      <c r="T133" s="2">
        <v>1464318.1073318736</v>
      </c>
      <c r="U133" s="2">
        <v>1411065.5126348564</v>
      </c>
      <c r="V133" s="2">
        <v>1285606.4053236251</v>
      </c>
      <c r="W133" s="2">
        <v>1123757.3471754552</v>
      </c>
      <c r="X133" s="3">
        <f t="shared" si="27"/>
        <v>1123757.3471754552</v>
      </c>
      <c r="Y133">
        <f t="shared" si="28"/>
        <v>300</v>
      </c>
      <c r="AA133" s="39">
        <f t="shared" si="40"/>
        <v>15811521.055747032</v>
      </c>
      <c r="AB133" s="3">
        <f t="shared" si="29"/>
        <v>488704.1962342867</v>
      </c>
      <c r="AC133" s="46">
        <f t="shared" si="41"/>
        <v>98822.006598418942</v>
      </c>
      <c r="AD133" s="39">
        <f t="shared" si="42"/>
        <v>0</v>
      </c>
      <c r="AE133" s="3">
        <f t="shared" si="30"/>
        <v>0</v>
      </c>
      <c r="AF133" s="23">
        <f t="shared" si="43"/>
        <v>0</v>
      </c>
      <c r="AH133">
        <v>118</v>
      </c>
      <c r="AI133" s="3">
        <f t="shared" si="31"/>
        <v>587526.20283270569</v>
      </c>
      <c r="AJ133" s="3">
        <f t="shared" si="32"/>
        <v>0</v>
      </c>
    </row>
    <row r="134" spans="2:36">
      <c r="B134">
        <v>119</v>
      </c>
      <c r="C134" s="3">
        <f t="shared" si="33"/>
        <v>15322816.859512703</v>
      </c>
      <c r="D134">
        <f t="shared" si="34"/>
        <v>0.3</v>
      </c>
      <c r="E134" s="13">
        <f t="shared" si="22"/>
        <v>2.9285530376777613E-2</v>
      </c>
      <c r="F134" s="15">
        <f t="shared" si="35"/>
        <v>17417083.449018244</v>
      </c>
      <c r="G134" s="16">
        <f t="shared" si="36"/>
        <v>1.4829764509624894E-3</v>
      </c>
      <c r="H134" s="17">
        <f t="shared" si="23"/>
        <v>129577.3637522926</v>
      </c>
      <c r="I134" s="17">
        <f t="shared" si="24"/>
        <v>95767.605371954385</v>
      </c>
      <c r="J134" s="2">
        <f t="shared" si="37"/>
        <v>25829.124599342587</v>
      </c>
      <c r="K134" s="2">
        <f t="shared" si="38"/>
        <v>447980.3989839998</v>
      </c>
      <c r="L134" s="15">
        <f>K134/(1-SUM(G$16:G134))</f>
        <v>510068.52642109612</v>
      </c>
      <c r="M134" s="15">
        <f t="shared" si="39"/>
        <v>16907014.922597148</v>
      </c>
      <c r="N134" s="2">
        <f t="shared" si="25"/>
        <v>473809.52358334238</v>
      </c>
      <c r="O134" s="3">
        <f t="shared" si="26"/>
        <v>569577.12895529671</v>
      </c>
      <c r="P134" s="3"/>
      <c r="Q134">
        <v>119</v>
      </c>
      <c r="R134" s="2">
        <v>1355198.2939568432</v>
      </c>
      <c r="S134" s="2">
        <v>1388350.2403764548</v>
      </c>
      <c r="T134" s="2">
        <v>1452570.5154913832</v>
      </c>
      <c r="U134" s="2">
        <v>1395371.1120963318</v>
      </c>
      <c r="V134" s="2">
        <v>1267361.7508242084</v>
      </c>
      <c r="W134" s="2">
        <v>1104328.5462508923</v>
      </c>
      <c r="X134" s="3">
        <f t="shared" si="27"/>
        <v>1104328.5462508923</v>
      </c>
      <c r="Y134">
        <f t="shared" si="28"/>
        <v>300</v>
      </c>
      <c r="AA134" s="39">
        <f t="shared" si="40"/>
        <v>15322816.859512746</v>
      </c>
      <c r="AB134" s="3">
        <f t="shared" si="29"/>
        <v>473809.52358334238</v>
      </c>
      <c r="AC134" s="46">
        <f t="shared" si="41"/>
        <v>95767.605371954662</v>
      </c>
      <c r="AD134" s="39">
        <f t="shared" si="42"/>
        <v>0</v>
      </c>
      <c r="AE134" s="3">
        <f t="shared" si="30"/>
        <v>0</v>
      </c>
      <c r="AF134" s="23">
        <f t="shared" si="43"/>
        <v>0</v>
      </c>
      <c r="AH134">
        <v>119</v>
      </c>
      <c r="AI134" s="3">
        <f t="shared" si="31"/>
        <v>569577.12895529706</v>
      </c>
      <c r="AJ134" s="3">
        <f t="shared" si="32"/>
        <v>0</v>
      </c>
    </row>
    <row r="135" spans="2:36">
      <c r="B135">
        <v>120</v>
      </c>
      <c r="C135" s="3">
        <f t="shared" si="33"/>
        <v>14849007.33592936</v>
      </c>
      <c r="D135">
        <f t="shared" si="34"/>
        <v>0.3</v>
      </c>
      <c r="E135" s="13">
        <f t="shared" si="22"/>
        <v>2.9285530376777613E-2</v>
      </c>
      <c r="F135" s="15">
        <f t="shared" si="35"/>
        <v>16907014.922597148</v>
      </c>
      <c r="G135" s="16">
        <f t="shared" si="36"/>
        <v>1.4930174373492147E-3</v>
      </c>
      <c r="H135" s="17">
        <f t="shared" si="23"/>
        <v>125782.62192998207</v>
      </c>
      <c r="I135" s="17">
        <f t="shared" si="24"/>
        <v>92806.29584955849</v>
      </c>
      <c r="J135" s="2">
        <f t="shared" si="37"/>
        <v>25242.468092960924</v>
      </c>
      <c r="K135" s="2">
        <f t="shared" si="38"/>
        <v>434121.81633523165</v>
      </c>
      <c r="L135" s="15">
        <f>K135/(1-SUM(G$16:G135))</f>
        <v>495130.89909635292</v>
      </c>
      <c r="M135" s="15">
        <f t="shared" si="39"/>
        <v>16411884.023500795</v>
      </c>
      <c r="N135" s="2">
        <f t="shared" si="25"/>
        <v>459364.28442819259</v>
      </c>
      <c r="O135" s="3">
        <f t="shared" si="26"/>
        <v>552170.58027775108</v>
      </c>
      <c r="P135" s="3"/>
      <c r="Q135">
        <v>120</v>
      </c>
      <c r="R135" s="2">
        <v>1349711.0589126111</v>
      </c>
      <c r="S135" s="2">
        <v>1381753.7647464219</v>
      </c>
      <c r="T135" s="2">
        <v>1440915.2044726575</v>
      </c>
      <c r="U135" s="2">
        <v>1379845.9064952137</v>
      </c>
      <c r="V135" s="2">
        <v>1249368.9610822336</v>
      </c>
      <c r="W135" s="2">
        <v>1085228.1249072743</v>
      </c>
      <c r="X135" s="3">
        <f t="shared" si="27"/>
        <v>1085228.1249072743</v>
      </c>
      <c r="Y135">
        <f t="shared" si="28"/>
        <v>300</v>
      </c>
      <c r="AA135" s="39">
        <f t="shared" si="40"/>
        <v>14849007.335929403</v>
      </c>
      <c r="AB135" s="3">
        <f t="shared" si="29"/>
        <v>459364.28442819259</v>
      </c>
      <c r="AC135" s="46">
        <f t="shared" si="41"/>
        <v>92806.295849558766</v>
      </c>
      <c r="AD135" s="39">
        <f t="shared" si="42"/>
        <v>0</v>
      </c>
      <c r="AE135" s="3">
        <f t="shared" si="30"/>
        <v>0</v>
      </c>
      <c r="AF135" s="23">
        <f t="shared" si="43"/>
        <v>0</v>
      </c>
      <c r="AH135">
        <v>120</v>
      </c>
      <c r="AI135" s="3">
        <f t="shared" si="31"/>
        <v>552170.58027775132</v>
      </c>
      <c r="AJ135" s="3">
        <f t="shared" si="32"/>
        <v>0</v>
      </c>
    </row>
    <row r="136" spans="2:36">
      <c r="B136">
        <v>121</v>
      </c>
      <c r="C136" s="3">
        <f t="shared" si="33"/>
        <v>14389643.051501168</v>
      </c>
      <c r="D136">
        <f t="shared" si="34"/>
        <v>0.3</v>
      </c>
      <c r="E136" s="13">
        <f t="shared" si="22"/>
        <v>2.9285530376777613E-2</v>
      </c>
      <c r="F136" s="15">
        <f t="shared" si="35"/>
        <v>16411884.023500795</v>
      </c>
      <c r="G136" s="16">
        <f t="shared" si="36"/>
        <v>1.5031264095812667E-3</v>
      </c>
      <c r="H136" s="17">
        <f t="shared" si="23"/>
        <v>122099.01113458083</v>
      </c>
      <c r="I136" s="17">
        <f t="shared" si="24"/>
        <v>89935.2690718823</v>
      </c>
      <c r="J136" s="2">
        <f t="shared" si="37"/>
        <v>24669.136306708904</v>
      </c>
      <c r="K136" s="2">
        <f t="shared" si="38"/>
        <v>420685.87995504536</v>
      </c>
      <c r="L136" s="15">
        <f>K136/(1-SUM(G$16:G136))</f>
        <v>480630.72811038548</v>
      </c>
      <c r="M136" s="15">
        <f t="shared" si="39"/>
        <v>15931253.295390408</v>
      </c>
      <c r="N136" s="2">
        <f t="shared" si="25"/>
        <v>445355.01626175427</v>
      </c>
      <c r="O136" s="3">
        <f t="shared" si="26"/>
        <v>535290.28533363657</v>
      </c>
      <c r="P136" s="3"/>
      <c r="Q136">
        <v>121</v>
      </c>
      <c r="R136" s="2">
        <v>1344250.7798772461</v>
      </c>
      <c r="S136" s="2">
        <v>1375192.0811912841</v>
      </c>
      <c r="T136" s="2">
        <v>1429351.4515119826</v>
      </c>
      <c r="U136" s="2">
        <v>1364488.091725583</v>
      </c>
      <c r="V136" s="2">
        <v>1231624.6044226615</v>
      </c>
      <c r="W136" s="2">
        <v>1066450.6025434982</v>
      </c>
      <c r="X136" s="3">
        <f t="shared" si="27"/>
        <v>1066450.6025434982</v>
      </c>
      <c r="Y136">
        <f t="shared" si="28"/>
        <v>300</v>
      </c>
      <c r="AA136" s="39">
        <f t="shared" si="40"/>
        <v>14389643.051501211</v>
      </c>
      <c r="AB136" s="3">
        <f t="shared" si="29"/>
        <v>445355.01626175427</v>
      </c>
      <c r="AC136" s="46">
        <f t="shared" si="41"/>
        <v>89935.269071882576</v>
      </c>
      <c r="AD136" s="39">
        <f t="shared" si="42"/>
        <v>0</v>
      </c>
      <c r="AE136" s="3">
        <f t="shared" si="30"/>
        <v>0</v>
      </c>
      <c r="AF136" s="23">
        <f t="shared" si="43"/>
        <v>0</v>
      </c>
      <c r="AH136">
        <v>121</v>
      </c>
      <c r="AI136" s="3">
        <f t="shared" si="31"/>
        <v>535290.2853336368</v>
      </c>
      <c r="AJ136" s="3">
        <f t="shared" si="32"/>
        <v>0</v>
      </c>
    </row>
    <row r="137" spans="2:36">
      <c r="B137">
        <v>122</v>
      </c>
      <c r="C137" s="3">
        <f t="shared" si="33"/>
        <v>13944288.035239413</v>
      </c>
      <c r="D137">
        <f t="shared" si="34"/>
        <v>0.3</v>
      </c>
      <c r="E137" s="13">
        <f t="shared" si="22"/>
        <v>2.9285530376777613E-2</v>
      </c>
      <c r="F137" s="15">
        <f t="shared" si="35"/>
        <v>15931253.295390408</v>
      </c>
      <c r="G137" s="16">
        <f t="shared" si="36"/>
        <v>1.5133038279794735E-3</v>
      </c>
      <c r="H137" s="17">
        <f t="shared" si="23"/>
        <v>118523.27683502453</v>
      </c>
      <c r="I137" s="17">
        <f t="shared" si="24"/>
        <v>87151.800220246325</v>
      </c>
      <c r="J137" s="2">
        <f t="shared" si="37"/>
        <v>24108.826596424908</v>
      </c>
      <c r="K137" s="2">
        <f t="shared" si="38"/>
        <v>407659.83106490242</v>
      </c>
      <c r="L137" s="15">
        <f>K137/(1-SUM(G$16:G137))</f>
        <v>466555.20232229604</v>
      </c>
      <c r="M137" s="15">
        <f t="shared" si="39"/>
        <v>15464698.093068112</v>
      </c>
      <c r="N137" s="2">
        <f t="shared" si="25"/>
        <v>431768.65766132734</v>
      </c>
      <c r="O137" s="3">
        <f t="shared" si="26"/>
        <v>518920.45788157365</v>
      </c>
      <c r="P137" s="3"/>
      <c r="Q137">
        <v>122</v>
      </c>
      <c r="R137" s="2">
        <v>1338817.3359018681</v>
      </c>
      <c r="S137" s="2">
        <v>1368665.0121549927</v>
      </c>
      <c r="T137" s="2">
        <v>1417878.5395041301</v>
      </c>
      <c r="U137" s="2">
        <v>1349295.8828422057</v>
      </c>
      <c r="V137" s="2">
        <v>1214125.2956284569</v>
      </c>
      <c r="W137" s="2">
        <v>1047990.5893711175</v>
      </c>
      <c r="X137" s="3">
        <f t="shared" si="27"/>
        <v>1047990.5893711175</v>
      </c>
      <c r="Y137">
        <f t="shared" si="28"/>
        <v>300</v>
      </c>
      <c r="AA137" s="39">
        <f t="shared" si="40"/>
        <v>13944288.035239456</v>
      </c>
      <c r="AB137" s="3">
        <f t="shared" si="29"/>
        <v>431768.65766132734</v>
      </c>
      <c r="AC137" s="46">
        <f t="shared" si="41"/>
        <v>87151.800220246601</v>
      </c>
      <c r="AD137" s="39">
        <f t="shared" si="42"/>
        <v>0</v>
      </c>
      <c r="AE137" s="3">
        <f t="shared" si="30"/>
        <v>0</v>
      </c>
      <c r="AF137" s="23">
        <f t="shared" si="43"/>
        <v>0</v>
      </c>
      <c r="AH137">
        <v>122</v>
      </c>
      <c r="AI137" s="3">
        <f t="shared" si="31"/>
        <v>518920.45788157394</v>
      </c>
      <c r="AJ137" s="3">
        <f t="shared" si="32"/>
        <v>0</v>
      </c>
    </row>
    <row r="138" spans="2:36">
      <c r="B138">
        <v>123</v>
      </c>
      <c r="C138" s="3">
        <f t="shared" si="33"/>
        <v>13512519.377578087</v>
      </c>
      <c r="D138">
        <f t="shared" si="34"/>
        <v>0.3</v>
      </c>
      <c r="E138" s="13">
        <f t="shared" si="22"/>
        <v>2.9285530376777613E-2</v>
      </c>
      <c r="F138" s="15">
        <f t="shared" si="35"/>
        <v>15464698.093068112</v>
      </c>
      <c r="G138" s="16">
        <f t="shared" si="36"/>
        <v>1.5235501559814181E-3</v>
      </c>
      <c r="H138" s="17">
        <f t="shared" si="23"/>
        <v>115052.25981091717</v>
      </c>
      <c r="I138" s="17">
        <f t="shared" si="24"/>
        <v>84453.246109863045</v>
      </c>
      <c r="J138" s="2">
        <f t="shared" si="37"/>
        <v>23561.243191899463</v>
      </c>
      <c r="K138" s="2">
        <f t="shared" si="38"/>
        <v>395031.29319564818</v>
      </c>
      <c r="L138" s="15">
        <f>K138/(1-SUM(G$16:G138))</f>
        <v>452891.88577224285</v>
      </c>
      <c r="M138" s="15">
        <f t="shared" si="39"/>
        <v>15011806.207295869</v>
      </c>
      <c r="N138" s="2">
        <f t="shared" si="25"/>
        <v>418592.53638754762</v>
      </c>
      <c r="O138" s="3">
        <f t="shared" si="26"/>
        <v>503045.78249741066</v>
      </c>
      <c r="P138" s="3"/>
      <c r="Q138">
        <v>123</v>
      </c>
      <c r="R138" s="2">
        <v>1333410.6066031796</v>
      </c>
      <c r="S138" s="2">
        <v>1362172.3809968713</v>
      </c>
      <c r="T138" s="2">
        <v>1406495.7569580639</v>
      </c>
      <c r="U138" s="2">
        <v>1334267.5138573276</v>
      </c>
      <c r="V138" s="2">
        <v>1196867.6953136362</v>
      </c>
      <c r="W138" s="2">
        <v>1029842.7849158869</v>
      </c>
      <c r="X138" s="3">
        <f t="shared" si="27"/>
        <v>1029842.7849158869</v>
      </c>
      <c r="Y138">
        <f t="shared" si="28"/>
        <v>300</v>
      </c>
      <c r="AA138" s="39">
        <f t="shared" si="40"/>
        <v>13512519.377578128</v>
      </c>
      <c r="AB138" s="3">
        <f t="shared" si="29"/>
        <v>418592.53638754762</v>
      </c>
      <c r="AC138" s="46">
        <f t="shared" si="41"/>
        <v>84453.246109863292</v>
      </c>
      <c r="AD138" s="39">
        <f t="shared" si="42"/>
        <v>0</v>
      </c>
      <c r="AE138" s="3">
        <f t="shared" si="30"/>
        <v>0</v>
      </c>
      <c r="AF138" s="23">
        <f t="shared" si="43"/>
        <v>0</v>
      </c>
      <c r="AH138">
        <v>123</v>
      </c>
      <c r="AI138" s="3">
        <f t="shared" si="31"/>
        <v>503045.7824974109</v>
      </c>
      <c r="AJ138" s="3">
        <f t="shared" si="32"/>
        <v>0</v>
      </c>
    </row>
    <row r="139" spans="2:36">
      <c r="B139">
        <v>124</v>
      </c>
      <c r="C139" s="3">
        <f t="shared" si="33"/>
        <v>13093926.841190539</v>
      </c>
      <c r="D139">
        <f t="shared" si="34"/>
        <v>0.3</v>
      </c>
      <c r="E139" s="13">
        <f t="shared" si="22"/>
        <v>2.9285530376777613E-2</v>
      </c>
      <c r="F139" s="15">
        <f t="shared" si="35"/>
        <v>15011806.207295869</v>
      </c>
      <c r="G139" s="16">
        <f t="shared" si="36"/>
        <v>1.5338658601625427E-3</v>
      </c>
      <c r="H139" s="17">
        <f t="shared" si="23"/>
        <v>111682.89336130762</v>
      </c>
      <c r="I139" s="17">
        <f t="shared" si="24"/>
        <v>81837.042757440868</v>
      </c>
      <c r="J139" s="2">
        <f t="shared" si="37"/>
        <v>23026.097040747274</v>
      </c>
      <c r="K139" s="2">
        <f t="shared" si="38"/>
        <v>382788.26079464389</v>
      </c>
      <c r="L139" s="15">
        <f>K139/(1-SUM(G$16:G139))</f>
        <v>439628.70669406379</v>
      </c>
      <c r="M139" s="15">
        <f t="shared" si="39"/>
        <v>14572177.500601804</v>
      </c>
      <c r="N139" s="2">
        <f t="shared" si="25"/>
        <v>405814.35783539119</v>
      </c>
      <c r="O139" s="3">
        <f t="shared" si="26"/>
        <v>487651.40059283207</v>
      </c>
      <c r="P139" s="3"/>
      <c r="Q139">
        <v>124</v>
      </c>
      <c r="R139" s="2">
        <v>1328030.4721608681</v>
      </c>
      <c r="S139" s="2">
        <v>1355714.0119869113</v>
      </c>
      <c r="T139" s="2">
        <v>1395202.3979529853</v>
      </c>
      <c r="U139" s="2">
        <v>1319401.2375396281</v>
      </c>
      <c r="V139" s="2">
        <v>1179848.5093047672</v>
      </c>
      <c r="W139" s="2">
        <v>1012001.9765439724</v>
      </c>
      <c r="X139" s="3">
        <f t="shared" si="27"/>
        <v>1012001.9765439724</v>
      </c>
      <c r="Y139">
        <f t="shared" si="28"/>
        <v>300</v>
      </c>
      <c r="AA139" s="39">
        <f t="shared" si="40"/>
        <v>13093926.84119058</v>
      </c>
      <c r="AB139" s="3">
        <f t="shared" si="29"/>
        <v>405814.35783539119</v>
      </c>
      <c r="AC139" s="46">
        <f t="shared" si="41"/>
        <v>81837.04275744113</v>
      </c>
      <c r="AD139" s="39">
        <f t="shared" si="42"/>
        <v>0</v>
      </c>
      <c r="AE139" s="3">
        <f t="shared" si="30"/>
        <v>0</v>
      </c>
      <c r="AF139" s="23">
        <f t="shared" si="43"/>
        <v>0</v>
      </c>
      <c r="AH139">
        <v>124</v>
      </c>
      <c r="AI139" s="3">
        <f t="shared" si="31"/>
        <v>487651.4005928323</v>
      </c>
      <c r="AJ139" s="3">
        <f t="shared" si="32"/>
        <v>0</v>
      </c>
    </row>
    <row r="140" spans="2:36">
      <c r="B140">
        <v>125</v>
      </c>
      <c r="C140" s="3">
        <f t="shared" si="33"/>
        <v>12688112.48335515</v>
      </c>
      <c r="D140">
        <f t="shared" si="34"/>
        <v>0.3</v>
      </c>
      <c r="E140" s="13">
        <f t="shared" si="22"/>
        <v>2.9285530376777613E-2</v>
      </c>
      <c r="F140" s="15">
        <f t="shared" si="35"/>
        <v>14572177.500601804</v>
      </c>
      <c r="G140" s="16">
        <f t="shared" si="36"/>
        <v>1.5442514102573933E-3</v>
      </c>
      <c r="H140" s="17">
        <f t="shared" si="23"/>
        <v>108412.2005952086</v>
      </c>
      <c r="I140" s="17">
        <f t="shared" si="24"/>
        <v>79300.703020969682</v>
      </c>
      <c r="J140" s="2">
        <f t="shared" si="37"/>
        <v>22503.105655825391</v>
      </c>
      <c r="K140" s="2">
        <f t="shared" si="38"/>
        <v>370919.08817101299</v>
      </c>
      <c r="L140" s="15">
        <f>K140/(1-SUM(G$16:G140))</f>
        <v>426753.94684967137</v>
      </c>
      <c r="M140" s="15">
        <f t="shared" si="39"/>
        <v>14145423.553752132</v>
      </c>
      <c r="N140" s="2">
        <f t="shared" si="25"/>
        <v>393422.1938268384</v>
      </c>
      <c r="O140" s="3">
        <f t="shared" si="26"/>
        <v>472722.89684780809</v>
      </c>
      <c r="P140" s="3"/>
      <c r="Q140">
        <v>125</v>
      </c>
      <c r="R140" s="2">
        <v>1322676.8133150258</v>
      </c>
      <c r="S140" s="2">
        <v>1349289.7303010896</v>
      </c>
      <c r="T140" s="2">
        <v>1383997.7620947303</v>
      </c>
      <c r="U140" s="2">
        <v>1304695.3252153015</v>
      </c>
      <c r="V140" s="2">
        <v>1163064.4880307969</v>
      </c>
      <c r="W140" s="2">
        <v>994463.03801242076</v>
      </c>
      <c r="X140" s="3">
        <f t="shared" si="27"/>
        <v>994463.03801242076</v>
      </c>
      <c r="Y140">
        <f t="shared" si="28"/>
        <v>300</v>
      </c>
      <c r="AA140" s="39">
        <f t="shared" si="40"/>
        <v>12688112.483355189</v>
      </c>
      <c r="AB140" s="3">
        <f t="shared" si="29"/>
        <v>393422.1938268384</v>
      </c>
      <c r="AC140" s="46">
        <f t="shared" si="41"/>
        <v>79300.70302096993</v>
      </c>
      <c r="AD140" s="39">
        <f t="shared" si="42"/>
        <v>0</v>
      </c>
      <c r="AE140" s="3">
        <f t="shared" si="30"/>
        <v>0</v>
      </c>
      <c r="AF140" s="23">
        <f t="shared" si="43"/>
        <v>0</v>
      </c>
      <c r="AH140">
        <v>125</v>
      </c>
      <c r="AI140" s="3">
        <f t="shared" si="31"/>
        <v>472722.89684780833</v>
      </c>
      <c r="AJ140" s="3">
        <f t="shared" si="32"/>
        <v>0</v>
      </c>
    </row>
    <row r="141" spans="2:36">
      <c r="B141">
        <v>126</v>
      </c>
      <c r="C141" s="3">
        <f t="shared" si="33"/>
        <v>12294690.289528312</v>
      </c>
      <c r="D141">
        <f t="shared" si="34"/>
        <v>0.3</v>
      </c>
      <c r="E141" s="13">
        <f t="shared" si="22"/>
        <v>2.9285530376777613E-2</v>
      </c>
      <c r="F141" s="15">
        <f t="shared" si="35"/>
        <v>14145423.553752132</v>
      </c>
      <c r="G141" s="16">
        <f t="shared" si="36"/>
        <v>1.5547072791810108E-3</v>
      </c>
      <c r="H141" s="17">
        <f t="shared" si="23"/>
        <v>105237.29180146429</v>
      </c>
      <c r="I141" s="17">
        <f t="shared" si="24"/>
        <v>76841.814309551948</v>
      </c>
      <c r="J141" s="2">
        <f t="shared" si="37"/>
        <v>21991.992966116963</v>
      </c>
      <c r="K141" s="2">
        <f t="shared" si="38"/>
        <v>359412.47876899905</v>
      </c>
      <c r="L141" s="15">
        <f>K141/(1-SUM(G$16:G141))</f>
        <v>414256.23117579555</v>
      </c>
      <c r="M141" s="15">
        <f t="shared" si="39"/>
        <v>13731167.322576337</v>
      </c>
      <c r="N141" s="2">
        <f t="shared" si="25"/>
        <v>381404.47173511604</v>
      </c>
      <c r="O141" s="3">
        <f t="shared" si="26"/>
        <v>458246.286044668</v>
      </c>
      <c r="P141" s="3"/>
      <c r="Q141">
        <v>126</v>
      </c>
      <c r="R141" s="2">
        <v>1317349.5113635771</v>
      </c>
      <c r="S141" s="2">
        <v>1342899.362016716</v>
      </c>
      <c r="T141" s="2">
        <v>1372881.1544725015</v>
      </c>
      <c r="U141" s="2">
        <v>1290148.0665712478</v>
      </c>
      <c r="V141" s="2">
        <v>1146512.4259211039</v>
      </c>
      <c r="W141" s="2">
        <v>977220.92804348888</v>
      </c>
      <c r="X141" s="3">
        <f t="shared" si="27"/>
        <v>977220.92804348888</v>
      </c>
      <c r="Y141">
        <f t="shared" si="28"/>
        <v>300</v>
      </c>
      <c r="AA141" s="39">
        <f t="shared" si="40"/>
        <v>12294690.289528351</v>
      </c>
      <c r="AB141" s="3">
        <f t="shared" si="29"/>
        <v>381404.47173511604</v>
      </c>
      <c r="AC141" s="46">
        <f t="shared" si="41"/>
        <v>76841.814309552195</v>
      </c>
      <c r="AD141" s="39">
        <f t="shared" si="42"/>
        <v>0</v>
      </c>
      <c r="AE141" s="3">
        <f t="shared" si="30"/>
        <v>0</v>
      </c>
      <c r="AF141" s="23">
        <f t="shared" si="43"/>
        <v>0</v>
      </c>
      <c r="AH141">
        <v>126</v>
      </c>
      <c r="AI141" s="3">
        <f t="shared" si="31"/>
        <v>458246.28604466823</v>
      </c>
      <c r="AJ141" s="3">
        <f t="shared" si="32"/>
        <v>0</v>
      </c>
    </row>
    <row r="142" spans="2:36">
      <c r="B142">
        <v>127</v>
      </c>
      <c r="C142" s="3">
        <f t="shared" si="33"/>
        <v>11913285.817793196</v>
      </c>
      <c r="D142">
        <f t="shared" si="34"/>
        <v>0.3</v>
      </c>
      <c r="E142" s="13">
        <f t="shared" si="22"/>
        <v>2.9285530376777613E-2</v>
      </c>
      <c r="F142" s="15">
        <f t="shared" si="35"/>
        <v>13731167.322576337</v>
      </c>
      <c r="G142" s="16">
        <f t="shared" si="36"/>
        <v>1.5652339430504659E-3</v>
      </c>
      <c r="H142" s="17">
        <f t="shared" si="23"/>
        <v>102155.36189564272</v>
      </c>
      <c r="I142" s="17">
        <f t="shared" si="24"/>
        <v>74458.036361207473</v>
      </c>
      <c r="J142" s="2">
        <f t="shared" si="37"/>
        <v>21492.489171001867</v>
      </c>
      <c r="K142" s="2">
        <f t="shared" si="38"/>
        <v>348257.47475972661</v>
      </c>
      <c r="L142" s="15">
        <f>K142/(1-SUM(G$16:G142))</f>
        <v>402124.51773392735</v>
      </c>
      <c r="M142" s="15">
        <f t="shared" si="39"/>
        <v>13329042.804842409</v>
      </c>
      <c r="N142" s="2">
        <f t="shared" si="25"/>
        <v>369749.9639307285</v>
      </c>
      <c r="O142" s="3">
        <f t="shared" si="26"/>
        <v>444208.00029193598</v>
      </c>
      <c r="P142" s="3"/>
      <c r="Q142">
        <v>127</v>
      </c>
      <c r="R142" s="2">
        <v>1312048.4481597207</v>
      </c>
      <c r="S142" s="2">
        <v>1336542.7341077984</v>
      </c>
      <c r="T142" s="2">
        <v>1361851.8856159428</v>
      </c>
      <c r="U142" s="2">
        <v>1275757.7694603507</v>
      </c>
      <c r="V142" s="2">
        <v>1130189.1608116622</v>
      </c>
      <c r="W142" s="2">
        <v>960270.68892244215</v>
      </c>
      <c r="X142" s="3">
        <f t="shared" si="27"/>
        <v>960270.68892244215</v>
      </c>
      <c r="Y142">
        <f t="shared" si="28"/>
        <v>300</v>
      </c>
      <c r="AA142" s="39">
        <f t="shared" si="40"/>
        <v>11913285.817793235</v>
      </c>
      <c r="AB142" s="3">
        <f t="shared" si="29"/>
        <v>369749.9639307285</v>
      </c>
      <c r="AC142" s="46">
        <f t="shared" si="41"/>
        <v>74458.03636120772</v>
      </c>
      <c r="AD142" s="39">
        <f t="shared" si="42"/>
        <v>0</v>
      </c>
      <c r="AE142" s="3">
        <f t="shared" si="30"/>
        <v>0</v>
      </c>
      <c r="AF142" s="23">
        <f t="shared" si="43"/>
        <v>0</v>
      </c>
      <c r="AH142">
        <v>127</v>
      </c>
      <c r="AI142" s="3">
        <f t="shared" si="31"/>
        <v>444208.00029193622</v>
      </c>
      <c r="AJ142" s="3">
        <f t="shared" si="32"/>
        <v>0</v>
      </c>
    </row>
    <row r="143" spans="2:36">
      <c r="B143">
        <v>128</v>
      </c>
      <c r="C143" s="3">
        <f t="shared" si="33"/>
        <v>11543535.853862468</v>
      </c>
      <c r="D143">
        <f t="shared" si="34"/>
        <v>0.3</v>
      </c>
      <c r="E143" s="13">
        <f t="shared" si="22"/>
        <v>2.9285530376777613E-2</v>
      </c>
      <c r="F143" s="15">
        <f t="shared" si="35"/>
        <v>13329042.804842409</v>
      </c>
      <c r="G143" s="16">
        <f t="shared" si="36"/>
        <v>1.5758318812065372E-3</v>
      </c>
      <c r="H143" s="17">
        <f t="shared" si="23"/>
        <v>99163.687941697135</v>
      </c>
      <c r="I143" s="17">
        <f t="shared" si="24"/>
        <v>72147.099086640417</v>
      </c>
      <c r="J143" s="2">
        <f t="shared" si="37"/>
        <v>21004.330597837274</v>
      </c>
      <c r="K143" s="2">
        <f t="shared" si="38"/>
        <v>337443.44694194401</v>
      </c>
      <c r="L143" s="15">
        <f>K143/(1-SUM(G$16:G143))</f>
        <v>390348.08795458346</v>
      </c>
      <c r="M143" s="15">
        <f t="shared" si="39"/>
        <v>12938694.716887826</v>
      </c>
      <c r="N143" s="2">
        <f t="shared" si="25"/>
        <v>358447.77753978129</v>
      </c>
      <c r="O143" s="3">
        <f t="shared" si="26"/>
        <v>430594.8766264217</v>
      </c>
      <c r="P143" s="3"/>
      <c r="Q143">
        <v>128</v>
      </c>
      <c r="R143" s="2">
        <v>1306773.506109382</v>
      </c>
      <c r="S143" s="2">
        <v>1330219.6744404356</v>
      </c>
      <c r="T143" s="2">
        <v>1350909.2714525489</v>
      </c>
      <c r="U143" s="2">
        <v>1261522.7597088171</v>
      </c>
      <c r="V143" s="2">
        <v>1114091.5733592035</v>
      </c>
      <c r="W143" s="2">
        <v>943607.44511843449</v>
      </c>
      <c r="X143" s="3">
        <f t="shared" si="27"/>
        <v>943607.44511843449</v>
      </c>
      <c r="Y143">
        <f t="shared" si="28"/>
        <v>300</v>
      </c>
      <c r="AA143" s="39">
        <f t="shared" si="40"/>
        <v>11543535.853862507</v>
      </c>
      <c r="AB143" s="3">
        <f t="shared" si="29"/>
        <v>358447.77753978129</v>
      </c>
      <c r="AC143" s="46">
        <f t="shared" si="41"/>
        <v>72147.099086640665</v>
      </c>
      <c r="AD143" s="39">
        <f t="shared" si="42"/>
        <v>0</v>
      </c>
      <c r="AE143" s="3">
        <f t="shared" si="30"/>
        <v>0</v>
      </c>
      <c r="AF143" s="23">
        <f t="shared" si="43"/>
        <v>0</v>
      </c>
      <c r="AH143">
        <v>128</v>
      </c>
      <c r="AI143" s="3">
        <f t="shared" si="31"/>
        <v>430594.87662642193</v>
      </c>
      <c r="AJ143" s="3">
        <f t="shared" si="32"/>
        <v>0</v>
      </c>
    </row>
    <row r="144" spans="2:36">
      <c r="B144">
        <v>129</v>
      </c>
      <c r="C144" s="3">
        <f t="shared" si="33"/>
        <v>11185088.076322688</v>
      </c>
      <c r="D144">
        <f t="shared" si="34"/>
        <v>0.3</v>
      </c>
      <c r="E144" s="13">
        <f t="shared" si="22"/>
        <v>2.9285530376777613E-2</v>
      </c>
      <c r="F144" s="15">
        <f t="shared" si="35"/>
        <v>12938694.716887826</v>
      </c>
      <c r="G144" s="16">
        <f t="shared" si="36"/>
        <v>1.5865015762355401E-3</v>
      </c>
      <c r="H144" s="17">
        <f t="shared" si="23"/>
        <v>96259.626746207243</v>
      </c>
      <c r="I144" s="17">
        <f t="shared" si="24"/>
        <v>69906.80047701679</v>
      </c>
      <c r="J144" s="2">
        <f t="shared" si="37"/>
        <v>20527.25956277299</v>
      </c>
      <c r="K144" s="2">
        <f t="shared" si="38"/>
        <v>326960.08494260354</v>
      </c>
      <c r="L144" s="15">
        <f>K144/(1-SUM(G$16:G144))</f>
        <v>378916.53716727241</v>
      </c>
      <c r="M144" s="15">
        <f t="shared" si="39"/>
        <v>12559778.179720555</v>
      </c>
      <c r="N144" s="2">
        <f t="shared" si="25"/>
        <v>347487.34450537653</v>
      </c>
      <c r="O144" s="3">
        <f t="shared" si="26"/>
        <v>417394.14498239331</v>
      </c>
      <c r="P144" s="3"/>
      <c r="Q144">
        <v>129</v>
      </c>
      <c r="R144" s="2">
        <v>1301524.5681686781</v>
      </c>
      <c r="S144" s="2">
        <v>1323930.011768233</v>
      </c>
      <c r="T144" s="2">
        <v>1340052.633265408</v>
      </c>
      <c r="U144" s="2">
        <v>1247441.3809255608</v>
      </c>
      <c r="V144" s="2">
        <v>1098216.5864632744</v>
      </c>
      <c r="W144" s="2">
        <v>927226.40192809165</v>
      </c>
      <c r="X144" s="3">
        <f t="shared" si="27"/>
        <v>927226.40192809165</v>
      </c>
      <c r="Y144">
        <f t="shared" si="28"/>
        <v>300</v>
      </c>
      <c r="AA144" s="39">
        <f t="shared" si="40"/>
        <v>11185088.076322727</v>
      </c>
      <c r="AB144" s="3">
        <f t="shared" si="29"/>
        <v>347487.34450537653</v>
      </c>
      <c r="AC144" s="46">
        <f t="shared" si="41"/>
        <v>69906.800477017037</v>
      </c>
      <c r="AD144" s="39">
        <f t="shared" si="42"/>
        <v>0</v>
      </c>
      <c r="AE144" s="3">
        <f t="shared" si="30"/>
        <v>0</v>
      </c>
      <c r="AF144" s="23">
        <f t="shared" si="43"/>
        <v>0</v>
      </c>
      <c r="AH144">
        <v>129</v>
      </c>
      <c r="AI144" s="3">
        <f t="shared" si="31"/>
        <v>417394.1449823936</v>
      </c>
      <c r="AJ144" s="3">
        <f t="shared" si="32"/>
        <v>0</v>
      </c>
    </row>
    <row r="145" spans="2:36">
      <c r="B145">
        <v>130</v>
      </c>
      <c r="C145" s="3">
        <f t="shared" si="33"/>
        <v>10837600.731817311</v>
      </c>
      <c r="D145">
        <f t="shared" si="34"/>
        <v>0.3</v>
      </c>
      <c r="E145" s="13">
        <f t="shared" ref="E145:E208" si="44">1-(1-D145)^(1/12)</f>
        <v>2.9285530376777613E-2</v>
      </c>
      <c r="F145" s="15">
        <f t="shared" si="35"/>
        <v>12559778.179720555</v>
      </c>
      <c r="G145" s="16">
        <f t="shared" si="36"/>
        <v>1.5972435139913015E-3</v>
      </c>
      <c r="H145" s="17">
        <f t="shared" ref="H145:H208" si="45">F145*$C$5/12*(1+$C$5/12)^$C$4/((1+$C$5/12)^$C$4-1)</f>
        <v>93440.612523073913</v>
      </c>
      <c r="I145" s="17">
        <f t="shared" ref="I145:I208" si="46">C145*$C$3/12</f>
        <v>67735.004573858183</v>
      </c>
      <c r="J145" s="2">
        <f t="shared" si="37"/>
        <v>20061.024234728131</v>
      </c>
      <c r="K145" s="2">
        <f t="shared" si="38"/>
        <v>316797.38770840771</v>
      </c>
      <c r="L145" s="15">
        <f>K145/(1-SUM(G$16:G145))</f>
        <v>367819.76540779683</v>
      </c>
      <c r="M145" s="15">
        <f t="shared" si="39"/>
        <v>12191958.414312758</v>
      </c>
      <c r="N145" s="2">
        <f t="shared" ref="N145:N208" si="47">J145+K145</f>
        <v>336858.41194313584</v>
      </c>
      <c r="O145" s="3">
        <f t="shared" ref="O145:O208" si="48">N145+I145</f>
        <v>404593.41651699401</v>
      </c>
      <c r="P145" s="3"/>
      <c r="Q145">
        <v>130</v>
      </c>
      <c r="R145" s="2">
        <v>1296301.5178413941</v>
      </c>
      <c r="S145" s="2">
        <v>1317673.575727741</v>
      </c>
      <c r="T145" s="2">
        <v>1329281.2976512748</v>
      </c>
      <c r="U145" s="2">
        <v>1233511.9943136061</v>
      </c>
      <c r="V145" s="2">
        <v>1082561.1646960829</v>
      </c>
      <c r="W145" s="2">
        <v>911122.84414142475</v>
      </c>
      <c r="X145" s="3">
        <f t="shared" ref="X145:X208" si="49">MIN(R145,S145,T145,U145,V145,W145)</f>
        <v>911122.84414142475</v>
      </c>
      <c r="Y145">
        <f t="shared" ref="Y145:Y208" si="50">IF(X145=R145,R$15, IF(X145=S145,S$15, IF(X145=T145,T$15,IF(X145=U145,U$15, IF(X145=V145,V$15,W$15)))))</f>
        <v>300</v>
      </c>
      <c r="AA145" s="39">
        <f t="shared" si="40"/>
        <v>10837600.73181735</v>
      </c>
      <c r="AB145" s="3">
        <f t="shared" ref="AB145:AB208" si="51">IF(AD145&gt;AE145, MIN(N145,X145,AA145), N145-AE145)</f>
        <v>336858.41194313584</v>
      </c>
      <c r="AC145" s="46">
        <f t="shared" si="41"/>
        <v>67735.00457385843</v>
      </c>
      <c r="AD145" s="39">
        <f t="shared" si="42"/>
        <v>0</v>
      </c>
      <c r="AE145" s="3">
        <f t="shared" ref="AE145:AE208" si="52">MIN(N145-MIN(N145,X145,AA145),AD145)</f>
        <v>0</v>
      </c>
      <c r="AF145" s="23">
        <f t="shared" si="43"/>
        <v>0</v>
      </c>
      <c r="AH145">
        <v>130</v>
      </c>
      <c r="AI145" s="3">
        <f t="shared" ref="AI145:AI208" si="53">AB145+AC145</f>
        <v>404593.41651699424</v>
      </c>
      <c r="AJ145" s="3">
        <f t="shared" ref="AJ145:AJ208" si="54">AE145+AF145</f>
        <v>0</v>
      </c>
    </row>
    <row r="146" spans="2:36">
      <c r="B146">
        <v>131</v>
      </c>
      <c r="C146" s="3">
        <f t="shared" ref="C146:C209" si="55">C145-J145-K145</f>
        <v>10500742.319874175</v>
      </c>
      <c r="D146">
        <f t="shared" ref="D146:D209" si="56">MIN(B146+3,30)*0.002*$C$6/100</f>
        <v>0.3</v>
      </c>
      <c r="E146" s="13">
        <f t="shared" si="44"/>
        <v>2.9285530376777613E-2</v>
      </c>
      <c r="F146" s="15">
        <f t="shared" ref="F146:F209" si="57">M145</f>
        <v>12191958.414312758</v>
      </c>
      <c r="G146" s="16">
        <f t="shared" ref="G146:G209" si="58">$C$5/12*(1+$C$5/12)^(B146-1)/((1+$C$5/12)^$C$4-1)</f>
        <v>1.6080581836172847E-3</v>
      </c>
      <c r="H146" s="17">
        <f t="shared" si="45"/>
        <v>90704.154626604723</v>
      </c>
      <c r="I146" s="17">
        <f t="shared" si="46"/>
        <v>65629.63949921359</v>
      </c>
      <c r="J146" s="2">
        <f t="shared" ref="J146:J209" si="59">F146*G146</f>
        <v>19605.378502457243</v>
      </c>
      <c r="K146" s="2">
        <f t="shared" ref="K146:K209" si="60">(C146-J146)*E146</f>
        <v>306945.65427970747</v>
      </c>
      <c r="L146" s="15">
        <f>K146/(1-SUM(G$16:G146))</f>
        <v>357047.96849476767</v>
      </c>
      <c r="M146" s="15">
        <f t="shared" ref="M146:M209" si="61">F146-L146</f>
        <v>11834910.44581799</v>
      </c>
      <c r="N146" s="2">
        <f t="shared" si="47"/>
        <v>326551.03278216469</v>
      </c>
      <c r="O146" s="3">
        <f t="shared" si="48"/>
        <v>392180.6722813783</v>
      </c>
      <c r="P146" s="3"/>
      <c r="Q146">
        <v>131</v>
      </c>
      <c r="R146" s="2">
        <v>1291104.2391764717</v>
      </c>
      <c r="S146" s="2">
        <v>1311450.1968339188</v>
      </c>
      <c r="T146" s="2">
        <v>1318594.5964789744</v>
      </c>
      <c r="U146" s="2">
        <v>1219732.9784834902</v>
      </c>
      <c r="V146" s="2">
        <v>1067122.313740025</v>
      </c>
      <c r="W146" s="2">
        <v>895292.13472970668</v>
      </c>
      <c r="X146" s="3">
        <f t="shared" si="49"/>
        <v>895292.13472970668</v>
      </c>
      <c r="Y146">
        <f t="shared" si="50"/>
        <v>300</v>
      </c>
      <c r="AA146" s="39">
        <f t="shared" ref="AA146:AA209" si="62">AA145-AB145</f>
        <v>10500742.319874214</v>
      </c>
      <c r="AB146" s="3">
        <f t="shared" si="51"/>
        <v>326551.03278216469</v>
      </c>
      <c r="AC146" s="46">
        <f t="shared" ref="AC146:AC209" si="63">AA146*$D$11/12</f>
        <v>65629.639499213838</v>
      </c>
      <c r="AD146" s="39">
        <f t="shared" ref="AD146:AD209" si="64">AD145-AE145</f>
        <v>0</v>
      </c>
      <c r="AE146" s="3">
        <f t="shared" si="52"/>
        <v>0</v>
      </c>
      <c r="AF146" s="23">
        <f t="shared" ref="AF146:AF209" si="65">AD146*$D$12/12</f>
        <v>0</v>
      </c>
      <c r="AH146">
        <v>131</v>
      </c>
      <c r="AI146" s="3">
        <f t="shared" si="53"/>
        <v>392180.67228137853</v>
      </c>
      <c r="AJ146" s="3">
        <f t="shared" si="54"/>
        <v>0</v>
      </c>
    </row>
    <row r="147" spans="2:36">
      <c r="B147">
        <v>132</v>
      </c>
      <c r="C147" s="3">
        <f t="shared" si="55"/>
        <v>10174191.287092011</v>
      </c>
      <c r="D147">
        <f t="shared" si="56"/>
        <v>0.3</v>
      </c>
      <c r="E147" s="13">
        <f t="shared" si="44"/>
        <v>2.9285530376777613E-2</v>
      </c>
      <c r="F147" s="15">
        <f t="shared" si="57"/>
        <v>11834910.44581799</v>
      </c>
      <c r="G147" s="16">
        <f t="shared" si="58"/>
        <v>1.6189460775688602E-3</v>
      </c>
      <c r="H147" s="17">
        <f t="shared" si="45"/>
        <v>88047.835350987356</v>
      </c>
      <c r="I147" s="17">
        <f t="shared" si="46"/>
        <v>63588.69554432507</v>
      </c>
      <c r="J147" s="2">
        <f t="shared" si="59"/>
        <v>19160.081844635766</v>
      </c>
      <c r="K147" s="2">
        <f t="shared" si="60"/>
        <v>297395.47483839659</v>
      </c>
      <c r="L147" s="15">
        <f>K147/(1-SUM(G$16:G147))</f>
        <v>346591.62936744746</v>
      </c>
      <c r="M147" s="15">
        <f t="shared" si="61"/>
        <v>11488318.816450544</v>
      </c>
      <c r="N147" s="2">
        <f t="shared" si="47"/>
        <v>316555.55668303237</v>
      </c>
      <c r="O147" s="3">
        <f t="shared" si="48"/>
        <v>380144.25222735741</v>
      </c>
      <c r="P147" s="3"/>
      <c r="Q147">
        <v>132</v>
      </c>
      <c r="R147" s="2">
        <v>1285932.6167655084</v>
      </c>
      <c r="S147" s="2">
        <v>1305259.7064756185</v>
      </c>
      <c r="T147" s="2">
        <v>1307991.8668481281</v>
      </c>
      <c r="U147" s="2">
        <v>1206102.7292686438</v>
      </c>
      <c r="V147" s="2">
        <v>1051897.0798327918</v>
      </c>
      <c r="W147" s="2">
        <v>879729.71355494962</v>
      </c>
      <c r="X147" s="3">
        <f t="shared" si="49"/>
        <v>879729.71355494962</v>
      </c>
      <c r="Y147">
        <f t="shared" si="50"/>
        <v>300</v>
      </c>
      <c r="AA147" s="39">
        <f t="shared" si="62"/>
        <v>10174191.287092049</v>
      </c>
      <c r="AB147" s="3">
        <f t="shared" si="51"/>
        <v>316555.55668303237</v>
      </c>
      <c r="AC147" s="46">
        <f t="shared" si="63"/>
        <v>63588.695544325303</v>
      </c>
      <c r="AD147" s="39">
        <f t="shared" si="64"/>
        <v>0</v>
      </c>
      <c r="AE147" s="3">
        <f t="shared" si="52"/>
        <v>0</v>
      </c>
      <c r="AF147" s="23">
        <f t="shared" si="65"/>
        <v>0</v>
      </c>
      <c r="AH147">
        <v>132</v>
      </c>
      <c r="AI147" s="3">
        <f t="shared" si="53"/>
        <v>380144.25222735765</v>
      </c>
      <c r="AJ147" s="3">
        <f t="shared" si="54"/>
        <v>0</v>
      </c>
    </row>
    <row r="148" spans="2:36">
      <c r="B148">
        <v>133</v>
      </c>
      <c r="C148" s="3">
        <f t="shared" si="55"/>
        <v>9857635.7304089796</v>
      </c>
      <c r="D148">
        <f t="shared" si="56"/>
        <v>0.3</v>
      </c>
      <c r="E148" s="13">
        <f t="shared" si="44"/>
        <v>2.9285530376777613E-2</v>
      </c>
      <c r="F148" s="15">
        <f t="shared" si="57"/>
        <v>11488318.816450544</v>
      </c>
      <c r="G148" s="16">
        <f t="shared" si="58"/>
        <v>1.6299076916357329E-3</v>
      </c>
      <c r="H148" s="17">
        <f t="shared" si="45"/>
        <v>85469.307794206485</v>
      </c>
      <c r="I148" s="17">
        <f t="shared" si="46"/>
        <v>61610.223315056122</v>
      </c>
      <c r="J148" s="2">
        <f t="shared" si="59"/>
        <v>18724.89920289626</v>
      </c>
      <c r="K148" s="2">
        <f t="shared" si="60"/>
        <v>288137.72202169203</v>
      </c>
      <c r="L148" s="15">
        <f>K148/(1-SUM(G$16:G148))</f>
        <v>336441.50967727025</v>
      </c>
      <c r="M148" s="15">
        <f t="shared" si="61"/>
        <v>11151877.306773273</v>
      </c>
      <c r="N148" s="2">
        <f t="shared" si="47"/>
        <v>306862.62122458831</v>
      </c>
      <c r="O148" s="3">
        <f t="shared" si="48"/>
        <v>368472.84453964443</v>
      </c>
      <c r="P148" s="3"/>
      <c r="Q148">
        <v>133</v>
      </c>
      <c r="R148" s="2">
        <v>1280786.5357402698</v>
      </c>
      <c r="S148" s="2">
        <v>1299101.9369110961</v>
      </c>
      <c r="T148" s="2">
        <v>1297472.4510482047</v>
      </c>
      <c r="U148" s="2">
        <v>1192619.6595427284</v>
      </c>
      <c r="V148" s="2">
        <v>1036882.5492199532</v>
      </c>
      <c r="W148" s="2">
        <v>864431.09610063036</v>
      </c>
      <c r="X148" s="3">
        <f t="shared" si="49"/>
        <v>864431.09610063036</v>
      </c>
      <c r="Y148">
        <f t="shared" si="50"/>
        <v>300</v>
      </c>
      <c r="AA148" s="39">
        <f t="shared" si="62"/>
        <v>9857635.7304090168</v>
      </c>
      <c r="AB148" s="3">
        <f t="shared" si="51"/>
        <v>306862.62122458831</v>
      </c>
      <c r="AC148" s="46">
        <f t="shared" si="63"/>
        <v>61610.223315056355</v>
      </c>
      <c r="AD148" s="39">
        <f t="shared" si="64"/>
        <v>0</v>
      </c>
      <c r="AE148" s="3">
        <f t="shared" si="52"/>
        <v>0</v>
      </c>
      <c r="AF148" s="23">
        <f t="shared" si="65"/>
        <v>0</v>
      </c>
      <c r="AH148">
        <v>133</v>
      </c>
      <c r="AI148" s="3">
        <f t="shared" si="53"/>
        <v>368472.84453964466</v>
      </c>
      <c r="AJ148" s="3">
        <f t="shared" si="54"/>
        <v>0</v>
      </c>
    </row>
    <row r="149" spans="2:36">
      <c r="B149">
        <v>134</v>
      </c>
      <c r="C149" s="3">
        <f t="shared" si="55"/>
        <v>9550773.1091843918</v>
      </c>
      <c r="D149">
        <f t="shared" si="56"/>
        <v>0.3</v>
      </c>
      <c r="E149" s="13">
        <f t="shared" si="44"/>
        <v>2.9285530376777613E-2</v>
      </c>
      <c r="F149" s="15">
        <f t="shared" si="57"/>
        <v>11151877.306773273</v>
      </c>
      <c r="G149" s="16">
        <f t="shared" si="58"/>
        <v>1.6409435249645167E-3</v>
      </c>
      <c r="H149" s="17">
        <f t="shared" si="45"/>
        <v>82966.293784517067</v>
      </c>
      <c r="I149" s="17">
        <f t="shared" si="46"/>
        <v>59692.331932402449</v>
      </c>
      <c r="J149" s="2">
        <f t="shared" si="59"/>
        <v>18299.600857748337</v>
      </c>
      <c r="K149" s="2">
        <f t="shared" si="60"/>
        <v>279163.54249392782</v>
      </c>
      <c r="L149" s="15">
        <f>K149/(1-SUM(G$16:G149))</f>
        <v>326588.64162560768</v>
      </c>
      <c r="M149" s="15">
        <f t="shared" si="61"/>
        <v>10825288.665147666</v>
      </c>
      <c r="N149" s="2">
        <f t="shared" si="47"/>
        <v>297463.14335167618</v>
      </c>
      <c r="O149" s="3">
        <f t="shared" si="48"/>
        <v>357155.47528407862</v>
      </c>
      <c r="P149" s="3"/>
      <c r="Q149">
        <v>134</v>
      </c>
      <c r="R149" s="2">
        <v>1275665.8817702113</v>
      </c>
      <c r="S149" s="2">
        <v>1292976.7212635421</v>
      </c>
      <c r="T149" s="2">
        <v>1287035.6965178919</v>
      </c>
      <c r="U149" s="2">
        <v>1179282.19903891</v>
      </c>
      <c r="V149" s="2">
        <v>1022075.8476149187</v>
      </c>
      <c r="W149" s="2">
        <v>849391.87222331204</v>
      </c>
      <c r="X149" s="3">
        <f t="shared" si="49"/>
        <v>849391.87222331204</v>
      </c>
      <c r="Y149">
        <f t="shared" si="50"/>
        <v>300</v>
      </c>
      <c r="AA149" s="39">
        <f t="shared" si="62"/>
        <v>9550773.109184429</v>
      </c>
      <c r="AB149" s="3">
        <f t="shared" si="51"/>
        <v>297463.14335167618</v>
      </c>
      <c r="AC149" s="46">
        <f t="shared" si="63"/>
        <v>59692.331932402682</v>
      </c>
      <c r="AD149" s="39">
        <f t="shared" si="64"/>
        <v>0</v>
      </c>
      <c r="AE149" s="3">
        <f t="shared" si="52"/>
        <v>0</v>
      </c>
      <c r="AF149" s="23">
        <f t="shared" si="65"/>
        <v>0</v>
      </c>
      <c r="AH149">
        <v>134</v>
      </c>
      <c r="AI149" s="3">
        <f t="shared" si="53"/>
        <v>357155.47528407886</v>
      </c>
      <c r="AJ149" s="3">
        <f t="shared" si="54"/>
        <v>0</v>
      </c>
    </row>
    <row r="150" spans="2:36">
      <c r="B150">
        <v>135</v>
      </c>
      <c r="C150" s="3">
        <f t="shared" si="55"/>
        <v>9253309.9658327159</v>
      </c>
      <c r="D150">
        <f t="shared" si="56"/>
        <v>0.3</v>
      </c>
      <c r="E150" s="13">
        <f t="shared" si="44"/>
        <v>2.9285530376777613E-2</v>
      </c>
      <c r="F150" s="15">
        <f t="shared" si="57"/>
        <v>10825288.665147666</v>
      </c>
      <c r="G150" s="16">
        <f t="shared" si="58"/>
        <v>1.6520540800814641E-3</v>
      </c>
      <c r="H150" s="17">
        <f t="shared" si="45"/>
        <v>80536.581867641929</v>
      </c>
      <c r="I150" s="17">
        <f t="shared" si="46"/>
        <v>57833.187286454478</v>
      </c>
      <c r="J150" s="2">
        <f t="shared" si="59"/>
        <v>17883.962307316826</v>
      </c>
      <c r="K150" s="2">
        <f t="shared" si="60"/>
        <v>270464.34876872494</v>
      </c>
      <c r="L150" s="15">
        <f>K150/(1-SUM(G$16:G150))</f>
        <v>317024.3200405704</v>
      </c>
      <c r="M150" s="15">
        <f t="shared" si="61"/>
        <v>10508264.345107095</v>
      </c>
      <c r="N150" s="2">
        <f t="shared" si="47"/>
        <v>288348.31107604178</v>
      </c>
      <c r="O150" s="3">
        <f t="shared" si="48"/>
        <v>346181.49836249626</v>
      </c>
      <c r="P150" s="3"/>
      <c r="Q150">
        <v>135</v>
      </c>
      <c r="R150" s="2">
        <v>1270570.5410600128</v>
      </c>
      <c r="S150" s="2">
        <v>1286883.8935166374</v>
      </c>
      <c r="T150" s="2">
        <v>1276680.9558047855</v>
      </c>
      <c r="U150" s="2">
        <v>1166088.7941710476</v>
      </c>
      <c r="V150" s="2">
        <v>1007474.1396661745</v>
      </c>
      <c r="W150" s="2">
        <v>834607.70492482069</v>
      </c>
      <c r="X150" s="3">
        <f t="shared" si="49"/>
        <v>834607.70492482069</v>
      </c>
      <c r="Y150">
        <f t="shared" si="50"/>
        <v>300</v>
      </c>
      <c r="AA150" s="39">
        <f t="shared" si="62"/>
        <v>9253309.9658327531</v>
      </c>
      <c r="AB150" s="3">
        <f t="shared" si="51"/>
        <v>288348.31107604178</v>
      </c>
      <c r="AC150" s="46">
        <f t="shared" si="63"/>
        <v>57833.187286454711</v>
      </c>
      <c r="AD150" s="39">
        <f t="shared" si="64"/>
        <v>0</v>
      </c>
      <c r="AE150" s="3">
        <f t="shared" si="52"/>
        <v>0</v>
      </c>
      <c r="AF150" s="23">
        <f t="shared" si="65"/>
        <v>0</v>
      </c>
      <c r="AH150">
        <v>135</v>
      </c>
      <c r="AI150" s="3">
        <f t="shared" si="53"/>
        <v>346181.4983624965</v>
      </c>
      <c r="AJ150" s="3">
        <f t="shared" si="54"/>
        <v>0</v>
      </c>
    </row>
    <row r="151" spans="2:36">
      <c r="B151">
        <v>136</v>
      </c>
      <c r="C151" s="3">
        <f t="shared" si="55"/>
        <v>8964961.6547566745</v>
      </c>
      <c r="D151">
        <f t="shared" si="56"/>
        <v>0.3</v>
      </c>
      <c r="E151" s="13">
        <f t="shared" si="44"/>
        <v>2.9285530376777613E-2</v>
      </c>
      <c r="F151" s="15">
        <f t="shared" si="57"/>
        <v>10508264.345107095</v>
      </c>
      <c r="G151" s="16">
        <f t="shared" si="58"/>
        <v>1.6632398629153494E-3</v>
      </c>
      <c r="H151" s="17">
        <f t="shared" si="45"/>
        <v>78178.02535291524</v>
      </c>
      <c r="I151" s="17">
        <f t="shared" si="46"/>
        <v>56031.010342229216</v>
      </c>
      <c r="J151" s="2">
        <f t="shared" si="59"/>
        <v>17477.76414883418</v>
      </c>
      <c r="K151" s="2">
        <f t="shared" si="60"/>
        <v>262031.81127412422</v>
      </c>
      <c r="L151" s="15">
        <f>K151/(1-SUM(G$16:G151))</f>
        <v>307740.09468584496</v>
      </c>
      <c r="M151" s="15">
        <f t="shared" si="61"/>
        <v>10200524.25042125</v>
      </c>
      <c r="N151" s="2">
        <f t="shared" si="47"/>
        <v>279509.57542295841</v>
      </c>
      <c r="O151" s="3">
        <f t="shared" si="48"/>
        <v>335540.58576518763</v>
      </c>
      <c r="P151" s="3"/>
      <c r="Q151">
        <v>136</v>
      </c>
      <c r="R151" s="2">
        <v>1265500.4003471257</v>
      </c>
      <c r="S151" s="2">
        <v>1280823.2885101319</v>
      </c>
      <c r="T151" s="2">
        <v>1266407.5865253941</v>
      </c>
      <c r="U151" s="2">
        <v>1153037.9078567794</v>
      </c>
      <c r="V151" s="2">
        <v>993074.62843170064</v>
      </c>
      <c r="W151" s="2">
        <v>820074.3291446371</v>
      </c>
      <c r="X151" s="3">
        <f t="shared" si="49"/>
        <v>820074.3291446371</v>
      </c>
      <c r="Y151">
        <f t="shared" si="50"/>
        <v>300</v>
      </c>
      <c r="AA151" s="39">
        <f t="shared" si="62"/>
        <v>8964961.6547567118</v>
      </c>
      <c r="AB151" s="3">
        <f t="shared" si="51"/>
        <v>279509.57542295841</v>
      </c>
      <c r="AC151" s="46">
        <f t="shared" si="63"/>
        <v>56031.010342229449</v>
      </c>
      <c r="AD151" s="39">
        <f t="shared" si="64"/>
        <v>0</v>
      </c>
      <c r="AE151" s="3">
        <f t="shared" si="52"/>
        <v>0</v>
      </c>
      <c r="AF151" s="23">
        <f t="shared" si="65"/>
        <v>0</v>
      </c>
      <c r="AH151">
        <v>136</v>
      </c>
      <c r="AI151" s="3">
        <f t="shared" si="53"/>
        <v>335540.58576518786</v>
      </c>
      <c r="AJ151" s="3">
        <f t="shared" si="54"/>
        <v>0</v>
      </c>
    </row>
    <row r="152" spans="2:36">
      <c r="B152">
        <v>137</v>
      </c>
      <c r="C152" s="3">
        <f t="shared" si="55"/>
        <v>8685452.0793337151</v>
      </c>
      <c r="D152">
        <f t="shared" si="56"/>
        <v>0.3</v>
      </c>
      <c r="E152" s="13">
        <f t="shared" si="44"/>
        <v>2.9285530376777613E-2</v>
      </c>
      <c r="F152" s="15">
        <f t="shared" si="57"/>
        <v>10200524.25042125</v>
      </c>
      <c r="G152" s="16">
        <f t="shared" si="58"/>
        <v>1.6745013828205054E-3</v>
      </c>
      <c r="H152" s="17">
        <f t="shared" si="45"/>
        <v>75888.540416645934</v>
      </c>
      <c r="I152" s="17">
        <f t="shared" si="46"/>
        <v>54284.075495835714</v>
      </c>
      <c r="J152" s="2">
        <f t="shared" si="59"/>
        <v>17080.791962824482</v>
      </c>
      <c r="K152" s="2">
        <f t="shared" si="60"/>
        <v>253857.85065348708</v>
      </c>
      <c r="L152" s="15">
        <f>K152/(1-SUM(G$16:G152))</f>
        <v>298727.76279477024</v>
      </c>
      <c r="M152" s="15">
        <f t="shared" si="61"/>
        <v>9901796.4876264799</v>
      </c>
      <c r="N152" s="2">
        <f t="shared" si="47"/>
        <v>270938.64261631155</v>
      </c>
      <c r="O152" s="3">
        <f t="shared" si="48"/>
        <v>325222.7181121473</v>
      </c>
      <c r="P152" s="3"/>
      <c r="Q152">
        <v>137</v>
      </c>
      <c r="R152" s="2">
        <v>1260455.3468993278</v>
      </c>
      <c r="S152" s="2">
        <v>1274794.7419354438</v>
      </c>
      <c r="T152" s="2">
        <v>1256214.9513254575</v>
      </c>
      <c r="U152" s="2">
        <v>1140128.0193424807</v>
      </c>
      <c r="V152" s="2">
        <v>978874.5548604693</v>
      </c>
      <c r="W152" s="2">
        <v>805787.55057217309</v>
      </c>
      <c r="X152" s="3">
        <f t="shared" si="49"/>
        <v>805787.55057217309</v>
      </c>
      <c r="Y152">
        <f t="shared" si="50"/>
        <v>300</v>
      </c>
      <c r="AA152" s="39">
        <f t="shared" si="62"/>
        <v>8685452.0793337543</v>
      </c>
      <c r="AB152" s="3">
        <f t="shared" si="51"/>
        <v>270938.64261631155</v>
      </c>
      <c r="AC152" s="46">
        <f t="shared" si="63"/>
        <v>54284.075495835968</v>
      </c>
      <c r="AD152" s="39">
        <f t="shared" si="64"/>
        <v>0</v>
      </c>
      <c r="AE152" s="3">
        <f t="shared" si="52"/>
        <v>0</v>
      </c>
      <c r="AF152" s="23">
        <f t="shared" si="65"/>
        <v>0</v>
      </c>
      <c r="AH152">
        <v>137</v>
      </c>
      <c r="AI152" s="3">
        <f t="shared" si="53"/>
        <v>325222.71811214753</v>
      </c>
      <c r="AJ152" s="3">
        <f t="shared" si="54"/>
        <v>0</v>
      </c>
    </row>
    <row r="153" spans="2:36">
      <c r="B153">
        <v>138</v>
      </c>
      <c r="C153" s="3">
        <f t="shared" si="55"/>
        <v>8414513.4367174041</v>
      </c>
      <c r="D153">
        <f t="shared" si="56"/>
        <v>0.3</v>
      </c>
      <c r="E153" s="13">
        <f t="shared" si="44"/>
        <v>2.9285530376777613E-2</v>
      </c>
      <c r="F153" s="15">
        <f t="shared" si="57"/>
        <v>9901796.4876264799</v>
      </c>
      <c r="G153" s="16">
        <f t="shared" si="58"/>
        <v>1.6858391526000194E-3</v>
      </c>
      <c r="H153" s="17">
        <f t="shared" si="45"/>
        <v>73666.104261024928</v>
      </c>
      <c r="I153" s="17">
        <f t="shared" si="46"/>
        <v>52590.708979483774</v>
      </c>
      <c r="J153" s="2">
        <f t="shared" si="59"/>
        <v>16692.836199918074</v>
      </c>
      <c r="K153" s="2">
        <f t="shared" si="60"/>
        <v>245934.63029518363</v>
      </c>
      <c r="L153" s="15">
        <f>K153/(1-SUM(G$16:G153))</f>
        <v>289979.36182305717</v>
      </c>
      <c r="M153" s="15">
        <f t="shared" si="61"/>
        <v>9611817.1258034222</v>
      </c>
      <c r="N153" s="2">
        <f t="shared" si="47"/>
        <v>262627.46649510169</v>
      </c>
      <c r="O153" s="3">
        <f t="shared" si="48"/>
        <v>315218.17547458544</v>
      </c>
      <c r="P153" s="3"/>
      <c r="Q153">
        <v>138</v>
      </c>
      <c r="R153" s="2">
        <v>1255435.2685122937</v>
      </c>
      <c r="S153" s="2">
        <v>1268798.0903312848</v>
      </c>
      <c r="T153" s="2">
        <v>1246102.4178405751</v>
      </c>
      <c r="U153" s="2">
        <v>1127357.6240300802</v>
      </c>
      <c r="V153" s="2">
        <v>964871.19728093268</v>
      </c>
      <c r="W153" s="2">
        <v>791743.24447860406</v>
      </c>
      <c r="X153" s="3">
        <f t="shared" si="49"/>
        <v>791743.24447860406</v>
      </c>
      <c r="Y153">
        <f t="shared" si="50"/>
        <v>300</v>
      </c>
      <c r="AA153" s="39">
        <f t="shared" si="62"/>
        <v>8414513.4367174432</v>
      </c>
      <c r="AB153" s="3">
        <f t="shared" si="51"/>
        <v>262627.46649510169</v>
      </c>
      <c r="AC153" s="46">
        <f t="shared" si="63"/>
        <v>52590.708979484014</v>
      </c>
      <c r="AD153" s="39">
        <f t="shared" si="64"/>
        <v>0</v>
      </c>
      <c r="AE153" s="3">
        <f t="shared" si="52"/>
        <v>0</v>
      </c>
      <c r="AF153" s="23">
        <f t="shared" si="65"/>
        <v>0</v>
      </c>
      <c r="AH153">
        <v>138</v>
      </c>
      <c r="AI153" s="3">
        <f t="shared" si="53"/>
        <v>315218.17547458573</v>
      </c>
      <c r="AJ153" s="3">
        <f t="shared" si="54"/>
        <v>0</v>
      </c>
    </row>
    <row r="154" spans="2:36">
      <c r="B154">
        <v>139</v>
      </c>
      <c r="C154" s="3">
        <f t="shared" si="55"/>
        <v>8151885.9702223018</v>
      </c>
      <c r="D154">
        <f t="shared" si="56"/>
        <v>0.3</v>
      </c>
      <c r="E154" s="13">
        <f t="shared" si="44"/>
        <v>2.9285530376777613E-2</v>
      </c>
      <c r="F154" s="15">
        <f t="shared" si="57"/>
        <v>9611817.1258034222</v>
      </c>
      <c r="G154" s="16">
        <f t="shared" si="58"/>
        <v>1.6972536885290822E-3</v>
      </c>
      <c r="H154" s="17">
        <f t="shared" si="45"/>
        <v>71508.753326949794</v>
      </c>
      <c r="I154" s="17">
        <f t="shared" si="46"/>
        <v>50949.287313889385</v>
      </c>
      <c r="J154" s="2">
        <f t="shared" si="59"/>
        <v>16313.692070236859</v>
      </c>
      <c r="K154" s="2">
        <f t="shared" si="60"/>
        <v>238254.54908429217</v>
      </c>
      <c r="L154" s="15">
        <f>K154/(1-SUM(G$16:G154))</f>
        <v>281487.16241374944</v>
      </c>
      <c r="M154" s="15">
        <f t="shared" si="61"/>
        <v>9330329.9633896723</v>
      </c>
      <c r="N154" s="2">
        <f t="shared" si="47"/>
        <v>254568.24115452904</v>
      </c>
      <c r="O154" s="3">
        <f t="shared" si="48"/>
        <v>305517.5284684184</v>
      </c>
      <c r="P154" s="3"/>
      <c r="Q154">
        <v>139</v>
      </c>
      <c r="R154" s="2">
        <v>1250440.0535071734</v>
      </c>
      <c r="S154" s="2">
        <v>1262833.171079305</v>
      </c>
      <c r="T154" s="2">
        <v>1236069.3586571428</v>
      </c>
      <c r="U154" s="2">
        <v>1114725.2333057111</v>
      </c>
      <c r="V154" s="2">
        <v>951061.87089640112</v>
      </c>
      <c r="W154" s="2">
        <v>777937.35456793802</v>
      </c>
      <c r="X154" s="3">
        <f t="shared" si="49"/>
        <v>777937.35456793802</v>
      </c>
      <c r="Y154">
        <f t="shared" si="50"/>
        <v>300</v>
      </c>
      <c r="AA154" s="39">
        <f t="shared" si="62"/>
        <v>8151885.9702223418</v>
      </c>
      <c r="AB154" s="3">
        <f t="shared" si="51"/>
        <v>254568.24115452904</v>
      </c>
      <c r="AC154" s="46">
        <f t="shared" si="63"/>
        <v>50949.287313889632</v>
      </c>
      <c r="AD154" s="39">
        <f t="shared" si="64"/>
        <v>0</v>
      </c>
      <c r="AE154" s="3">
        <f t="shared" si="52"/>
        <v>0</v>
      </c>
      <c r="AF154" s="23">
        <f t="shared" si="65"/>
        <v>0</v>
      </c>
      <c r="AH154">
        <v>139</v>
      </c>
      <c r="AI154" s="3">
        <f t="shared" si="53"/>
        <v>305517.52846841869</v>
      </c>
      <c r="AJ154" s="3">
        <f t="shared" si="54"/>
        <v>0</v>
      </c>
    </row>
    <row r="155" spans="2:36">
      <c r="B155">
        <v>140</v>
      </c>
      <c r="C155" s="3">
        <f t="shared" si="55"/>
        <v>7897317.7290677736</v>
      </c>
      <c r="D155">
        <f t="shared" si="56"/>
        <v>0.3</v>
      </c>
      <c r="E155" s="13">
        <f t="shared" si="44"/>
        <v>2.9285530376777613E-2</v>
      </c>
      <c r="F155" s="15">
        <f t="shared" si="57"/>
        <v>9330329.9633896723</v>
      </c>
      <c r="G155" s="16">
        <f t="shared" si="58"/>
        <v>1.7087455103784982E-3</v>
      </c>
      <c r="H155" s="17">
        <f t="shared" si="45"/>
        <v>69414.581559187893</v>
      </c>
      <c r="I155" s="17">
        <f t="shared" si="46"/>
        <v>49358.235806673583</v>
      </c>
      <c r="J155" s="2">
        <f t="shared" si="59"/>
        <v>15943.15943529208</v>
      </c>
      <c r="K155" s="2">
        <f t="shared" si="60"/>
        <v>230810.23436973462</v>
      </c>
      <c r="L155" s="15">
        <f>K155/(1-SUM(G$16:G155))</f>
        <v>273243.66156820871</v>
      </c>
      <c r="M155" s="15">
        <f t="shared" si="61"/>
        <v>9057086.3018214628</v>
      </c>
      <c r="N155" s="2">
        <f t="shared" si="47"/>
        <v>246753.39380502672</v>
      </c>
      <c r="O155" s="3">
        <f t="shared" si="48"/>
        <v>296111.62961170031</v>
      </c>
      <c r="P155" s="3"/>
      <c r="Q155">
        <v>140</v>
      </c>
      <c r="R155" s="2">
        <v>1245469.5907281842</v>
      </c>
      <c r="S155" s="2">
        <v>1256899.8223997615</v>
      </c>
      <c r="T155" s="2">
        <v>1226115.1512735956</v>
      </c>
      <c r="U155" s="2">
        <v>1102229.374370178</v>
      </c>
      <c r="V155" s="2">
        <v>937443.92728722352</v>
      </c>
      <c r="W155" s="2">
        <v>764365.89184700139</v>
      </c>
      <c r="X155" s="3">
        <f t="shared" si="49"/>
        <v>764365.89184700139</v>
      </c>
      <c r="Y155">
        <f t="shared" si="50"/>
        <v>300</v>
      </c>
      <c r="AA155" s="39">
        <f t="shared" si="62"/>
        <v>7897317.7290678127</v>
      </c>
      <c r="AB155" s="3">
        <f t="shared" si="51"/>
        <v>246753.39380502672</v>
      </c>
      <c r="AC155" s="46">
        <f t="shared" si="63"/>
        <v>49358.235806673823</v>
      </c>
      <c r="AD155" s="39">
        <f t="shared" si="64"/>
        <v>0</v>
      </c>
      <c r="AE155" s="3">
        <f t="shared" si="52"/>
        <v>0</v>
      </c>
      <c r="AF155" s="23">
        <f t="shared" si="65"/>
        <v>0</v>
      </c>
      <c r="AH155">
        <v>140</v>
      </c>
      <c r="AI155" s="3">
        <f t="shared" si="53"/>
        <v>296111.62961170054</v>
      </c>
      <c r="AJ155" s="3">
        <f t="shared" si="54"/>
        <v>0</v>
      </c>
    </row>
    <row r="156" spans="2:36">
      <c r="B156">
        <v>141</v>
      </c>
      <c r="C156" s="3">
        <f t="shared" si="55"/>
        <v>7650564.3352627475</v>
      </c>
      <c r="D156">
        <f t="shared" si="56"/>
        <v>0.3</v>
      </c>
      <c r="E156" s="13">
        <f t="shared" si="44"/>
        <v>2.9285530376777613E-2</v>
      </c>
      <c r="F156" s="15">
        <f t="shared" si="57"/>
        <v>9057086.3018214628</v>
      </c>
      <c r="G156" s="16">
        <f t="shared" si="58"/>
        <v>1.720315141438353E-3</v>
      </c>
      <c r="H156" s="17">
        <f t="shared" si="45"/>
        <v>67381.738722344977</v>
      </c>
      <c r="I156" s="17">
        <f t="shared" si="46"/>
        <v>47816.027095392172</v>
      </c>
      <c r="J156" s="2">
        <f t="shared" si="59"/>
        <v>15581.04270233736</v>
      </c>
      <c r="K156" s="2">
        <f t="shared" si="60"/>
        <v>223594.53514046743</v>
      </c>
      <c r="L156" s="15">
        <f>K156/(1-SUM(G$16:G156))</f>
        <v>265241.57601709099</v>
      </c>
      <c r="M156" s="15">
        <f t="shared" si="61"/>
        <v>8791844.7258043718</v>
      </c>
      <c r="N156" s="2">
        <f t="shared" si="47"/>
        <v>239175.57784280478</v>
      </c>
      <c r="O156" s="3">
        <f t="shared" si="48"/>
        <v>286991.60493819695</v>
      </c>
      <c r="P156" s="3"/>
      <c r="Q156">
        <v>141</v>
      </c>
      <c r="R156" s="2">
        <v>1240523.7695402112</v>
      </c>
      <c r="S156" s="2">
        <v>1250997.8833472084</v>
      </c>
      <c r="T156" s="2">
        <v>1216239.1780619535</v>
      </c>
      <c r="U156" s="2">
        <v>1089868.5900712213</v>
      </c>
      <c r="V156" s="2">
        <v>924014.7539196756</v>
      </c>
      <c r="W156" s="2">
        <v>751024.93351403612</v>
      </c>
      <c r="X156" s="3">
        <f t="shared" si="49"/>
        <v>751024.93351403612</v>
      </c>
      <c r="Y156">
        <f t="shared" si="50"/>
        <v>300</v>
      </c>
      <c r="AA156" s="39">
        <f t="shared" si="62"/>
        <v>7650564.3352627857</v>
      </c>
      <c r="AB156" s="3">
        <f t="shared" si="51"/>
        <v>239175.57784280478</v>
      </c>
      <c r="AC156" s="46">
        <f t="shared" si="63"/>
        <v>47816.027095392405</v>
      </c>
      <c r="AD156" s="39">
        <f t="shared" si="64"/>
        <v>0</v>
      </c>
      <c r="AE156" s="3">
        <f t="shared" si="52"/>
        <v>0</v>
      </c>
      <c r="AF156" s="23">
        <f t="shared" si="65"/>
        <v>0</v>
      </c>
      <c r="AH156">
        <v>141</v>
      </c>
      <c r="AI156" s="3">
        <f t="shared" si="53"/>
        <v>286991.60493819718</v>
      </c>
      <c r="AJ156" s="3">
        <f t="shared" si="54"/>
        <v>0</v>
      </c>
    </row>
    <row r="157" spans="2:36">
      <c r="B157">
        <v>142</v>
      </c>
      <c r="C157" s="3">
        <f t="shared" si="55"/>
        <v>7411388.7574199419</v>
      </c>
      <c r="D157">
        <f t="shared" si="56"/>
        <v>0.3</v>
      </c>
      <c r="E157" s="13">
        <f t="shared" si="44"/>
        <v>2.9285530376777613E-2</v>
      </c>
      <c r="F157" s="15">
        <f t="shared" si="57"/>
        <v>8791844.7258043718</v>
      </c>
      <c r="G157" s="16">
        <f t="shared" si="58"/>
        <v>1.7319631085418417E-3</v>
      </c>
      <c r="H157" s="17">
        <f t="shared" si="45"/>
        <v>65408.428766151621</v>
      </c>
      <c r="I157" s="17">
        <f t="shared" si="46"/>
        <v>46321.179733874633</v>
      </c>
      <c r="J157" s="2">
        <f t="shared" si="59"/>
        <v>15227.150721121336</v>
      </c>
      <c r="K157" s="2">
        <f t="shared" si="60"/>
        <v>216600.51540453461</v>
      </c>
      <c r="L157" s="15">
        <f>K157/(1-SUM(G$16:G157))</f>
        <v>257473.83578545807</v>
      </c>
      <c r="M157" s="15">
        <f t="shared" si="61"/>
        <v>8534370.8900189139</v>
      </c>
      <c r="N157" s="2">
        <f t="shared" si="47"/>
        <v>231827.66612565596</v>
      </c>
      <c r="O157" s="3">
        <f t="shared" si="48"/>
        <v>278148.84585953061</v>
      </c>
      <c r="P157" s="3"/>
      <c r="Q157">
        <v>142</v>
      </c>
      <c r="R157" s="2">
        <v>1235602.4798264215</v>
      </c>
      <c r="S157" s="2">
        <v>1245127.193806211</v>
      </c>
      <c r="T157" s="2">
        <v>1206440.8262296692</v>
      </c>
      <c r="U157" s="2">
        <v>1077641.4387375596</v>
      </c>
      <c r="V157" s="2">
        <v>910771.77366146678</v>
      </c>
      <c r="W157" s="2">
        <v>737910.62186559569</v>
      </c>
      <c r="X157" s="3">
        <f t="shared" si="49"/>
        <v>737910.62186559569</v>
      </c>
      <c r="Y157">
        <f t="shared" si="50"/>
        <v>300</v>
      </c>
      <c r="AA157" s="39">
        <f t="shared" si="62"/>
        <v>7411388.7574199811</v>
      </c>
      <c r="AB157" s="3">
        <f t="shared" si="51"/>
        <v>231827.66612565596</v>
      </c>
      <c r="AC157" s="46">
        <f t="shared" si="63"/>
        <v>46321.17973387488</v>
      </c>
      <c r="AD157" s="39">
        <f t="shared" si="64"/>
        <v>0</v>
      </c>
      <c r="AE157" s="3">
        <f t="shared" si="52"/>
        <v>0</v>
      </c>
      <c r="AF157" s="23">
        <f t="shared" si="65"/>
        <v>0</v>
      </c>
      <c r="AH157">
        <v>142</v>
      </c>
      <c r="AI157" s="3">
        <f t="shared" si="53"/>
        <v>278148.84585953085</v>
      </c>
      <c r="AJ157" s="3">
        <f t="shared" si="54"/>
        <v>0</v>
      </c>
    </row>
    <row r="158" spans="2:36">
      <c r="B158">
        <v>143</v>
      </c>
      <c r="C158" s="3">
        <f t="shared" si="55"/>
        <v>7179561.0912942858</v>
      </c>
      <c r="D158">
        <f t="shared" si="56"/>
        <v>0.3</v>
      </c>
      <c r="E158" s="13">
        <f t="shared" si="44"/>
        <v>2.9285530376777613E-2</v>
      </c>
      <c r="F158" s="15">
        <f t="shared" si="57"/>
        <v>8534370.8900189139</v>
      </c>
      <c r="G158" s="16">
        <f t="shared" si="58"/>
        <v>1.7436899420892604E-3</v>
      </c>
      <c r="H158" s="17">
        <f t="shared" si="45"/>
        <v>63492.908238623182</v>
      </c>
      <c r="I158" s="17">
        <f t="shared" si="46"/>
        <v>44872.256820589282</v>
      </c>
      <c r="J158" s="2">
        <f t="shared" si="59"/>
        <v>14881.29668298535</v>
      </c>
      <c r="K158" s="2">
        <f t="shared" si="60"/>
        <v>209821.44776497403</v>
      </c>
      <c r="L158" s="15">
        <f>K158/(1-SUM(G$16:G158))</f>
        <v>249933.57794633761</v>
      </c>
      <c r="M158" s="15">
        <f t="shared" si="61"/>
        <v>8284437.312072576</v>
      </c>
      <c r="N158" s="2">
        <f t="shared" si="47"/>
        <v>224702.74444795938</v>
      </c>
      <c r="O158" s="3">
        <f t="shared" si="48"/>
        <v>269575.00126854866</v>
      </c>
      <c r="P158" s="3"/>
      <c r="Q158">
        <v>143</v>
      </c>
      <c r="R158" s="2">
        <v>1230705.611985889</v>
      </c>
      <c r="S158" s="2">
        <v>1239287.5944870794</v>
      </c>
      <c r="T158" s="2">
        <v>1196719.4877817731</v>
      </c>
      <c r="U158" s="2">
        <v>1065546.4940146906</v>
      </c>
      <c r="V158" s="2">
        <v>897712.44430377625</v>
      </c>
      <c r="W158" s="2">
        <v>725019.16322144517</v>
      </c>
      <c r="X158" s="3">
        <f t="shared" si="49"/>
        <v>725019.16322144517</v>
      </c>
      <c r="Y158">
        <f t="shared" si="50"/>
        <v>300</v>
      </c>
      <c r="AA158" s="39">
        <f t="shared" si="62"/>
        <v>7179561.091294325</v>
      </c>
      <c r="AB158" s="3">
        <f t="shared" si="51"/>
        <v>224702.74444795938</v>
      </c>
      <c r="AC158" s="46">
        <f t="shared" si="63"/>
        <v>44872.25682058953</v>
      </c>
      <c r="AD158" s="39">
        <f t="shared" si="64"/>
        <v>0</v>
      </c>
      <c r="AE158" s="3">
        <f t="shared" si="52"/>
        <v>0</v>
      </c>
      <c r="AF158" s="23">
        <f t="shared" si="65"/>
        <v>0</v>
      </c>
      <c r="AH158">
        <v>143</v>
      </c>
      <c r="AI158" s="3">
        <f t="shared" si="53"/>
        <v>269575.00126854889</v>
      </c>
      <c r="AJ158" s="3">
        <f t="shared" si="54"/>
        <v>0</v>
      </c>
    </row>
    <row r="159" spans="2:36">
      <c r="B159">
        <v>144</v>
      </c>
      <c r="C159" s="3">
        <f t="shared" si="55"/>
        <v>6954858.3468463263</v>
      </c>
      <c r="D159">
        <f t="shared" si="56"/>
        <v>0.3</v>
      </c>
      <c r="E159" s="13">
        <f t="shared" si="44"/>
        <v>2.9285530376777613E-2</v>
      </c>
      <c r="F159" s="15">
        <f t="shared" si="57"/>
        <v>8284437.312072576</v>
      </c>
      <c r="G159" s="16">
        <f t="shared" si="58"/>
        <v>1.7554961760721571E-3</v>
      </c>
      <c r="H159" s="17">
        <f t="shared" si="45"/>
        <v>61633.484745691007</v>
      </c>
      <c r="I159" s="17">
        <f t="shared" si="46"/>
        <v>43467.864667789538</v>
      </c>
      <c r="J159" s="2">
        <f t="shared" si="59"/>
        <v>14543.298022252908</v>
      </c>
      <c r="K159" s="2">
        <f t="shared" si="60"/>
        <v>203250.8071867442</v>
      </c>
      <c r="L159" s="15">
        <f>K159/(1-SUM(G$16:G159))</f>
        <v>242614.14055721342</v>
      </c>
      <c r="M159" s="15">
        <f t="shared" si="61"/>
        <v>8041823.1715153623</v>
      </c>
      <c r="N159" s="2">
        <f t="shared" si="47"/>
        <v>217794.10520899712</v>
      </c>
      <c r="O159" s="3">
        <f t="shared" si="48"/>
        <v>261261.96987678666</v>
      </c>
      <c r="P159" s="3"/>
      <c r="Q159">
        <v>144</v>
      </c>
      <c r="R159" s="2">
        <v>1225833.0569312284</v>
      </c>
      <c r="S159" s="2">
        <v>1233478.9269216261</v>
      </c>
      <c r="T159" s="2">
        <v>1187074.559483316</v>
      </c>
      <c r="U159" s="2">
        <v>1053582.344702434</v>
      </c>
      <c r="V159" s="2">
        <v>884834.2580897311</v>
      </c>
      <c r="W159" s="2">
        <v>712346.82686716481</v>
      </c>
      <c r="X159" s="3">
        <f t="shared" si="49"/>
        <v>712346.82686716481</v>
      </c>
      <c r="Y159">
        <f t="shared" si="50"/>
        <v>300</v>
      </c>
      <c r="AA159" s="39">
        <f t="shared" si="62"/>
        <v>6954858.3468463654</v>
      </c>
      <c r="AB159" s="3">
        <f t="shared" si="51"/>
        <v>217794.10520899712</v>
      </c>
      <c r="AC159" s="46">
        <f t="shared" si="63"/>
        <v>43467.864667789785</v>
      </c>
      <c r="AD159" s="39">
        <f t="shared" si="64"/>
        <v>0</v>
      </c>
      <c r="AE159" s="3">
        <f t="shared" si="52"/>
        <v>0</v>
      </c>
      <c r="AF159" s="23">
        <f t="shared" si="65"/>
        <v>0</v>
      </c>
      <c r="AH159">
        <v>144</v>
      </c>
      <c r="AI159" s="3">
        <f t="shared" si="53"/>
        <v>261261.9698767869</v>
      </c>
      <c r="AJ159" s="3">
        <f t="shared" si="54"/>
        <v>0</v>
      </c>
    </row>
    <row r="160" spans="2:36">
      <c r="B160">
        <v>145</v>
      </c>
      <c r="C160" s="3">
        <f t="shared" si="55"/>
        <v>6737064.2416373296</v>
      </c>
      <c r="D160">
        <f t="shared" si="56"/>
        <v>0.3</v>
      </c>
      <c r="E160" s="13">
        <f t="shared" si="44"/>
        <v>2.9285530376777613E-2</v>
      </c>
      <c r="F160" s="15">
        <f t="shared" si="57"/>
        <v>8041823.1715153623</v>
      </c>
      <c r="G160" s="16">
        <f t="shared" si="58"/>
        <v>1.7673823480976456E-3</v>
      </c>
      <c r="H160" s="17">
        <f t="shared" si="45"/>
        <v>59828.515455944413</v>
      </c>
      <c r="I160" s="17">
        <f t="shared" si="46"/>
        <v>42106.651510233307</v>
      </c>
      <c r="J160" s="2">
        <f t="shared" si="59"/>
        <v>14212.976319858877</v>
      </c>
      <c r="K160" s="2">
        <f t="shared" si="60"/>
        <v>196882.26494901261</v>
      </c>
      <c r="L160" s="15">
        <f>K160/(1-SUM(G$16:G160))</f>
        <v>235509.05677408937</v>
      </c>
      <c r="M160" s="15">
        <f t="shared" si="61"/>
        <v>7806314.1147412732</v>
      </c>
      <c r="N160" s="2">
        <f t="shared" si="47"/>
        <v>211095.24126887147</v>
      </c>
      <c r="O160" s="3">
        <f t="shared" si="48"/>
        <v>253201.89277910476</v>
      </c>
      <c r="P160" s="3"/>
      <c r="Q160">
        <v>145</v>
      </c>
      <c r="R160" s="2">
        <v>1220984.7060862412</v>
      </c>
      <c r="S160" s="2">
        <v>1227701.0334589435</v>
      </c>
      <c r="T160" s="2">
        <v>1177505.4428221055</v>
      </c>
      <c r="U160" s="2">
        <v>1041747.5945941948</v>
      </c>
      <c r="V160" s="2">
        <v>872134.74124923698</v>
      </c>
      <c r="W160" s="2">
        <v>699889.944014168</v>
      </c>
      <c r="X160" s="3">
        <f t="shared" si="49"/>
        <v>699889.944014168</v>
      </c>
      <c r="Y160">
        <f t="shared" si="50"/>
        <v>300</v>
      </c>
      <c r="AA160" s="39">
        <f t="shared" si="62"/>
        <v>6737064.2416373687</v>
      </c>
      <c r="AB160" s="3">
        <f t="shared" si="51"/>
        <v>211095.24126887147</v>
      </c>
      <c r="AC160" s="46">
        <f t="shared" si="63"/>
        <v>42106.651510233554</v>
      </c>
      <c r="AD160" s="39">
        <f t="shared" si="64"/>
        <v>0</v>
      </c>
      <c r="AE160" s="3">
        <f t="shared" si="52"/>
        <v>0</v>
      </c>
      <c r="AF160" s="23">
        <f t="shared" si="65"/>
        <v>0</v>
      </c>
      <c r="AH160">
        <v>145</v>
      </c>
      <c r="AI160" s="3">
        <f t="shared" si="53"/>
        <v>253201.89277910502</v>
      </c>
      <c r="AJ160" s="3">
        <f t="shared" si="54"/>
        <v>0</v>
      </c>
    </row>
    <row r="161" spans="2:36">
      <c r="B161">
        <v>146</v>
      </c>
      <c r="C161" s="3">
        <f t="shared" si="55"/>
        <v>6525969.0003684582</v>
      </c>
      <c r="D161">
        <f t="shared" si="56"/>
        <v>0.3</v>
      </c>
      <c r="E161" s="13">
        <f t="shared" si="44"/>
        <v>2.9285530376777613E-2</v>
      </c>
      <c r="F161" s="15">
        <f t="shared" si="57"/>
        <v>7806314.1147412732</v>
      </c>
      <c r="G161" s="16">
        <f t="shared" si="58"/>
        <v>1.7793489994128906E-3</v>
      </c>
      <c r="H161" s="17">
        <f t="shared" si="45"/>
        <v>58076.405649161818</v>
      </c>
      <c r="I161" s="17">
        <f t="shared" si="46"/>
        <v>40787.306252302864</v>
      </c>
      <c r="J161" s="2">
        <f t="shared" si="59"/>
        <v>13890.15720916761</v>
      </c>
      <c r="K161" s="2">
        <f t="shared" si="60"/>
        <v>190709.68277731223</v>
      </c>
      <c r="L161" s="15">
        <f>K161/(1-SUM(G$16:G161))</f>
        <v>228612.04913792555</v>
      </c>
      <c r="M161" s="15">
        <f t="shared" si="61"/>
        <v>7577702.0656033475</v>
      </c>
      <c r="N161" s="2">
        <f t="shared" si="47"/>
        <v>204599.83998647984</v>
      </c>
      <c r="O161" s="3">
        <f t="shared" si="48"/>
        <v>245387.14623878271</v>
      </c>
      <c r="P161" s="3"/>
      <c r="Q161">
        <v>146</v>
      </c>
      <c r="R161" s="2">
        <v>1216160.4513835749</v>
      </c>
      <c r="S161" s="2">
        <v>1221953.7572612059</v>
      </c>
      <c r="T161" s="2">
        <v>1168011.5439717323</v>
      </c>
      <c r="U161" s="2">
        <v>1030040.8623179309</v>
      </c>
      <c r="V161" s="2">
        <v>859611.45354008104</v>
      </c>
      <c r="W161" s="2">
        <v>687644.90677684871</v>
      </c>
      <c r="X161" s="3">
        <f t="shared" si="49"/>
        <v>687644.90677684871</v>
      </c>
      <c r="Y161">
        <f t="shared" si="50"/>
        <v>300</v>
      </c>
      <c r="AA161" s="39">
        <f t="shared" si="62"/>
        <v>6525969.0003684973</v>
      </c>
      <c r="AB161" s="3">
        <f t="shared" si="51"/>
        <v>204599.83998647984</v>
      </c>
      <c r="AC161" s="46">
        <f t="shared" si="63"/>
        <v>40787.306252303104</v>
      </c>
      <c r="AD161" s="39">
        <f t="shared" si="64"/>
        <v>0</v>
      </c>
      <c r="AE161" s="3">
        <f t="shared" si="52"/>
        <v>0</v>
      </c>
      <c r="AF161" s="23">
        <f t="shared" si="65"/>
        <v>0</v>
      </c>
      <c r="AH161">
        <v>146</v>
      </c>
      <c r="AI161" s="3">
        <f t="shared" si="53"/>
        <v>245387.14623878294</v>
      </c>
      <c r="AJ161" s="3">
        <f t="shared" si="54"/>
        <v>0</v>
      </c>
    </row>
    <row r="162" spans="2:36">
      <c r="B162">
        <v>147</v>
      </c>
      <c r="C162" s="3">
        <f t="shared" si="55"/>
        <v>6321369.1603819784</v>
      </c>
      <c r="D162">
        <f t="shared" si="56"/>
        <v>0.3</v>
      </c>
      <c r="E162" s="13">
        <f t="shared" si="44"/>
        <v>2.9285530376777613E-2</v>
      </c>
      <c r="F162" s="15">
        <f t="shared" si="57"/>
        <v>7577702.0656033475</v>
      </c>
      <c r="G162" s="16">
        <f t="shared" si="58"/>
        <v>1.7913966749297486E-3</v>
      </c>
      <c r="H162" s="17">
        <f t="shared" si="45"/>
        <v>56375.607307349208</v>
      </c>
      <c r="I162" s="17">
        <f t="shared" si="46"/>
        <v>39508.557252387363</v>
      </c>
      <c r="J162" s="2">
        <f t="shared" si="59"/>
        <v>13574.670283930125</v>
      </c>
      <c r="K162" s="2">
        <f t="shared" si="60"/>
        <v>184727.10715023684</v>
      </c>
      <c r="L162" s="15">
        <f>K162/(1-SUM(G$16:G162))</f>
        <v>221917.02402839946</v>
      </c>
      <c r="M162" s="15">
        <f t="shared" si="61"/>
        <v>7355785.0415749485</v>
      </c>
      <c r="N162" s="2">
        <f t="shared" si="47"/>
        <v>198301.77743416696</v>
      </c>
      <c r="O162" s="3">
        <f t="shared" si="48"/>
        <v>237810.33468655433</v>
      </c>
      <c r="P162" s="3"/>
      <c r="Q162">
        <v>147</v>
      </c>
      <c r="R162" s="2">
        <v>1211360.1852623872</v>
      </c>
      <c r="S162" s="2">
        <v>1216236.9422994901</v>
      </c>
      <c r="T162" s="2">
        <v>1158592.2737548898</v>
      </c>
      <c r="U162" s="2">
        <v>1018460.7811788076</v>
      </c>
      <c r="V162" s="2">
        <v>847261.98779521638</v>
      </c>
      <c r="W162" s="2">
        <v>675608.16716657288</v>
      </c>
      <c r="X162" s="3">
        <f t="shared" si="49"/>
        <v>675608.16716657288</v>
      </c>
      <c r="Y162">
        <f t="shared" si="50"/>
        <v>300</v>
      </c>
      <c r="AA162" s="39">
        <f t="shared" si="62"/>
        <v>6321369.1603820175</v>
      </c>
      <c r="AB162" s="3">
        <f t="shared" si="51"/>
        <v>198301.77743416696</v>
      </c>
      <c r="AC162" s="46">
        <f t="shared" si="63"/>
        <v>39508.557252387611</v>
      </c>
      <c r="AD162" s="39">
        <f t="shared" si="64"/>
        <v>0</v>
      </c>
      <c r="AE162" s="3">
        <f t="shared" si="52"/>
        <v>0</v>
      </c>
      <c r="AF162" s="23">
        <f t="shared" si="65"/>
        <v>0</v>
      </c>
      <c r="AH162">
        <v>147</v>
      </c>
      <c r="AI162" s="3">
        <f t="shared" si="53"/>
        <v>237810.33468655456</v>
      </c>
      <c r="AJ162" s="3">
        <f t="shared" si="54"/>
        <v>0</v>
      </c>
    </row>
    <row r="163" spans="2:36">
      <c r="B163">
        <v>148</v>
      </c>
      <c r="C163" s="3">
        <f t="shared" si="55"/>
        <v>6123067.3829478109</v>
      </c>
      <c r="D163">
        <f t="shared" si="56"/>
        <v>0.3</v>
      </c>
      <c r="E163" s="13">
        <f t="shared" si="44"/>
        <v>2.9285530376777613E-2</v>
      </c>
      <c r="F163" s="15">
        <f t="shared" si="57"/>
        <v>7355785.0415749485</v>
      </c>
      <c r="G163" s="16">
        <f t="shared" si="58"/>
        <v>1.8035259232495858E-3</v>
      </c>
      <c r="H163" s="17">
        <f t="shared" si="45"/>
        <v>54724.617747040546</v>
      </c>
      <c r="I163" s="17">
        <f t="shared" si="46"/>
        <v>38269.171143423817</v>
      </c>
      <c r="J163" s="2">
        <f t="shared" si="59"/>
        <v>13266.349008331952</v>
      </c>
      <c r="K163" s="2">
        <f t="shared" si="60"/>
        <v>178928.76377550187</v>
      </c>
      <c r="L163" s="15">
        <f>K163/(1-SUM(G$16:G163))</f>
        <v>215418.06628009165</v>
      </c>
      <c r="M163" s="15">
        <f t="shared" si="61"/>
        <v>7140366.9752948564</v>
      </c>
      <c r="N163" s="2">
        <f t="shared" si="47"/>
        <v>192195.11278383381</v>
      </c>
      <c r="O163" s="3">
        <f t="shared" si="48"/>
        <v>230464.28392725764</v>
      </c>
      <c r="P163" s="3"/>
      <c r="Q163">
        <v>148</v>
      </c>
      <c r="R163" s="2">
        <v>1206583.8006660286</v>
      </c>
      <c r="S163" s="2">
        <v>1210550.4333496194</v>
      </c>
      <c r="T163" s="2">
        <v>1149247.0476069769</v>
      </c>
      <c r="U163" s="2">
        <v>1007005.9990035184</v>
      </c>
      <c r="V163" s="2">
        <v>835083.96947615035</v>
      </c>
      <c r="W163" s="2">
        <v>663776.23610224086</v>
      </c>
      <c r="X163" s="3">
        <f t="shared" si="49"/>
        <v>663776.23610224086</v>
      </c>
      <c r="Y163">
        <f t="shared" si="50"/>
        <v>300</v>
      </c>
      <c r="AA163" s="39">
        <f t="shared" si="62"/>
        <v>6123067.382947851</v>
      </c>
      <c r="AB163" s="3">
        <f t="shared" si="51"/>
        <v>192195.11278383381</v>
      </c>
      <c r="AC163" s="46">
        <f t="shared" si="63"/>
        <v>38269.171143424064</v>
      </c>
      <c r="AD163" s="39">
        <f t="shared" si="64"/>
        <v>0</v>
      </c>
      <c r="AE163" s="3">
        <f t="shared" si="52"/>
        <v>0</v>
      </c>
      <c r="AF163" s="23">
        <f t="shared" si="65"/>
        <v>0</v>
      </c>
      <c r="AH163">
        <v>148</v>
      </c>
      <c r="AI163" s="3">
        <f t="shared" si="53"/>
        <v>230464.28392725787</v>
      </c>
      <c r="AJ163" s="3">
        <f t="shared" si="54"/>
        <v>0</v>
      </c>
    </row>
    <row r="164" spans="2:36">
      <c r="B164">
        <v>149</v>
      </c>
      <c r="C164" s="3">
        <f t="shared" si="55"/>
        <v>5930872.2701639775</v>
      </c>
      <c r="D164">
        <f t="shared" si="56"/>
        <v>0.3</v>
      </c>
      <c r="E164" s="13">
        <f t="shared" si="44"/>
        <v>2.9285530376777613E-2</v>
      </c>
      <c r="F164" s="15">
        <f t="shared" si="57"/>
        <v>7140366.9752948564</v>
      </c>
      <c r="G164" s="16">
        <f t="shared" si="58"/>
        <v>1.8157372966882551E-3</v>
      </c>
      <c r="H164" s="17">
        <f t="shared" si="45"/>
        <v>53121.978291652013</v>
      </c>
      <c r="I164" s="17">
        <f t="shared" si="46"/>
        <v>37067.951688524859</v>
      </c>
      <c r="J164" s="2">
        <f t="shared" si="59"/>
        <v>12965.030629083976</v>
      </c>
      <c r="K164" s="2">
        <f t="shared" si="60"/>
        <v>173309.05223035128</v>
      </c>
      <c r="L164" s="15">
        <f>K164/(1-SUM(G$16:G164))</f>
        <v>209109.4339563394</v>
      </c>
      <c r="M164" s="15">
        <f t="shared" si="61"/>
        <v>6931257.5413385173</v>
      </c>
      <c r="N164" s="2">
        <f t="shared" si="47"/>
        <v>186274.08285943526</v>
      </c>
      <c r="O164" s="3">
        <f t="shared" si="48"/>
        <v>223342.03454796012</v>
      </c>
      <c r="P164" s="3"/>
      <c r="Q164">
        <v>149</v>
      </c>
      <c r="R164" s="2">
        <v>1201831.1910397301</v>
      </c>
      <c r="S164" s="2">
        <v>1204894.0759880284</v>
      </c>
      <c r="T164" s="2">
        <v>1139975.2855399875</v>
      </c>
      <c r="U164" s="2">
        <v>995675.17798625655</v>
      </c>
      <c r="V164" s="2">
        <v>823075.05623235065</v>
      </c>
      <c r="W164" s="2">
        <v>652145.68243714608</v>
      </c>
      <c r="X164" s="3">
        <f t="shared" si="49"/>
        <v>652145.68243714608</v>
      </c>
      <c r="Y164">
        <f t="shared" si="50"/>
        <v>300</v>
      </c>
      <c r="AA164" s="39">
        <f t="shared" si="62"/>
        <v>5930872.2701640176</v>
      </c>
      <c r="AB164" s="3">
        <f t="shared" si="51"/>
        <v>186274.08285943526</v>
      </c>
      <c r="AC164" s="46">
        <f t="shared" si="63"/>
        <v>37067.951688525107</v>
      </c>
      <c r="AD164" s="39">
        <f t="shared" si="64"/>
        <v>0</v>
      </c>
      <c r="AE164" s="3">
        <f t="shared" si="52"/>
        <v>0</v>
      </c>
      <c r="AF164" s="23">
        <f t="shared" si="65"/>
        <v>0</v>
      </c>
      <c r="AH164">
        <v>149</v>
      </c>
      <c r="AI164" s="3">
        <f t="shared" si="53"/>
        <v>223342.03454796039</v>
      </c>
      <c r="AJ164" s="3">
        <f t="shared" si="54"/>
        <v>0</v>
      </c>
    </row>
    <row r="165" spans="2:36">
      <c r="B165">
        <v>150</v>
      </c>
      <c r="C165" s="3">
        <f t="shared" si="55"/>
        <v>5744598.1873045424</v>
      </c>
      <c r="D165">
        <f t="shared" si="56"/>
        <v>0.3</v>
      </c>
      <c r="E165" s="13">
        <f t="shared" si="44"/>
        <v>2.9285530376777613E-2</v>
      </c>
      <c r="F165" s="15">
        <f t="shared" si="57"/>
        <v>6931257.5413385173</v>
      </c>
      <c r="G165" s="16">
        <f t="shared" si="58"/>
        <v>1.8280313513012484E-3</v>
      </c>
      <c r="H165" s="17">
        <f t="shared" si="45"/>
        <v>51566.272982717317</v>
      </c>
      <c r="I165" s="17">
        <f t="shared" si="46"/>
        <v>35903.738670653387</v>
      </c>
      <c r="J165" s="2">
        <f t="shared" si="59"/>
        <v>12670.556089510019</v>
      </c>
      <c r="K165" s="2">
        <f t="shared" si="60"/>
        <v>167862.54076143878</v>
      </c>
      <c r="L165" s="15">
        <f>K165/(1-SUM(G$16:G165))</f>
        <v>202985.55327614021</v>
      </c>
      <c r="M165" s="15">
        <f t="shared" si="61"/>
        <v>6728271.9880623771</v>
      </c>
      <c r="N165" s="2">
        <f t="shared" si="47"/>
        <v>180533.09685094879</v>
      </c>
      <c r="O165" s="3">
        <f t="shared" si="48"/>
        <v>216436.83552160219</v>
      </c>
      <c r="P165" s="3"/>
      <c r="Q165">
        <v>150</v>
      </c>
      <c r="R165" s="2">
        <v>1197102.2503283019</v>
      </c>
      <c r="S165" s="2">
        <v>1199267.7165876487</v>
      </c>
      <c r="T165" s="2">
        <v>1130776.412106683</v>
      </c>
      <c r="U165" s="2">
        <v>984466.99453631986</v>
      </c>
      <c r="V165" s="2">
        <v>811232.93746658973</v>
      </c>
      <c r="W165" s="2">
        <v>640713.13200186263</v>
      </c>
      <c r="X165" s="3">
        <f t="shared" si="49"/>
        <v>640713.13200186263</v>
      </c>
      <c r="Y165">
        <f t="shared" si="50"/>
        <v>300</v>
      </c>
      <c r="AA165" s="39">
        <f t="shared" si="62"/>
        <v>5744598.1873045824</v>
      </c>
      <c r="AB165" s="3">
        <f t="shared" si="51"/>
        <v>180533.09685094879</v>
      </c>
      <c r="AC165" s="46">
        <f t="shared" si="63"/>
        <v>35903.738670653642</v>
      </c>
      <c r="AD165" s="39">
        <f t="shared" si="64"/>
        <v>0</v>
      </c>
      <c r="AE165" s="3">
        <f t="shared" si="52"/>
        <v>0</v>
      </c>
      <c r="AF165" s="23">
        <f t="shared" si="65"/>
        <v>0</v>
      </c>
      <c r="AH165">
        <v>150</v>
      </c>
      <c r="AI165" s="3">
        <f t="shared" si="53"/>
        <v>216436.83552160242</v>
      </c>
      <c r="AJ165" s="3">
        <f t="shared" si="54"/>
        <v>0</v>
      </c>
    </row>
    <row r="166" spans="2:36">
      <c r="B166">
        <v>151</v>
      </c>
      <c r="C166" s="3">
        <f t="shared" si="55"/>
        <v>5564065.0904535931</v>
      </c>
      <c r="D166">
        <f t="shared" si="56"/>
        <v>0.3</v>
      </c>
      <c r="E166" s="13">
        <f t="shared" si="44"/>
        <v>2.9285530376777613E-2</v>
      </c>
      <c r="F166" s="15">
        <f t="shared" si="57"/>
        <v>6728271.9880623771</v>
      </c>
      <c r="G166" s="16">
        <f t="shared" si="58"/>
        <v>1.8404086469090174E-3</v>
      </c>
      <c r="H166" s="17">
        <f t="shared" si="45"/>
        <v>50056.127328864721</v>
      </c>
      <c r="I166" s="17">
        <f t="shared" si="46"/>
        <v>34775.406815334958</v>
      </c>
      <c r="J166" s="2">
        <f t="shared" si="59"/>
        <v>12382.769945585724</v>
      </c>
      <c r="K166" s="2">
        <f t="shared" si="60"/>
        <v>162583.96123945646</v>
      </c>
      <c r="L166" s="15">
        <f>K166/(1-SUM(G$16:G166))</f>
        <v>197041.01368962479</v>
      </c>
      <c r="M166" s="15">
        <f t="shared" si="61"/>
        <v>6531230.974372752</v>
      </c>
      <c r="N166" s="2">
        <f t="shared" si="47"/>
        <v>174966.73118504218</v>
      </c>
      <c r="O166" s="3">
        <f t="shared" si="48"/>
        <v>209742.13800037713</v>
      </c>
      <c r="P166" s="3"/>
      <c r="Q166">
        <v>151</v>
      </c>
      <c r="R166" s="2">
        <v>1192396.8729738472</v>
      </c>
      <c r="S166" s="2">
        <v>1193671.2023138171</v>
      </c>
      <c r="T166" s="2">
        <v>1121649.8563650451</v>
      </c>
      <c r="U166" s="2">
        <v>973380.13912733039</v>
      </c>
      <c r="V166" s="2">
        <v>799555.33390614856</v>
      </c>
      <c r="W166" s="2">
        <v>629475.26666289824</v>
      </c>
      <c r="X166" s="3">
        <f t="shared" si="49"/>
        <v>629475.26666289824</v>
      </c>
      <c r="Y166">
        <f t="shared" si="50"/>
        <v>300</v>
      </c>
      <c r="AA166" s="39">
        <f t="shared" si="62"/>
        <v>5564065.090453634</v>
      </c>
      <c r="AB166" s="3">
        <f t="shared" si="51"/>
        <v>174966.73118504218</v>
      </c>
      <c r="AC166" s="46">
        <f t="shared" si="63"/>
        <v>34775.406815335213</v>
      </c>
      <c r="AD166" s="39">
        <f t="shared" si="64"/>
        <v>0</v>
      </c>
      <c r="AE166" s="3">
        <f t="shared" si="52"/>
        <v>0</v>
      </c>
      <c r="AF166" s="23">
        <f t="shared" si="65"/>
        <v>0</v>
      </c>
      <c r="AH166">
        <v>151</v>
      </c>
      <c r="AI166" s="3">
        <f t="shared" si="53"/>
        <v>209742.1380003774</v>
      </c>
      <c r="AJ166" s="3">
        <f t="shared" si="54"/>
        <v>0</v>
      </c>
    </row>
    <row r="167" spans="2:36">
      <c r="B167">
        <v>152</v>
      </c>
      <c r="C167" s="3">
        <f t="shared" si="55"/>
        <v>5389098.3592685508</v>
      </c>
      <c r="D167">
        <f t="shared" si="56"/>
        <v>0.3</v>
      </c>
      <c r="E167" s="13">
        <f t="shared" si="44"/>
        <v>2.9285530376777613E-2</v>
      </c>
      <c r="F167" s="15">
        <f t="shared" si="57"/>
        <v>6531230.974372752</v>
      </c>
      <c r="G167" s="16">
        <f t="shared" si="58"/>
        <v>1.8528697471224642E-3</v>
      </c>
      <c r="H167" s="17">
        <f t="shared" si="45"/>
        <v>48590.207091431388</v>
      </c>
      <c r="I167" s="17">
        <f t="shared" si="46"/>
        <v>33681.864745428444</v>
      </c>
      <c r="J167" s="2">
        <f t="shared" si="59"/>
        <v>12101.520283884447</v>
      </c>
      <c r="K167" s="2">
        <f t="shared" si="60"/>
        <v>157468.20426392264</v>
      </c>
      <c r="L167" s="15">
        <f>K167/(1-SUM(G$16:G167))</f>
        <v>191270.56309774623</v>
      </c>
      <c r="M167" s="15">
        <f t="shared" si="61"/>
        <v>6339960.4112750059</v>
      </c>
      <c r="N167" s="2">
        <f t="shared" si="47"/>
        <v>169569.7245478071</v>
      </c>
      <c r="O167" s="3">
        <f t="shared" si="48"/>
        <v>203251.58929323553</v>
      </c>
      <c r="P167" s="3"/>
      <c r="Q167">
        <v>152</v>
      </c>
      <c r="R167" s="2">
        <v>1187714.9539134817</v>
      </c>
      <c r="S167" s="2">
        <v>1188104.3811202026</v>
      </c>
      <c r="T167" s="2">
        <v>1112595.0518430064</v>
      </c>
      <c r="U167" s="2">
        <v>962413.31614805199</v>
      </c>
      <c r="V167" s="2">
        <v>788039.99717979738</v>
      </c>
      <c r="W167" s="2">
        <v>618428.82339685329</v>
      </c>
      <c r="X167" s="3">
        <f t="shared" si="49"/>
        <v>618428.82339685329</v>
      </c>
      <c r="Y167">
        <f t="shared" si="50"/>
        <v>300</v>
      </c>
      <c r="AA167" s="39">
        <f t="shared" si="62"/>
        <v>5389098.3592685917</v>
      </c>
      <c r="AB167" s="3">
        <f t="shared" si="51"/>
        <v>169569.7245478071</v>
      </c>
      <c r="AC167" s="46">
        <f t="shared" si="63"/>
        <v>33681.864745428698</v>
      </c>
      <c r="AD167" s="39">
        <f t="shared" si="64"/>
        <v>0</v>
      </c>
      <c r="AE167" s="3">
        <f t="shared" si="52"/>
        <v>0</v>
      </c>
      <c r="AF167" s="23">
        <f t="shared" si="65"/>
        <v>0</v>
      </c>
      <c r="AH167">
        <v>152</v>
      </c>
      <c r="AI167" s="3">
        <f t="shared" si="53"/>
        <v>203251.5892932358</v>
      </c>
      <c r="AJ167" s="3">
        <f t="shared" si="54"/>
        <v>0</v>
      </c>
    </row>
    <row r="168" spans="2:36">
      <c r="B168">
        <v>153</v>
      </c>
      <c r="C168" s="3">
        <f t="shared" si="55"/>
        <v>5219528.6347207436</v>
      </c>
      <c r="D168">
        <f t="shared" si="56"/>
        <v>0.3</v>
      </c>
      <c r="E168" s="13">
        <f t="shared" si="44"/>
        <v>2.9285530376777613E-2</v>
      </c>
      <c r="F168" s="15">
        <f t="shared" si="57"/>
        <v>6339960.4112750059</v>
      </c>
      <c r="G168" s="16">
        <f t="shared" si="58"/>
        <v>1.8654152193686062E-3</v>
      </c>
      <c r="H168" s="17">
        <f t="shared" si="45"/>
        <v>47167.217105641343</v>
      </c>
      <c r="I168" s="17">
        <f t="shared" si="46"/>
        <v>32622.053967004646</v>
      </c>
      <c r="J168" s="2">
        <f t="shared" si="59"/>
        <v>11826.658641386844</v>
      </c>
      <c r="K168" s="2">
        <f t="shared" si="60"/>
        <v>152510.3144136768</v>
      </c>
      <c r="L168" s="15">
        <f>K168/(1-SUM(G$16:G168))</f>
        <v>185669.10321196381</v>
      </c>
      <c r="M168" s="15">
        <f t="shared" si="61"/>
        <v>6154291.3080630424</v>
      </c>
      <c r="N168" s="2">
        <f t="shared" si="47"/>
        <v>164336.97305506363</v>
      </c>
      <c r="O168" s="3">
        <f t="shared" si="48"/>
        <v>196959.02702206827</v>
      </c>
      <c r="P168" s="3"/>
      <c r="Q168">
        <v>153</v>
      </c>
      <c r="R168" s="2">
        <v>1183056.3885770647</v>
      </c>
      <c r="S168" s="2">
        <v>1182567.1017447568</v>
      </c>
      <c r="T168" s="2">
        <v>1103611.4365034567</v>
      </c>
      <c r="U168" s="2">
        <v>951565.24375479086</v>
      </c>
      <c r="V168" s="2">
        <v>776684.70940048178</v>
      </c>
      <c r="W168" s="2">
        <v>607570.59337983117</v>
      </c>
      <c r="X168" s="3">
        <f t="shared" si="49"/>
        <v>607570.59337983117</v>
      </c>
      <c r="Y168">
        <f t="shared" si="50"/>
        <v>300</v>
      </c>
      <c r="AA168" s="39">
        <f t="shared" si="62"/>
        <v>5219528.6347207846</v>
      </c>
      <c r="AB168" s="3">
        <f t="shared" si="51"/>
        <v>164336.97305506363</v>
      </c>
      <c r="AC168" s="46">
        <f t="shared" si="63"/>
        <v>32622.053967004904</v>
      </c>
      <c r="AD168" s="39">
        <f t="shared" si="64"/>
        <v>0</v>
      </c>
      <c r="AE168" s="3">
        <f t="shared" si="52"/>
        <v>0</v>
      </c>
      <c r="AF168" s="23">
        <f t="shared" si="65"/>
        <v>0</v>
      </c>
      <c r="AH168">
        <v>153</v>
      </c>
      <c r="AI168" s="3">
        <f t="shared" si="53"/>
        <v>196959.02702206853</v>
      </c>
      <c r="AJ168" s="3">
        <f t="shared" si="54"/>
        <v>0</v>
      </c>
    </row>
    <row r="169" spans="2:36">
      <c r="B169">
        <v>154</v>
      </c>
      <c r="C169" s="3">
        <f t="shared" si="55"/>
        <v>5055191.6616656799</v>
      </c>
      <c r="D169">
        <f t="shared" si="56"/>
        <v>0.3</v>
      </c>
      <c r="E169" s="13">
        <f t="shared" si="44"/>
        <v>2.9285530376777613E-2</v>
      </c>
      <c r="F169" s="15">
        <f t="shared" si="57"/>
        <v>6154291.3080630424</v>
      </c>
      <c r="G169" s="16">
        <f t="shared" si="58"/>
        <v>1.8780456349164144E-3</v>
      </c>
      <c r="H169" s="17">
        <f t="shared" si="45"/>
        <v>45785.900136305994</v>
      </c>
      <c r="I169" s="17">
        <f t="shared" si="46"/>
        <v>31594.947885410496</v>
      </c>
      <c r="J169" s="2">
        <f t="shared" si="59"/>
        <v>11558.039927111828</v>
      </c>
      <c r="K169" s="2">
        <f t="shared" si="60"/>
        <v>147705.48563876172</v>
      </c>
      <c r="L169" s="15">
        <f>K169/(1-SUM(G$16:G169))</f>
        <v>180231.68504982081</v>
      </c>
      <c r="M169" s="15">
        <f t="shared" si="61"/>
        <v>5974059.6230132217</v>
      </c>
      <c r="N169" s="2">
        <f t="shared" si="47"/>
        <v>159263.52556587354</v>
      </c>
      <c r="O169" s="3">
        <f t="shared" si="48"/>
        <v>190858.47345128405</v>
      </c>
      <c r="P169" s="3"/>
      <c r="Q169">
        <v>154</v>
      </c>
      <c r="R169" s="2">
        <v>1178421.0728849443</v>
      </c>
      <c r="S169" s="2">
        <v>1177059.2137056831</v>
      </c>
      <c r="T169" s="2">
        <v>1094698.4527095244</v>
      </c>
      <c r="U169" s="2">
        <v>940834.65372535912</v>
      </c>
      <c r="V169" s="2">
        <v>765487.28275362856</v>
      </c>
      <c r="W169" s="2">
        <v>596897.42109184875</v>
      </c>
      <c r="X169" s="3">
        <f t="shared" si="49"/>
        <v>596897.42109184875</v>
      </c>
      <c r="Y169">
        <f t="shared" si="50"/>
        <v>300</v>
      </c>
      <c r="AA169" s="39">
        <f t="shared" si="62"/>
        <v>5055191.6616657209</v>
      </c>
      <c r="AB169" s="3">
        <f t="shared" si="51"/>
        <v>159263.52556587354</v>
      </c>
      <c r="AC169" s="46">
        <f t="shared" si="63"/>
        <v>31594.947885410755</v>
      </c>
      <c r="AD169" s="39">
        <f t="shared" si="64"/>
        <v>0</v>
      </c>
      <c r="AE169" s="3">
        <f t="shared" si="52"/>
        <v>0</v>
      </c>
      <c r="AF169" s="23">
        <f t="shared" si="65"/>
        <v>0</v>
      </c>
      <c r="AH169">
        <v>154</v>
      </c>
      <c r="AI169" s="3">
        <f t="shared" si="53"/>
        <v>190858.47345128428</v>
      </c>
      <c r="AJ169" s="3">
        <f t="shared" si="54"/>
        <v>0</v>
      </c>
    </row>
    <row r="170" spans="2:36">
      <c r="B170">
        <v>155</v>
      </c>
      <c r="C170" s="3">
        <f t="shared" si="55"/>
        <v>4895928.1360998061</v>
      </c>
      <c r="D170">
        <f t="shared" si="56"/>
        <v>0.3</v>
      </c>
      <c r="E170" s="13">
        <f t="shared" si="44"/>
        <v>2.9285530376777613E-2</v>
      </c>
      <c r="F170" s="15">
        <f t="shared" si="57"/>
        <v>5974059.6230132217</v>
      </c>
      <c r="G170" s="16">
        <f t="shared" si="58"/>
        <v>1.8907615689028282E-3</v>
      </c>
      <c r="H170" s="17">
        <f t="shared" si="45"/>
        <v>44445.03576703609</v>
      </c>
      <c r="I170" s="17">
        <f t="shared" si="46"/>
        <v>30599.550850623786</v>
      </c>
      <c r="J170" s="2">
        <f t="shared" si="59"/>
        <v>11295.522345527517</v>
      </c>
      <c r="K170" s="2">
        <f t="shared" si="60"/>
        <v>143049.05678949956</v>
      </c>
      <c r="L170" s="15">
        <f>K170/(1-SUM(G$16:G170))</f>
        <v>174953.50456243646</v>
      </c>
      <c r="M170" s="15">
        <f t="shared" si="61"/>
        <v>5799106.1184507851</v>
      </c>
      <c r="N170" s="2">
        <f t="shared" si="47"/>
        <v>154344.57913502707</v>
      </c>
      <c r="O170" s="3">
        <f t="shared" si="48"/>
        <v>184944.12998565086</v>
      </c>
      <c r="P170" s="3"/>
      <c r="Q170">
        <v>155</v>
      </c>
      <c r="R170" s="2">
        <v>1173808.9032457082</v>
      </c>
      <c r="S170" s="2">
        <v>1171580.5672974288</v>
      </c>
      <c r="T170" s="2">
        <v>1085855.5471901298</v>
      </c>
      <c r="U170" s="2">
        <v>930220.29131458618</v>
      </c>
      <c r="V170" s="2">
        <v>754445.55909100594</v>
      </c>
      <c r="W170" s="2">
        <v>586406.20343600085</v>
      </c>
      <c r="X170" s="3">
        <f t="shared" si="49"/>
        <v>586406.20343600085</v>
      </c>
      <c r="Y170">
        <f t="shared" si="50"/>
        <v>300</v>
      </c>
      <c r="AA170" s="39">
        <f t="shared" si="62"/>
        <v>4895928.136099847</v>
      </c>
      <c r="AB170" s="3">
        <f t="shared" si="51"/>
        <v>154344.57913502707</v>
      </c>
      <c r="AC170" s="46">
        <f t="shared" si="63"/>
        <v>30599.550850624044</v>
      </c>
      <c r="AD170" s="39">
        <f t="shared" si="64"/>
        <v>0</v>
      </c>
      <c r="AE170" s="3">
        <f t="shared" si="52"/>
        <v>0</v>
      </c>
      <c r="AF170" s="23">
        <f t="shared" si="65"/>
        <v>0</v>
      </c>
      <c r="AH170">
        <v>155</v>
      </c>
      <c r="AI170" s="3">
        <f t="shared" si="53"/>
        <v>184944.12998565112</v>
      </c>
      <c r="AJ170" s="3">
        <f t="shared" si="54"/>
        <v>0</v>
      </c>
    </row>
    <row r="171" spans="2:36">
      <c r="B171">
        <v>156</v>
      </c>
      <c r="C171" s="3">
        <f t="shared" si="55"/>
        <v>4741583.5569647793</v>
      </c>
      <c r="D171">
        <f t="shared" si="56"/>
        <v>0.3</v>
      </c>
      <c r="E171" s="13">
        <f t="shared" si="44"/>
        <v>2.9285530376777613E-2</v>
      </c>
      <c r="F171" s="15">
        <f t="shared" si="57"/>
        <v>5799106.1184507851</v>
      </c>
      <c r="G171" s="16">
        <f t="shared" si="58"/>
        <v>1.9035636003589412E-3</v>
      </c>
      <c r="H171" s="17">
        <f t="shared" si="45"/>
        <v>43143.439321983577</v>
      </c>
      <c r="I171" s="17">
        <f t="shared" si="46"/>
        <v>29634.89723102987</v>
      </c>
      <c r="J171" s="2">
        <f t="shared" si="59"/>
        <v>11038.967321701741</v>
      </c>
      <c r="K171" s="2">
        <f t="shared" si="60"/>
        <v>138536.50727869335</v>
      </c>
      <c r="L171" s="15">
        <f>K171/(1-SUM(G$16:G171))</f>
        <v>169829.89839004955</v>
      </c>
      <c r="M171" s="15">
        <f t="shared" si="61"/>
        <v>5629276.2200607359</v>
      </c>
      <c r="N171" s="2">
        <f t="shared" si="47"/>
        <v>149575.47460039507</v>
      </c>
      <c r="O171" s="3">
        <f t="shared" si="48"/>
        <v>179210.37183142494</v>
      </c>
      <c r="P171" s="3"/>
      <c r="Q171">
        <v>156</v>
      </c>
      <c r="R171" s="2">
        <v>1169219.776553947</v>
      </c>
      <c r="S171" s="2">
        <v>1166131.0135866951</v>
      </c>
      <c r="T171" s="2">
        <v>1077082.1710058055</v>
      </c>
      <c r="U171" s="2">
        <v>919720.91511136363</v>
      </c>
      <c r="V171" s="2">
        <v>743557.40953005373</v>
      </c>
      <c r="W171" s="2">
        <v>576093.8888721352</v>
      </c>
      <c r="X171" s="3">
        <f t="shared" si="49"/>
        <v>576093.8888721352</v>
      </c>
      <c r="Y171">
        <f t="shared" si="50"/>
        <v>300</v>
      </c>
      <c r="AA171" s="39">
        <f t="shared" si="62"/>
        <v>4741583.5569648203</v>
      </c>
      <c r="AB171" s="3">
        <f t="shared" si="51"/>
        <v>149575.47460039507</v>
      </c>
      <c r="AC171" s="46">
        <f t="shared" si="63"/>
        <v>29634.897231030129</v>
      </c>
      <c r="AD171" s="39">
        <f t="shared" si="64"/>
        <v>0</v>
      </c>
      <c r="AE171" s="3">
        <f t="shared" si="52"/>
        <v>0</v>
      </c>
      <c r="AF171" s="23">
        <f t="shared" si="65"/>
        <v>0</v>
      </c>
      <c r="AH171">
        <v>156</v>
      </c>
      <c r="AI171" s="3">
        <f t="shared" si="53"/>
        <v>179210.3718314252</v>
      </c>
      <c r="AJ171" s="3">
        <f t="shared" si="54"/>
        <v>0</v>
      </c>
    </row>
    <row r="172" spans="2:36">
      <c r="B172">
        <v>157</v>
      </c>
      <c r="C172" s="3">
        <f t="shared" si="55"/>
        <v>4592008.082364385</v>
      </c>
      <c r="D172">
        <f t="shared" si="56"/>
        <v>0.3</v>
      </c>
      <c r="E172" s="13">
        <f t="shared" si="44"/>
        <v>2.9285530376777613E-2</v>
      </c>
      <c r="F172" s="15">
        <f t="shared" si="57"/>
        <v>5629276.2200607359</v>
      </c>
      <c r="G172" s="16">
        <f t="shared" si="58"/>
        <v>1.9164523122363719E-3</v>
      </c>
      <c r="H172" s="17">
        <f t="shared" si="45"/>
        <v>41879.960819160944</v>
      </c>
      <c r="I172" s="17">
        <f t="shared" si="46"/>
        <v>28700.050514777406</v>
      </c>
      <c r="J172" s="2">
        <f t="shared" si="59"/>
        <v>10788.239428152621</v>
      </c>
      <c r="K172" s="2">
        <f t="shared" si="60"/>
        <v>134163.45287300542</v>
      </c>
      <c r="L172" s="15">
        <f>K172/(1-SUM(G$16:G172))</f>
        <v>164856.33974186273</v>
      </c>
      <c r="M172" s="15">
        <f t="shared" si="61"/>
        <v>5464419.8803188736</v>
      </c>
      <c r="N172" s="2">
        <f t="shared" si="47"/>
        <v>144951.69230115804</v>
      </c>
      <c r="O172" s="3">
        <f t="shared" si="48"/>
        <v>173651.74281593543</v>
      </c>
      <c r="P172" s="3"/>
      <c r="Q172">
        <v>157</v>
      </c>
      <c r="R172" s="2">
        <v>1164653.5901880297</v>
      </c>
      <c r="S172" s="2">
        <v>1160710.4044084698</v>
      </c>
      <c r="T172" s="2">
        <v>1068377.7795147889</v>
      </c>
      <c r="U172" s="2">
        <v>909335.29689720389</v>
      </c>
      <c r="V172" s="2">
        <v>732820.73405861645</v>
      </c>
      <c r="W172" s="2">
        <v>565957.4765648006</v>
      </c>
      <c r="X172" s="3">
        <f t="shared" si="49"/>
        <v>565957.4765648006</v>
      </c>
      <c r="Y172">
        <f t="shared" si="50"/>
        <v>300</v>
      </c>
      <c r="AA172" s="39">
        <f t="shared" si="62"/>
        <v>4592008.0823644251</v>
      </c>
      <c r="AB172" s="3">
        <f t="shared" si="51"/>
        <v>144951.69230115804</v>
      </c>
      <c r="AC172" s="46">
        <f t="shared" si="63"/>
        <v>28700.050514777657</v>
      </c>
      <c r="AD172" s="39">
        <f t="shared" si="64"/>
        <v>0</v>
      </c>
      <c r="AE172" s="3">
        <f t="shared" si="52"/>
        <v>0</v>
      </c>
      <c r="AF172" s="23">
        <f t="shared" si="65"/>
        <v>0</v>
      </c>
      <c r="AH172">
        <v>157</v>
      </c>
      <c r="AI172" s="3">
        <f t="shared" si="53"/>
        <v>173651.74281593569</v>
      </c>
      <c r="AJ172" s="3">
        <f t="shared" si="54"/>
        <v>0</v>
      </c>
    </row>
    <row r="173" spans="2:36">
      <c r="B173">
        <v>158</v>
      </c>
      <c r="C173" s="3">
        <f t="shared" si="55"/>
        <v>4447056.3900632272</v>
      </c>
      <c r="D173">
        <f t="shared" si="56"/>
        <v>0.3</v>
      </c>
      <c r="E173" s="13">
        <f t="shared" si="44"/>
        <v>2.9285530376777613E-2</v>
      </c>
      <c r="F173" s="15">
        <f t="shared" si="57"/>
        <v>5464419.8803188736</v>
      </c>
      <c r="G173" s="16">
        <f t="shared" si="58"/>
        <v>1.9294282914338059E-3</v>
      </c>
      <c r="H173" s="17">
        <f t="shared" si="45"/>
        <v>40653.483954413139</v>
      </c>
      <c r="I173" s="17">
        <f t="shared" si="46"/>
        <v>27794.10243789517</v>
      </c>
      <c r="J173" s="2">
        <f t="shared" si="59"/>
        <v>10543.206313360566</v>
      </c>
      <c r="K173" s="2">
        <f t="shared" si="60"/>
        <v>129925.64160968109</v>
      </c>
      <c r="L173" s="15">
        <f>K173/(1-SUM(G$16:G173))</f>
        <v>160028.43439654805</v>
      </c>
      <c r="M173" s="15">
        <f t="shared" si="61"/>
        <v>5304391.4459223254</v>
      </c>
      <c r="N173" s="2">
        <f t="shared" si="47"/>
        <v>140468.84792304164</v>
      </c>
      <c r="O173" s="3">
        <f t="shared" si="48"/>
        <v>168262.95036093681</v>
      </c>
      <c r="P173" s="3"/>
      <c r="Q173">
        <v>158</v>
      </c>
      <c r="R173" s="2">
        <v>1160110.2420078851</v>
      </c>
      <c r="S173" s="2">
        <v>1155318.5923620798</v>
      </c>
      <c r="T173" s="2">
        <v>1059741.8323393757</v>
      </c>
      <c r="U173" s="2">
        <v>899062.2215062984</v>
      </c>
      <c r="V173" s="2">
        <v>722233.46114500356</v>
      </c>
      <c r="W173" s="2">
        <v>555994.01554523234</v>
      </c>
      <c r="X173" s="3">
        <f t="shared" si="49"/>
        <v>555994.01554523234</v>
      </c>
      <c r="Y173">
        <f t="shared" si="50"/>
        <v>300</v>
      </c>
      <c r="AA173" s="39">
        <f t="shared" si="62"/>
        <v>4447056.3900632672</v>
      </c>
      <c r="AB173" s="3">
        <f t="shared" si="51"/>
        <v>140468.84792304164</v>
      </c>
      <c r="AC173" s="46">
        <f t="shared" si="63"/>
        <v>27794.102437895417</v>
      </c>
      <c r="AD173" s="39">
        <f t="shared" si="64"/>
        <v>0</v>
      </c>
      <c r="AE173" s="3">
        <f t="shared" si="52"/>
        <v>0</v>
      </c>
      <c r="AF173" s="23">
        <f t="shared" si="65"/>
        <v>0</v>
      </c>
      <c r="AH173">
        <v>158</v>
      </c>
      <c r="AI173" s="3">
        <f t="shared" si="53"/>
        <v>168262.95036093704</v>
      </c>
      <c r="AJ173" s="3">
        <f t="shared" si="54"/>
        <v>0</v>
      </c>
    </row>
    <row r="174" spans="2:36">
      <c r="B174">
        <v>159</v>
      </c>
      <c r="C174" s="3">
        <f t="shared" si="55"/>
        <v>4306587.5421401858</v>
      </c>
      <c r="D174">
        <f t="shared" si="56"/>
        <v>0.3</v>
      </c>
      <c r="E174" s="13">
        <f t="shared" si="44"/>
        <v>2.9285530376777613E-2</v>
      </c>
      <c r="F174" s="15">
        <f t="shared" si="57"/>
        <v>5304391.4459223254</v>
      </c>
      <c r="G174" s="16">
        <f t="shared" si="58"/>
        <v>1.9424921288237222E-3</v>
      </c>
      <c r="H174" s="17">
        <f t="shared" si="45"/>
        <v>39462.925115144317</v>
      </c>
      <c r="I174" s="17">
        <f t="shared" si="46"/>
        <v>26916.172138376161</v>
      </c>
      <c r="J174" s="2">
        <f t="shared" si="59"/>
        <v>10303.738631904</v>
      </c>
      <c r="K174" s="2">
        <f t="shared" si="60"/>
        <v>125818.94983489945</v>
      </c>
      <c r="L174" s="15">
        <f>K174/(1-SUM(G$16:G174))</f>
        <v>155341.91681987979</v>
      </c>
      <c r="M174" s="15">
        <f t="shared" si="61"/>
        <v>5149049.5291024456</v>
      </c>
      <c r="N174" s="2">
        <f t="shared" si="47"/>
        <v>136122.68846680346</v>
      </c>
      <c r="O174" s="3">
        <f t="shared" si="48"/>
        <v>163038.86060517962</v>
      </c>
      <c r="P174" s="3"/>
      <c r="Q174">
        <v>159</v>
      </c>
      <c r="R174" s="2">
        <v>1155589.6303527979</v>
      </c>
      <c r="S174" s="2">
        <v>1149955.4308072629</v>
      </c>
      <c r="T174" s="2">
        <v>1051173.793332539</v>
      </c>
      <c r="U174" s="2">
        <v>888900.48668705951</v>
      </c>
      <c r="V174" s="2">
        <v>711793.54735330597</v>
      </c>
      <c r="W174" s="2">
        <v>546200.60388714459</v>
      </c>
      <c r="X174" s="3">
        <f t="shared" si="49"/>
        <v>546200.60388714459</v>
      </c>
      <c r="Y174">
        <f t="shared" si="50"/>
        <v>300</v>
      </c>
      <c r="AA174" s="39">
        <f t="shared" si="62"/>
        <v>4306587.5421402259</v>
      </c>
      <c r="AB174" s="3">
        <f t="shared" si="51"/>
        <v>136122.68846680346</v>
      </c>
      <c r="AC174" s="46">
        <f t="shared" si="63"/>
        <v>26916.172138376409</v>
      </c>
      <c r="AD174" s="39">
        <f t="shared" si="64"/>
        <v>0</v>
      </c>
      <c r="AE174" s="3">
        <f t="shared" si="52"/>
        <v>0</v>
      </c>
      <c r="AF174" s="23">
        <f t="shared" si="65"/>
        <v>0</v>
      </c>
      <c r="AH174">
        <v>159</v>
      </c>
      <c r="AI174" s="3">
        <f t="shared" si="53"/>
        <v>163038.86060517986</v>
      </c>
      <c r="AJ174" s="3">
        <f t="shared" si="54"/>
        <v>0</v>
      </c>
    </row>
    <row r="175" spans="2:36">
      <c r="B175">
        <v>160</v>
      </c>
      <c r="C175" s="3">
        <f t="shared" si="55"/>
        <v>4170464.8536733822</v>
      </c>
      <c r="D175">
        <f t="shared" si="56"/>
        <v>0.3</v>
      </c>
      <c r="E175" s="13">
        <f t="shared" si="44"/>
        <v>2.9285530376777613E-2</v>
      </c>
      <c r="F175" s="15">
        <f t="shared" si="57"/>
        <v>5149049.5291024456</v>
      </c>
      <c r="G175" s="16">
        <f t="shared" si="58"/>
        <v>1.9556444192793E-3</v>
      </c>
      <c r="H175" s="17">
        <f t="shared" si="45"/>
        <v>38307.232422928239</v>
      </c>
      <c r="I175" s="17">
        <f t="shared" si="46"/>
        <v>26065.405335458636</v>
      </c>
      <c r="J175" s="2">
        <f t="shared" si="59"/>
        <v>10069.709976181904</v>
      </c>
      <c r="K175" s="2">
        <f t="shared" si="60"/>
        <v>121839.37836014242</v>
      </c>
      <c r="L175" s="15">
        <f>K175/(1-SUM(G$16:G175))</f>
        <v>150792.64639606435</v>
      </c>
      <c r="M175" s="15">
        <f t="shared" si="61"/>
        <v>4998256.8827063814</v>
      </c>
      <c r="N175" s="2">
        <f t="shared" si="47"/>
        <v>131909.08833632432</v>
      </c>
      <c r="O175" s="3">
        <f t="shared" si="48"/>
        <v>157974.49367178296</v>
      </c>
      <c r="P175" s="3"/>
      <c r="Q175">
        <v>160</v>
      </c>
      <c r="R175" s="2">
        <v>1151091.6540392132</v>
      </c>
      <c r="S175" s="2">
        <v>1144620.7738602627</v>
      </c>
      <c r="T175" s="2">
        <v>1042673.1305448096</v>
      </c>
      <c r="U175" s="2">
        <v>878848.90296513098</v>
      </c>
      <c r="V175" s="2">
        <v>701498.97696389793</v>
      </c>
      <c r="W175" s="2">
        <v>536574.3878961025</v>
      </c>
      <c r="X175" s="3">
        <f t="shared" si="49"/>
        <v>536574.3878961025</v>
      </c>
      <c r="Y175">
        <f t="shared" si="50"/>
        <v>300</v>
      </c>
      <c r="AA175" s="39">
        <f t="shared" si="62"/>
        <v>4170464.8536734222</v>
      </c>
      <c r="AB175" s="3">
        <f t="shared" si="51"/>
        <v>131909.08833632432</v>
      </c>
      <c r="AC175" s="46">
        <f t="shared" si="63"/>
        <v>26065.405335458887</v>
      </c>
      <c r="AD175" s="39">
        <f t="shared" si="64"/>
        <v>0</v>
      </c>
      <c r="AE175" s="3">
        <f t="shared" si="52"/>
        <v>0</v>
      </c>
      <c r="AF175" s="23">
        <f t="shared" si="65"/>
        <v>0</v>
      </c>
      <c r="AH175">
        <v>160</v>
      </c>
      <c r="AI175" s="3">
        <f t="shared" si="53"/>
        <v>157974.49367178322</v>
      </c>
      <c r="AJ175" s="3">
        <f t="shared" si="54"/>
        <v>0</v>
      </c>
    </row>
    <row r="176" spans="2:36">
      <c r="B176">
        <v>161</v>
      </c>
      <c r="C176" s="3">
        <f t="shared" si="55"/>
        <v>4038555.7653370579</v>
      </c>
      <c r="D176">
        <f t="shared" si="56"/>
        <v>0.3</v>
      </c>
      <c r="E176" s="13">
        <f t="shared" si="44"/>
        <v>2.9285530376777613E-2</v>
      </c>
      <c r="F176" s="15">
        <f t="shared" si="57"/>
        <v>4998256.8827063814</v>
      </c>
      <c r="G176" s="16">
        <f t="shared" si="58"/>
        <v>1.9688857617015036E-3</v>
      </c>
      <c r="H176" s="17">
        <f t="shared" si="45"/>
        <v>37185.384804156274</v>
      </c>
      <c r="I176" s="17">
        <f t="shared" si="46"/>
        <v>25240.97353335661</v>
      </c>
      <c r="J176" s="2">
        <f t="shared" si="59"/>
        <v>9840.9968096871362</v>
      </c>
      <c r="K176" s="2">
        <f t="shared" si="60"/>
        <v>117983.04873308091</v>
      </c>
      <c r="L176" s="15">
        <f>K176/(1-SUM(G$16:G176))</f>
        <v>146376.60376943773</v>
      </c>
      <c r="M176" s="15">
        <f t="shared" si="61"/>
        <v>4851880.278936944</v>
      </c>
      <c r="N176" s="2">
        <f t="shared" si="47"/>
        <v>127824.04554276804</v>
      </c>
      <c r="O176" s="3">
        <f t="shared" si="48"/>
        <v>153065.01907612465</v>
      </c>
      <c r="P176" s="3"/>
      <c r="Q176">
        <v>161</v>
      </c>
      <c r="R176" s="2">
        <v>1146616.2123585497</v>
      </c>
      <c r="S176" s="2">
        <v>1139314.4763899394</v>
      </c>
      <c r="T176" s="2">
        <v>1034239.3161914154</v>
      </c>
      <c r="U176" s="2">
        <v>868906.29350784817</v>
      </c>
      <c r="V176" s="2">
        <v>691347.76159905421</v>
      </c>
      <c r="W176" s="2">
        <v>527112.56131225149</v>
      </c>
      <c r="X176" s="3">
        <f t="shared" si="49"/>
        <v>527112.56131225149</v>
      </c>
      <c r="Y176">
        <f t="shared" si="50"/>
        <v>300</v>
      </c>
      <c r="AA176" s="39">
        <f t="shared" si="62"/>
        <v>4038555.7653370979</v>
      </c>
      <c r="AB176" s="3">
        <f t="shared" si="51"/>
        <v>127824.04554276804</v>
      </c>
      <c r="AC176" s="46">
        <f t="shared" si="63"/>
        <v>25240.973533356864</v>
      </c>
      <c r="AD176" s="39">
        <f t="shared" si="64"/>
        <v>0</v>
      </c>
      <c r="AE176" s="3">
        <f t="shared" si="52"/>
        <v>0</v>
      </c>
      <c r="AF176" s="23">
        <f t="shared" si="65"/>
        <v>0</v>
      </c>
      <c r="AH176">
        <v>161</v>
      </c>
      <c r="AI176" s="3">
        <f t="shared" si="53"/>
        <v>153065.01907612491</v>
      </c>
      <c r="AJ176" s="3">
        <f t="shared" si="54"/>
        <v>0</v>
      </c>
    </row>
    <row r="177" spans="2:36">
      <c r="B177">
        <v>162</v>
      </c>
      <c r="C177" s="3">
        <f t="shared" si="55"/>
        <v>3910731.7197942901</v>
      </c>
      <c r="D177">
        <f t="shared" si="56"/>
        <v>0.3</v>
      </c>
      <c r="E177" s="13">
        <f t="shared" si="44"/>
        <v>2.9285530376777613E-2</v>
      </c>
      <c r="F177" s="15">
        <f t="shared" si="57"/>
        <v>4851880.278936944</v>
      </c>
      <c r="G177" s="16">
        <f t="shared" si="58"/>
        <v>1.9822167590463576E-3</v>
      </c>
      <c r="H177" s="17">
        <f t="shared" si="45"/>
        <v>36096.391087901982</v>
      </c>
      <c r="I177" s="17">
        <f t="shared" si="46"/>
        <v>24442.07324871431</v>
      </c>
      <c r="J177" s="2">
        <f t="shared" si="59"/>
        <v>9617.4784017953261</v>
      </c>
      <c r="K177" s="2">
        <f t="shared" si="60"/>
        <v>114246.19961957965</v>
      </c>
      <c r="L177" s="15">
        <f>K177/(1-SUM(G$16:G177))</f>
        <v>142089.88729329832</v>
      </c>
      <c r="M177" s="15">
        <f t="shared" si="61"/>
        <v>4709790.3916436452</v>
      </c>
      <c r="N177" s="2">
        <f t="shared" si="47"/>
        <v>123863.67802137497</v>
      </c>
      <c r="O177" s="3">
        <f t="shared" si="48"/>
        <v>148305.7512700893</v>
      </c>
      <c r="P177" s="3"/>
      <c r="Q177">
        <v>162</v>
      </c>
      <c r="R177" s="2">
        <v>1142163.2050750256</v>
      </c>
      <c r="S177" s="2">
        <v>1134036.394013904</v>
      </c>
      <c r="T177" s="2">
        <v>1025871.8266196778</v>
      </c>
      <c r="U177" s="2">
        <v>859071.49399013794</v>
      </c>
      <c r="V177" s="2">
        <v>681337.93985361408</v>
      </c>
      <c r="W177" s="2">
        <v>517812.36452618206</v>
      </c>
      <c r="X177" s="3">
        <f t="shared" si="49"/>
        <v>517812.36452618206</v>
      </c>
      <c r="Y177">
        <f t="shared" si="50"/>
        <v>300</v>
      </c>
      <c r="AA177" s="39">
        <f t="shared" si="62"/>
        <v>3910731.7197943297</v>
      </c>
      <c r="AB177" s="3">
        <f t="shared" si="51"/>
        <v>123863.67802137497</v>
      </c>
      <c r="AC177" s="46">
        <f t="shared" si="63"/>
        <v>24442.073248714558</v>
      </c>
      <c r="AD177" s="39">
        <f t="shared" si="64"/>
        <v>0</v>
      </c>
      <c r="AE177" s="3">
        <f t="shared" si="52"/>
        <v>0</v>
      </c>
      <c r="AF177" s="23">
        <f t="shared" si="65"/>
        <v>0</v>
      </c>
      <c r="AH177">
        <v>162</v>
      </c>
      <c r="AI177" s="3">
        <f t="shared" si="53"/>
        <v>148305.75127008953</v>
      </c>
      <c r="AJ177" s="3">
        <f t="shared" si="54"/>
        <v>0</v>
      </c>
    </row>
    <row r="178" spans="2:36">
      <c r="B178">
        <v>163</v>
      </c>
      <c r="C178" s="3">
        <f t="shared" si="55"/>
        <v>3786868.0417729151</v>
      </c>
      <c r="D178">
        <f t="shared" si="56"/>
        <v>0.3</v>
      </c>
      <c r="E178" s="13">
        <f t="shared" si="44"/>
        <v>2.9285530376777613E-2</v>
      </c>
      <c r="F178" s="15">
        <f t="shared" si="57"/>
        <v>4709790.3916436452</v>
      </c>
      <c r="G178" s="16">
        <f t="shared" si="58"/>
        <v>1.9956380183524013E-3</v>
      </c>
      <c r="H178" s="17">
        <f t="shared" si="45"/>
        <v>35039.289130205165</v>
      </c>
      <c r="I178" s="17">
        <f t="shared" si="46"/>
        <v>23667.925261080716</v>
      </c>
      <c r="J178" s="2">
        <f t="shared" si="59"/>
        <v>9399.036764034905</v>
      </c>
      <c r="K178" s="2">
        <f t="shared" si="60"/>
        <v>110625.18329352346</v>
      </c>
      <c r="L178" s="15">
        <f>K178/(1-SUM(G$16:G178))</f>
        <v>137928.70958273753</v>
      </c>
      <c r="M178" s="15">
        <f t="shared" si="61"/>
        <v>4571861.6820609076</v>
      </c>
      <c r="N178" s="2">
        <f t="shared" si="47"/>
        <v>120024.22005755836</v>
      </c>
      <c r="O178" s="3">
        <f t="shared" si="48"/>
        <v>143692.14531863906</v>
      </c>
      <c r="P178" s="3"/>
      <c r="Q178">
        <v>163</v>
      </c>
      <c r="R178" s="2">
        <v>1137732.5324234932</v>
      </c>
      <c r="S178" s="2">
        <v>1128786.3830946707</v>
      </c>
      <c r="T178" s="2">
        <v>1017570.1422766633</v>
      </c>
      <c r="U178" s="2">
        <v>849343.35246183793</v>
      </c>
      <c r="V178" s="2">
        <v>671467.57693062432</v>
      </c>
      <c r="W178" s="2">
        <v>508671.08380771684</v>
      </c>
      <c r="X178" s="3">
        <f t="shared" si="49"/>
        <v>508671.08380771684</v>
      </c>
      <c r="Y178">
        <f t="shared" si="50"/>
        <v>300</v>
      </c>
      <c r="AA178" s="39">
        <f t="shared" si="62"/>
        <v>3786868.0417729546</v>
      </c>
      <c r="AB178" s="3">
        <f t="shared" si="51"/>
        <v>120024.22005755836</v>
      </c>
      <c r="AC178" s="46">
        <f t="shared" si="63"/>
        <v>23667.925261080964</v>
      </c>
      <c r="AD178" s="39">
        <f t="shared" si="64"/>
        <v>0</v>
      </c>
      <c r="AE178" s="3">
        <f t="shared" si="52"/>
        <v>0</v>
      </c>
      <c r="AF178" s="23">
        <f t="shared" si="65"/>
        <v>0</v>
      </c>
      <c r="AH178">
        <v>163</v>
      </c>
      <c r="AI178" s="3">
        <f t="shared" si="53"/>
        <v>143692.14531863932</v>
      </c>
      <c r="AJ178" s="3">
        <f t="shared" si="54"/>
        <v>0</v>
      </c>
    </row>
    <row r="179" spans="2:36">
      <c r="B179">
        <v>164</v>
      </c>
      <c r="C179" s="3">
        <f t="shared" si="55"/>
        <v>3666843.8217153568</v>
      </c>
      <c r="D179">
        <f t="shared" si="56"/>
        <v>0.3</v>
      </c>
      <c r="E179" s="13">
        <f t="shared" si="44"/>
        <v>2.9285530376777613E-2</v>
      </c>
      <c r="F179" s="15">
        <f t="shared" si="57"/>
        <v>4571861.6820609076</v>
      </c>
      <c r="G179" s="16">
        <f t="shared" si="58"/>
        <v>2.0091501507683292E-3</v>
      </c>
      <c r="H179" s="17">
        <f t="shared" si="45"/>
        <v>34013.144964001825</v>
      </c>
      <c r="I179" s="17">
        <f t="shared" si="46"/>
        <v>22917.773885720977</v>
      </c>
      <c r="J179" s="2">
        <f t="shared" si="59"/>
        <v>9185.55658780462</v>
      </c>
      <c r="K179" s="2">
        <f t="shared" si="60"/>
        <v>107116.46223126464</v>
      </c>
      <c r="L179" s="15">
        <f>K179/(1-SUM(G$16:G179))</f>
        <v>133889.39416842256</v>
      </c>
      <c r="M179" s="15">
        <f t="shared" si="61"/>
        <v>4437972.287892485</v>
      </c>
      <c r="N179" s="2">
        <f t="shared" si="47"/>
        <v>116302.01881906926</v>
      </c>
      <c r="O179" s="3">
        <f t="shared" si="48"/>
        <v>139219.79270479025</v>
      </c>
      <c r="P179" s="3"/>
      <c r="Q179">
        <v>164</v>
      </c>
      <c r="R179" s="2">
        <v>1133324.0951072839</v>
      </c>
      <c r="S179" s="2">
        <v>1123564.3007358296</v>
      </c>
      <c r="T179" s="2">
        <v>1009333.7476770893</v>
      </c>
      <c r="U179" s="2">
        <v>839720.72921642335</v>
      </c>
      <c r="V179" s="2">
        <v>661734.76428189303</v>
      </c>
      <c r="W179" s="2">
        <v>499686.05054740497</v>
      </c>
      <c r="X179" s="3">
        <f t="shared" si="49"/>
        <v>499686.05054740497</v>
      </c>
      <c r="Y179">
        <f t="shared" si="50"/>
        <v>300</v>
      </c>
      <c r="AA179" s="39">
        <f t="shared" si="62"/>
        <v>3666843.8217153964</v>
      </c>
      <c r="AB179" s="3">
        <f t="shared" si="51"/>
        <v>116302.01881906926</v>
      </c>
      <c r="AC179" s="46">
        <f t="shared" si="63"/>
        <v>22917.773885721224</v>
      </c>
      <c r="AD179" s="39">
        <f t="shared" si="64"/>
        <v>0</v>
      </c>
      <c r="AE179" s="3">
        <f t="shared" si="52"/>
        <v>0</v>
      </c>
      <c r="AF179" s="23">
        <f t="shared" si="65"/>
        <v>0</v>
      </c>
      <c r="AH179">
        <v>164</v>
      </c>
      <c r="AI179" s="3">
        <f t="shared" si="53"/>
        <v>139219.79270479048</v>
      </c>
      <c r="AJ179" s="3">
        <f t="shared" si="54"/>
        <v>0</v>
      </c>
    </row>
    <row r="180" spans="2:36">
      <c r="B180">
        <v>165</v>
      </c>
      <c r="C180" s="3">
        <f t="shared" si="55"/>
        <v>3550541.8028962878</v>
      </c>
      <c r="D180">
        <f t="shared" si="56"/>
        <v>0.3</v>
      </c>
      <c r="E180" s="13">
        <f t="shared" si="44"/>
        <v>2.9285530376777613E-2</v>
      </c>
      <c r="F180" s="15">
        <f t="shared" si="57"/>
        <v>4437972.287892485</v>
      </c>
      <c r="G180" s="16">
        <f t="shared" si="58"/>
        <v>2.0227537715808235E-3</v>
      </c>
      <c r="H180" s="17">
        <f t="shared" si="45"/>
        <v>33017.051973948794</v>
      </c>
      <c r="I180" s="17">
        <f t="shared" si="46"/>
        <v>22190.886268101796</v>
      </c>
      <c r="J180" s="2">
        <f t="shared" si="59"/>
        <v>8976.9251835057003</v>
      </c>
      <c r="K180" s="2">
        <f t="shared" si="60"/>
        <v>103716.60580758637</v>
      </c>
      <c r="L180" s="15">
        <f>K180/(1-SUM(G$16:G180))</f>
        <v>129968.37224837487</v>
      </c>
      <c r="M180" s="15">
        <f t="shared" si="61"/>
        <v>4308003.9156441102</v>
      </c>
      <c r="N180" s="2">
        <f t="shared" si="47"/>
        <v>112693.53099109206</v>
      </c>
      <c r="O180" s="3">
        <f t="shared" si="48"/>
        <v>134884.41725919387</v>
      </c>
      <c r="P180" s="3"/>
      <c r="Q180">
        <v>165</v>
      </c>
      <c r="R180" s="2">
        <v>1128937.7942960626</v>
      </c>
      <c r="S180" s="2">
        <v>1118370.0047782401</v>
      </c>
      <c r="T180" s="2">
        <v>1001162.1313714795</v>
      </c>
      <c r="U180" s="2">
        <v>830202.4966611251</v>
      </c>
      <c r="V180" s="2">
        <v>652137.61925338989</v>
      </c>
      <c r="W180" s="2">
        <v>490854.64051051589</v>
      </c>
      <c r="X180" s="3">
        <f t="shared" si="49"/>
        <v>490854.64051051589</v>
      </c>
      <c r="Y180">
        <f t="shared" si="50"/>
        <v>300</v>
      </c>
      <c r="AA180" s="39">
        <f t="shared" si="62"/>
        <v>3550541.8028963273</v>
      </c>
      <c r="AB180" s="3">
        <f t="shared" si="51"/>
        <v>112693.53099109206</v>
      </c>
      <c r="AC180" s="46">
        <f t="shared" si="63"/>
        <v>22190.886268102044</v>
      </c>
      <c r="AD180" s="39">
        <f t="shared" si="64"/>
        <v>0</v>
      </c>
      <c r="AE180" s="3">
        <f t="shared" si="52"/>
        <v>0</v>
      </c>
      <c r="AF180" s="23">
        <f t="shared" si="65"/>
        <v>0</v>
      </c>
      <c r="AH180">
        <v>165</v>
      </c>
      <c r="AI180" s="3">
        <f t="shared" si="53"/>
        <v>134884.4172591941</v>
      </c>
      <c r="AJ180" s="3">
        <f t="shared" si="54"/>
        <v>0</v>
      </c>
    </row>
    <row r="181" spans="2:36">
      <c r="B181">
        <v>166</v>
      </c>
      <c r="C181" s="3">
        <f t="shared" si="55"/>
        <v>3437848.2719051954</v>
      </c>
      <c r="D181">
        <f t="shared" si="56"/>
        <v>0.3</v>
      </c>
      <c r="E181" s="13">
        <f t="shared" si="44"/>
        <v>2.9285530376777613E-2</v>
      </c>
      <c r="F181" s="15">
        <f t="shared" si="57"/>
        <v>4308003.9156441102</v>
      </c>
      <c r="G181" s="16">
        <f t="shared" si="58"/>
        <v>2.0364495002425684E-3</v>
      </c>
      <c r="H181" s="17">
        <f t="shared" si="45"/>
        <v>32050.130095414057</v>
      </c>
      <c r="I181" s="17">
        <f t="shared" si="46"/>
        <v>21486.551699407471</v>
      </c>
      <c r="J181" s="2">
        <f t="shared" si="59"/>
        <v>8773.0324210564759</v>
      </c>
      <c r="K181" s="2">
        <f t="shared" si="60"/>
        <v>100422.28709016871</v>
      </c>
      <c r="L181" s="15">
        <f>K181/(1-SUM(G$16:G181))</f>
        <v>126162.17953487473</v>
      </c>
      <c r="M181" s="15">
        <f t="shared" si="61"/>
        <v>4181841.7361092353</v>
      </c>
      <c r="N181" s="2">
        <f t="shared" si="47"/>
        <v>109195.31951122519</v>
      </c>
      <c r="O181" s="3">
        <f t="shared" si="48"/>
        <v>130681.87121063266</v>
      </c>
      <c r="P181" s="3"/>
      <c r="Q181">
        <v>166</v>
      </c>
      <c r="R181" s="2">
        <v>1124573.5316236927</v>
      </c>
      <c r="S181" s="2">
        <v>1113203.3537962413</v>
      </c>
      <c r="T181" s="2">
        <v>993054.78591457033</v>
      </c>
      <c r="U181" s="2">
        <v>820787.53918842447</v>
      </c>
      <c r="V181" s="2">
        <v>642674.28473542572</v>
      </c>
      <c r="W181" s="2">
        <v>482174.27310332714</v>
      </c>
      <c r="X181" s="3">
        <f t="shared" si="49"/>
        <v>482174.27310332714</v>
      </c>
      <c r="Y181">
        <f t="shared" si="50"/>
        <v>300</v>
      </c>
      <c r="AA181" s="39">
        <f t="shared" si="62"/>
        <v>3437848.2719052355</v>
      </c>
      <c r="AB181" s="3">
        <f t="shared" si="51"/>
        <v>109195.31951122519</v>
      </c>
      <c r="AC181" s="46">
        <f t="shared" si="63"/>
        <v>21486.551699407722</v>
      </c>
      <c r="AD181" s="39">
        <f t="shared" si="64"/>
        <v>0</v>
      </c>
      <c r="AE181" s="3">
        <f t="shared" si="52"/>
        <v>0</v>
      </c>
      <c r="AF181" s="23">
        <f t="shared" si="65"/>
        <v>0</v>
      </c>
      <c r="AH181">
        <v>166</v>
      </c>
      <c r="AI181" s="3">
        <f t="shared" si="53"/>
        <v>130681.8712106329</v>
      </c>
      <c r="AJ181" s="3">
        <f t="shared" si="54"/>
        <v>0</v>
      </c>
    </row>
    <row r="182" spans="2:36">
      <c r="B182">
        <v>167</v>
      </c>
      <c r="C182" s="3">
        <f t="shared" si="55"/>
        <v>3328652.95239397</v>
      </c>
      <c r="D182">
        <f t="shared" si="56"/>
        <v>0.3</v>
      </c>
      <c r="E182" s="13">
        <f t="shared" si="44"/>
        <v>2.9285530376777613E-2</v>
      </c>
      <c r="F182" s="15">
        <f t="shared" si="57"/>
        <v>4181841.7361092353</v>
      </c>
      <c r="G182" s="16">
        <f t="shared" si="58"/>
        <v>2.0502379604004609E-3</v>
      </c>
      <c r="H182" s="17">
        <f t="shared" si="45"/>
        <v>31111.525036925115</v>
      </c>
      <c r="I182" s="17">
        <f t="shared" si="46"/>
        <v>20804.080952462311</v>
      </c>
      <c r="J182" s="2">
        <f t="shared" si="59"/>
        <v>8573.7706717581204</v>
      </c>
      <c r="K182" s="2">
        <f t="shared" si="60"/>
        <v>97230.279729632792</v>
      </c>
      <c r="L182" s="15">
        <f>K182/(1-SUM(G$16:G182))</f>
        <v>122467.45319370569</v>
      </c>
      <c r="M182" s="15">
        <f t="shared" si="61"/>
        <v>4059374.2829155298</v>
      </c>
      <c r="N182" s="2">
        <f t="shared" si="47"/>
        <v>105804.05040139091</v>
      </c>
      <c r="O182" s="3">
        <f t="shared" si="48"/>
        <v>126608.13135385321</v>
      </c>
      <c r="P182" s="3"/>
      <c r="Q182">
        <v>167</v>
      </c>
      <c r="R182" s="2">
        <v>1120231.2091861111</v>
      </c>
      <c r="S182" s="2">
        <v>1108064.2070938842</v>
      </c>
      <c r="T182" s="2">
        <v>985011.2078339631</v>
      </c>
      <c r="U182" s="2">
        <v>811474.75304891123</v>
      </c>
      <c r="V182" s="2">
        <v>633342.92881754856</v>
      </c>
      <c r="W182" s="2">
        <v>473642.41065150354</v>
      </c>
      <c r="X182" s="3">
        <f t="shared" si="49"/>
        <v>473642.41065150354</v>
      </c>
      <c r="Y182">
        <f t="shared" si="50"/>
        <v>300</v>
      </c>
      <c r="AA182" s="39">
        <f t="shared" si="62"/>
        <v>3328652.9523940105</v>
      </c>
      <c r="AB182" s="3">
        <f t="shared" si="51"/>
        <v>105804.05040139091</v>
      </c>
      <c r="AC182" s="46">
        <f t="shared" si="63"/>
        <v>20804.080952462566</v>
      </c>
      <c r="AD182" s="39">
        <f t="shared" si="64"/>
        <v>0</v>
      </c>
      <c r="AE182" s="3">
        <f t="shared" si="52"/>
        <v>0</v>
      </c>
      <c r="AF182" s="23">
        <f t="shared" si="65"/>
        <v>0</v>
      </c>
      <c r="AH182">
        <v>167</v>
      </c>
      <c r="AI182" s="3">
        <f t="shared" si="53"/>
        <v>126608.13135385347</v>
      </c>
      <c r="AJ182" s="3">
        <f t="shared" si="54"/>
        <v>0</v>
      </c>
    </row>
    <row r="183" spans="2:36">
      <c r="B183">
        <v>168</v>
      </c>
      <c r="C183" s="3">
        <f t="shared" si="55"/>
        <v>3222848.901992579</v>
      </c>
      <c r="D183">
        <f t="shared" si="56"/>
        <v>0.3</v>
      </c>
      <c r="E183" s="13">
        <f t="shared" si="44"/>
        <v>2.9285530376777613E-2</v>
      </c>
      <c r="F183" s="15">
        <f t="shared" si="57"/>
        <v>4059374.2829155298</v>
      </c>
      <c r="G183" s="16">
        <f t="shared" si="58"/>
        <v>2.0641197799240066E-3</v>
      </c>
      <c r="H183" s="17">
        <f t="shared" si="45"/>
        <v>30200.407525388353</v>
      </c>
      <c r="I183" s="17">
        <f t="shared" si="46"/>
        <v>20142.805637453617</v>
      </c>
      <c r="J183" s="2">
        <f t="shared" si="59"/>
        <v>8379.0347514807745</v>
      </c>
      <c r="K183" s="2">
        <f t="shared" si="60"/>
        <v>94137.454942325479</v>
      </c>
      <c r="L183" s="15">
        <f>K183/(1-SUM(G$16:G183))</f>
        <v>118880.92887303483</v>
      </c>
      <c r="M183" s="15">
        <f t="shared" si="61"/>
        <v>3940493.3540424951</v>
      </c>
      <c r="N183" s="2">
        <f t="shared" si="47"/>
        <v>102516.48969380626</v>
      </c>
      <c r="O183" s="3">
        <f t="shared" si="48"/>
        <v>122659.29533125987</v>
      </c>
      <c r="P183" s="3"/>
      <c r="Q183">
        <v>168</v>
      </c>
      <c r="R183" s="2">
        <v>1115910.7295392118</v>
      </c>
      <c r="S183" s="2">
        <v>1102952.4247011833</v>
      </c>
      <c r="T183" s="2">
        <v>977030.89759902307</v>
      </c>
      <c r="U183" s="2">
        <v>802263.04622548725</v>
      </c>
      <c r="V183" s="2">
        <v>624141.74444809253</v>
      </c>
      <c r="W183" s="2">
        <v>465256.55769036856</v>
      </c>
      <c r="X183" s="3">
        <f t="shared" si="49"/>
        <v>465256.55769036856</v>
      </c>
      <c r="Y183">
        <f t="shared" si="50"/>
        <v>300</v>
      </c>
      <c r="AA183" s="39">
        <f t="shared" si="62"/>
        <v>3222848.9019926195</v>
      </c>
      <c r="AB183" s="3">
        <f t="shared" si="51"/>
        <v>102516.48969380626</v>
      </c>
      <c r="AC183" s="46">
        <f t="shared" si="63"/>
        <v>20142.805637453872</v>
      </c>
      <c r="AD183" s="39">
        <f t="shared" si="64"/>
        <v>0</v>
      </c>
      <c r="AE183" s="3">
        <f t="shared" si="52"/>
        <v>0</v>
      </c>
      <c r="AF183" s="23">
        <f t="shared" si="65"/>
        <v>0</v>
      </c>
      <c r="AH183">
        <v>168</v>
      </c>
      <c r="AI183" s="3">
        <f t="shared" si="53"/>
        <v>122659.29533126013</v>
      </c>
      <c r="AJ183" s="3">
        <f t="shared" si="54"/>
        <v>0</v>
      </c>
    </row>
    <row r="184" spans="2:36">
      <c r="B184">
        <v>169</v>
      </c>
      <c r="C184" s="3">
        <f t="shared" si="55"/>
        <v>3120332.4122987725</v>
      </c>
      <c r="D184">
        <f t="shared" si="56"/>
        <v>0.3</v>
      </c>
      <c r="E184" s="13">
        <f t="shared" si="44"/>
        <v>2.9285530376777613E-2</v>
      </c>
      <c r="F184" s="15">
        <f t="shared" si="57"/>
        <v>3940493.3540424951</v>
      </c>
      <c r="G184" s="16">
        <f t="shared" si="58"/>
        <v>2.0780955909339089E-3</v>
      </c>
      <c r="H184" s="17">
        <f t="shared" si="45"/>
        <v>29315.972573412517</v>
      </c>
      <c r="I184" s="17">
        <f t="shared" si="46"/>
        <v>19502.077576867327</v>
      </c>
      <c r="J184" s="2">
        <f t="shared" si="59"/>
        <v>8188.7218651400799</v>
      </c>
      <c r="K184" s="2">
        <f t="shared" si="60"/>
        <v>91140.778583090927</v>
      </c>
      <c r="L184" s="15">
        <f>K184/(1-SUM(G$16:G184))</f>
        <v>115399.43781930405</v>
      </c>
      <c r="M184" s="15">
        <f t="shared" si="61"/>
        <v>3825093.9162231912</v>
      </c>
      <c r="N184" s="2">
        <f t="shared" si="47"/>
        <v>99329.500448231003</v>
      </c>
      <c r="O184" s="3">
        <f t="shared" si="48"/>
        <v>118831.57802509834</v>
      </c>
      <c r="P184" s="3"/>
      <c r="Q184">
        <v>169</v>
      </c>
      <c r="R184" s="2">
        <v>1111611.9956967419</v>
      </c>
      <c r="S184" s="2">
        <v>1097867.8673703845</v>
      </c>
      <c r="T184" s="2">
        <v>969113.3595900205</v>
      </c>
      <c r="U184" s="2">
        <v>793151.33830890583</v>
      </c>
      <c r="V184" s="2">
        <v>615068.94909831451</v>
      </c>
      <c r="W184" s="2">
        <v>457014.26026687352</v>
      </c>
      <c r="X184" s="3">
        <f t="shared" si="49"/>
        <v>457014.26026687352</v>
      </c>
      <c r="Y184">
        <f t="shared" si="50"/>
        <v>300</v>
      </c>
      <c r="AA184" s="39">
        <f t="shared" si="62"/>
        <v>3120332.4122988135</v>
      </c>
      <c r="AB184" s="3">
        <f t="shared" si="51"/>
        <v>99329.500448231003</v>
      </c>
      <c r="AC184" s="46">
        <f t="shared" si="63"/>
        <v>19502.077576867585</v>
      </c>
      <c r="AD184" s="39">
        <f t="shared" si="64"/>
        <v>0</v>
      </c>
      <c r="AE184" s="3">
        <f t="shared" si="52"/>
        <v>0</v>
      </c>
      <c r="AF184" s="23">
        <f t="shared" si="65"/>
        <v>0</v>
      </c>
      <c r="AH184">
        <v>169</v>
      </c>
      <c r="AI184" s="3">
        <f t="shared" si="53"/>
        <v>118831.57802509858</v>
      </c>
      <c r="AJ184" s="3">
        <f t="shared" si="54"/>
        <v>0</v>
      </c>
    </row>
    <row r="185" spans="2:36">
      <c r="B185">
        <v>170</v>
      </c>
      <c r="C185" s="3">
        <f t="shared" si="55"/>
        <v>3021002.9118505418</v>
      </c>
      <c r="D185">
        <f t="shared" si="56"/>
        <v>0.3</v>
      </c>
      <c r="E185" s="13">
        <f t="shared" si="44"/>
        <v>2.9285530376777613E-2</v>
      </c>
      <c r="F185" s="15">
        <f t="shared" si="57"/>
        <v>3825093.9162231912</v>
      </c>
      <c r="G185" s="16">
        <f t="shared" si="58"/>
        <v>2.0921660298308569E-3</v>
      </c>
      <c r="H185" s="17">
        <f t="shared" si="45"/>
        <v>28457.438768089047</v>
      </c>
      <c r="I185" s="17">
        <f t="shared" si="46"/>
        <v>18881.268199065886</v>
      </c>
      <c r="J185" s="2">
        <f t="shared" si="59"/>
        <v>8002.7315524348378</v>
      </c>
      <c r="K185" s="2">
        <f t="shared" si="60"/>
        <v>88237.308305356637</v>
      </c>
      <c r="L185" s="15">
        <f>K185/(1-SUM(G$16:G185))</f>
        <v>112019.90407758376</v>
      </c>
      <c r="M185" s="15">
        <f t="shared" si="61"/>
        <v>3713074.0121456073</v>
      </c>
      <c r="N185" s="2">
        <f t="shared" si="47"/>
        <v>96240.039857791475</v>
      </c>
      <c r="O185" s="3">
        <f t="shared" si="48"/>
        <v>115121.30805685736</v>
      </c>
      <c r="P185" s="3"/>
      <c r="Q185">
        <v>170</v>
      </c>
      <c r="R185" s="2">
        <v>1107334.9111282029</v>
      </c>
      <c r="S185" s="2">
        <v>1092810.3965722569</v>
      </c>
      <c r="T185" s="2">
        <v>961258.10206751479</v>
      </c>
      <c r="U185" s="2">
        <v>784138.56037462945</v>
      </c>
      <c r="V185" s="2">
        <v>606122.78443106136</v>
      </c>
      <c r="W185" s="2">
        <v>448913.10525307024</v>
      </c>
      <c r="X185" s="3">
        <f t="shared" si="49"/>
        <v>448913.10525307024</v>
      </c>
      <c r="Y185">
        <f t="shared" si="50"/>
        <v>300</v>
      </c>
      <c r="AA185" s="39">
        <f t="shared" si="62"/>
        <v>3021002.9118505823</v>
      </c>
      <c r="AB185" s="3">
        <f t="shared" si="51"/>
        <v>96240.039857791475</v>
      </c>
      <c r="AC185" s="46">
        <f t="shared" si="63"/>
        <v>18881.26819906614</v>
      </c>
      <c r="AD185" s="39">
        <f t="shared" si="64"/>
        <v>0</v>
      </c>
      <c r="AE185" s="3">
        <f t="shared" si="52"/>
        <v>0</v>
      </c>
      <c r="AF185" s="23">
        <f t="shared" si="65"/>
        <v>0</v>
      </c>
      <c r="AH185">
        <v>170</v>
      </c>
      <c r="AI185" s="3">
        <f t="shared" si="53"/>
        <v>115121.30805685761</v>
      </c>
      <c r="AJ185" s="3">
        <f t="shared" si="54"/>
        <v>0</v>
      </c>
    </row>
    <row r="186" spans="2:36">
      <c r="B186">
        <v>171</v>
      </c>
      <c r="C186" s="3">
        <f t="shared" si="55"/>
        <v>2924762.8719927506</v>
      </c>
      <c r="D186">
        <f t="shared" si="56"/>
        <v>0.3</v>
      </c>
      <c r="E186" s="13">
        <f t="shared" si="44"/>
        <v>2.9285530376777613E-2</v>
      </c>
      <c r="F186" s="15">
        <f t="shared" si="57"/>
        <v>3713074.0121456073</v>
      </c>
      <c r="G186" s="16">
        <f t="shared" si="58"/>
        <v>2.1063317373245039E-3</v>
      </c>
      <c r="H186" s="17">
        <f t="shared" si="45"/>
        <v>27624.047580600865</v>
      </c>
      <c r="I186" s="17">
        <f t="shared" si="46"/>
        <v>18279.76794995469</v>
      </c>
      <c r="J186" s="2">
        <f t="shared" si="59"/>
        <v>7820.9656348171229</v>
      </c>
      <c r="K186" s="2">
        <f t="shared" si="60"/>
        <v>85424.19080594086</v>
      </c>
      <c r="L186" s="15">
        <f>K186/(1-SUM(G$16:G186))</f>
        <v>108739.34177391599</v>
      </c>
      <c r="M186" s="15">
        <f t="shared" si="61"/>
        <v>3604334.6703716912</v>
      </c>
      <c r="N186" s="2">
        <f t="shared" si="47"/>
        <v>93245.156440757986</v>
      </c>
      <c r="O186" s="3">
        <f t="shared" si="48"/>
        <v>111524.92439071268</v>
      </c>
      <c r="P186" s="3"/>
      <c r="Q186">
        <v>171</v>
      </c>
      <c r="R186" s="2">
        <v>1103079.3797567682</v>
      </c>
      <c r="S186" s="2">
        <v>1087779.8744924003</v>
      </c>
      <c r="T186" s="2">
        <v>953464.63714197697</v>
      </c>
      <c r="U186" s="2">
        <v>775223.65486099292</v>
      </c>
      <c r="V186" s="2">
        <v>597301.51597390196</v>
      </c>
      <c r="W186" s="2">
        <v>440950.71967090055</v>
      </c>
      <c r="X186" s="3">
        <f t="shared" si="49"/>
        <v>440950.71967090055</v>
      </c>
      <c r="Y186">
        <f t="shared" si="50"/>
        <v>300</v>
      </c>
      <c r="AA186" s="39">
        <f t="shared" si="62"/>
        <v>2924762.8719927911</v>
      </c>
      <c r="AB186" s="3">
        <f t="shared" si="51"/>
        <v>93245.156440757986</v>
      </c>
      <c r="AC186" s="46">
        <f t="shared" si="63"/>
        <v>18279.767949954945</v>
      </c>
      <c r="AD186" s="39">
        <f t="shared" si="64"/>
        <v>0</v>
      </c>
      <c r="AE186" s="3">
        <f t="shared" si="52"/>
        <v>0</v>
      </c>
      <c r="AF186" s="23">
        <f t="shared" si="65"/>
        <v>0</v>
      </c>
      <c r="AH186">
        <v>171</v>
      </c>
      <c r="AI186" s="3">
        <f t="shared" si="53"/>
        <v>111524.92439071293</v>
      </c>
      <c r="AJ186" s="3">
        <f t="shared" si="54"/>
        <v>0</v>
      </c>
    </row>
    <row r="187" spans="2:36">
      <c r="B187">
        <v>172</v>
      </c>
      <c r="C187" s="3">
        <f t="shared" si="55"/>
        <v>2831517.7155519924</v>
      </c>
      <c r="D187">
        <f t="shared" si="56"/>
        <v>0.3</v>
      </c>
      <c r="E187" s="13">
        <f t="shared" si="44"/>
        <v>2.9285530376777613E-2</v>
      </c>
      <c r="F187" s="15">
        <f t="shared" si="57"/>
        <v>3604334.6703716912</v>
      </c>
      <c r="G187" s="16">
        <f t="shared" si="58"/>
        <v>2.1205933584626385E-3</v>
      </c>
      <c r="H187" s="17">
        <f t="shared" si="45"/>
        <v>26815.062696049616</v>
      </c>
      <c r="I187" s="17">
        <f t="shared" si="46"/>
        <v>17696.985722199952</v>
      </c>
      <c r="J187" s="2">
        <f t="shared" si="59"/>
        <v>7643.3281636668316</v>
      </c>
      <c r="K187" s="2">
        <f t="shared" si="60"/>
        <v>82698.659152065084</v>
      </c>
      <c r="L187" s="15">
        <f>K187/(1-SUM(G$16:G187))</f>
        <v>105554.85247724516</v>
      </c>
      <c r="M187" s="15">
        <f t="shared" si="61"/>
        <v>3498779.8178944462</v>
      </c>
      <c r="N187" s="2">
        <f t="shared" si="47"/>
        <v>90341.987315731909</v>
      </c>
      <c r="O187" s="3">
        <f t="shared" si="48"/>
        <v>108038.97303793186</v>
      </c>
      <c r="P187" s="3"/>
      <c r="Q187">
        <v>172</v>
      </c>
      <c r="R187" s="2">
        <v>1098845.3059572033</v>
      </c>
      <c r="S187" s="2">
        <v>1082776.1640275717</v>
      </c>
      <c r="T187" s="2">
        <v>945732.48074365093</v>
      </c>
      <c r="U187" s="2">
        <v>766405.57544865878</v>
      </c>
      <c r="V187" s="2">
        <v>588603.43279666698</v>
      </c>
      <c r="W187" s="2">
        <v>433124.7700281135</v>
      </c>
      <c r="X187" s="3">
        <f t="shared" si="49"/>
        <v>433124.7700281135</v>
      </c>
      <c r="Y187">
        <f t="shared" si="50"/>
        <v>300</v>
      </c>
      <c r="AA187" s="39">
        <f t="shared" si="62"/>
        <v>2831517.7155520329</v>
      </c>
      <c r="AB187" s="3">
        <f t="shared" si="51"/>
        <v>90341.987315731909</v>
      </c>
      <c r="AC187" s="46">
        <f t="shared" si="63"/>
        <v>17696.985722200207</v>
      </c>
      <c r="AD187" s="39">
        <f t="shared" si="64"/>
        <v>0</v>
      </c>
      <c r="AE187" s="3">
        <f t="shared" si="52"/>
        <v>0</v>
      </c>
      <c r="AF187" s="23">
        <f t="shared" si="65"/>
        <v>0</v>
      </c>
      <c r="AH187">
        <v>172</v>
      </c>
      <c r="AI187" s="3">
        <f t="shared" si="53"/>
        <v>108038.97303793211</v>
      </c>
      <c r="AJ187" s="3">
        <f t="shared" si="54"/>
        <v>0</v>
      </c>
    </row>
    <row r="188" spans="2:36">
      <c r="B188">
        <v>173</v>
      </c>
      <c r="C188" s="3">
        <f t="shared" si="55"/>
        <v>2741175.7282362608</v>
      </c>
      <c r="D188">
        <f t="shared" si="56"/>
        <v>0.3</v>
      </c>
      <c r="E188" s="13">
        <f t="shared" si="44"/>
        <v>2.9285530376777613E-2</v>
      </c>
      <c r="F188" s="15">
        <f t="shared" si="57"/>
        <v>3498779.8178944462</v>
      </c>
      <c r="G188" s="16">
        <f t="shared" si="58"/>
        <v>2.1349515426605631E-3</v>
      </c>
      <c r="H188" s="17">
        <f t="shared" si="45"/>
        <v>26029.769362909246</v>
      </c>
      <c r="I188" s="17">
        <f t="shared" si="46"/>
        <v>17132.348301476628</v>
      </c>
      <c r="J188" s="2">
        <f t="shared" si="59"/>
        <v>7469.7253696433918</v>
      </c>
      <c r="K188" s="2">
        <f t="shared" si="60"/>
        <v>80058.030188129633</v>
      </c>
      <c r="L188" s="15">
        <f>K188/(1-SUM(G$16:G188))</f>
        <v>102463.62263860655</v>
      </c>
      <c r="M188" s="15">
        <f t="shared" si="61"/>
        <v>3396316.1952558397</v>
      </c>
      <c r="N188" s="2">
        <f t="shared" si="47"/>
        <v>87527.755557773024</v>
      </c>
      <c r="O188" s="3">
        <f t="shared" si="48"/>
        <v>104660.10385924965</v>
      </c>
      <c r="P188" s="3"/>
      <c r="Q188">
        <v>173</v>
      </c>
      <c r="R188" s="2">
        <v>1094632.5945537998</v>
      </c>
      <c r="S188" s="2">
        <v>1077799.128782033</v>
      </c>
      <c r="T188" s="2">
        <v>938061.15259264992</v>
      </c>
      <c r="U188" s="2">
        <v>757683.28694134869</v>
      </c>
      <c r="V188" s="2">
        <v>580026.84719333611</v>
      </c>
      <c r="W188" s="2">
        <v>425432.96166512964</v>
      </c>
      <c r="X188" s="3">
        <f t="shared" si="49"/>
        <v>425432.96166512964</v>
      </c>
      <c r="Y188">
        <f t="shared" si="50"/>
        <v>300</v>
      </c>
      <c r="AA188" s="39">
        <f t="shared" si="62"/>
        <v>2741175.7282363009</v>
      </c>
      <c r="AB188" s="3">
        <f t="shared" si="51"/>
        <v>87527.755557773024</v>
      </c>
      <c r="AC188" s="46">
        <f t="shared" si="63"/>
        <v>17132.348301476879</v>
      </c>
      <c r="AD188" s="39">
        <f t="shared" si="64"/>
        <v>0</v>
      </c>
      <c r="AE188" s="3">
        <f t="shared" si="52"/>
        <v>0</v>
      </c>
      <c r="AF188" s="23">
        <f t="shared" si="65"/>
        <v>0</v>
      </c>
      <c r="AH188">
        <v>173</v>
      </c>
      <c r="AI188" s="3">
        <f t="shared" si="53"/>
        <v>104660.10385924991</v>
      </c>
      <c r="AJ188" s="3">
        <f t="shared" si="54"/>
        <v>0</v>
      </c>
    </row>
    <row r="189" spans="2:36">
      <c r="B189">
        <v>174</v>
      </c>
      <c r="C189" s="3">
        <f t="shared" si="55"/>
        <v>2653647.9726784877</v>
      </c>
      <c r="D189">
        <f t="shared" si="56"/>
        <v>0.3</v>
      </c>
      <c r="E189" s="13">
        <f t="shared" si="44"/>
        <v>2.9285530376777613E-2</v>
      </c>
      <c r="F189" s="15">
        <f t="shared" si="57"/>
        <v>3396316.1952558397</v>
      </c>
      <c r="G189" s="16">
        <f t="shared" si="58"/>
        <v>2.1494069437306613E-3</v>
      </c>
      <c r="H189" s="17">
        <f t="shared" si="45"/>
        <v>25267.47376153123</v>
      </c>
      <c r="I189" s="17">
        <f t="shared" si="46"/>
        <v>16585.299829240546</v>
      </c>
      <c r="J189" s="2">
        <f t="shared" si="59"/>
        <v>7300.0656131878022</v>
      </c>
      <c r="K189" s="2">
        <f t="shared" si="60"/>
        <v>77499.702019882694</v>
      </c>
      <c r="L189" s="15">
        <f>K189/(1-SUM(G$16:G189))</f>
        <v>99462.921105308953</v>
      </c>
      <c r="M189" s="15">
        <f t="shared" si="61"/>
        <v>3296853.2741505308</v>
      </c>
      <c r="N189" s="2">
        <f t="shared" si="47"/>
        <v>84799.7676330705</v>
      </c>
      <c r="O189" s="3">
        <f t="shared" si="48"/>
        <v>101385.06746231104</v>
      </c>
      <c r="P189" s="3"/>
      <c r="Q189">
        <v>174</v>
      </c>
      <c r="R189" s="2">
        <v>1090441.1508183191</v>
      </c>
      <c r="S189" s="2">
        <v>1072848.6330639152</v>
      </c>
      <c r="T189" s="2">
        <v>930450.17616928753</v>
      </c>
      <c r="U189" s="2">
        <v>749055.765147842</v>
      </c>
      <c r="V189" s="2">
        <v>571570.09436821367</v>
      </c>
      <c r="W189" s="2">
        <v>417873.03811267146</v>
      </c>
      <c r="X189" s="3">
        <f t="shared" si="49"/>
        <v>417873.03811267146</v>
      </c>
      <c r="Y189">
        <f t="shared" si="50"/>
        <v>300</v>
      </c>
      <c r="AA189" s="39">
        <f t="shared" si="62"/>
        <v>2653647.9726785277</v>
      </c>
      <c r="AB189" s="3">
        <f t="shared" si="51"/>
        <v>84799.7676330705</v>
      </c>
      <c r="AC189" s="46">
        <f t="shared" si="63"/>
        <v>16585.299829240797</v>
      </c>
      <c r="AD189" s="39">
        <f t="shared" si="64"/>
        <v>0</v>
      </c>
      <c r="AE189" s="3">
        <f t="shared" si="52"/>
        <v>0</v>
      </c>
      <c r="AF189" s="23">
        <f t="shared" si="65"/>
        <v>0</v>
      </c>
      <c r="AH189">
        <v>174</v>
      </c>
      <c r="AI189" s="3">
        <f t="shared" si="53"/>
        <v>101385.0674623113</v>
      </c>
      <c r="AJ189" s="3">
        <f t="shared" si="54"/>
        <v>0</v>
      </c>
    </row>
    <row r="190" spans="2:36">
      <c r="B190">
        <v>175</v>
      </c>
      <c r="C190" s="3">
        <f t="shared" si="55"/>
        <v>2568848.205045417</v>
      </c>
      <c r="D190">
        <f t="shared" si="56"/>
        <v>0.3</v>
      </c>
      <c r="E190" s="13">
        <f t="shared" si="44"/>
        <v>2.9285530376777613E-2</v>
      </c>
      <c r="F190" s="15">
        <f t="shared" si="57"/>
        <v>3296853.2741505308</v>
      </c>
      <c r="G190" s="16">
        <f t="shared" si="58"/>
        <v>2.1639602199121709E-3</v>
      </c>
      <c r="H190" s="17">
        <f t="shared" si="45"/>
        <v>24527.502391143458</v>
      </c>
      <c r="I190" s="17">
        <f t="shared" si="46"/>
        <v>16055.301281533857</v>
      </c>
      <c r="J190" s="2">
        <f t="shared" si="59"/>
        <v>7134.2593361489435</v>
      </c>
      <c r="K190" s="2">
        <f t="shared" si="60"/>
        <v>75021.151573683615</v>
      </c>
      <c r="L190" s="15">
        <f>K190/(1-SUM(G$16:G190))</f>
        <v>96550.096707916411</v>
      </c>
      <c r="M190" s="15">
        <f t="shared" si="61"/>
        <v>3200303.1774426145</v>
      </c>
      <c r="N190" s="2">
        <f t="shared" si="47"/>
        <v>82155.410909832557</v>
      </c>
      <c r="O190" s="3">
        <f t="shared" si="48"/>
        <v>98210.712191366416</v>
      </c>
      <c r="P190" s="3"/>
      <c r="Q190">
        <v>175</v>
      </c>
      <c r="R190" s="2">
        <v>1086270.8804679434</v>
      </c>
      <c r="S190" s="2">
        <v>1067924.5418816023</v>
      </c>
      <c r="T190" s="2">
        <v>922899.07868464105</v>
      </c>
      <c r="U190" s="2">
        <v>740521.99676522252</v>
      </c>
      <c r="V190" s="2">
        <v>563231.53212633566</v>
      </c>
      <c r="W190" s="2">
        <v>410442.78045998211</v>
      </c>
      <c r="X190" s="3">
        <f t="shared" si="49"/>
        <v>410442.78045998211</v>
      </c>
      <c r="Y190">
        <f t="shared" si="50"/>
        <v>300</v>
      </c>
      <c r="AA190" s="39">
        <f t="shared" si="62"/>
        <v>2568848.205045457</v>
      </c>
      <c r="AB190" s="3">
        <f t="shared" si="51"/>
        <v>82155.410909832557</v>
      </c>
      <c r="AC190" s="46">
        <f t="shared" si="63"/>
        <v>16055.301281534106</v>
      </c>
      <c r="AD190" s="39">
        <f t="shared" si="64"/>
        <v>0</v>
      </c>
      <c r="AE190" s="3">
        <f t="shared" si="52"/>
        <v>0</v>
      </c>
      <c r="AF190" s="23">
        <f t="shared" si="65"/>
        <v>0</v>
      </c>
      <c r="AH190">
        <v>175</v>
      </c>
      <c r="AI190" s="3">
        <f t="shared" si="53"/>
        <v>98210.712191366663</v>
      </c>
      <c r="AJ190" s="3">
        <f t="shared" si="54"/>
        <v>0</v>
      </c>
    </row>
    <row r="191" spans="2:36">
      <c r="B191">
        <v>176</v>
      </c>
      <c r="C191" s="3">
        <f t="shared" si="55"/>
        <v>2486692.7941355845</v>
      </c>
      <c r="D191">
        <f t="shared" si="56"/>
        <v>0.3</v>
      </c>
      <c r="E191" s="13">
        <f t="shared" si="44"/>
        <v>2.9285530376777613E-2</v>
      </c>
      <c r="F191" s="15">
        <f t="shared" si="57"/>
        <v>3200303.1774426145</v>
      </c>
      <c r="G191" s="16">
        <f t="shared" si="58"/>
        <v>2.17861203390116E-3</v>
      </c>
      <c r="H191" s="17">
        <f t="shared" si="45"/>
        <v>23809.201474801124</v>
      </c>
      <c r="I191" s="17">
        <f t="shared" si="46"/>
        <v>15541.829963347402</v>
      </c>
      <c r="J191" s="2">
        <f t="shared" si="59"/>
        <v>6972.2190145085997</v>
      </c>
      <c r="K191" s="2">
        <f t="shared" si="60"/>
        <v>72619.932228628721</v>
      </c>
      <c r="L191" s="15">
        <f>K191/(1-SUM(G$16:G191))</f>
        <v>93722.575917895898</v>
      </c>
      <c r="M191" s="15">
        <f t="shared" si="61"/>
        <v>3106580.6015247186</v>
      </c>
      <c r="N191" s="2">
        <f t="shared" si="47"/>
        <v>79592.151243137327</v>
      </c>
      <c r="O191" s="3">
        <f t="shared" si="48"/>
        <v>95133.981206484721</v>
      </c>
      <c r="P191" s="3"/>
      <c r="Q191">
        <v>176</v>
      </c>
      <c r="R191" s="2">
        <v>1082121.6896632386</v>
      </c>
      <c r="S191" s="2">
        <v>1063026.720940134</v>
      </c>
      <c r="T191" s="2">
        <v>915407.39105134504</v>
      </c>
      <c r="U191" s="2">
        <v>732080.97926336515</v>
      </c>
      <c r="V191" s="2">
        <v>555009.54056805104</v>
      </c>
      <c r="W191" s="2">
        <v>403140.00673345983</v>
      </c>
      <c r="X191" s="3">
        <f t="shared" si="49"/>
        <v>403140.00673345983</v>
      </c>
      <c r="Y191">
        <f t="shared" si="50"/>
        <v>300</v>
      </c>
      <c r="AA191" s="39">
        <f t="shared" si="62"/>
        <v>2486692.7941356245</v>
      </c>
      <c r="AB191" s="3">
        <f t="shared" si="51"/>
        <v>79592.151243137327</v>
      </c>
      <c r="AC191" s="46">
        <f t="shared" si="63"/>
        <v>15541.829963347654</v>
      </c>
      <c r="AD191" s="39">
        <f t="shared" si="64"/>
        <v>0</v>
      </c>
      <c r="AE191" s="3">
        <f t="shared" si="52"/>
        <v>0</v>
      </c>
      <c r="AF191" s="23">
        <f t="shared" si="65"/>
        <v>0</v>
      </c>
      <c r="AH191">
        <v>176</v>
      </c>
      <c r="AI191" s="3">
        <f t="shared" si="53"/>
        <v>95133.981206484983</v>
      </c>
      <c r="AJ191" s="3">
        <f t="shared" si="54"/>
        <v>0</v>
      </c>
    </row>
    <row r="192" spans="2:36">
      <c r="B192">
        <v>177</v>
      </c>
      <c r="C192" s="3">
        <f t="shared" si="55"/>
        <v>2407100.6428924473</v>
      </c>
      <c r="D192">
        <f t="shared" si="56"/>
        <v>0.3</v>
      </c>
      <c r="E192" s="13">
        <f t="shared" si="44"/>
        <v>2.9285530376777613E-2</v>
      </c>
      <c r="F192" s="15">
        <f t="shared" si="57"/>
        <v>3106580.6015247186</v>
      </c>
      <c r="G192" s="16">
        <f t="shared" si="58"/>
        <v>2.1933630528806992E-3</v>
      </c>
      <c r="H192" s="17">
        <f t="shared" si="45"/>
        <v>23111.936381764001</v>
      </c>
      <c r="I192" s="17">
        <f t="shared" si="46"/>
        <v>15044.379018077794</v>
      </c>
      <c r="J192" s="2">
        <f t="shared" si="59"/>
        <v>6813.8591121802156</v>
      </c>
      <c r="K192" s="2">
        <f t="shared" si="60"/>
        <v>70293.671519374853</v>
      </c>
      <c r="L192" s="15">
        <f>K192/(1-SUM(G$16:G192))</f>
        <v>90977.860573862534</v>
      </c>
      <c r="M192" s="15">
        <f t="shared" si="61"/>
        <v>3015602.7409508559</v>
      </c>
      <c r="N192" s="2">
        <f t="shared" si="47"/>
        <v>77107.53063155507</v>
      </c>
      <c r="O192" s="3">
        <f t="shared" si="48"/>
        <v>92151.909649632871</v>
      </c>
      <c r="P192" s="3"/>
      <c r="Q192">
        <v>177</v>
      </c>
      <c r="R192" s="2">
        <v>1077993.4850061233</v>
      </c>
      <c r="S192" s="2">
        <v>1058155.0366376264</v>
      </c>
      <c r="T192" s="2">
        <v>907974.64785461314</v>
      </c>
      <c r="U192" s="2">
        <v>723731.7207706453</v>
      </c>
      <c r="V192" s="2">
        <v>546902.52178772085</v>
      </c>
      <c r="W192" s="2">
        <v>395962.57128553523</v>
      </c>
      <c r="X192" s="3">
        <f t="shared" si="49"/>
        <v>395962.57128553523</v>
      </c>
      <c r="Y192">
        <f t="shared" si="50"/>
        <v>300</v>
      </c>
      <c r="AA192" s="39">
        <f t="shared" si="62"/>
        <v>2407100.6428924873</v>
      </c>
      <c r="AB192" s="3">
        <f t="shared" si="51"/>
        <v>77107.53063155507</v>
      </c>
      <c r="AC192" s="46">
        <f t="shared" si="63"/>
        <v>15044.379018078047</v>
      </c>
      <c r="AD192" s="39">
        <f t="shared" si="64"/>
        <v>0</v>
      </c>
      <c r="AE192" s="3">
        <f t="shared" si="52"/>
        <v>0</v>
      </c>
      <c r="AF192" s="23">
        <f t="shared" si="65"/>
        <v>0</v>
      </c>
      <c r="AH192">
        <v>177</v>
      </c>
      <c r="AI192" s="3">
        <f t="shared" si="53"/>
        <v>92151.909649633119</v>
      </c>
      <c r="AJ192" s="3">
        <f t="shared" si="54"/>
        <v>0</v>
      </c>
    </row>
    <row r="193" spans="2:36">
      <c r="B193">
        <v>178</v>
      </c>
      <c r="C193" s="3">
        <f t="shared" si="55"/>
        <v>2329993.1122608921</v>
      </c>
      <c r="D193">
        <f t="shared" si="56"/>
        <v>0.3</v>
      </c>
      <c r="E193" s="13">
        <f t="shared" si="44"/>
        <v>2.9285530376777613E-2</v>
      </c>
      <c r="F193" s="15">
        <f t="shared" si="57"/>
        <v>3015602.7409508559</v>
      </c>
      <c r="G193" s="16">
        <f t="shared" si="58"/>
        <v>2.2082139485512463E-3</v>
      </c>
      <c r="H193" s="17">
        <f t="shared" si="45"/>
        <v>22435.091066789682</v>
      </c>
      <c r="I193" s="17">
        <f t="shared" si="46"/>
        <v>14562.456951630576</v>
      </c>
      <c r="J193" s="2">
        <f t="shared" si="59"/>
        <v>6659.096035857051</v>
      </c>
      <c r="K193" s="2">
        <f t="shared" si="60"/>
        <v>68040.068907558991</v>
      </c>
      <c r="L193" s="15">
        <f>K193/(1-SUM(G$16:G193))</f>
        <v>88313.525674412434</v>
      </c>
      <c r="M193" s="15">
        <f t="shared" si="61"/>
        <v>2927289.2152764434</v>
      </c>
      <c r="N193" s="2">
        <f t="shared" si="47"/>
        <v>74699.164943416035</v>
      </c>
      <c r="O193" s="3">
        <f t="shared" si="48"/>
        <v>89261.621895046614</v>
      </c>
      <c r="P193" s="3"/>
      <c r="Q193">
        <v>178</v>
      </c>
      <c r="R193" s="2">
        <v>1073886.1735378515</v>
      </c>
      <c r="S193" s="2">
        <v>1053309.3560617112</v>
      </c>
      <c r="T193" s="2">
        <v>900600.38732348802</v>
      </c>
      <c r="U193" s="2">
        <v>715473.23996086151</v>
      </c>
      <c r="V193" s="2">
        <v>538908.89957647992</v>
      </c>
      <c r="W193" s="2">
        <v>388908.36419362354</v>
      </c>
      <c r="X193" s="3">
        <f t="shared" si="49"/>
        <v>388908.36419362354</v>
      </c>
      <c r="Y193">
        <f t="shared" si="50"/>
        <v>300</v>
      </c>
      <c r="AA193" s="39">
        <f t="shared" si="62"/>
        <v>2329993.1122609321</v>
      </c>
      <c r="AB193" s="3">
        <f t="shared" si="51"/>
        <v>74699.164943416035</v>
      </c>
      <c r="AC193" s="46">
        <f t="shared" si="63"/>
        <v>14562.456951630826</v>
      </c>
      <c r="AD193" s="39">
        <f t="shared" si="64"/>
        <v>0</v>
      </c>
      <c r="AE193" s="3">
        <f t="shared" si="52"/>
        <v>0</v>
      </c>
      <c r="AF193" s="23">
        <f t="shared" si="65"/>
        <v>0</v>
      </c>
      <c r="AH193">
        <v>178</v>
      </c>
      <c r="AI193" s="3">
        <f t="shared" si="53"/>
        <v>89261.621895046861</v>
      </c>
      <c r="AJ193" s="3">
        <f t="shared" si="54"/>
        <v>0</v>
      </c>
    </row>
    <row r="194" spans="2:36">
      <c r="B194">
        <v>179</v>
      </c>
      <c r="C194" s="3">
        <f t="shared" si="55"/>
        <v>2255293.9473174759</v>
      </c>
      <c r="D194">
        <f t="shared" si="56"/>
        <v>0.3</v>
      </c>
      <c r="E194" s="13">
        <f t="shared" si="44"/>
        <v>2.9285530376777613E-2</v>
      </c>
      <c r="F194" s="15">
        <f t="shared" si="57"/>
        <v>2927289.2152764434</v>
      </c>
      <c r="G194" s="16">
        <f t="shared" si="58"/>
        <v>2.2231653971612284E-3</v>
      </c>
      <c r="H194" s="17">
        <f t="shared" si="45"/>
        <v>21778.067525847422</v>
      </c>
      <c r="I194" s="17">
        <f t="shared" si="46"/>
        <v>14095.587170734223</v>
      </c>
      <c r="J194" s="2">
        <f t="shared" si="59"/>
        <v>6507.8480908858346</v>
      </c>
      <c r="K194" s="2">
        <f t="shared" si="60"/>
        <v>65856.893619775539</v>
      </c>
      <c r="L194" s="15">
        <f>K194/(1-SUM(G$16:G194))</f>
        <v>85727.2172355941</v>
      </c>
      <c r="M194" s="15">
        <f t="shared" si="61"/>
        <v>2841561.9980408493</v>
      </c>
      <c r="N194" s="2">
        <f t="shared" si="47"/>
        <v>72364.741710661372</v>
      </c>
      <c r="O194" s="3">
        <f t="shared" si="48"/>
        <v>86460.328881395602</v>
      </c>
      <c r="P194" s="3"/>
      <c r="Q194">
        <v>179</v>
      </c>
      <c r="R194" s="2">
        <v>1069799.6627370005</v>
      </c>
      <c r="S194" s="2">
        <v>1048489.5469859936</v>
      </c>
      <c r="T194" s="2">
        <v>893284.15130231436</v>
      </c>
      <c r="U194" s="2">
        <v>707304.56594135496</v>
      </c>
      <c r="V194" s="2">
        <v>531027.11912900547</v>
      </c>
      <c r="W194" s="2">
        <v>381975.31066898629</v>
      </c>
      <c r="X194" s="3">
        <f t="shared" si="49"/>
        <v>381975.31066898629</v>
      </c>
      <c r="Y194">
        <f t="shared" si="50"/>
        <v>300</v>
      </c>
      <c r="AA194" s="39">
        <f t="shared" si="62"/>
        <v>2255293.947317516</v>
      </c>
      <c r="AB194" s="3">
        <f t="shared" si="51"/>
        <v>72364.741710661372</v>
      </c>
      <c r="AC194" s="46">
        <f t="shared" si="63"/>
        <v>14095.587170734476</v>
      </c>
      <c r="AD194" s="39">
        <f t="shared" si="64"/>
        <v>0</v>
      </c>
      <c r="AE194" s="3">
        <f t="shared" si="52"/>
        <v>0</v>
      </c>
      <c r="AF194" s="23">
        <f t="shared" si="65"/>
        <v>0</v>
      </c>
      <c r="AH194">
        <v>179</v>
      </c>
      <c r="AI194" s="3">
        <f t="shared" si="53"/>
        <v>86460.32888139585</v>
      </c>
      <c r="AJ194" s="3">
        <f t="shared" si="54"/>
        <v>0</v>
      </c>
    </row>
    <row r="195" spans="2:36">
      <c r="B195">
        <v>180</v>
      </c>
      <c r="C195" s="3">
        <f t="shared" si="55"/>
        <v>2182929.2056068145</v>
      </c>
      <c r="D195">
        <f t="shared" si="56"/>
        <v>0.3</v>
      </c>
      <c r="E195" s="13">
        <f t="shared" si="44"/>
        <v>2.9285530376777613E-2</v>
      </c>
      <c r="F195" s="15">
        <f t="shared" si="57"/>
        <v>2841561.9980408493</v>
      </c>
      <c r="G195" s="16">
        <f t="shared" si="58"/>
        <v>2.2382180795378409E-3</v>
      </c>
      <c r="H195" s="17">
        <f t="shared" si="45"/>
        <v>21140.285267771687</v>
      </c>
      <c r="I195" s="17">
        <f t="shared" si="46"/>
        <v>13643.307535042592</v>
      </c>
      <c r="J195" s="2">
        <f t="shared" si="59"/>
        <v>6360.0354381426996</v>
      </c>
      <c r="K195" s="2">
        <f t="shared" si="60"/>
        <v>63741.982550132278</v>
      </c>
      <c r="L195" s="15">
        <f>K195/(1-SUM(G$16:G195))</f>
        <v>83216.650211124506</v>
      </c>
      <c r="M195" s="15">
        <f t="shared" si="61"/>
        <v>2758345.3478297247</v>
      </c>
      <c r="N195" s="2">
        <f t="shared" si="47"/>
        <v>70102.01798827498</v>
      </c>
      <c r="O195" s="3">
        <f t="shared" si="48"/>
        <v>83745.325523317573</v>
      </c>
      <c r="P195" s="3"/>
      <c r="Q195">
        <v>180</v>
      </c>
      <c r="R195" s="2">
        <v>1065733.860517473</v>
      </c>
      <c r="S195" s="2">
        <v>1043695.477866528</v>
      </c>
      <c r="T195" s="2">
        <v>886025.48522243777</v>
      </c>
      <c r="U195" s="2">
        <v>699224.73814231681</v>
      </c>
      <c r="V195" s="2">
        <v>523255.64675424097</v>
      </c>
      <c r="W195" s="2">
        <v>375161.3704753397</v>
      </c>
      <c r="X195" s="3">
        <f t="shared" si="49"/>
        <v>375161.3704753397</v>
      </c>
      <c r="Y195">
        <f t="shared" si="50"/>
        <v>300</v>
      </c>
      <c r="AA195" s="39">
        <f t="shared" si="62"/>
        <v>2182929.2056068545</v>
      </c>
      <c r="AB195" s="3">
        <f t="shared" si="51"/>
        <v>70102.01798827498</v>
      </c>
      <c r="AC195" s="46">
        <f t="shared" si="63"/>
        <v>13643.307535042841</v>
      </c>
      <c r="AD195" s="39">
        <f t="shared" si="64"/>
        <v>0</v>
      </c>
      <c r="AE195" s="3">
        <f t="shared" si="52"/>
        <v>0</v>
      </c>
      <c r="AF195" s="23">
        <f t="shared" si="65"/>
        <v>0</v>
      </c>
      <c r="AH195">
        <v>180</v>
      </c>
      <c r="AI195" s="3">
        <f t="shared" si="53"/>
        <v>83745.325523317821</v>
      </c>
      <c r="AJ195" s="3">
        <f t="shared" si="54"/>
        <v>0</v>
      </c>
    </row>
    <row r="196" spans="2:36">
      <c r="B196">
        <v>181</v>
      </c>
      <c r="C196" s="3">
        <f t="shared" si="55"/>
        <v>2112827.1876185397</v>
      </c>
      <c r="D196">
        <f t="shared" si="56"/>
        <v>0.3</v>
      </c>
      <c r="E196" s="13">
        <f t="shared" si="44"/>
        <v>2.9285530376777613E-2</v>
      </c>
      <c r="F196" s="15">
        <f t="shared" si="57"/>
        <v>2758345.3478297247</v>
      </c>
      <c r="G196" s="16">
        <f t="shared" si="58"/>
        <v>2.2533726811180457E-3</v>
      </c>
      <c r="H196" s="17">
        <f t="shared" si="45"/>
        <v>20521.180801388597</v>
      </c>
      <c r="I196" s="17">
        <f t="shared" si="46"/>
        <v>13205.169922615873</v>
      </c>
      <c r="J196" s="2">
        <f t="shared" si="59"/>
        <v>6215.5800518885553</v>
      </c>
      <c r="K196" s="2">
        <f t="shared" si="60"/>
        <v>61693.23822546548</v>
      </c>
      <c r="L196" s="15">
        <f>K196/(1-SUM(G$16:G196))</f>
        <v>80779.606473512962</v>
      </c>
      <c r="M196" s="15">
        <f t="shared" si="61"/>
        <v>2677565.7413562117</v>
      </c>
      <c r="N196" s="2">
        <f t="shared" si="47"/>
        <v>67908.818277354032</v>
      </c>
      <c r="O196" s="3">
        <f t="shared" si="48"/>
        <v>81113.988199969899</v>
      </c>
      <c r="P196" s="3"/>
      <c r="Q196">
        <v>181</v>
      </c>
      <c r="R196" s="2">
        <v>1061688.6752265017</v>
      </c>
      <c r="S196" s="2">
        <v>1038927.0178383121</v>
      </c>
      <c r="T196" s="2">
        <v>878823.93807412253</v>
      </c>
      <c r="U196" s="2">
        <v>691232.80620726838</v>
      </c>
      <c r="V196" s="2">
        <v>515592.96959001949</v>
      </c>
      <c r="W196" s="2">
        <v>368464.5373570472</v>
      </c>
      <c r="X196" s="3">
        <f t="shared" si="49"/>
        <v>368464.5373570472</v>
      </c>
      <c r="Y196">
        <f t="shared" si="50"/>
        <v>300</v>
      </c>
      <c r="AA196" s="39">
        <f t="shared" si="62"/>
        <v>2112827.1876185797</v>
      </c>
      <c r="AB196" s="3">
        <f t="shared" si="51"/>
        <v>67908.818277354032</v>
      </c>
      <c r="AC196" s="46">
        <f t="shared" si="63"/>
        <v>13205.169922616122</v>
      </c>
      <c r="AD196" s="39">
        <f t="shared" si="64"/>
        <v>0</v>
      </c>
      <c r="AE196" s="3">
        <f t="shared" si="52"/>
        <v>0</v>
      </c>
      <c r="AF196" s="23">
        <f t="shared" si="65"/>
        <v>0</v>
      </c>
      <c r="AH196">
        <v>181</v>
      </c>
      <c r="AI196" s="3">
        <f t="shared" si="53"/>
        <v>81113.988199970161</v>
      </c>
      <c r="AJ196" s="3">
        <f t="shared" si="54"/>
        <v>0</v>
      </c>
    </row>
    <row r="197" spans="2:36">
      <c r="B197">
        <v>182</v>
      </c>
      <c r="C197" s="3">
        <f t="shared" si="55"/>
        <v>2044918.3693411855</v>
      </c>
      <c r="D197">
        <f t="shared" si="56"/>
        <v>0.3</v>
      </c>
      <c r="E197" s="13">
        <f t="shared" si="44"/>
        <v>2.9285530376777613E-2</v>
      </c>
      <c r="F197" s="15">
        <f t="shared" si="57"/>
        <v>2677565.7413562117</v>
      </c>
      <c r="G197" s="16">
        <f t="shared" si="58"/>
        <v>2.2686298919797824E-3</v>
      </c>
      <c r="H197" s="17">
        <f t="shared" si="45"/>
        <v>19920.207137662168</v>
      </c>
      <c r="I197" s="17">
        <f t="shared" si="46"/>
        <v>12780.739808382408</v>
      </c>
      <c r="J197" s="2">
        <f t="shared" si="59"/>
        <v>6074.4056785817083</v>
      </c>
      <c r="K197" s="2">
        <f t="shared" si="60"/>
        <v>59708.626831350855</v>
      </c>
      <c r="L197" s="15">
        <f>K197/(1-SUM(G$16:G197))</f>
        <v>78413.932854308747</v>
      </c>
      <c r="M197" s="15">
        <f t="shared" si="61"/>
        <v>2599151.808501903</v>
      </c>
      <c r="N197" s="2">
        <f t="shared" si="47"/>
        <v>65783.032509932556</v>
      </c>
      <c r="O197" s="3">
        <f t="shared" si="48"/>
        <v>78563.772318314965</v>
      </c>
      <c r="P197" s="3"/>
      <c r="Q197">
        <v>182</v>
      </c>
      <c r="R197" s="2">
        <v>1057664.0156426702</v>
      </c>
      <c r="S197" s="2">
        <v>1034184.0367117987</v>
      </c>
      <c r="T197" s="2">
        <v>871679.06237869104</v>
      </c>
      <c r="U197" s="2">
        <v>683327.82988470141</v>
      </c>
      <c r="V197" s="2">
        <v>508037.59532153525</v>
      </c>
      <c r="W197" s="2">
        <v>361882.83847674221</v>
      </c>
      <c r="X197" s="3">
        <f t="shared" si="49"/>
        <v>361882.83847674221</v>
      </c>
      <c r="Y197">
        <f t="shared" si="50"/>
        <v>300</v>
      </c>
      <c r="AA197" s="39">
        <f t="shared" si="62"/>
        <v>2044918.3693412256</v>
      </c>
      <c r="AB197" s="3">
        <f t="shared" si="51"/>
        <v>65783.032509932556</v>
      </c>
      <c r="AC197" s="46">
        <f t="shared" si="63"/>
        <v>12780.739808382661</v>
      </c>
      <c r="AD197" s="39">
        <f t="shared" si="64"/>
        <v>0</v>
      </c>
      <c r="AE197" s="3">
        <f t="shared" si="52"/>
        <v>0</v>
      </c>
      <c r="AF197" s="23">
        <f t="shared" si="65"/>
        <v>0</v>
      </c>
      <c r="AH197">
        <v>182</v>
      </c>
      <c r="AI197" s="3">
        <f t="shared" si="53"/>
        <v>78563.772318315212</v>
      </c>
      <c r="AJ197" s="3">
        <f t="shared" si="54"/>
        <v>0</v>
      </c>
    </row>
    <row r="198" spans="2:36">
      <c r="B198">
        <v>183</v>
      </c>
      <c r="C198" s="3">
        <f t="shared" si="55"/>
        <v>1979135.336831253</v>
      </c>
      <c r="D198">
        <f t="shared" si="56"/>
        <v>0.3</v>
      </c>
      <c r="E198" s="13">
        <f t="shared" si="44"/>
        <v>2.9285530376777613E-2</v>
      </c>
      <c r="F198" s="15">
        <f t="shared" si="57"/>
        <v>2599151.808501903</v>
      </c>
      <c r="G198" s="16">
        <f t="shared" si="58"/>
        <v>2.2839904068733957E-3</v>
      </c>
      <c r="H198" s="17">
        <f t="shared" si="45"/>
        <v>19336.833306420442</v>
      </c>
      <c r="I198" s="17">
        <f t="shared" si="46"/>
        <v>12369.59585519533</v>
      </c>
      <c r="J198" s="2">
        <f t="shared" si="59"/>
        <v>5936.4377966259835</v>
      </c>
      <c r="K198" s="2">
        <f t="shared" si="60"/>
        <v>57786.176297102713</v>
      </c>
      <c r="L198" s="15">
        <f>K198/(1-SUM(G$16:G198))</f>
        <v>76117.53924174131</v>
      </c>
      <c r="M198" s="15">
        <f t="shared" si="61"/>
        <v>2523034.2692601616</v>
      </c>
      <c r="N198" s="2">
        <f t="shared" si="47"/>
        <v>63722.614093728698</v>
      </c>
      <c r="O198" s="3">
        <f t="shared" si="48"/>
        <v>76092.209948924021</v>
      </c>
      <c r="P198" s="3"/>
      <c r="Q198">
        <v>183</v>
      </c>
      <c r="R198" s="2">
        <v>1053659.7909739383</v>
      </c>
      <c r="S198" s="2">
        <v>1029466.4049694261</v>
      </c>
      <c r="T198" s="2">
        <v>864590.41416088119</v>
      </c>
      <c r="U198" s="2">
        <v>675508.87892086885</v>
      </c>
      <c r="V198" s="2">
        <v>500588.0519036114</v>
      </c>
      <c r="W198" s="2">
        <v>355414.33386222256</v>
      </c>
      <c r="X198" s="3">
        <f t="shared" si="49"/>
        <v>355414.33386222256</v>
      </c>
      <c r="Y198">
        <f t="shared" si="50"/>
        <v>300</v>
      </c>
      <c r="AA198" s="39">
        <f t="shared" si="62"/>
        <v>1979135.3368312931</v>
      </c>
      <c r="AB198" s="3">
        <f t="shared" si="51"/>
        <v>63722.614093728698</v>
      </c>
      <c r="AC198" s="46">
        <f t="shared" si="63"/>
        <v>12369.595855195583</v>
      </c>
      <c r="AD198" s="39">
        <f t="shared" si="64"/>
        <v>0</v>
      </c>
      <c r="AE198" s="3">
        <f t="shared" si="52"/>
        <v>0</v>
      </c>
      <c r="AF198" s="23">
        <f t="shared" si="65"/>
        <v>0</v>
      </c>
      <c r="AH198">
        <v>183</v>
      </c>
      <c r="AI198" s="3">
        <f t="shared" si="53"/>
        <v>76092.209948924283</v>
      </c>
      <c r="AJ198" s="3">
        <f t="shared" si="54"/>
        <v>0</v>
      </c>
    </row>
    <row r="199" spans="2:36">
      <c r="B199">
        <v>184</v>
      </c>
      <c r="C199" s="3">
        <f t="shared" si="55"/>
        <v>1915412.7227375242</v>
      </c>
      <c r="D199">
        <f t="shared" si="56"/>
        <v>0.3</v>
      </c>
      <c r="E199" s="13">
        <f t="shared" si="44"/>
        <v>2.9285530376777613E-2</v>
      </c>
      <c r="F199" s="15">
        <f t="shared" si="57"/>
        <v>2523034.2692601616</v>
      </c>
      <c r="G199" s="16">
        <f t="shared" si="58"/>
        <v>2.2994549252532679E-3</v>
      </c>
      <c r="H199" s="17">
        <f t="shared" si="45"/>
        <v>18770.543887234562</v>
      </c>
      <c r="I199" s="17">
        <f t="shared" si="46"/>
        <v>11971.329517109525</v>
      </c>
      <c r="J199" s="2">
        <f t="shared" si="59"/>
        <v>5801.6035770330582</v>
      </c>
      <c r="K199" s="2">
        <f t="shared" si="60"/>
        <v>55923.974438006851</v>
      </c>
      <c r="L199" s="15">
        <f>K199/(1-SUM(G$16:G199))</f>
        <v>73888.396734071721</v>
      </c>
      <c r="M199" s="15">
        <f t="shared" si="61"/>
        <v>2449145.8725260897</v>
      </c>
      <c r="N199" s="2">
        <f t="shared" si="47"/>
        <v>61725.578015039908</v>
      </c>
      <c r="O199" s="3">
        <f t="shared" si="48"/>
        <v>73696.907532149431</v>
      </c>
      <c r="P199" s="3"/>
      <c r="Q199">
        <v>184</v>
      </c>
      <c r="R199" s="2">
        <v>1049675.9108556784</v>
      </c>
      <c r="S199" s="2">
        <v>1024773.9937621653</v>
      </c>
      <c r="T199" s="2">
        <v>857557.5529214188</v>
      </c>
      <c r="U199" s="2">
        <v>667775.0329537103</v>
      </c>
      <c r="V199" s="2">
        <v>493242.88728671311</v>
      </c>
      <c r="W199" s="2">
        <v>349057.1158624657</v>
      </c>
      <c r="X199" s="3">
        <f t="shared" si="49"/>
        <v>349057.1158624657</v>
      </c>
      <c r="Y199">
        <f t="shared" si="50"/>
        <v>300</v>
      </c>
      <c r="AA199" s="39">
        <f t="shared" si="62"/>
        <v>1915412.7227375645</v>
      </c>
      <c r="AB199" s="3">
        <f t="shared" si="51"/>
        <v>61725.578015039908</v>
      </c>
      <c r="AC199" s="46">
        <f t="shared" si="63"/>
        <v>11971.329517109778</v>
      </c>
      <c r="AD199" s="39">
        <f t="shared" si="64"/>
        <v>0</v>
      </c>
      <c r="AE199" s="3">
        <f t="shared" si="52"/>
        <v>0</v>
      </c>
      <c r="AF199" s="23">
        <f t="shared" si="65"/>
        <v>0</v>
      </c>
      <c r="AH199">
        <v>184</v>
      </c>
      <c r="AI199" s="3">
        <f t="shared" si="53"/>
        <v>73696.907532149693</v>
      </c>
      <c r="AJ199" s="3">
        <f t="shared" si="54"/>
        <v>0</v>
      </c>
    </row>
    <row r="200" spans="2:36">
      <c r="B200">
        <v>185</v>
      </c>
      <c r="C200" s="3">
        <f t="shared" si="55"/>
        <v>1853687.1447224843</v>
      </c>
      <c r="D200">
        <f t="shared" si="56"/>
        <v>0.3</v>
      </c>
      <c r="E200" s="13">
        <f t="shared" si="44"/>
        <v>2.9285530376777613E-2</v>
      </c>
      <c r="F200" s="15">
        <f t="shared" si="57"/>
        <v>2449145.8725260897</v>
      </c>
      <c r="G200" s="16">
        <f t="shared" si="58"/>
        <v>2.3150241513096703E-3</v>
      </c>
      <c r="H200" s="17">
        <f t="shared" si="45"/>
        <v>18220.838554036298</v>
      </c>
      <c r="I200" s="17">
        <f t="shared" si="46"/>
        <v>11585.544654515526</v>
      </c>
      <c r="J200" s="2">
        <f t="shared" si="59"/>
        <v>5669.8318449782928</v>
      </c>
      <c r="K200" s="2">
        <f t="shared" si="60"/>
        <v>54120.167153085138</v>
      </c>
      <c r="L200" s="15">
        <f>K200/(1-SUM(G$16:G200))</f>
        <v>71724.535847024672</v>
      </c>
      <c r="M200" s="15">
        <f t="shared" si="61"/>
        <v>2377421.3366790651</v>
      </c>
      <c r="N200" s="2">
        <f t="shared" si="47"/>
        <v>59789.998998063427</v>
      </c>
      <c r="O200" s="3">
        <f t="shared" si="48"/>
        <v>71375.543652578956</v>
      </c>
      <c r="P200" s="3"/>
      <c r="Q200">
        <v>185</v>
      </c>
      <c r="R200" s="2">
        <v>1045712.2853487204</v>
      </c>
      <c r="S200" s="2">
        <v>1020106.6749060859</v>
      </c>
      <c r="T200" s="2">
        <v>850580.04160980706</v>
      </c>
      <c r="U200" s="2">
        <v>660125.38140790374</v>
      </c>
      <c r="V200" s="2">
        <v>486000.66914665455</v>
      </c>
      <c r="W200" s="2">
        <v>342809.30861261417</v>
      </c>
      <c r="X200" s="3">
        <f t="shared" si="49"/>
        <v>342809.30861261417</v>
      </c>
      <c r="Y200">
        <f t="shared" si="50"/>
        <v>300</v>
      </c>
      <c r="AA200" s="39">
        <f t="shared" si="62"/>
        <v>1853687.1447225246</v>
      </c>
      <c r="AB200" s="3">
        <f t="shared" si="51"/>
        <v>59789.998998063427</v>
      </c>
      <c r="AC200" s="46">
        <f t="shared" si="63"/>
        <v>11585.544654515777</v>
      </c>
      <c r="AD200" s="39">
        <f t="shared" si="64"/>
        <v>0</v>
      </c>
      <c r="AE200" s="3">
        <f t="shared" si="52"/>
        <v>0</v>
      </c>
      <c r="AF200" s="23">
        <f t="shared" si="65"/>
        <v>0</v>
      </c>
      <c r="AH200">
        <v>185</v>
      </c>
      <c r="AI200" s="3">
        <f t="shared" si="53"/>
        <v>71375.543652579203</v>
      </c>
      <c r="AJ200" s="3">
        <f t="shared" si="54"/>
        <v>0</v>
      </c>
    </row>
    <row r="201" spans="2:36">
      <c r="B201">
        <v>186</v>
      </c>
      <c r="C201" s="3">
        <f t="shared" si="55"/>
        <v>1793897.1457244209</v>
      </c>
      <c r="D201">
        <f t="shared" si="56"/>
        <v>0.3</v>
      </c>
      <c r="E201" s="13">
        <f t="shared" si="44"/>
        <v>2.9285530376777613E-2</v>
      </c>
      <c r="F201" s="15">
        <f t="shared" si="57"/>
        <v>2377421.3366790651</v>
      </c>
      <c r="G201" s="16">
        <f t="shared" si="58"/>
        <v>2.3306987940008299E-3</v>
      </c>
      <c r="H201" s="17">
        <f t="shared" si="45"/>
        <v>17687.231633071693</v>
      </c>
      <c r="I201" s="17">
        <f t="shared" si="46"/>
        <v>11211.85716077763</v>
      </c>
      <c r="J201" s="2">
        <f t="shared" si="59"/>
        <v>5541.0530422297379</v>
      </c>
      <c r="K201" s="2">
        <f t="shared" si="60"/>
        <v>52372.956676739632</v>
      </c>
      <c r="L201" s="15">
        <f>K201/(1-SUM(G$16:G201))</f>
        <v>69624.044773716378</v>
      </c>
      <c r="M201" s="15">
        <f t="shared" si="61"/>
        <v>2307797.2919053487</v>
      </c>
      <c r="N201" s="2">
        <f t="shared" si="47"/>
        <v>57914.00971896937</v>
      </c>
      <c r="O201" s="3">
        <f t="shared" si="48"/>
        <v>69125.866879747002</v>
      </c>
      <c r="P201" s="3"/>
      <c r="Q201">
        <v>186</v>
      </c>
      <c r="R201" s="2">
        <v>1041768.8249374062</v>
      </c>
      <c r="S201" s="2">
        <v>1015464.3208789399</v>
      </c>
      <c r="T201" s="2">
        <v>843657.44659732585</v>
      </c>
      <c r="U201" s="2">
        <v>652559.02339102793</v>
      </c>
      <c r="V201" s="2">
        <v>478859.98461795185</v>
      </c>
      <c r="W201" s="2">
        <v>336669.06750778441</v>
      </c>
      <c r="X201" s="3">
        <f t="shared" si="49"/>
        <v>336669.06750778441</v>
      </c>
      <c r="Y201">
        <f t="shared" si="50"/>
        <v>300</v>
      </c>
      <c r="AA201" s="39">
        <f t="shared" si="62"/>
        <v>1793897.1457244612</v>
      </c>
      <c r="AB201" s="3">
        <f t="shared" si="51"/>
        <v>57914.00971896937</v>
      </c>
      <c r="AC201" s="46">
        <f t="shared" si="63"/>
        <v>11211.857160777881</v>
      </c>
      <c r="AD201" s="39">
        <f t="shared" si="64"/>
        <v>0</v>
      </c>
      <c r="AE201" s="3">
        <f t="shared" si="52"/>
        <v>0</v>
      </c>
      <c r="AF201" s="23">
        <f t="shared" si="65"/>
        <v>0</v>
      </c>
      <c r="AH201">
        <v>186</v>
      </c>
      <c r="AI201" s="3">
        <f t="shared" si="53"/>
        <v>69125.866879747249</v>
      </c>
      <c r="AJ201" s="3">
        <f t="shared" si="54"/>
        <v>0</v>
      </c>
    </row>
    <row r="202" spans="2:36">
      <c r="B202">
        <v>187</v>
      </c>
      <c r="C202" s="3">
        <f t="shared" si="55"/>
        <v>1735983.1360054514</v>
      </c>
      <c r="D202">
        <f t="shared" si="56"/>
        <v>0.3</v>
      </c>
      <c r="E202" s="13">
        <f t="shared" si="44"/>
        <v>2.9285530376777613E-2</v>
      </c>
      <c r="F202" s="15">
        <f t="shared" si="57"/>
        <v>2307797.2919053487</v>
      </c>
      <c r="G202" s="16">
        <f t="shared" si="58"/>
        <v>2.3464795670852107E-3</v>
      </c>
      <c r="H202" s="17">
        <f t="shared" si="45"/>
        <v>17169.251673800252</v>
      </c>
      <c r="I202" s="17">
        <f t="shared" si="46"/>
        <v>10849.894600034071</v>
      </c>
      <c r="J202" s="2">
        <f t="shared" si="59"/>
        <v>5415.1991904304841</v>
      </c>
      <c r="K202" s="2">
        <f t="shared" si="60"/>
        <v>50680.599882673654</v>
      </c>
      <c r="L202" s="15">
        <f>K202/(1-SUM(G$16:G202))</f>
        <v>67585.067695541584</v>
      </c>
      <c r="M202" s="15">
        <f t="shared" si="61"/>
        <v>2240212.2242098069</v>
      </c>
      <c r="N202" s="2">
        <f t="shared" si="47"/>
        <v>56095.799073104135</v>
      </c>
      <c r="O202" s="3">
        <f t="shared" si="48"/>
        <v>66945.693673138201</v>
      </c>
      <c r="P202" s="3"/>
      <c r="Q202">
        <v>187</v>
      </c>
      <c r="R202" s="2">
        <v>1037845.4405276531</v>
      </c>
      <c r="S202" s="2">
        <v>1010846.8048167613</v>
      </c>
      <c r="T202" s="2">
        <v>836789.33765024622</v>
      </c>
      <c r="U202" s="2">
        <v>645075.0675908284</v>
      </c>
      <c r="V202" s="2">
        <v>471819.44003077049</v>
      </c>
      <c r="W202" s="2">
        <v>330634.57868555217</v>
      </c>
      <c r="X202" s="3">
        <f t="shared" si="49"/>
        <v>330634.57868555217</v>
      </c>
      <c r="Y202">
        <f t="shared" si="50"/>
        <v>300</v>
      </c>
      <c r="AA202" s="39">
        <f t="shared" si="62"/>
        <v>1735983.1360054917</v>
      </c>
      <c r="AB202" s="3">
        <f t="shared" si="51"/>
        <v>56095.799073104135</v>
      </c>
      <c r="AC202" s="46">
        <f t="shared" si="63"/>
        <v>10849.894600034322</v>
      </c>
      <c r="AD202" s="39">
        <f t="shared" si="64"/>
        <v>0</v>
      </c>
      <c r="AE202" s="3">
        <f t="shared" si="52"/>
        <v>0</v>
      </c>
      <c r="AF202" s="23">
        <f t="shared" si="65"/>
        <v>0</v>
      </c>
      <c r="AH202">
        <v>187</v>
      </c>
      <c r="AI202" s="3">
        <f t="shared" si="53"/>
        <v>66945.693673138463</v>
      </c>
      <c r="AJ202" s="3">
        <f t="shared" si="54"/>
        <v>0</v>
      </c>
    </row>
    <row r="203" spans="2:36">
      <c r="B203">
        <v>188</v>
      </c>
      <c r="C203" s="3">
        <f t="shared" si="55"/>
        <v>1679887.3369323472</v>
      </c>
      <c r="D203">
        <f t="shared" si="56"/>
        <v>0.3</v>
      </c>
      <c r="E203" s="13">
        <f t="shared" si="44"/>
        <v>2.9285530376777613E-2</v>
      </c>
      <c r="F203" s="15">
        <f t="shared" si="57"/>
        <v>2240212.2242098069</v>
      </c>
      <c r="G203" s="16">
        <f t="shared" si="58"/>
        <v>2.3623671891540173E-3</v>
      </c>
      <c r="H203" s="17">
        <f t="shared" si="45"/>
        <v>16666.441032360613</v>
      </c>
      <c r="I203" s="17">
        <f t="shared" si="46"/>
        <v>10499.295855827169</v>
      </c>
      <c r="J203" s="2">
        <f t="shared" si="59"/>
        <v>5292.2038552149907</v>
      </c>
      <c r="K203" s="2">
        <f t="shared" si="60"/>
        <v>49041.406638534303</v>
      </c>
      <c r="L203" s="15">
        <f>K203/(1-SUM(G$16:G203))</f>
        <v>65605.803142527235</v>
      </c>
      <c r="M203" s="15">
        <f t="shared" si="61"/>
        <v>2174606.4210672798</v>
      </c>
      <c r="N203" s="2">
        <f t="shared" si="47"/>
        <v>54333.610493749293</v>
      </c>
      <c r="O203" s="3">
        <f t="shared" si="48"/>
        <v>64832.906349576464</v>
      </c>
      <c r="P203" s="3"/>
      <c r="Q203">
        <v>188</v>
      </c>
      <c r="R203" s="2">
        <v>1033942.0434450249</v>
      </c>
      <c r="S203" s="2">
        <v>1006254.000510486</v>
      </c>
      <c r="T203" s="2">
        <v>829975.28790325089</v>
      </c>
      <c r="U203" s="2">
        <v>637672.63217356859</v>
      </c>
      <c r="V203" s="2">
        <v>464877.66065142106</v>
      </c>
      <c r="W203" s="2">
        <v>324704.05851697392</v>
      </c>
      <c r="X203" s="3">
        <f t="shared" si="49"/>
        <v>324704.05851697392</v>
      </c>
      <c r="Y203">
        <f t="shared" si="50"/>
        <v>300</v>
      </c>
      <c r="AA203" s="39">
        <f t="shared" si="62"/>
        <v>1679887.3369323877</v>
      </c>
      <c r="AB203" s="3">
        <f t="shared" si="51"/>
        <v>54333.610493749293</v>
      </c>
      <c r="AC203" s="46">
        <f t="shared" si="63"/>
        <v>10499.295855827422</v>
      </c>
      <c r="AD203" s="39">
        <f t="shared" si="64"/>
        <v>0</v>
      </c>
      <c r="AE203" s="3">
        <f t="shared" si="52"/>
        <v>0</v>
      </c>
      <c r="AF203" s="23">
        <f t="shared" si="65"/>
        <v>0</v>
      </c>
      <c r="AH203">
        <v>188</v>
      </c>
      <c r="AI203" s="3">
        <f t="shared" si="53"/>
        <v>64832.906349576719</v>
      </c>
      <c r="AJ203" s="3">
        <f t="shared" si="54"/>
        <v>0</v>
      </c>
    </row>
    <row r="204" spans="2:36">
      <c r="B204">
        <v>189</v>
      </c>
      <c r="C204" s="3">
        <f t="shared" si="55"/>
        <v>1625553.7264385978</v>
      </c>
      <c r="D204">
        <f t="shared" si="56"/>
        <v>0.3</v>
      </c>
      <c r="E204" s="13">
        <f t="shared" si="44"/>
        <v>2.9285530376777613E-2</v>
      </c>
      <c r="F204" s="15">
        <f t="shared" si="57"/>
        <v>2174606.4210672798</v>
      </c>
      <c r="G204" s="16">
        <f t="shared" si="58"/>
        <v>2.3783623836639142E-3</v>
      </c>
      <c r="H204" s="17">
        <f t="shared" si="45"/>
        <v>16178.355467234627</v>
      </c>
      <c r="I204" s="17">
        <f t="shared" si="46"/>
        <v>10159.710790241235</v>
      </c>
      <c r="J204" s="2">
        <f t="shared" si="59"/>
        <v>5172.0021111404294</v>
      </c>
      <c r="K204" s="2">
        <f t="shared" si="60"/>
        <v>47453.738209767042</v>
      </c>
      <c r="L204" s="15">
        <f>K204/(1-SUM(G$16:G204))</f>
        <v>63684.502401703867</v>
      </c>
      <c r="M204" s="15">
        <f t="shared" si="61"/>
        <v>2110921.9186655758</v>
      </c>
      <c r="N204" s="2">
        <f t="shared" si="47"/>
        <v>52625.740320907469</v>
      </c>
      <c r="O204" s="3">
        <f t="shared" si="48"/>
        <v>62785.451111148708</v>
      </c>
      <c r="P204" s="3"/>
      <c r="Q204">
        <v>189</v>
      </c>
      <c r="R204" s="2">
        <v>1030058.5454328144</v>
      </c>
      <c r="S204" s="2">
        <v>1001685.7824025857</v>
      </c>
      <c r="T204" s="2">
        <v>823214.87383306539</v>
      </c>
      <c r="U204" s="2">
        <v>630350.84468346264</v>
      </c>
      <c r="V204" s="2">
        <v>458033.29042635416</v>
      </c>
      <c r="W204" s="2">
        <v>318875.75310600147</v>
      </c>
      <c r="X204" s="3">
        <f t="shared" si="49"/>
        <v>318875.75310600147</v>
      </c>
      <c r="Y204">
        <f t="shared" si="50"/>
        <v>300</v>
      </c>
      <c r="AA204" s="39">
        <f t="shared" si="62"/>
        <v>1625553.7264386383</v>
      </c>
      <c r="AB204" s="3">
        <f t="shared" si="51"/>
        <v>52625.740320907469</v>
      </c>
      <c r="AC204" s="46">
        <f t="shared" si="63"/>
        <v>10159.710790241488</v>
      </c>
      <c r="AD204" s="39">
        <f t="shared" si="64"/>
        <v>0</v>
      </c>
      <c r="AE204" s="3">
        <f t="shared" si="52"/>
        <v>0</v>
      </c>
      <c r="AF204" s="23">
        <f t="shared" si="65"/>
        <v>0</v>
      </c>
      <c r="AH204">
        <v>189</v>
      </c>
      <c r="AI204" s="3">
        <f t="shared" si="53"/>
        <v>62785.451111148956</v>
      </c>
      <c r="AJ204" s="3">
        <f t="shared" si="54"/>
        <v>0</v>
      </c>
    </row>
    <row r="205" spans="2:36">
      <c r="B205">
        <v>190</v>
      </c>
      <c r="C205" s="3">
        <f t="shared" si="55"/>
        <v>1572927.9861176903</v>
      </c>
      <c r="D205">
        <f t="shared" si="56"/>
        <v>0.3</v>
      </c>
      <c r="E205" s="13">
        <f t="shared" si="44"/>
        <v>2.9285530376777613E-2</v>
      </c>
      <c r="F205" s="15">
        <f t="shared" si="57"/>
        <v>2110921.9186655758</v>
      </c>
      <c r="G205" s="16">
        <f t="shared" si="58"/>
        <v>2.3944658789699725E-3</v>
      </c>
      <c r="H205" s="17">
        <f t="shared" si="45"/>
        <v>15704.563746752605</v>
      </c>
      <c r="I205" s="17">
        <f t="shared" si="46"/>
        <v>9830.7999132355635</v>
      </c>
      <c r="J205" s="2">
        <f t="shared" si="59"/>
        <v>5054.530507414549</v>
      </c>
      <c r="K205" s="2">
        <f t="shared" si="60"/>
        <v>45916.005711218015</v>
      </c>
      <c r="L205" s="15">
        <f>K205/(1-SUM(G$16:G205))</f>
        <v>61819.467972088794</v>
      </c>
      <c r="M205" s="15">
        <f t="shared" si="61"/>
        <v>2049102.450693487</v>
      </c>
      <c r="N205" s="2">
        <f t="shared" si="47"/>
        <v>50970.536218632566</v>
      </c>
      <c r="O205" s="3">
        <f t="shared" si="48"/>
        <v>60801.336131868127</v>
      </c>
      <c r="P205" s="3"/>
      <c r="Q205">
        <v>190</v>
      </c>
      <c r="R205" s="2">
        <v>1026194.8586501323</v>
      </c>
      <c r="S205" s="2">
        <v>997142.02558372275</v>
      </c>
      <c r="T205" s="2">
        <v>816507.67523229471</v>
      </c>
      <c r="U205" s="2">
        <v>623108.84194317181</v>
      </c>
      <c r="V205" s="2">
        <v>451284.99172960775</v>
      </c>
      <c r="W205" s="2">
        <v>313147.93779715383</v>
      </c>
      <c r="X205" s="3">
        <f t="shared" si="49"/>
        <v>313147.93779715383</v>
      </c>
      <c r="Y205">
        <f t="shared" si="50"/>
        <v>300</v>
      </c>
      <c r="AA205" s="39">
        <f t="shared" si="62"/>
        <v>1572927.9861177308</v>
      </c>
      <c r="AB205" s="3">
        <f t="shared" si="51"/>
        <v>50970.536218632566</v>
      </c>
      <c r="AC205" s="46">
        <f t="shared" si="63"/>
        <v>9830.7999132358182</v>
      </c>
      <c r="AD205" s="39">
        <f t="shared" si="64"/>
        <v>0</v>
      </c>
      <c r="AE205" s="3">
        <f t="shared" si="52"/>
        <v>0</v>
      </c>
      <c r="AF205" s="23">
        <f t="shared" si="65"/>
        <v>0</v>
      </c>
      <c r="AH205">
        <v>190</v>
      </c>
      <c r="AI205" s="3">
        <f t="shared" si="53"/>
        <v>60801.336131868382</v>
      </c>
      <c r="AJ205" s="3">
        <f t="shared" si="54"/>
        <v>0</v>
      </c>
    </row>
    <row r="206" spans="2:36">
      <c r="B206">
        <v>191</v>
      </c>
      <c r="C206" s="3">
        <f t="shared" si="55"/>
        <v>1521957.4498990576</v>
      </c>
      <c r="D206">
        <f t="shared" si="56"/>
        <v>0.3</v>
      </c>
      <c r="E206" s="13">
        <f t="shared" si="44"/>
        <v>2.9285530376777613E-2</v>
      </c>
      <c r="F206" s="15">
        <f t="shared" si="57"/>
        <v>2049102.450693487</v>
      </c>
      <c r="G206" s="16">
        <f t="shared" si="58"/>
        <v>2.4106784083588319E-3</v>
      </c>
      <c r="H206" s="17">
        <f t="shared" si="45"/>
        <v>15244.647268093024</v>
      </c>
      <c r="I206" s="17">
        <f t="shared" si="46"/>
        <v>9512.2340618691105</v>
      </c>
      <c r="J206" s="2">
        <f t="shared" si="59"/>
        <v>4939.7270344019571</v>
      </c>
      <c r="K206" s="2">
        <f t="shared" si="60"/>
        <v>44426.668605062878</v>
      </c>
      <c r="L206" s="15">
        <f>K206/(1-SUM(G$16:G206))</f>
        <v>60009.052064915966</v>
      </c>
      <c r="M206" s="15">
        <f t="shared" si="61"/>
        <v>1989093.3986285711</v>
      </c>
      <c r="N206" s="2">
        <f t="shared" si="47"/>
        <v>49366.395639464834</v>
      </c>
      <c r="O206" s="3">
        <f t="shared" si="48"/>
        <v>58878.629701333943</v>
      </c>
      <c r="P206" s="3"/>
      <c r="Q206">
        <v>191</v>
      </c>
      <c r="R206" s="2">
        <v>1022350.8956700065</v>
      </c>
      <c r="S206" s="2">
        <v>992622.6057894188</v>
      </c>
      <c r="T206" s="2">
        <v>809853.27518346452</v>
      </c>
      <c r="U206" s="2">
        <v>615945.76995535637</v>
      </c>
      <c r="V206" s="2">
        <v>444631.44511366013</v>
      </c>
      <c r="W206" s="2">
        <v>307518.91669130878</v>
      </c>
      <c r="X206" s="3">
        <f t="shared" si="49"/>
        <v>307518.91669130878</v>
      </c>
      <c r="Y206">
        <f t="shared" si="50"/>
        <v>300</v>
      </c>
      <c r="AA206" s="39">
        <f t="shared" si="62"/>
        <v>1521957.4498990984</v>
      </c>
      <c r="AB206" s="3">
        <f t="shared" si="51"/>
        <v>49366.395639464834</v>
      </c>
      <c r="AC206" s="46">
        <f t="shared" si="63"/>
        <v>9512.2340618693652</v>
      </c>
      <c r="AD206" s="39">
        <f t="shared" si="64"/>
        <v>0</v>
      </c>
      <c r="AE206" s="3">
        <f t="shared" si="52"/>
        <v>0</v>
      </c>
      <c r="AF206" s="23">
        <f t="shared" si="65"/>
        <v>0</v>
      </c>
      <c r="AH206">
        <v>191</v>
      </c>
      <c r="AI206" s="3">
        <f t="shared" si="53"/>
        <v>58878.629701334197</v>
      </c>
      <c r="AJ206" s="3">
        <f t="shared" si="54"/>
        <v>0</v>
      </c>
    </row>
    <row r="207" spans="2:36">
      <c r="B207">
        <v>192</v>
      </c>
      <c r="C207" s="3">
        <f t="shared" si="55"/>
        <v>1472591.0542595929</v>
      </c>
      <c r="D207">
        <f t="shared" si="56"/>
        <v>0.3</v>
      </c>
      <c r="E207" s="13">
        <f t="shared" si="44"/>
        <v>2.9285530376777613E-2</v>
      </c>
      <c r="F207" s="15">
        <f t="shared" si="57"/>
        <v>1989093.3986285711</v>
      </c>
      <c r="G207" s="16">
        <f t="shared" si="58"/>
        <v>2.4270007100820955E-3</v>
      </c>
      <c r="H207" s="17">
        <f t="shared" si="45"/>
        <v>14798.199687440007</v>
      </c>
      <c r="I207" s="17">
        <f t="shared" si="46"/>
        <v>9203.6940891224549</v>
      </c>
      <c r="J207" s="2">
        <f t="shared" si="59"/>
        <v>4827.5310908911506</v>
      </c>
      <c r="K207" s="2">
        <f t="shared" si="60"/>
        <v>42984.233243683142</v>
      </c>
      <c r="L207" s="15">
        <f>K207/(1-SUM(G$16:G207))</f>
        <v>58251.655147787256</v>
      </c>
      <c r="M207" s="15">
        <f t="shared" si="61"/>
        <v>1930841.7434807839</v>
      </c>
      <c r="N207" s="2">
        <f t="shared" si="47"/>
        <v>47811.764334574291</v>
      </c>
      <c r="O207" s="3">
        <f t="shared" si="48"/>
        <v>57015.458423696749</v>
      </c>
      <c r="P207" s="3"/>
      <c r="Q207">
        <v>192</v>
      </c>
      <c r="R207" s="2">
        <v>1018526.5694774904</v>
      </c>
      <c r="S207" s="2">
        <v>988127.39939674363</v>
      </c>
      <c r="T207" s="2">
        <v>803251.26003326615</v>
      </c>
      <c r="U207" s="2">
        <v>608860.78380527208</v>
      </c>
      <c r="V207" s="2">
        <v>438071.34906364372</v>
      </c>
      <c r="W207" s="2">
        <v>301987.02216948161</v>
      </c>
      <c r="X207" s="3">
        <f t="shared" si="49"/>
        <v>301987.02216948161</v>
      </c>
      <c r="Y207">
        <f t="shared" si="50"/>
        <v>300</v>
      </c>
      <c r="AA207" s="39">
        <f t="shared" si="62"/>
        <v>1472591.0542596336</v>
      </c>
      <c r="AB207" s="3">
        <f t="shared" si="51"/>
        <v>47811.764334574291</v>
      </c>
      <c r="AC207" s="46">
        <f t="shared" si="63"/>
        <v>9203.6940891227096</v>
      </c>
      <c r="AD207" s="39">
        <f t="shared" si="64"/>
        <v>0</v>
      </c>
      <c r="AE207" s="3">
        <f t="shared" si="52"/>
        <v>0</v>
      </c>
      <c r="AF207" s="23">
        <f t="shared" si="65"/>
        <v>0</v>
      </c>
      <c r="AH207">
        <v>192</v>
      </c>
      <c r="AI207" s="3">
        <f t="shared" si="53"/>
        <v>57015.458423696997</v>
      </c>
      <c r="AJ207" s="3">
        <f t="shared" si="54"/>
        <v>0</v>
      </c>
    </row>
    <row r="208" spans="2:36">
      <c r="B208">
        <v>193</v>
      </c>
      <c r="C208" s="3">
        <f t="shared" si="55"/>
        <v>1424779.2899250186</v>
      </c>
      <c r="D208">
        <f t="shared" si="56"/>
        <v>0.3</v>
      </c>
      <c r="E208" s="13">
        <f t="shared" si="44"/>
        <v>2.9285530376777613E-2</v>
      </c>
      <c r="F208" s="15">
        <f t="shared" si="57"/>
        <v>1930841.7434807839</v>
      </c>
      <c r="G208" s="16">
        <f t="shared" si="58"/>
        <v>2.443433527389943E-3</v>
      </c>
      <c r="H208" s="17">
        <f t="shared" si="45"/>
        <v>14364.826560971844</v>
      </c>
      <c r="I208" s="17">
        <f t="shared" si="46"/>
        <v>8904.8705620313649</v>
      </c>
      <c r="J208" s="2">
        <f t="shared" si="59"/>
        <v>4717.8834521049994</v>
      </c>
      <c r="K208" s="2">
        <f t="shared" si="60"/>
        <v>41587.251456152051</v>
      </c>
      <c r="L208" s="15">
        <f>K208/(1-SUM(G$16:G208))</f>
        <v>56545.724531459171</v>
      </c>
      <c r="M208" s="15">
        <f t="shared" si="61"/>
        <v>1874296.0189493247</v>
      </c>
      <c r="N208" s="2">
        <f t="shared" si="47"/>
        <v>46305.134908257052</v>
      </c>
      <c r="O208" s="3">
        <f t="shared" si="48"/>
        <v>55210.005470288415</v>
      </c>
      <c r="P208" s="3"/>
      <c r="Q208">
        <v>193</v>
      </c>
      <c r="R208" s="2">
        <v>1014721.7934677777</v>
      </c>
      <c r="S208" s="2">
        <v>983656.28342101793</v>
      </c>
      <c r="T208" s="2">
        <v>796701.2193670026</v>
      </c>
      <c r="U208" s="2">
        <v>601853.04756439722</v>
      </c>
      <c r="V208" s="2">
        <v>431603.4197548728</v>
      </c>
      <c r="W208" s="2">
        <v>296550.61442445876</v>
      </c>
      <c r="X208" s="3">
        <f t="shared" si="49"/>
        <v>296550.61442445876</v>
      </c>
      <c r="Y208">
        <f t="shared" si="50"/>
        <v>300</v>
      </c>
      <c r="AA208" s="39">
        <f t="shared" si="62"/>
        <v>1424779.2899250593</v>
      </c>
      <c r="AB208" s="3">
        <f t="shared" si="51"/>
        <v>46305.134908257052</v>
      </c>
      <c r="AC208" s="46">
        <f t="shared" si="63"/>
        <v>8904.8705620316196</v>
      </c>
      <c r="AD208" s="39">
        <f t="shared" si="64"/>
        <v>0</v>
      </c>
      <c r="AE208" s="3">
        <f t="shared" si="52"/>
        <v>0</v>
      </c>
      <c r="AF208" s="23">
        <f t="shared" si="65"/>
        <v>0</v>
      </c>
      <c r="AH208">
        <v>193</v>
      </c>
      <c r="AI208" s="3">
        <f t="shared" si="53"/>
        <v>55210.00547028867</v>
      </c>
      <c r="AJ208" s="3">
        <f t="shared" si="54"/>
        <v>0</v>
      </c>
    </row>
    <row r="209" spans="2:36">
      <c r="B209">
        <v>194</v>
      </c>
      <c r="C209" s="3">
        <f t="shared" si="55"/>
        <v>1378474.1550167615</v>
      </c>
      <c r="D209">
        <f t="shared" si="56"/>
        <v>0.3</v>
      </c>
      <c r="E209" s="13">
        <f t="shared" ref="E209:E272" si="66">1-(1-D209)^(1/12)</f>
        <v>2.9285530376777613E-2</v>
      </c>
      <c r="F209" s="15">
        <f t="shared" si="57"/>
        <v>1874296.0189493247</v>
      </c>
      <c r="G209" s="16">
        <f t="shared" si="58"/>
        <v>2.4599776085649791E-3</v>
      </c>
      <c r="H209" s="17">
        <f t="shared" ref="H209:H272" si="67">F209*$C$5/12*(1+$C$5/12)^$C$4/((1+$C$5/12)^$C$4-1)</f>
        <v>13944.144996363344</v>
      </c>
      <c r="I209" s="17">
        <f t="shared" ref="I209:I272" si="68">C209*$C$3/12</f>
        <v>8615.4634688547594</v>
      </c>
      <c r="J209" s="2">
        <f t="shared" si="59"/>
        <v>4610.7262384378209</v>
      </c>
      <c r="K209" s="2">
        <f t="shared" si="60"/>
        <v>40234.319177031444</v>
      </c>
      <c r="L209" s="15">
        <f>K209/(1-SUM(G$16:G209))</f>
        <v>54889.752998016229</v>
      </c>
      <c r="M209" s="15">
        <f t="shared" si="61"/>
        <v>1819406.2659513084</v>
      </c>
      <c r="N209" s="2">
        <f t="shared" ref="N209:N272" si="69">J209+K209</f>
        <v>44845.045415469263</v>
      </c>
      <c r="O209" s="3">
        <f t="shared" ref="O209:O272" si="70">N209+I209</f>
        <v>53460.508884324023</v>
      </c>
      <c r="P209" s="3"/>
      <c r="Q209">
        <v>194</v>
      </c>
      <c r="R209" s="2">
        <v>1010936.4814443293</v>
      </c>
      <c r="S209" s="2">
        <v>979209.13551253662</v>
      </c>
      <c r="T209" s="2">
        <v>790202.74598323519</v>
      </c>
      <c r="U209" s="2">
        <v>594921.73419508385</v>
      </c>
      <c r="V209" s="2">
        <v>425226.39081364177</v>
      </c>
      <c r="W209" s="2">
        <v>291208.08100015804</v>
      </c>
      <c r="X209" s="3">
        <f t="shared" ref="X209:X272" si="71">MIN(R209,S209,T209,U209,V209,W209)</f>
        <v>291208.08100015804</v>
      </c>
      <c r="Y209">
        <f t="shared" ref="Y209:Y272" si="72">IF(X209=R209,R$15, IF(X209=S209,S$15, IF(X209=T209,T$15,IF(X209=U209,U$15, IF(X209=V209,V$15,W$15)))))</f>
        <v>300</v>
      </c>
      <c r="AA209" s="39">
        <f t="shared" si="62"/>
        <v>1378474.1550168023</v>
      </c>
      <c r="AB209" s="3">
        <f t="shared" ref="AB209:AB272" si="73">IF(AD209&gt;AE209, MIN(N209,X209,AA209), N209-AE209)</f>
        <v>44845.045415469263</v>
      </c>
      <c r="AC209" s="46">
        <f t="shared" si="63"/>
        <v>8615.4634688550141</v>
      </c>
      <c r="AD209" s="39">
        <f t="shared" si="64"/>
        <v>0</v>
      </c>
      <c r="AE209" s="3">
        <f t="shared" ref="AE209:AE272" si="74">MIN(N209-MIN(N209,X209,AA209),AD209)</f>
        <v>0</v>
      </c>
      <c r="AF209" s="23">
        <f t="shared" si="65"/>
        <v>0</v>
      </c>
      <c r="AH209">
        <v>194</v>
      </c>
      <c r="AI209" s="3">
        <f t="shared" ref="AI209:AI272" si="75">AB209+AC209</f>
        <v>53460.508884324277</v>
      </c>
      <c r="AJ209" s="3">
        <f t="shared" ref="AJ209:AJ272" si="76">AE209+AF209</f>
        <v>0</v>
      </c>
    </row>
    <row r="210" spans="2:36">
      <c r="B210">
        <v>195</v>
      </c>
      <c r="C210" s="3">
        <f t="shared" ref="C210:C273" si="77">C209-J209-K209</f>
        <v>1333629.1096012921</v>
      </c>
      <c r="D210">
        <f t="shared" ref="D210:D273" si="78">MIN(B210+3,30)*0.002*$C$6/100</f>
        <v>0.3</v>
      </c>
      <c r="E210" s="13">
        <f t="shared" si="66"/>
        <v>2.9285530376777613E-2</v>
      </c>
      <c r="F210" s="15">
        <f t="shared" ref="F210:F273" si="79">M209</f>
        <v>1819406.2659513084</v>
      </c>
      <c r="G210" s="16">
        <f t="shared" ref="G210:G273" si="80">$C$5/12*(1+$C$5/12)^(B210-1)/((1+$C$5/12)^$C$4-1)</f>
        <v>2.4766337069563058E-3</v>
      </c>
      <c r="H210" s="17">
        <f t="shared" si="67"/>
        <v>13535.783314494134</v>
      </c>
      <c r="I210" s="17">
        <f t="shared" si="68"/>
        <v>8335.181935008075</v>
      </c>
      <c r="J210" s="2">
        <f t="shared" ref="J210:J273" si="81">F210*G210</f>
        <v>4506.0028849025193</v>
      </c>
      <c r="K210" s="2">
        <f t="shared" ref="K210:K273" si="82">(C210-J210)*E210</f>
        <v>38924.075116219858</v>
      </c>
      <c r="L210" s="15">
        <f>K210/(1-SUM(G$16:G210))</f>
        <v>53282.277469219014</v>
      </c>
      <c r="M210" s="15">
        <f t="shared" ref="M210:M273" si="83">F210-L210</f>
        <v>1766123.9884820895</v>
      </c>
      <c r="N210" s="2">
        <f t="shared" si="69"/>
        <v>43430.078001122376</v>
      </c>
      <c r="O210" s="3">
        <f t="shared" si="70"/>
        <v>51765.259936130453</v>
      </c>
      <c r="P210" s="3"/>
      <c r="Q210">
        <v>195</v>
      </c>
      <c r="R210" s="2">
        <v>1007170.5476170066</v>
      </c>
      <c r="S210" s="2">
        <v>974785.83395330561</v>
      </c>
      <c r="T210" s="2">
        <v>783755.43586862856</v>
      </c>
      <c r="U210" s="2">
        <v>588066.02545621817</v>
      </c>
      <c r="V210" s="2">
        <v>418939.01308124966</v>
      </c>
      <c r="W210" s="2">
        <v>285957.83633858728</v>
      </c>
      <c r="X210" s="3">
        <f t="shared" si="71"/>
        <v>285957.83633858728</v>
      </c>
      <c r="Y210">
        <f t="shared" si="72"/>
        <v>300</v>
      </c>
      <c r="AA210" s="39">
        <f t="shared" ref="AA210:AA273" si="84">AA209-AB209</f>
        <v>1333629.109601333</v>
      </c>
      <c r="AB210" s="3">
        <f t="shared" si="73"/>
        <v>43430.078001122376</v>
      </c>
      <c r="AC210" s="46">
        <f t="shared" ref="AC210:AC273" si="85">AA210*$D$11/12</f>
        <v>8335.1819350083315</v>
      </c>
      <c r="AD210" s="39">
        <f t="shared" ref="AD210:AD273" si="86">AD209-AE209</f>
        <v>0</v>
      </c>
      <c r="AE210" s="3">
        <f t="shared" si="74"/>
        <v>0</v>
      </c>
      <c r="AF210" s="23">
        <f t="shared" ref="AF210:AF273" si="87">AD210*$D$12/12</f>
        <v>0</v>
      </c>
      <c r="AH210">
        <v>195</v>
      </c>
      <c r="AI210" s="3">
        <f t="shared" si="75"/>
        <v>51765.259936130708</v>
      </c>
      <c r="AJ210" s="3">
        <f t="shared" si="76"/>
        <v>0</v>
      </c>
    </row>
    <row r="211" spans="2:36">
      <c r="B211">
        <v>196</v>
      </c>
      <c r="C211" s="3">
        <f t="shared" si="77"/>
        <v>1290199.0316001696</v>
      </c>
      <c r="D211">
        <f t="shared" si="78"/>
        <v>0.3</v>
      </c>
      <c r="E211" s="13">
        <f t="shared" si="66"/>
        <v>2.9285530376777613E-2</v>
      </c>
      <c r="F211" s="15">
        <f t="shared" si="79"/>
        <v>1766123.9884820895</v>
      </c>
      <c r="G211" s="16">
        <f t="shared" si="80"/>
        <v>2.4934025810138222E-3</v>
      </c>
      <c r="H211" s="17">
        <f t="shared" si="67"/>
        <v>13139.380721064021</v>
      </c>
      <c r="I211" s="17">
        <f t="shared" si="68"/>
        <v>8063.7439475010606</v>
      </c>
      <c r="J211" s="2">
        <f t="shared" si="81"/>
        <v>4403.6581112716676</v>
      </c>
      <c r="K211" s="2">
        <f t="shared" si="82"/>
        <v>37655.199468629238</v>
      </c>
      <c r="L211" s="15">
        <f>K211/(1-SUM(G$16:G211))</f>
        <v>51721.877713850306</v>
      </c>
      <c r="M211" s="15">
        <f t="shared" si="83"/>
        <v>1714402.1107682392</v>
      </c>
      <c r="N211" s="2">
        <f t="shared" si="69"/>
        <v>42058.857579900905</v>
      </c>
      <c r="O211" s="3">
        <f t="shared" si="70"/>
        <v>50122.601527401966</v>
      </c>
      <c r="P211" s="3"/>
      <c r="Q211">
        <v>196</v>
      </c>
      <c r="R211" s="2">
        <v>1003423.9066002129</v>
      </c>
      <c r="S211" s="2">
        <v>970386.25765379693</v>
      </c>
      <c r="T211" s="2">
        <v>777358.88817299181</v>
      </c>
      <c r="U211" s="2">
        <v>581285.1118098814</v>
      </c>
      <c r="V211" s="2">
        <v>412740.05438120675</v>
      </c>
      <c r="W211" s="2">
        <v>280798.32133427716</v>
      </c>
      <c r="X211" s="3">
        <f t="shared" si="71"/>
        <v>280798.32133427716</v>
      </c>
      <c r="Y211">
        <f t="shared" si="72"/>
        <v>300</v>
      </c>
      <c r="AA211" s="39">
        <f t="shared" si="84"/>
        <v>1290199.0316002106</v>
      </c>
      <c r="AB211" s="3">
        <f t="shared" si="73"/>
        <v>42058.857579900905</v>
      </c>
      <c r="AC211" s="46">
        <f t="shared" si="85"/>
        <v>8063.7439475013161</v>
      </c>
      <c r="AD211" s="39">
        <f t="shared" si="86"/>
        <v>0</v>
      </c>
      <c r="AE211" s="3">
        <f t="shared" si="74"/>
        <v>0</v>
      </c>
      <c r="AF211" s="23">
        <f t="shared" si="87"/>
        <v>0</v>
      </c>
      <c r="AH211">
        <v>196</v>
      </c>
      <c r="AI211" s="3">
        <f t="shared" si="75"/>
        <v>50122.601527402221</v>
      </c>
      <c r="AJ211" s="3">
        <f t="shared" si="76"/>
        <v>0</v>
      </c>
    </row>
    <row r="212" spans="2:36">
      <c r="B212">
        <v>197</v>
      </c>
      <c r="C212" s="3">
        <f t="shared" si="77"/>
        <v>1248140.1740202687</v>
      </c>
      <c r="D212">
        <f t="shared" si="78"/>
        <v>0.3</v>
      </c>
      <c r="E212" s="13">
        <f t="shared" si="66"/>
        <v>2.9285530376777613E-2</v>
      </c>
      <c r="F212" s="15">
        <f t="shared" si="79"/>
        <v>1714402.1107682392</v>
      </c>
      <c r="G212" s="16">
        <f t="shared" si="80"/>
        <v>2.5102849943227702E-3</v>
      </c>
      <c r="H212" s="17">
        <f t="shared" si="67"/>
        <v>12754.586987825234</v>
      </c>
      <c r="I212" s="17">
        <f t="shared" si="68"/>
        <v>7800.8760876266788</v>
      </c>
      <c r="J212" s="2">
        <f t="shared" si="81"/>
        <v>4303.6378928967943</v>
      </c>
      <c r="K212" s="2">
        <f t="shared" si="82"/>
        <v>36426.412662503993</v>
      </c>
      <c r="L212" s="15">
        <f>K212/(1-SUM(G$16:G212))</f>
        <v>50207.175092917372</v>
      </c>
      <c r="M212" s="15">
        <f t="shared" si="83"/>
        <v>1664194.9356753218</v>
      </c>
      <c r="N212" s="2">
        <f t="shared" si="69"/>
        <v>40730.05055540079</v>
      </c>
      <c r="O212" s="3">
        <f t="shared" si="70"/>
        <v>48530.926643027473</v>
      </c>
      <c r="P212" s="3"/>
      <c r="Q212">
        <v>197</v>
      </c>
      <c r="R212" s="2">
        <v>999696.47341104632</v>
      </c>
      <c r="S212" s="2">
        <v>966010.28614972159</v>
      </c>
      <c r="T212" s="2">
        <v>771012.7051845165</v>
      </c>
      <c r="U212" s="2">
        <v>574578.19232900091</v>
      </c>
      <c r="V212" s="2">
        <v>406628.2992895816</v>
      </c>
      <c r="W212" s="2">
        <v>275728.00289606454</v>
      </c>
      <c r="X212" s="3">
        <f t="shared" si="71"/>
        <v>275728.00289606454</v>
      </c>
      <c r="Y212">
        <f t="shared" si="72"/>
        <v>300</v>
      </c>
      <c r="AA212" s="39">
        <f t="shared" si="84"/>
        <v>1248140.1740203097</v>
      </c>
      <c r="AB212" s="3">
        <f t="shared" si="73"/>
        <v>40730.05055540079</v>
      </c>
      <c r="AC212" s="46">
        <f t="shared" si="85"/>
        <v>7800.8760876269362</v>
      </c>
      <c r="AD212" s="39">
        <f t="shared" si="86"/>
        <v>0</v>
      </c>
      <c r="AE212" s="3">
        <f t="shared" si="74"/>
        <v>0</v>
      </c>
      <c r="AF212" s="23">
        <f t="shared" si="87"/>
        <v>0</v>
      </c>
      <c r="AH212">
        <v>197</v>
      </c>
      <c r="AI212" s="3">
        <f t="shared" si="75"/>
        <v>48530.926643027728</v>
      </c>
      <c r="AJ212" s="3">
        <f t="shared" si="76"/>
        <v>0</v>
      </c>
    </row>
    <row r="213" spans="2:36">
      <c r="B213">
        <v>198</v>
      </c>
      <c r="C213" s="3">
        <f t="shared" si="77"/>
        <v>1207410.1234648679</v>
      </c>
      <c r="D213">
        <f t="shared" si="78"/>
        <v>0.3</v>
      </c>
      <c r="E213" s="13">
        <f t="shared" si="66"/>
        <v>2.9285530376777613E-2</v>
      </c>
      <c r="F213" s="15">
        <f t="shared" si="79"/>
        <v>1664194.9356753218</v>
      </c>
      <c r="G213" s="16">
        <f t="shared" si="80"/>
        <v>2.5272817156384974E-3</v>
      </c>
      <c r="H213" s="17">
        <f t="shared" si="67"/>
        <v>12381.062143150008</v>
      </c>
      <c r="I213" s="17">
        <f t="shared" si="68"/>
        <v>7546.3132716554246</v>
      </c>
      <c r="J213" s="2">
        <f t="shared" si="81"/>
        <v>4205.8894321904263</v>
      </c>
      <c r="K213" s="2">
        <f t="shared" si="82"/>
        <v>35236.474145231419</v>
      </c>
      <c r="L213" s="15">
        <f>K213/(1-SUM(G$16:G213))</f>
        <v>48736.831341601566</v>
      </c>
      <c r="M213" s="15">
        <f t="shared" si="83"/>
        <v>1615458.1043337202</v>
      </c>
      <c r="N213" s="2">
        <f t="shared" si="69"/>
        <v>39442.363577421842</v>
      </c>
      <c r="O213" s="3">
        <f t="shared" si="70"/>
        <v>46988.676849077267</v>
      </c>
      <c r="P213" s="3"/>
      <c r="Q213">
        <v>198</v>
      </c>
      <c r="R213" s="2">
        <v>995988.16346745857</v>
      </c>
      <c r="S213" s="2">
        <v>961657.79959881655</v>
      </c>
      <c r="T213" s="2">
        <v>764716.49230520718</v>
      </c>
      <c r="U213" s="2">
        <v>567944.47460597893</v>
      </c>
      <c r="V213" s="2">
        <v>400602.54890844517</v>
      </c>
      <c r="W213" s="2">
        <v>270745.37351610593</v>
      </c>
      <c r="X213" s="3">
        <f t="shared" si="71"/>
        <v>270745.37351610593</v>
      </c>
      <c r="Y213">
        <f t="shared" si="72"/>
        <v>300</v>
      </c>
      <c r="AA213" s="39">
        <f t="shared" si="84"/>
        <v>1207410.1234649089</v>
      </c>
      <c r="AB213" s="3">
        <f t="shared" si="73"/>
        <v>39442.363577421842</v>
      </c>
      <c r="AC213" s="46">
        <f t="shared" si="85"/>
        <v>7546.3132716556802</v>
      </c>
      <c r="AD213" s="39">
        <f t="shared" si="86"/>
        <v>0</v>
      </c>
      <c r="AE213" s="3">
        <f t="shared" si="74"/>
        <v>0</v>
      </c>
      <c r="AF213" s="23">
        <f t="shared" si="87"/>
        <v>0</v>
      </c>
      <c r="AH213">
        <v>198</v>
      </c>
      <c r="AI213" s="3">
        <f t="shared" si="75"/>
        <v>46988.676849077521</v>
      </c>
      <c r="AJ213" s="3">
        <f t="shared" si="76"/>
        <v>0</v>
      </c>
    </row>
    <row r="214" spans="2:36">
      <c r="B214">
        <v>199</v>
      </c>
      <c r="C214" s="3">
        <f t="shared" si="77"/>
        <v>1167967.7598874462</v>
      </c>
      <c r="D214">
        <f t="shared" si="78"/>
        <v>0.3</v>
      </c>
      <c r="E214" s="13">
        <f t="shared" si="66"/>
        <v>2.9285530376777613E-2</v>
      </c>
      <c r="F214" s="15">
        <f t="shared" si="79"/>
        <v>1615458.1043337202</v>
      </c>
      <c r="G214" s="16">
        <f t="shared" si="80"/>
        <v>2.5443935189214668E-3</v>
      </c>
      <c r="H214" s="17">
        <f t="shared" si="67"/>
        <v>12018.476171659999</v>
      </c>
      <c r="I214" s="17">
        <f t="shared" si="68"/>
        <v>7299.7984992965385</v>
      </c>
      <c r="J214" s="2">
        <f t="shared" si="81"/>
        <v>4110.3611307558767</v>
      </c>
      <c r="K214" s="2">
        <f t="shared" si="82"/>
        <v>34084.181205526431</v>
      </c>
      <c r="L214" s="15">
        <f>K214/(1-SUM(G$16:G214))</f>
        <v>47309.547386879211</v>
      </c>
      <c r="M214" s="15">
        <f t="shared" si="83"/>
        <v>1568148.5569468411</v>
      </c>
      <c r="N214" s="2">
        <f t="shared" si="69"/>
        <v>38194.542336282306</v>
      </c>
      <c r="O214" s="3">
        <f t="shared" si="70"/>
        <v>45494.340835578842</v>
      </c>
      <c r="P214" s="3"/>
      <c r="Q214">
        <v>199</v>
      </c>
      <c r="R214" s="2">
        <v>992298.89258642308</v>
      </c>
      <c r="S214" s="2">
        <v>957328.67877765046</v>
      </c>
      <c r="T214" s="2">
        <v>758469.85802650498</v>
      </c>
      <c r="U214" s="2">
        <v>561383.174662292</v>
      </c>
      <c r="V214" s="2">
        <v>394661.62064237054</v>
      </c>
      <c r="W214" s="2">
        <v>265848.9508460018</v>
      </c>
      <c r="X214" s="3">
        <f t="shared" si="71"/>
        <v>265848.9508460018</v>
      </c>
      <c r="Y214">
        <f t="shared" si="72"/>
        <v>300</v>
      </c>
      <c r="AA214" s="39">
        <f t="shared" si="84"/>
        <v>1167967.7598874872</v>
      </c>
      <c r="AB214" s="3">
        <f t="shared" si="73"/>
        <v>38194.542336282306</v>
      </c>
      <c r="AC214" s="46">
        <f t="shared" si="85"/>
        <v>7299.798499296794</v>
      </c>
      <c r="AD214" s="39">
        <f t="shared" si="86"/>
        <v>0</v>
      </c>
      <c r="AE214" s="3">
        <f t="shared" si="74"/>
        <v>0</v>
      </c>
      <c r="AF214" s="23">
        <f t="shared" si="87"/>
        <v>0</v>
      </c>
      <c r="AH214">
        <v>199</v>
      </c>
      <c r="AI214" s="3">
        <f t="shared" si="75"/>
        <v>45494.340835579103</v>
      </c>
      <c r="AJ214" s="3">
        <f t="shared" si="76"/>
        <v>0</v>
      </c>
    </row>
    <row r="215" spans="2:36">
      <c r="B215">
        <v>200</v>
      </c>
      <c r="C215" s="3">
        <f t="shared" si="77"/>
        <v>1129773.2175511639</v>
      </c>
      <c r="D215">
        <f t="shared" si="78"/>
        <v>0.3</v>
      </c>
      <c r="E215" s="13">
        <f t="shared" si="66"/>
        <v>2.9285530376777613E-2</v>
      </c>
      <c r="F215" s="15">
        <f t="shared" si="79"/>
        <v>1568148.5569468411</v>
      </c>
      <c r="G215" s="16">
        <f t="shared" si="80"/>
        <v>2.5616211833724982E-3</v>
      </c>
      <c r="H215" s="17">
        <f t="shared" si="67"/>
        <v>11666.508722652254</v>
      </c>
      <c r="I215" s="17">
        <f t="shared" si="68"/>
        <v>7061.082609694774</v>
      </c>
      <c r="J215" s="2">
        <f t="shared" si="81"/>
        <v>4017.0025621500422</v>
      </c>
      <c r="K215" s="2">
        <f t="shared" si="82"/>
        <v>32968.367830906951</v>
      </c>
      <c r="L215" s="15">
        <f>K215/(1-SUM(G$16:G215))</f>
        <v>45924.062199769163</v>
      </c>
      <c r="M215" s="15">
        <f t="shared" si="83"/>
        <v>1522224.494747072</v>
      </c>
      <c r="N215" s="2">
        <f t="shared" si="69"/>
        <v>36985.37039305699</v>
      </c>
      <c r="O215" s="3">
        <f t="shared" si="70"/>
        <v>44046.453002751761</v>
      </c>
      <c r="P215" s="3"/>
      <c r="Q215">
        <v>200</v>
      </c>
      <c r="R215" s="2">
        <v>988628.57698211214</v>
      </c>
      <c r="S215" s="2">
        <v>953022.8050784443</v>
      </c>
      <c r="T215" s="2">
        <v>752272.41390510136</v>
      </c>
      <c r="U215" s="2">
        <v>554893.51685904688</v>
      </c>
      <c r="V215" s="2">
        <v>388804.34797794762</v>
      </c>
      <c r="W215" s="2">
        <v>261037.27727991436</v>
      </c>
      <c r="X215" s="3">
        <f t="shared" si="71"/>
        <v>261037.27727991436</v>
      </c>
      <c r="Y215">
        <f t="shared" si="72"/>
        <v>300</v>
      </c>
      <c r="AA215" s="39">
        <f t="shared" si="84"/>
        <v>1129773.2175512048</v>
      </c>
      <c r="AB215" s="3">
        <f t="shared" si="73"/>
        <v>36985.37039305699</v>
      </c>
      <c r="AC215" s="46">
        <f t="shared" si="85"/>
        <v>7061.0826096950295</v>
      </c>
      <c r="AD215" s="39">
        <f t="shared" si="86"/>
        <v>0</v>
      </c>
      <c r="AE215" s="3">
        <f t="shared" si="74"/>
        <v>0</v>
      </c>
      <c r="AF215" s="23">
        <f t="shared" si="87"/>
        <v>0</v>
      </c>
      <c r="AH215">
        <v>200</v>
      </c>
      <c r="AI215" s="3">
        <f t="shared" si="75"/>
        <v>44046.453002752023</v>
      </c>
      <c r="AJ215" s="3">
        <f t="shared" si="76"/>
        <v>0</v>
      </c>
    </row>
    <row r="216" spans="2:36">
      <c r="B216">
        <v>201</v>
      </c>
      <c r="C216" s="3">
        <f t="shared" si="77"/>
        <v>1092787.8471581067</v>
      </c>
      <c r="D216">
        <f t="shared" si="78"/>
        <v>0.3</v>
      </c>
      <c r="E216" s="13">
        <f t="shared" si="66"/>
        <v>2.9285530376777613E-2</v>
      </c>
      <c r="F216" s="15">
        <f t="shared" si="79"/>
        <v>1522224.494747072</v>
      </c>
      <c r="G216" s="16">
        <f t="shared" si="80"/>
        <v>2.5789654934682492E-3</v>
      </c>
      <c r="H216" s="17">
        <f t="shared" si="67"/>
        <v>11324.848827064063</v>
      </c>
      <c r="I216" s="17">
        <f t="shared" si="68"/>
        <v>6829.9240447381671</v>
      </c>
      <c r="J216" s="2">
        <f t="shared" si="81"/>
        <v>3925.7644452648387</v>
      </c>
      <c r="K216" s="2">
        <f t="shared" si="82"/>
        <v>31887.90359940827</v>
      </c>
      <c r="L216" s="15">
        <f>K216/(1-SUM(G$16:G216))</f>
        <v>44579.151681192809</v>
      </c>
      <c r="M216" s="15">
        <f t="shared" si="83"/>
        <v>1477645.3430658791</v>
      </c>
      <c r="N216" s="2">
        <f t="shared" si="69"/>
        <v>35813.668044673112</v>
      </c>
      <c r="O216" s="3">
        <f t="shared" si="70"/>
        <v>42643.592089411279</v>
      </c>
      <c r="P216" s="3"/>
      <c r="Q216">
        <v>201</v>
      </c>
      <c r="R216" s="2">
        <v>984977.13326408144</v>
      </c>
      <c r="S216" s="2">
        <v>948740.06050590973</v>
      </c>
      <c r="T216" s="2">
        <v>746123.77453894238</v>
      </c>
      <c r="U216" s="2">
        <v>548474.73380848556</v>
      </c>
      <c r="V216" s="2">
        <v>383029.58026627183</v>
      </c>
      <c r="W216" s="2">
        <v>256308.91954456453</v>
      </c>
      <c r="X216" s="3">
        <f t="shared" si="71"/>
        <v>256308.91954456453</v>
      </c>
      <c r="Y216">
        <f t="shared" si="72"/>
        <v>300</v>
      </c>
      <c r="AA216" s="39">
        <f t="shared" si="84"/>
        <v>1092787.847158148</v>
      </c>
      <c r="AB216" s="3">
        <f t="shared" si="73"/>
        <v>35813.668044673112</v>
      </c>
      <c r="AC216" s="46">
        <f t="shared" si="85"/>
        <v>6829.9240447384245</v>
      </c>
      <c r="AD216" s="39">
        <f t="shared" si="86"/>
        <v>0</v>
      </c>
      <c r="AE216" s="3">
        <f t="shared" si="74"/>
        <v>0</v>
      </c>
      <c r="AF216" s="23">
        <f t="shared" si="87"/>
        <v>0</v>
      </c>
      <c r="AH216">
        <v>201</v>
      </c>
      <c r="AI216" s="3">
        <f t="shared" si="75"/>
        <v>42643.592089411533</v>
      </c>
      <c r="AJ216" s="3">
        <f t="shared" si="76"/>
        <v>0</v>
      </c>
    </row>
    <row r="217" spans="2:36">
      <c r="B217">
        <v>202</v>
      </c>
      <c r="C217" s="3">
        <f t="shared" si="77"/>
        <v>1056974.1791134337</v>
      </c>
      <c r="D217">
        <f t="shared" si="78"/>
        <v>0.3</v>
      </c>
      <c r="E217" s="13">
        <f t="shared" si="66"/>
        <v>2.9285530376777613E-2</v>
      </c>
      <c r="F217" s="15">
        <f t="shared" si="79"/>
        <v>1477645.3430658791</v>
      </c>
      <c r="G217" s="16">
        <f t="shared" si="80"/>
        <v>2.5964272389969413E-3</v>
      </c>
      <c r="H217" s="17">
        <f t="shared" si="67"/>
        <v>10993.194622726645</v>
      </c>
      <c r="I217" s="17">
        <f t="shared" si="68"/>
        <v>6606.0886194589611</v>
      </c>
      <c r="J217" s="2">
        <f t="shared" si="81"/>
        <v>3836.5986183132286</v>
      </c>
      <c r="K217" s="2">
        <f t="shared" si="82"/>
        <v>30841.692604515931</v>
      </c>
      <c r="L217" s="15">
        <f>K217/(1-SUM(G$16:G217))</f>
        <v>43273.627580462271</v>
      </c>
      <c r="M217" s="15">
        <f t="shared" si="83"/>
        <v>1434371.7154854168</v>
      </c>
      <c r="N217" s="2">
        <f t="shared" si="69"/>
        <v>34678.291222829161</v>
      </c>
      <c r="O217" s="3">
        <f t="shared" si="70"/>
        <v>41284.379842288123</v>
      </c>
      <c r="P217" s="3"/>
      <c r="Q217">
        <v>202</v>
      </c>
      <c r="R217" s="2">
        <v>981344.47843546479</v>
      </c>
      <c r="S217" s="2">
        <v>944480.32767410274</v>
      </c>
      <c r="T217" s="2">
        <v>740023.55754341953</v>
      </c>
      <c r="U217" s="2">
        <v>542126.0662864286</v>
      </c>
      <c r="V217" s="2">
        <v>377336.18250836612</v>
      </c>
      <c r="W217" s="2">
        <v>251662.46829599416</v>
      </c>
      <c r="X217" s="3">
        <f t="shared" si="71"/>
        <v>251662.46829599416</v>
      </c>
      <c r="Y217">
        <f t="shared" si="72"/>
        <v>300</v>
      </c>
      <c r="AA217" s="39">
        <f t="shared" si="84"/>
        <v>1056974.1791134749</v>
      </c>
      <c r="AB217" s="3">
        <f t="shared" si="73"/>
        <v>34678.291222829161</v>
      </c>
      <c r="AC217" s="46">
        <f t="shared" si="85"/>
        <v>6606.0886194592176</v>
      </c>
      <c r="AD217" s="39">
        <f t="shared" si="86"/>
        <v>0</v>
      </c>
      <c r="AE217" s="3">
        <f t="shared" si="74"/>
        <v>0</v>
      </c>
      <c r="AF217" s="23">
        <f t="shared" si="87"/>
        <v>0</v>
      </c>
      <c r="AH217">
        <v>202</v>
      </c>
      <c r="AI217" s="3">
        <f t="shared" si="75"/>
        <v>41284.379842288377</v>
      </c>
      <c r="AJ217" s="3">
        <f t="shared" si="76"/>
        <v>0</v>
      </c>
    </row>
    <row r="218" spans="2:36">
      <c r="B218">
        <v>203</v>
      </c>
      <c r="C218" s="3">
        <f t="shared" si="77"/>
        <v>1022295.8878906046</v>
      </c>
      <c r="D218">
        <f t="shared" si="78"/>
        <v>0.3</v>
      </c>
      <c r="E218" s="13">
        <f t="shared" si="66"/>
        <v>2.9285530376777613E-2</v>
      </c>
      <c r="F218" s="15">
        <f t="shared" si="79"/>
        <v>1434371.7154854168</v>
      </c>
      <c r="G218" s="16">
        <f t="shared" si="80"/>
        <v>2.6140072150943163E-3</v>
      </c>
      <c r="H218" s="17">
        <f t="shared" si="67"/>
        <v>10671.253087664936</v>
      </c>
      <c r="I218" s="17">
        <f t="shared" si="68"/>
        <v>6389.349299316279</v>
      </c>
      <c r="J218" s="2">
        <f t="shared" si="81"/>
        <v>3749.4580134060916</v>
      </c>
      <c r="K218" s="2">
        <f t="shared" si="82"/>
        <v>29828.672412327083</v>
      </c>
      <c r="L218" s="15">
        <f>K218/(1-SUM(G$16:G218))</f>
        <v>42006.336445441295</v>
      </c>
      <c r="M218" s="15">
        <f t="shared" si="83"/>
        <v>1392365.3790399756</v>
      </c>
      <c r="N218" s="2">
        <f t="shared" si="69"/>
        <v>33578.130425733172</v>
      </c>
      <c r="O218" s="3">
        <f t="shared" si="70"/>
        <v>39967.479725049452</v>
      </c>
      <c r="P218" s="3"/>
      <c r="Q218">
        <v>203</v>
      </c>
      <c r="R218" s="2">
        <v>977730.52989117452</v>
      </c>
      <c r="S218" s="2">
        <v>940243.48980329337</v>
      </c>
      <c r="T218" s="2">
        <v>733971.38352774759</v>
      </c>
      <c r="U218" s="2">
        <v>535846.76314564724</v>
      </c>
      <c r="V218" s="2">
        <v>371723.03514349821</v>
      </c>
      <c r="W218" s="2">
        <v>247096.53772298229</v>
      </c>
      <c r="X218" s="3">
        <f t="shared" si="71"/>
        <v>247096.53772298229</v>
      </c>
      <c r="Y218">
        <f t="shared" si="72"/>
        <v>300</v>
      </c>
      <c r="AA218" s="39">
        <f t="shared" si="84"/>
        <v>1022295.8878906458</v>
      </c>
      <c r="AB218" s="3">
        <f t="shared" si="73"/>
        <v>33578.130425733172</v>
      </c>
      <c r="AC218" s="46">
        <f t="shared" si="85"/>
        <v>6389.3492993165355</v>
      </c>
      <c r="AD218" s="39">
        <f t="shared" si="86"/>
        <v>0</v>
      </c>
      <c r="AE218" s="3">
        <f t="shared" si="74"/>
        <v>0</v>
      </c>
      <c r="AF218" s="23">
        <f t="shared" si="87"/>
        <v>0</v>
      </c>
      <c r="AH218">
        <v>203</v>
      </c>
      <c r="AI218" s="3">
        <f t="shared" si="75"/>
        <v>39967.479725049707</v>
      </c>
      <c r="AJ218" s="3">
        <f t="shared" si="76"/>
        <v>0</v>
      </c>
    </row>
    <row r="219" spans="2:36">
      <c r="B219">
        <v>204</v>
      </c>
      <c r="C219" s="3">
        <f t="shared" si="77"/>
        <v>988717.75746487128</v>
      </c>
      <c r="D219">
        <f t="shared" si="78"/>
        <v>0.3</v>
      </c>
      <c r="E219" s="13">
        <f t="shared" si="66"/>
        <v>2.9285530376777613E-2</v>
      </c>
      <c r="F219" s="15">
        <f t="shared" si="79"/>
        <v>1392365.3790399756</v>
      </c>
      <c r="G219" s="16">
        <f t="shared" si="80"/>
        <v>2.6317062222798514E-3</v>
      </c>
      <c r="H219" s="17">
        <f t="shared" si="67"/>
        <v>10358.739781207825</v>
      </c>
      <c r="I219" s="17">
        <f t="shared" si="68"/>
        <v>6179.4859841554453</v>
      </c>
      <c r="J219" s="2">
        <f t="shared" si="81"/>
        <v>3664.2966317065475</v>
      </c>
      <c r="K219" s="2">
        <f t="shared" si="82"/>
        <v>28847.813049979562</v>
      </c>
      <c r="L219" s="15">
        <f>K219/(1-SUM(G$16:G219))</f>
        <v>40776.158603451186</v>
      </c>
      <c r="M219" s="15">
        <f t="shared" si="83"/>
        <v>1351589.2204365244</v>
      </c>
      <c r="N219" s="2">
        <f t="shared" si="69"/>
        <v>32512.10968168611</v>
      </c>
      <c r="O219" s="3">
        <f t="shared" si="70"/>
        <v>38691.595665841553</v>
      </c>
      <c r="P219" s="3"/>
      <c r="Q219">
        <v>204</v>
      </c>
      <c r="R219" s="2">
        <v>974135.20541611337</v>
      </c>
      <c r="S219" s="2">
        <v>936029.43071685242</v>
      </c>
      <c r="T219" s="2">
        <v>727966.87607152725</v>
      </c>
      <c r="U219" s="2">
        <v>529636.08123015158</v>
      </c>
      <c r="V219" s="2">
        <v>366189.03384035255</v>
      </c>
      <c r="W219" s="2">
        <v>242609.76515700613</v>
      </c>
      <c r="X219" s="3">
        <f t="shared" si="71"/>
        <v>242609.76515700613</v>
      </c>
      <c r="Y219">
        <f t="shared" si="72"/>
        <v>300</v>
      </c>
      <c r="AA219" s="39">
        <f t="shared" si="84"/>
        <v>988717.7574649126</v>
      </c>
      <c r="AB219" s="3">
        <f t="shared" si="73"/>
        <v>32512.10968168611</v>
      </c>
      <c r="AC219" s="46">
        <f t="shared" si="85"/>
        <v>6179.4859841557036</v>
      </c>
      <c r="AD219" s="39">
        <f t="shared" si="86"/>
        <v>0</v>
      </c>
      <c r="AE219" s="3">
        <f t="shared" si="74"/>
        <v>0</v>
      </c>
      <c r="AF219" s="23">
        <f t="shared" si="87"/>
        <v>0</v>
      </c>
      <c r="AH219">
        <v>204</v>
      </c>
      <c r="AI219" s="3">
        <f t="shared" si="75"/>
        <v>38691.595665841814</v>
      </c>
      <c r="AJ219" s="3">
        <f t="shared" si="76"/>
        <v>0</v>
      </c>
    </row>
    <row r="220" spans="2:36">
      <c r="B220">
        <v>205</v>
      </c>
      <c r="C220" s="3">
        <f t="shared" si="77"/>
        <v>956205.64778318524</v>
      </c>
      <c r="D220">
        <f t="shared" si="78"/>
        <v>0.3</v>
      </c>
      <c r="E220" s="13">
        <f t="shared" si="66"/>
        <v>2.9285530376777613E-2</v>
      </c>
      <c r="F220" s="15">
        <f t="shared" si="79"/>
        <v>1351589.2204365244</v>
      </c>
      <c r="G220" s="16">
        <f t="shared" si="80"/>
        <v>2.6495250664932044E-3</v>
      </c>
      <c r="H220" s="17">
        <f t="shared" si="67"/>
        <v>10055.37859268011</v>
      </c>
      <c r="I220" s="17">
        <f t="shared" si="68"/>
        <v>5976.285298644907</v>
      </c>
      <c r="J220" s="2">
        <f t="shared" si="81"/>
        <v>3581.0695191485806</v>
      </c>
      <c r="K220" s="2">
        <f t="shared" si="82"/>
        <v>27898.116024416409</v>
      </c>
      <c r="L220" s="15">
        <f>K220/(1-SUM(G$16:G220))</f>
        <v>39582.007172021527</v>
      </c>
      <c r="M220" s="15">
        <f t="shared" si="83"/>
        <v>1312007.2132645028</v>
      </c>
      <c r="N220" s="2">
        <f t="shared" si="69"/>
        <v>31479.185543564989</v>
      </c>
      <c r="O220" s="3">
        <f t="shared" si="70"/>
        <v>37455.470842209892</v>
      </c>
      <c r="P220" s="3"/>
      <c r="Q220">
        <v>205</v>
      </c>
      <c r="R220" s="2">
        <v>970558.42318339203</v>
      </c>
      <c r="S220" s="2">
        <v>931838.03483815352</v>
      </c>
      <c r="T220" s="2">
        <v>722009.66170149203</v>
      </c>
      <c r="U220" s="2">
        <v>523493.2852903913</v>
      </c>
      <c r="V220" s="2">
        <v>360733.08929101977</v>
      </c>
      <c r="W220" s="2">
        <v>238200.81068863883</v>
      </c>
      <c r="X220" s="3">
        <f t="shared" si="71"/>
        <v>238200.81068863883</v>
      </c>
      <c r="Y220">
        <f t="shared" si="72"/>
        <v>300</v>
      </c>
      <c r="AA220" s="39">
        <f t="shared" si="84"/>
        <v>956205.64778322645</v>
      </c>
      <c r="AB220" s="3">
        <f t="shared" si="73"/>
        <v>31479.185543564989</v>
      </c>
      <c r="AC220" s="46">
        <f t="shared" si="85"/>
        <v>5976.2852986451653</v>
      </c>
      <c r="AD220" s="39">
        <f t="shared" si="86"/>
        <v>0</v>
      </c>
      <c r="AE220" s="3">
        <f t="shared" si="74"/>
        <v>0</v>
      </c>
      <c r="AF220" s="23">
        <f t="shared" si="87"/>
        <v>0</v>
      </c>
      <c r="AH220">
        <v>205</v>
      </c>
      <c r="AI220" s="3">
        <f t="shared" si="75"/>
        <v>37455.470842210154</v>
      </c>
      <c r="AJ220" s="3">
        <f t="shared" si="76"/>
        <v>0</v>
      </c>
    </row>
    <row r="221" spans="2:36">
      <c r="B221">
        <v>206</v>
      </c>
      <c r="C221" s="3">
        <f t="shared" si="77"/>
        <v>924726.46223962028</v>
      </c>
      <c r="D221">
        <f t="shared" si="78"/>
        <v>0.3</v>
      </c>
      <c r="E221" s="13">
        <f t="shared" si="66"/>
        <v>2.9285530376777613E-2</v>
      </c>
      <c r="F221" s="15">
        <f t="shared" si="79"/>
        <v>1312007.2132645028</v>
      </c>
      <c r="G221" s="16">
        <f t="shared" si="80"/>
        <v>2.6674645591309195E-3</v>
      </c>
      <c r="H221" s="17">
        <f t="shared" si="67"/>
        <v>9760.9014974541587</v>
      </c>
      <c r="I221" s="17">
        <f t="shared" si="68"/>
        <v>5779.540388997626</v>
      </c>
      <c r="J221" s="2">
        <f t="shared" si="81"/>
        <v>3499.7327427071832</v>
      </c>
      <c r="K221" s="2">
        <f t="shared" si="82"/>
        <v>26978.613370581344</v>
      </c>
      <c r="L221" s="15">
        <f>K221/(1-SUM(G$16:G221))</f>
        <v>38422.827098611473</v>
      </c>
      <c r="M221" s="15">
        <f t="shared" si="83"/>
        <v>1273584.3861658913</v>
      </c>
      <c r="N221" s="2">
        <f t="shared" si="69"/>
        <v>30478.346113288528</v>
      </c>
      <c r="O221" s="3">
        <f t="shared" si="70"/>
        <v>36257.886502286157</v>
      </c>
      <c r="P221" s="3"/>
      <c r="Q221">
        <v>206</v>
      </c>
      <c r="R221" s="2">
        <v>967000.10175255674</v>
      </c>
      <c r="S221" s="2">
        <v>927669.18718749122</v>
      </c>
      <c r="T221" s="2">
        <v>716099.3698684352</v>
      </c>
      <c r="U221" s="2">
        <v>517417.64789935149</v>
      </c>
      <c r="V221" s="2">
        <v>355354.12700776476</v>
      </c>
      <c r="W221" s="2">
        <v>233868.35679027828</v>
      </c>
      <c r="X221" s="3">
        <f t="shared" si="71"/>
        <v>233868.35679027828</v>
      </c>
      <c r="Y221">
        <f t="shared" si="72"/>
        <v>300</v>
      </c>
      <c r="AA221" s="39">
        <f t="shared" si="84"/>
        <v>924726.46223966149</v>
      </c>
      <c r="AB221" s="3">
        <f t="shared" si="73"/>
        <v>30478.346113288528</v>
      </c>
      <c r="AC221" s="46">
        <f t="shared" si="85"/>
        <v>5779.5403889978843</v>
      </c>
      <c r="AD221" s="39">
        <f t="shared" si="86"/>
        <v>0</v>
      </c>
      <c r="AE221" s="3">
        <f t="shared" si="74"/>
        <v>0</v>
      </c>
      <c r="AF221" s="23">
        <f t="shared" si="87"/>
        <v>0</v>
      </c>
      <c r="AH221">
        <v>206</v>
      </c>
      <c r="AI221" s="3">
        <f t="shared" si="75"/>
        <v>36257.886502286412</v>
      </c>
      <c r="AJ221" s="3">
        <f t="shared" si="76"/>
        <v>0</v>
      </c>
    </row>
    <row r="222" spans="2:36">
      <c r="B222">
        <v>207</v>
      </c>
      <c r="C222" s="3">
        <f t="shared" si="77"/>
        <v>894248.11612633185</v>
      </c>
      <c r="D222">
        <f t="shared" si="78"/>
        <v>0.3</v>
      </c>
      <c r="E222" s="13">
        <f t="shared" si="66"/>
        <v>2.9285530376777613E-2</v>
      </c>
      <c r="F222" s="15">
        <f t="shared" si="79"/>
        <v>1273584.3861658913</v>
      </c>
      <c r="G222" s="16">
        <f t="shared" si="80"/>
        <v>2.6855255170833685E-3</v>
      </c>
      <c r="H222" s="17">
        <f t="shared" si="67"/>
        <v>9475.0483201457118</v>
      </c>
      <c r="I222" s="17">
        <f t="shared" si="68"/>
        <v>5589.0507257895733</v>
      </c>
      <c r="J222" s="2">
        <f t="shared" si="81"/>
        <v>3420.2433672074599</v>
      </c>
      <c r="K222" s="2">
        <f t="shared" si="82"/>
        <v>26088.366728167519</v>
      </c>
      <c r="L222" s="15">
        <f>K222/(1-SUM(G$16:G222))</f>
        <v>37297.594228453425</v>
      </c>
      <c r="M222" s="15">
        <f t="shared" si="83"/>
        <v>1236286.7919374378</v>
      </c>
      <c r="N222" s="2">
        <f t="shared" si="69"/>
        <v>29508.610095374977</v>
      </c>
      <c r="O222" s="3">
        <f t="shared" si="70"/>
        <v>35097.660821164551</v>
      </c>
      <c r="P222" s="3"/>
      <c r="Q222">
        <v>207</v>
      </c>
      <c r="R222" s="2">
        <v>963460.16006782348</v>
      </c>
      <c r="S222" s="2">
        <v>923522.77337901469</v>
      </c>
      <c r="T222" s="2">
        <v>710235.63292431971</v>
      </c>
      <c r="U222" s="2">
        <v>511408.44936954073</v>
      </c>
      <c r="V222" s="2">
        <v>350051.08712253638</v>
      </c>
      <c r="W222" s="2">
        <v>229611.10794510227</v>
      </c>
      <c r="X222" s="3">
        <f t="shared" si="71"/>
        <v>229611.10794510227</v>
      </c>
      <c r="Y222">
        <f t="shared" si="72"/>
        <v>300</v>
      </c>
      <c r="AA222" s="39">
        <f t="shared" si="84"/>
        <v>894248.11612637294</v>
      </c>
      <c r="AB222" s="3">
        <f t="shared" si="73"/>
        <v>29508.610095374977</v>
      </c>
      <c r="AC222" s="46">
        <f t="shared" si="85"/>
        <v>5589.0507257898307</v>
      </c>
      <c r="AD222" s="39">
        <f t="shared" si="86"/>
        <v>0</v>
      </c>
      <c r="AE222" s="3">
        <f t="shared" si="74"/>
        <v>0</v>
      </c>
      <c r="AF222" s="23">
        <f t="shared" si="87"/>
        <v>0</v>
      </c>
      <c r="AH222">
        <v>207</v>
      </c>
      <c r="AI222" s="3">
        <f t="shared" si="75"/>
        <v>35097.660821164805</v>
      </c>
      <c r="AJ222" s="3">
        <f t="shared" si="76"/>
        <v>0</v>
      </c>
    </row>
    <row r="223" spans="2:36">
      <c r="B223">
        <v>208</v>
      </c>
      <c r="C223" s="3">
        <f t="shared" si="77"/>
        <v>864739.50603095687</v>
      </c>
      <c r="D223">
        <f t="shared" si="78"/>
        <v>0.3</v>
      </c>
      <c r="E223" s="13">
        <f t="shared" si="66"/>
        <v>2.9285530376777613E-2</v>
      </c>
      <c r="F223" s="15">
        <f t="shared" si="79"/>
        <v>1236286.7919374378</v>
      </c>
      <c r="G223" s="16">
        <f t="shared" si="80"/>
        <v>2.7037087627719545E-3</v>
      </c>
      <c r="H223" s="17">
        <f t="shared" si="67"/>
        <v>9197.5665047446309</v>
      </c>
      <c r="I223" s="17">
        <f t="shared" si="68"/>
        <v>5404.6219126934802</v>
      </c>
      <c r="J223" s="2">
        <f t="shared" si="81"/>
        <v>3342.5594326604787</v>
      </c>
      <c r="K223" s="2">
        <f t="shared" si="82"/>
        <v>25226.466446067894</v>
      </c>
      <c r="L223" s="15">
        <f>K223/(1-SUM(G$16:G223))</f>
        <v>36205.314399695337</v>
      </c>
      <c r="M223" s="15">
        <f t="shared" si="83"/>
        <v>1200081.4775377426</v>
      </c>
      <c r="N223" s="2">
        <f t="shared" si="69"/>
        <v>28569.025878728375</v>
      </c>
      <c r="O223" s="3">
        <f t="shared" si="70"/>
        <v>33973.647791421856</v>
      </c>
      <c r="P223" s="3"/>
      <c r="Q223">
        <v>208</v>
      </c>
      <c r="R223" s="2">
        <v>959938.51745632209</v>
      </c>
      <c r="S223" s="2">
        <v>919398.67961767875</v>
      </c>
      <c r="T223" s="2">
        <v>704418.08609956573</v>
      </c>
      <c r="U223" s="2">
        <v>505464.97767085838</v>
      </c>
      <c r="V223" s="2">
        <v>344822.92418918211</v>
      </c>
      <c r="W223" s="2">
        <v>225427.79028214829</v>
      </c>
      <c r="X223" s="3">
        <f t="shared" si="71"/>
        <v>225427.79028214829</v>
      </c>
      <c r="Y223">
        <f t="shared" si="72"/>
        <v>300</v>
      </c>
      <c r="AA223" s="39">
        <f t="shared" si="84"/>
        <v>864739.50603099796</v>
      </c>
      <c r="AB223" s="3">
        <f t="shared" si="73"/>
        <v>28569.025878728375</v>
      </c>
      <c r="AC223" s="46">
        <f t="shared" si="85"/>
        <v>5404.6219126937367</v>
      </c>
      <c r="AD223" s="39">
        <f t="shared" si="86"/>
        <v>0</v>
      </c>
      <c r="AE223" s="3">
        <f t="shared" si="74"/>
        <v>0</v>
      </c>
      <c r="AF223" s="23">
        <f t="shared" si="87"/>
        <v>0</v>
      </c>
      <c r="AH223">
        <v>208</v>
      </c>
      <c r="AI223" s="3">
        <f t="shared" si="75"/>
        <v>33973.64779142211</v>
      </c>
      <c r="AJ223" s="3">
        <f t="shared" si="76"/>
        <v>0</v>
      </c>
    </row>
    <row r="224" spans="2:36">
      <c r="B224">
        <v>209</v>
      </c>
      <c r="C224" s="3">
        <f t="shared" si="77"/>
        <v>836170.4801522285</v>
      </c>
      <c r="D224">
        <f t="shared" si="78"/>
        <v>0.3</v>
      </c>
      <c r="E224" s="13">
        <f t="shared" si="66"/>
        <v>2.9285530376777613E-2</v>
      </c>
      <c r="F224" s="15">
        <f t="shared" si="79"/>
        <v>1200081.4775377426</v>
      </c>
      <c r="G224" s="16">
        <f t="shared" si="80"/>
        <v>2.7220151241865564E-3</v>
      </c>
      <c r="H224" s="17">
        <f t="shared" si="67"/>
        <v>8928.2108914774799</v>
      </c>
      <c r="I224" s="17">
        <f t="shared" si="68"/>
        <v>5226.0655009514276</v>
      </c>
      <c r="J224" s="2">
        <f t="shared" si="81"/>
        <v>3266.6399321138842</v>
      </c>
      <c r="K224" s="2">
        <f t="shared" si="82"/>
        <v>24392.030713700893</v>
      </c>
      <c r="L224" s="15">
        <f>K224/(1-SUM(G$16:G224))</f>
        <v>35145.02256504228</v>
      </c>
      <c r="M224" s="15">
        <f t="shared" si="83"/>
        <v>1164936.4549727002</v>
      </c>
      <c r="N224" s="2">
        <f t="shared" si="69"/>
        <v>27658.670645814778</v>
      </c>
      <c r="O224" s="3">
        <f t="shared" si="70"/>
        <v>32884.736146766205</v>
      </c>
      <c r="P224" s="3"/>
      <c r="Q224">
        <v>209</v>
      </c>
      <c r="R224" s="2">
        <v>956435.09362634737</v>
      </c>
      <c r="S224" s="2">
        <v>915296.79269620776</v>
      </c>
      <c r="T224" s="2">
        <v>698646.36748051643</v>
      </c>
      <c r="U224" s="2">
        <v>499586.52834933187</v>
      </c>
      <c r="V224" s="2">
        <v>339668.60698833043</v>
      </c>
      <c r="W224" s="2">
        <v>221317.15121741622</v>
      </c>
      <c r="X224" s="3">
        <f t="shared" si="71"/>
        <v>221317.15121741622</v>
      </c>
      <c r="Y224">
        <f t="shared" si="72"/>
        <v>300</v>
      </c>
      <c r="AA224" s="39">
        <f t="shared" si="84"/>
        <v>836170.48015226959</v>
      </c>
      <c r="AB224" s="3">
        <f t="shared" si="73"/>
        <v>27658.670645814778</v>
      </c>
      <c r="AC224" s="46">
        <f t="shared" si="85"/>
        <v>5226.065500951685</v>
      </c>
      <c r="AD224" s="39">
        <f t="shared" si="86"/>
        <v>0</v>
      </c>
      <c r="AE224" s="3">
        <f t="shared" si="74"/>
        <v>0</v>
      </c>
      <c r="AF224" s="23">
        <f t="shared" si="87"/>
        <v>0</v>
      </c>
      <c r="AH224">
        <v>209</v>
      </c>
      <c r="AI224" s="3">
        <f t="shared" si="75"/>
        <v>32884.73614676646</v>
      </c>
      <c r="AJ224" s="3">
        <f t="shared" si="76"/>
        <v>0</v>
      </c>
    </row>
    <row r="225" spans="2:36">
      <c r="B225">
        <v>210</v>
      </c>
      <c r="C225" s="3">
        <f t="shared" si="77"/>
        <v>808511.80950641364</v>
      </c>
      <c r="D225">
        <f t="shared" si="78"/>
        <v>0.3</v>
      </c>
      <c r="E225" s="13">
        <f t="shared" si="66"/>
        <v>2.9285530376777613E-2</v>
      </c>
      <c r="F225" s="15">
        <f t="shared" si="79"/>
        <v>1164936.4549727002</v>
      </c>
      <c r="G225" s="16">
        <f t="shared" si="80"/>
        <v>2.7404454349232365E-3</v>
      </c>
      <c r="H225" s="17">
        <f t="shared" si="67"/>
        <v>8666.7435002048187</v>
      </c>
      <c r="I225" s="17">
        <f t="shared" si="68"/>
        <v>5053.1988094150847</v>
      </c>
      <c r="J225" s="2">
        <f t="shared" si="81"/>
        <v>3192.4447900055948</v>
      </c>
      <c r="K225" s="2">
        <f t="shared" si="82"/>
        <v>23584.204718409619</v>
      </c>
      <c r="L225" s="15">
        <f>K225/(1-SUM(G$16:G225))</f>
        <v>34115.781939121211</v>
      </c>
      <c r="M225" s="15">
        <f t="shared" si="83"/>
        <v>1130820.673033579</v>
      </c>
      <c r="N225" s="2">
        <f t="shared" si="69"/>
        <v>26776.649508415212</v>
      </c>
      <c r="O225" s="3">
        <f t="shared" si="70"/>
        <v>31829.848317830296</v>
      </c>
      <c r="P225" s="3"/>
      <c r="Q225">
        <v>210</v>
      </c>
      <c r="R225" s="2">
        <v>952949.80866561865</v>
      </c>
      <c r="S225" s="2">
        <v>911216.9999920777</v>
      </c>
      <c r="T225" s="2">
        <v>692920.11798708071</v>
      </c>
      <c r="U225" s="2">
        <v>493772.40444671724</v>
      </c>
      <c r="V225" s="2">
        <v>334587.11833490588</v>
      </c>
      <c r="W225" s="2">
        <v>217277.95910089556</v>
      </c>
      <c r="X225" s="3">
        <f t="shared" si="71"/>
        <v>217277.95910089556</v>
      </c>
      <c r="Y225">
        <f t="shared" si="72"/>
        <v>300</v>
      </c>
      <c r="AA225" s="39">
        <f t="shared" si="84"/>
        <v>808511.80950645485</v>
      </c>
      <c r="AB225" s="3">
        <f t="shared" si="73"/>
        <v>26776.649508415212</v>
      </c>
      <c r="AC225" s="46">
        <f t="shared" si="85"/>
        <v>5053.198809415343</v>
      </c>
      <c r="AD225" s="39">
        <f t="shared" si="86"/>
        <v>0</v>
      </c>
      <c r="AE225" s="3">
        <f t="shared" si="74"/>
        <v>0</v>
      </c>
      <c r="AF225" s="23">
        <f t="shared" si="87"/>
        <v>0</v>
      </c>
      <c r="AH225">
        <v>210</v>
      </c>
      <c r="AI225" s="3">
        <f t="shared" si="75"/>
        <v>31829.848317830554</v>
      </c>
      <c r="AJ225" s="3">
        <f t="shared" si="76"/>
        <v>0</v>
      </c>
    </row>
    <row r="226" spans="2:36">
      <c r="B226">
        <v>211</v>
      </c>
      <c r="C226" s="3">
        <f t="shared" si="77"/>
        <v>781735.1599979985</v>
      </c>
      <c r="D226">
        <f t="shared" si="78"/>
        <v>0.3</v>
      </c>
      <c r="E226" s="13">
        <f t="shared" si="66"/>
        <v>2.9285530376777613E-2</v>
      </c>
      <c r="F226" s="15">
        <f t="shared" si="79"/>
        <v>1130820.673033579</v>
      </c>
      <c r="G226" s="16">
        <f t="shared" si="80"/>
        <v>2.7590005342221962E-3</v>
      </c>
      <c r="H226" s="17">
        <f t="shared" si="67"/>
        <v>8412.9333201618119</v>
      </c>
      <c r="I226" s="17">
        <f t="shared" si="68"/>
        <v>4885.8447499874901</v>
      </c>
      <c r="J226" s="2">
        <f t="shared" si="81"/>
        <v>3119.9348410091479</v>
      </c>
      <c r="K226" s="2">
        <f t="shared" si="82"/>
        <v>22802.159828156553</v>
      </c>
      <c r="L226" s="15">
        <f>K226/(1-SUM(G$16:G226))</f>
        <v>33116.683170815566</v>
      </c>
      <c r="M226" s="15">
        <f t="shared" si="83"/>
        <v>1097703.9898627636</v>
      </c>
      <c r="N226" s="2">
        <f t="shared" si="69"/>
        <v>25922.094669165701</v>
      </c>
      <c r="O226" s="3">
        <f t="shared" si="70"/>
        <v>30807.93941915319</v>
      </c>
      <c r="P226" s="3"/>
      <c r="Q226">
        <v>211</v>
      </c>
      <c r="R226" s="2">
        <v>949482.58303954732</v>
      </c>
      <c r="S226" s="2">
        <v>907159.18946451263</v>
      </c>
      <c r="T226" s="2">
        <v>687238.98135054973</v>
      </c>
      <c r="U226" s="2">
        <v>488021.91642095044</v>
      </c>
      <c r="V226" s="2">
        <v>329577.45488824043</v>
      </c>
      <c r="W226" s="2">
        <v>213309.00286941906</v>
      </c>
      <c r="X226" s="3">
        <f t="shared" si="71"/>
        <v>213309.00286941906</v>
      </c>
      <c r="Y226">
        <f t="shared" si="72"/>
        <v>300</v>
      </c>
      <c r="AA226" s="39">
        <f t="shared" si="84"/>
        <v>781735.1599980396</v>
      </c>
      <c r="AB226" s="3">
        <f t="shared" si="73"/>
        <v>25922.094669165701</v>
      </c>
      <c r="AC226" s="46">
        <f t="shared" si="85"/>
        <v>4885.8447499877475</v>
      </c>
      <c r="AD226" s="39">
        <f t="shared" si="86"/>
        <v>0</v>
      </c>
      <c r="AE226" s="3">
        <f t="shared" si="74"/>
        <v>0</v>
      </c>
      <c r="AF226" s="23">
        <f t="shared" si="87"/>
        <v>0</v>
      </c>
      <c r="AH226">
        <v>211</v>
      </c>
      <c r="AI226" s="3">
        <f t="shared" si="75"/>
        <v>30807.939419153448</v>
      </c>
      <c r="AJ226" s="3">
        <f t="shared" si="76"/>
        <v>0</v>
      </c>
    </row>
    <row r="227" spans="2:36">
      <c r="B227">
        <v>212</v>
      </c>
      <c r="C227" s="3">
        <f t="shared" si="77"/>
        <v>755813.06532883283</v>
      </c>
      <c r="D227">
        <f t="shared" si="78"/>
        <v>0.3</v>
      </c>
      <c r="E227" s="13">
        <f t="shared" si="66"/>
        <v>2.9285530376777613E-2</v>
      </c>
      <c r="F227" s="15">
        <f t="shared" si="79"/>
        <v>1097703.9898627636</v>
      </c>
      <c r="G227" s="16">
        <f t="shared" si="80"/>
        <v>2.777681267005993E-3</v>
      </c>
      <c r="H227" s="17">
        <f t="shared" si="67"/>
        <v>8166.5561058563908</v>
      </c>
      <c r="I227" s="17">
        <f t="shared" si="68"/>
        <v>4723.8316583052047</v>
      </c>
      <c r="J227" s="2">
        <f t="shared" si="81"/>
        <v>3049.0718093595347</v>
      </c>
      <c r="K227" s="2">
        <f t="shared" si="82"/>
        <v>22045.092798758964</v>
      </c>
      <c r="L227" s="15">
        <f>K227/(1-SUM(G$16:G227))</f>
        <v>32146.843539838541</v>
      </c>
      <c r="M227" s="15">
        <f t="shared" si="83"/>
        <v>1065557.1463229251</v>
      </c>
      <c r="N227" s="2">
        <f t="shared" si="69"/>
        <v>25094.164608118499</v>
      </c>
      <c r="O227" s="3">
        <f t="shared" si="70"/>
        <v>29817.996266423703</v>
      </c>
      <c r="P227" s="3"/>
      <c r="Q227">
        <v>212</v>
      </c>
      <c r="R227" s="2">
        <v>946033.33758951281</v>
      </c>
      <c r="S227" s="2">
        <v>903123.249651497</v>
      </c>
      <c r="T227" s="2">
        <v>681602.60409158864</v>
      </c>
      <c r="U227" s="2">
        <v>482334.3820674431</v>
      </c>
      <c r="V227" s="2">
        <v>324638.62696474744</v>
      </c>
      <c r="W227" s="2">
        <v>209409.09170524727</v>
      </c>
      <c r="X227" s="3">
        <f t="shared" si="71"/>
        <v>209409.09170524727</v>
      </c>
      <c r="Y227">
        <f t="shared" si="72"/>
        <v>300</v>
      </c>
      <c r="AA227" s="39">
        <f t="shared" si="84"/>
        <v>755813.06532887393</v>
      </c>
      <c r="AB227" s="3">
        <f t="shared" si="73"/>
        <v>25094.164608118499</v>
      </c>
      <c r="AC227" s="46">
        <f t="shared" si="85"/>
        <v>4723.831658305462</v>
      </c>
      <c r="AD227" s="39">
        <f t="shared" si="86"/>
        <v>0</v>
      </c>
      <c r="AE227" s="3">
        <f t="shared" si="74"/>
        <v>0</v>
      </c>
      <c r="AF227" s="23">
        <f t="shared" si="87"/>
        <v>0</v>
      </c>
      <c r="AH227">
        <v>212</v>
      </c>
      <c r="AI227" s="3">
        <f t="shared" si="75"/>
        <v>29817.996266423961</v>
      </c>
      <c r="AJ227" s="3">
        <f t="shared" si="76"/>
        <v>0</v>
      </c>
    </row>
    <row r="228" spans="2:36">
      <c r="B228">
        <v>213</v>
      </c>
      <c r="C228" s="3">
        <f t="shared" si="77"/>
        <v>730718.90072071436</v>
      </c>
      <c r="D228">
        <f t="shared" si="78"/>
        <v>0.3</v>
      </c>
      <c r="E228" s="13">
        <f t="shared" si="66"/>
        <v>2.9285530376777613E-2</v>
      </c>
      <c r="F228" s="15">
        <f t="shared" si="79"/>
        <v>1065557.1463229251</v>
      </c>
      <c r="G228" s="16">
        <f t="shared" si="80"/>
        <v>2.7964884839180126E-3</v>
      </c>
      <c r="H228" s="17">
        <f t="shared" si="67"/>
        <v>7927.3941789446562</v>
      </c>
      <c r="I228" s="17">
        <f t="shared" si="68"/>
        <v>4566.9931295044644</v>
      </c>
      <c r="J228" s="2">
        <f t="shared" si="81"/>
        <v>2979.8182886486006</v>
      </c>
      <c r="K228" s="2">
        <f t="shared" si="82"/>
        <v>21312.22500493253</v>
      </c>
      <c r="L228" s="15">
        <f>K228/(1-SUM(G$16:G228))</f>
        <v>31205.406176835091</v>
      </c>
      <c r="M228" s="15">
        <f t="shared" si="83"/>
        <v>1034351.74014609</v>
      </c>
      <c r="N228" s="2">
        <f t="shared" si="69"/>
        <v>24292.04329358113</v>
      </c>
      <c r="O228" s="3">
        <f t="shared" si="70"/>
        <v>28859.036423085592</v>
      </c>
      <c r="P228" s="3"/>
      <c r="Q228">
        <v>213</v>
      </c>
      <c r="R228" s="2">
        <v>942601.99353114539</v>
      </c>
      <c r="S228" s="2">
        <v>899109.06966680207</v>
      </c>
      <c r="T228" s="2">
        <v>676010.6354983988</v>
      </c>
      <c r="U228" s="2">
        <v>476709.12644121225</v>
      </c>
      <c r="V228" s="2">
        <v>319769.65835312207</v>
      </c>
      <c r="W228" s="2">
        <v>205577.0547002893</v>
      </c>
      <c r="X228" s="3">
        <f t="shared" si="71"/>
        <v>205577.0547002893</v>
      </c>
      <c r="Y228">
        <f t="shared" si="72"/>
        <v>300</v>
      </c>
      <c r="AA228" s="39">
        <f t="shared" si="84"/>
        <v>730718.90072075545</v>
      </c>
      <c r="AB228" s="3">
        <f t="shared" si="73"/>
        <v>24292.04329358113</v>
      </c>
      <c r="AC228" s="46">
        <f t="shared" si="85"/>
        <v>4566.9931295047218</v>
      </c>
      <c r="AD228" s="39">
        <f t="shared" si="86"/>
        <v>0</v>
      </c>
      <c r="AE228" s="3">
        <f t="shared" si="74"/>
        <v>0</v>
      </c>
      <c r="AF228" s="23">
        <f t="shared" si="87"/>
        <v>0</v>
      </c>
      <c r="AH228">
        <v>213</v>
      </c>
      <c r="AI228" s="3">
        <f t="shared" si="75"/>
        <v>28859.03642308585</v>
      </c>
      <c r="AJ228" s="3">
        <f t="shared" si="76"/>
        <v>0</v>
      </c>
    </row>
    <row r="229" spans="2:36">
      <c r="B229">
        <v>214</v>
      </c>
      <c r="C229" s="3">
        <f t="shared" si="77"/>
        <v>706426.85742713325</v>
      </c>
      <c r="D229">
        <f t="shared" si="78"/>
        <v>0.3</v>
      </c>
      <c r="E229" s="13">
        <f t="shared" si="66"/>
        <v>2.9285530376777613E-2</v>
      </c>
      <c r="F229" s="15">
        <f t="shared" si="79"/>
        <v>1034351.74014609</v>
      </c>
      <c r="G229" s="16">
        <f t="shared" si="80"/>
        <v>2.8154230413612075E-3</v>
      </c>
      <c r="H229" s="17">
        <f t="shared" si="67"/>
        <v>7695.2362359084627</v>
      </c>
      <c r="I229" s="17">
        <f t="shared" si="68"/>
        <v>4415.1678589195826</v>
      </c>
      <c r="J229" s="2">
        <f t="shared" si="81"/>
        <v>2912.137722079362</v>
      </c>
      <c r="K229" s="2">
        <f t="shared" si="82"/>
        <v>20602.801694432543</v>
      </c>
      <c r="L229" s="15">
        <f>K229/(1-SUM(G$16:G229))</f>
        <v>30291.539306323717</v>
      </c>
      <c r="M229" s="15">
        <f t="shared" si="83"/>
        <v>1004060.2008397663</v>
      </c>
      <c r="N229" s="2">
        <f t="shared" si="69"/>
        <v>23514.939416511905</v>
      </c>
      <c r="O229" s="3">
        <f t="shared" si="70"/>
        <v>27930.107275431488</v>
      </c>
      <c r="P229" s="3"/>
      <c r="Q229">
        <v>214</v>
      </c>
      <c r="R229" s="2">
        <v>939188.47245261865</v>
      </c>
      <c r="S229" s="2">
        <v>895116.53919703013</v>
      </c>
      <c r="T229" s="2">
        <v>670462.72760505311</v>
      </c>
      <c r="U229" s="2">
        <v>471145.48177983577</v>
      </c>
      <c r="V229" s="2">
        <v>314969.58613203536</v>
      </c>
      <c r="W229" s="2">
        <v>201811.7405258673</v>
      </c>
      <c r="X229" s="3">
        <f t="shared" si="71"/>
        <v>201811.7405258673</v>
      </c>
      <c r="Y229">
        <f t="shared" si="72"/>
        <v>300</v>
      </c>
      <c r="AA229" s="39">
        <f t="shared" si="84"/>
        <v>706426.85742717434</v>
      </c>
      <c r="AB229" s="3">
        <f t="shared" si="73"/>
        <v>23514.939416511905</v>
      </c>
      <c r="AC229" s="46">
        <f t="shared" si="85"/>
        <v>4415.1678589198391</v>
      </c>
      <c r="AD229" s="39">
        <f t="shared" si="86"/>
        <v>0</v>
      </c>
      <c r="AE229" s="3">
        <f t="shared" si="74"/>
        <v>0</v>
      </c>
      <c r="AF229" s="23">
        <f t="shared" si="87"/>
        <v>0</v>
      </c>
      <c r="AH229">
        <v>214</v>
      </c>
      <c r="AI229" s="3">
        <f t="shared" si="75"/>
        <v>27930.107275431743</v>
      </c>
      <c r="AJ229" s="3">
        <f t="shared" si="76"/>
        <v>0</v>
      </c>
    </row>
    <row r="230" spans="2:36">
      <c r="B230">
        <v>215</v>
      </c>
      <c r="C230" s="3">
        <f t="shared" si="77"/>
        <v>682911.91801062133</v>
      </c>
      <c r="D230">
        <f t="shared" si="78"/>
        <v>0.3</v>
      </c>
      <c r="E230" s="13">
        <f t="shared" si="66"/>
        <v>2.9285530376777613E-2</v>
      </c>
      <c r="F230" s="15">
        <f t="shared" si="79"/>
        <v>1004060.2008397663</v>
      </c>
      <c r="G230" s="16">
        <f t="shared" si="80"/>
        <v>2.8344858015370905E-3</v>
      </c>
      <c r="H230" s="17">
        <f t="shared" si="67"/>
        <v>7469.8771613652671</v>
      </c>
      <c r="I230" s="17">
        <f t="shared" si="68"/>
        <v>4268.1994875663831</v>
      </c>
      <c r="J230" s="2">
        <f t="shared" si="81"/>
        <v>2845.994383168797</v>
      </c>
      <c r="K230" s="2">
        <f t="shared" si="82"/>
        <v>19916.091264603088</v>
      </c>
      <c r="L230" s="15">
        <f>K230/(1-SUM(G$16:G230))</f>
        <v>29404.435511809035</v>
      </c>
      <c r="M230" s="15">
        <f t="shared" si="83"/>
        <v>974655.76532795723</v>
      </c>
      <c r="N230" s="2">
        <f t="shared" si="69"/>
        <v>22762.085647771884</v>
      </c>
      <c r="O230" s="3">
        <f t="shared" si="70"/>
        <v>27030.285135338268</v>
      </c>
      <c r="P230" s="3"/>
      <c r="Q230">
        <v>215</v>
      </c>
      <c r="R230" s="2">
        <v>935792.69631294906</v>
      </c>
      <c r="S230" s="2">
        <v>891145.54849867162</v>
      </c>
      <c r="T230" s="2">
        <v>664958.53516999888</v>
      </c>
      <c r="U230" s="2">
        <v>465642.78742722451</v>
      </c>
      <c r="V230" s="2">
        <v>310237.46049028821</v>
      </c>
      <c r="W230" s="2">
        <v>198112.01710793324</v>
      </c>
      <c r="X230" s="3">
        <f t="shared" si="71"/>
        <v>198112.01710793324</v>
      </c>
      <c r="Y230">
        <f t="shared" si="72"/>
        <v>300</v>
      </c>
      <c r="AA230" s="39">
        <f t="shared" si="84"/>
        <v>682911.91801066243</v>
      </c>
      <c r="AB230" s="3">
        <f t="shared" si="73"/>
        <v>22762.085647771884</v>
      </c>
      <c r="AC230" s="46">
        <f t="shared" si="85"/>
        <v>4268.1994875666396</v>
      </c>
      <c r="AD230" s="39">
        <f t="shared" si="86"/>
        <v>0</v>
      </c>
      <c r="AE230" s="3">
        <f t="shared" si="74"/>
        <v>0</v>
      </c>
      <c r="AF230" s="23">
        <f t="shared" si="87"/>
        <v>0</v>
      </c>
      <c r="AH230">
        <v>215</v>
      </c>
      <c r="AI230" s="3">
        <f t="shared" si="75"/>
        <v>27030.285135338523</v>
      </c>
      <c r="AJ230" s="3">
        <f t="shared" si="76"/>
        <v>0</v>
      </c>
    </row>
    <row r="231" spans="2:36">
      <c r="B231">
        <v>216</v>
      </c>
      <c r="C231" s="3">
        <f t="shared" si="77"/>
        <v>660149.8323628495</v>
      </c>
      <c r="D231">
        <f t="shared" si="78"/>
        <v>0.3</v>
      </c>
      <c r="E231" s="13">
        <f t="shared" si="66"/>
        <v>2.9285530376777613E-2</v>
      </c>
      <c r="F231" s="15">
        <f t="shared" si="79"/>
        <v>974655.76532795723</v>
      </c>
      <c r="G231" s="16">
        <f t="shared" si="80"/>
        <v>2.853677632484999E-3</v>
      </c>
      <c r="H231" s="17">
        <f t="shared" si="67"/>
        <v>7251.1178468452854</v>
      </c>
      <c r="I231" s="17">
        <f t="shared" si="68"/>
        <v>4125.9364522678088</v>
      </c>
      <c r="J231" s="2">
        <f t="shared" si="81"/>
        <v>2781.3533568889397</v>
      </c>
      <c r="K231" s="2">
        <f t="shared" si="82"/>
        <v>19251.384560665152</v>
      </c>
      <c r="L231" s="15">
        <f>K231/(1-SUM(G$16:G231))</f>
        <v>28543.311022415961</v>
      </c>
      <c r="M231" s="15">
        <f t="shared" si="83"/>
        <v>946112.45430554124</v>
      </c>
      <c r="N231" s="2">
        <f t="shared" si="69"/>
        <v>22032.737917554092</v>
      </c>
      <c r="O231" s="3">
        <f t="shared" si="70"/>
        <v>26158.6743698219</v>
      </c>
      <c r="P231" s="3"/>
      <c r="Q231">
        <v>216</v>
      </c>
      <c r="R231" s="2">
        <v>932414.5874403026</v>
      </c>
      <c r="S231" s="2">
        <v>887195.98839517869</v>
      </c>
      <c r="T231" s="2">
        <v>659497.71565473056</v>
      </c>
      <c r="U231" s="2">
        <v>460200.38975820324</v>
      </c>
      <c r="V231" s="2">
        <v>305572.34454939142</v>
      </c>
      <c r="W231" s="2">
        <v>194476.77130764787</v>
      </c>
      <c r="X231" s="3">
        <f t="shared" si="71"/>
        <v>194476.77130764787</v>
      </c>
      <c r="Y231">
        <f t="shared" si="72"/>
        <v>300</v>
      </c>
      <c r="AA231" s="39">
        <f t="shared" si="84"/>
        <v>660149.83236289059</v>
      </c>
      <c r="AB231" s="3">
        <f t="shared" si="73"/>
        <v>22032.737917554092</v>
      </c>
      <c r="AC231" s="46">
        <f t="shared" si="85"/>
        <v>4125.9364522680662</v>
      </c>
      <c r="AD231" s="39">
        <f t="shared" si="86"/>
        <v>0</v>
      </c>
      <c r="AE231" s="3">
        <f t="shared" si="74"/>
        <v>0</v>
      </c>
      <c r="AF231" s="23">
        <f t="shared" si="87"/>
        <v>0</v>
      </c>
      <c r="AH231">
        <v>216</v>
      </c>
      <c r="AI231" s="3">
        <f t="shared" si="75"/>
        <v>26158.674369822158</v>
      </c>
      <c r="AJ231" s="3">
        <f t="shared" si="76"/>
        <v>0</v>
      </c>
    </row>
    <row r="232" spans="2:36">
      <c r="B232">
        <v>217</v>
      </c>
      <c r="C232" s="3">
        <f t="shared" si="77"/>
        <v>638117.0944452954</v>
      </c>
      <c r="D232">
        <f t="shared" si="78"/>
        <v>0.3</v>
      </c>
      <c r="E232" s="13">
        <f t="shared" si="66"/>
        <v>2.9285530376777613E-2</v>
      </c>
      <c r="F232" s="15">
        <f t="shared" si="79"/>
        <v>946112.45430554124</v>
      </c>
      <c r="G232" s="16">
        <f t="shared" si="80"/>
        <v>2.8729994081216161E-3</v>
      </c>
      <c r="H232" s="17">
        <f t="shared" si="67"/>
        <v>7038.7650148758848</v>
      </c>
      <c r="I232" s="17">
        <f t="shared" si="68"/>
        <v>3988.2318402830965</v>
      </c>
      <c r="J232" s="2">
        <f t="shared" si="81"/>
        <v>2718.1805212363097</v>
      </c>
      <c r="K232" s="2">
        <f t="shared" si="82"/>
        <v>18607.994195094536</v>
      </c>
      <c r="L232" s="15">
        <f>K232/(1-SUM(G$16:G232))</f>
        <v>27707.405020415204</v>
      </c>
      <c r="M232" s="15">
        <f t="shared" si="83"/>
        <v>918405.04928512604</v>
      </c>
      <c r="N232" s="2">
        <f t="shared" si="69"/>
        <v>21326.174716330846</v>
      </c>
      <c r="O232" s="3">
        <f t="shared" si="70"/>
        <v>25314.406556613943</v>
      </c>
      <c r="P232" s="3"/>
      <c r="Q232">
        <v>217</v>
      </c>
      <c r="R232" s="2">
        <v>929054.06853031041</v>
      </c>
      <c r="S232" s="2">
        <v>883267.75027405203</v>
      </c>
      <c r="T232" s="2">
        <v>654079.92920262797</v>
      </c>
      <c r="U232" s="2">
        <v>454817.64210389007</v>
      </c>
      <c r="V232" s="2">
        <v>300973.31418853975</v>
      </c>
      <c r="W232" s="2">
        <v>190904.90860723431</v>
      </c>
      <c r="X232" s="3">
        <f t="shared" si="71"/>
        <v>190904.90860723431</v>
      </c>
      <c r="Y232">
        <f t="shared" si="72"/>
        <v>300</v>
      </c>
      <c r="AA232" s="39">
        <f t="shared" si="84"/>
        <v>638117.09444533649</v>
      </c>
      <c r="AB232" s="3">
        <f t="shared" si="73"/>
        <v>21326.174716330846</v>
      </c>
      <c r="AC232" s="46">
        <f t="shared" si="85"/>
        <v>3988.231840283353</v>
      </c>
      <c r="AD232" s="39">
        <f t="shared" si="86"/>
        <v>0</v>
      </c>
      <c r="AE232" s="3">
        <f t="shared" si="74"/>
        <v>0</v>
      </c>
      <c r="AF232" s="23">
        <f t="shared" si="87"/>
        <v>0</v>
      </c>
      <c r="AH232">
        <v>217</v>
      </c>
      <c r="AI232" s="3">
        <f t="shared" si="75"/>
        <v>25314.406556614198</v>
      </c>
      <c r="AJ232" s="3">
        <f t="shared" si="76"/>
        <v>0</v>
      </c>
    </row>
    <row r="233" spans="2:36">
      <c r="B233">
        <v>218</v>
      </c>
      <c r="C233" s="3">
        <f t="shared" si="77"/>
        <v>616790.91972896457</v>
      </c>
      <c r="D233">
        <f t="shared" si="78"/>
        <v>0.3</v>
      </c>
      <c r="E233" s="13">
        <f t="shared" si="66"/>
        <v>2.9285530376777613E-2</v>
      </c>
      <c r="F233" s="15">
        <f t="shared" si="79"/>
        <v>918405.04928512604</v>
      </c>
      <c r="G233" s="16">
        <f t="shared" si="80"/>
        <v>2.892452008280773E-3</v>
      </c>
      <c r="H233" s="17">
        <f t="shared" si="67"/>
        <v>6832.6310482177169</v>
      </c>
      <c r="I233" s="17">
        <f t="shared" si="68"/>
        <v>3854.9432483060282</v>
      </c>
      <c r="J233" s="2">
        <f t="shared" si="81"/>
        <v>2656.4425292199653</v>
      </c>
      <c r="K233" s="2">
        <f t="shared" si="82"/>
        <v>17985.253887459556</v>
      </c>
      <c r="L233" s="15">
        <f>K233/(1-SUM(G$16:G233))</f>
        <v>26895.978969028158</v>
      </c>
      <c r="M233" s="15">
        <f t="shared" si="83"/>
        <v>891509.07031609793</v>
      </c>
      <c r="N233" s="2">
        <f t="shared" si="69"/>
        <v>20641.696416679522</v>
      </c>
      <c r="O233" s="3">
        <f t="shared" si="70"/>
        <v>24496.639664985552</v>
      </c>
      <c r="P233" s="3"/>
      <c r="Q233">
        <v>218</v>
      </c>
      <c r="R233" s="2">
        <v>925711.06264439225</v>
      </c>
      <c r="S233" s="2">
        <v>879360.72608394653</v>
      </c>
      <c r="T233" s="2">
        <v>648704.83861796174</v>
      </c>
      <c r="U233" s="2">
        <v>449493.90467786824</v>
      </c>
      <c r="V233" s="2">
        <v>296439.45787194761</v>
      </c>
      <c r="W233" s="2">
        <v>187395.35280101895</v>
      </c>
      <c r="X233" s="3">
        <f t="shared" si="71"/>
        <v>187395.35280101895</v>
      </c>
      <c r="Y233">
        <f t="shared" si="72"/>
        <v>300</v>
      </c>
      <c r="AA233" s="39">
        <f t="shared" si="84"/>
        <v>616790.91972900566</v>
      </c>
      <c r="AB233" s="3">
        <f t="shared" si="73"/>
        <v>20641.696416679522</v>
      </c>
      <c r="AC233" s="46">
        <f t="shared" si="85"/>
        <v>3854.9432483062851</v>
      </c>
      <c r="AD233" s="39">
        <f t="shared" si="86"/>
        <v>0</v>
      </c>
      <c r="AE233" s="3">
        <f t="shared" si="74"/>
        <v>0</v>
      </c>
      <c r="AF233" s="23">
        <f t="shared" si="87"/>
        <v>0</v>
      </c>
      <c r="AH233">
        <v>218</v>
      </c>
      <c r="AI233" s="3">
        <f t="shared" si="75"/>
        <v>24496.639664985807</v>
      </c>
      <c r="AJ233" s="3">
        <f t="shared" si="76"/>
        <v>0</v>
      </c>
    </row>
    <row r="234" spans="2:36">
      <c r="B234">
        <v>219</v>
      </c>
      <c r="C234" s="3">
        <f t="shared" si="77"/>
        <v>596149.22331228503</v>
      </c>
      <c r="D234">
        <f t="shared" si="78"/>
        <v>0.3</v>
      </c>
      <c r="E234" s="13">
        <f t="shared" si="66"/>
        <v>2.9285530376777613E-2</v>
      </c>
      <c r="F234" s="15">
        <f t="shared" si="79"/>
        <v>891509.07031609793</v>
      </c>
      <c r="G234" s="16">
        <f t="shared" si="80"/>
        <v>2.9120363187535086E-3</v>
      </c>
      <c r="H234" s="17">
        <f t="shared" si="67"/>
        <v>6632.5338241018044</v>
      </c>
      <c r="I234" s="17">
        <f t="shared" si="68"/>
        <v>3725.9326457017814</v>
      </c>
      <c r="J234" s="2">
        <f t="shared" si="81"/>
        <v>2596.1067912586527</v>
      </c>
      <c r="K234" s="2">
        <f t="shared" si="82"/>
        <v>17382.517824107541</v>
      </c>
      <c r="L234" s="15">
        <f>K234/(1-SUM(G$16:G234))</f>
        <v>26108.315959917531</v>
      </c>
      <c r="M234" s="15">
        <f t="shared" si="83"/>
        <v>865400.75435618043</v>
      </c>
      <c r="N234" s="2">
        <f t="shared" si="69"/>
        <v>19978.624615366192</v>
      </c>
      <c r="O234" s="3">
        <f t="shared" si="70"/>
        <v>23704.557261067974</v>
      </c>
      <c r="P234" s="3"/>
      <c r="Q234">
        <v>219</v>
      </c>
      <c r="R234" s="2">
        <v>922385.49320808728</v>
      </c>
      <c r="S234" s="2">
        <v>875474.80833178712</v>
      </c>
      <c r="T234" s="2">
        <v>643372.10934506182</v>
      </c>
      <c r="U234" s="2">
        <v>444228.54450314003</v>
      </c>
      <c r="V234" s="2">
        <v>291969.87647851481</v>
      </c>
      <c r="W234" s="2">
        <v>183947.04569157408</v>
      </c>
      <c r="X234" s="3">
        <f t="shared" si="71"/>
        <v>183947.04569157408</v>
      </c>
      <c r="Y234">
        <f t="shared" si="72"/>
        <v>300</v>
      </c>
      <c r="AA234" s="39">
        <f t="shared" si="84"/>
        <v>596149.22331232612</v>
      </c>
      <c r="AB234" s="3">
        <f t="shared" si="73"/>
        <v>19978.624615366192</v>
      </c>
      <c r="AC234" s="46">
        <f t="shared" si="85"/>
        <v>3725.9326457020379</v>
      </c>
      <c r="AD234" s="39">
        <f t="shared" si="86"/>
        <v>0</v>
      </c>
      <c r="AE234" s="3">
        <f t="shared" si="74"/>
        <v>0</v>
      </c>
      <c r="AF234" s="23">
        <f t="shared" si="87"/>
        <v>0</v>
      </c>
      <c r="AH234">
        <v>219</v>
      </c>
      <c r="AI234" s="3">
        <f t="shared" si="75"/>
        <v>23704.557261068228</v>
      </c>
      <c r="AJ234" s="3">
        <f t="shared" si="76"/>
        <v>0</v>
      </c>
    </row>
    <row r="235" spans="2:36">
      <c r="B235">
        <v>220</v>
      </c>
      <c r="C235" s="3">
        <f t="shared" si="77"/>
        <v>576170.59869691881</v>
      </c>
      <c r="D235">
        <f t="shared" si="78"/>
        <v>0.3</v>
      </c>
      <c r="E235" s="13">
        <f t="shared" si="66"/>
        <v>2.9285530376777613E-2</v>
      </c>
      <c r="F235" s="15">
        <f t="shared" si="79"/>
        <v>865400.75435618043</v>
      </c>
      <c r="G235" s="16">
        <f t="shared" si="80"/>
        <v>2.9317532313284022E-3</v>
      </c>
      <c r="H235" s="17">
        <f t="shared" si="67"/>
        <v>6438.2965533210463</v>
      </c>
      <c r="I235" s="17">
        <f t="shared" si="68"/>
        <v>3601.0662418557422</v>
      </c>
      <c r="J235" s="2">
        <f t="shared" si="81"/>
        <v>2537.1414579777688</v>
      </c>
      <c r="K235" s="2">
        <f t="shared" si="82"/>
        <v>16799.160037106969</v>
      </c>
      <c r="L235" s="15">
        <f>K235/(1-SUM(G$16:G235))</f>
        <v>25343.720079786865</v>
      </c>
      <c r="M235" s="15">
        <f t="shared" si="83"/>
        <v>840057.03427639359</v>
      </c>
      <c r="N235" s="2">
        <f t="shared" si="69"/>
        <v>19336.301495084739</v>
      </c>
      <c r="O235" s="3">
        <f t="shared" si="70"/>
        <v>22937.367736940483</v>
      </c>
      <c r="P235" s="3"/>
      <c r="Q235">
        <v>220</v>
      </c>
      <c r="R235" s="2">
        <v>919077.28400939179</v>
      </c>
      <c r="S235" s="2">
        <v>871609.89007990214</v>
      </c>
      <c r="T235" s="2">
        <v>638081.40944765019</v>
      </c>
      <c r="U235" s="2">
        <v>439020.93533985503</v>
      </c>
      <c r="V235" s="2">
        <v>287563.68313378975</v>
      </c>
      <c r="W235" s="2">
        <v>180558.94679087854</v>
      </c>
      <c r="X235" s="3">
        <f t="shared" si="71"/>
        <v>180558.94679087854</v>
      </c>
      <c r="Y235">
        <f t="shared" si="72"/>
        <v>300</v>
      </c>
      <c r="AA235" s="39">
        <f t="shared" si="84"/>
        <v>576170.5986969599</v>
      </c>
      <c r="AB235" s="3">
        <f t="shared" si="73"/>
        <v>19336.301495084739</v>
      </c>
      <c r="AC235" s="46">
        <f t="shared" si="85"/>
        <v>3601.0662418559991</v>
      </c>
      <c r="AD235" s="39">
        <f t="shared" si="86"/>
        <v>0</v>
      </c>
      <c r="AE235" s="3">
        <f t="shared" si="74"/>
        <v>0</v>
      </c>
      <c r="AF235" s="23">
        <f t="shared" si="87"/>
        <v>0</v>
      </c>
      <c r="AH235">
        <v>220</v>
      </c>
      <c r="AI235" s="3">
        <f t="shared" si="75"/>
        <v>22937.367736940738</v>
      </c>
      <c r="AJ235" s="3">
        <f t="shared" si="76"/>
        <v>0</v>
      </c>
    </row>
    <row r="236" spans="2:36">
      <c r="B236">
        <v>221</v>
      </c>
      <c r="C236" s="3">
        <f t="shared" si="77"/>
        <v>556834.29720183404</v>
      </c>
      <c r="D236">
        <f t="shared" si="78"/>
        <v>0.3</v>
      </c>
      <c r="E236" s="13">
        <f t="shared" si="66"/>
        <v>2.9285530376777613E-2</v>
      </c>
      <c r="F236" s="15">
        <f t="shared" si="79"/>
        <v>840057.03427639359</v>
      </c>
      <c r="G236" s="16">
        <f t="shared" si="80"/>
        <v>2.9516036438321886E-3</v>
      </c>
      <c r="H236" s="17">
        <f t="shared" si="67"/>
        <v>6249.7476240340411</v>
      </c>
      <c r="I236" s="17">
        <f t="shared" si="68"/>
        <v>3480.2143575114624</v>
      </c>
      <c r="J236" s="2">
        <f t="shared" si="81"/>
        <v>2479.5154033970653</v>
      </c>
      <c r="K236" s="2">
        <f t="shared" si="82"/>
        <v>16234.573801870052</v>
      </c>
      <c r="L236" s="15">
        <f>K236/(1-SUM(G$16:G236))</f>
        <v>24601.515795529729</v>
      </c>
      <c r="M236" s="15">
        <f t="shared" si="83"/>
        <v>815455.51848086389</v>
      </c>
      <c r="N236" s="2">
        <f t="shared" si="69"/>
        <v>18714.089205267119</v>
      </c>
      <c r="O236" s="3">
        <f t="shared" si="70"/>
        <v>22194.303562778579</v>
      </c>
      <c r="P236" s="3"/>
      <c r="Q236">
        <v>221</v>
      </c>
      <c r="R236" s="2">
        <v>915786.35919710668</v>
      </c>
      <c r="S236" s="2">
        <v>867765.86494317185</v>
      </c>
      <c r="T236" s="2">
        <v>632832.40958833392</v>
      </c>
      <c r="U236" s="2">
        <v>433870.45761380531</v>
      </c>
      <c r="V236" s="2">
        <v>283220.00304420135</v>
      </c>
      <c r="W236" s="2">
        <v>177230.03302641376</v>
      </c>
      <c r="X236" s="3">
        <f t="shared" si="71"/>
        <v>177230.03302641376</v>
      </c>
      <c r="Y236">
        <f t="shared" si="72"/>
        <v>300</v>
      </c>
      <c r="AA236" s="39">
        <f t="shared" si="84"/>
        <v>556834.29720187513</v>
      </c>
      <c r="AB236" s="3">
        <f t="shared" si="73"/>
        <v>18714.089205267119</v>
      </c>
      <c r="AC236" s="46">
        <f t="shared" si="85"/>
        <v>3480.2143575117193</v>
      </c>
      <c r="AD236" s="39">
        <f t="shared" si="86"/>
        <v>0</v>
      </c>
      <c r="AE236" s="3">
        <f t="shared" si="74"/>
        <v>0</v>
      </c>
      <c r="AF236" s="23">
        <f t="shared" si="87"/>
        <v>0</v>
      </c>
      <c r="AH236">
        <v>221</v>
      </c>
      <c r="AI236" s="3">
        <f t="shared" si="75"/>
        <v>22194.303562778838</v>
      </c>
      <c r="AJ236" s="3">
        <f t="shared" si="76"/>
        <v>0</v>
      </c>
    </row>
    <row r="237" spans="2:36">
      <c r="B237">
        <v>222</v>
      </c>
      <c r="C237" s="3">
        <f t="shared" si="77"/>
        <v>538120.2079965669</v>
      </c>
      <c r="D237">
        <f t="shared" si="78"/>
        <v>0.3</v>
      </c>
      <c r="E237" s="13">
        <f t="shared" si="66"/>
        <v>2.9285530376777613E-2</v>
      </c>
      <c r="F237" s="15">
        <f t="shared" si="79"/>
        <v>815455.51848086389</v>
      </c>
      <c r="G237" s="16">
        <f t="shared" si="80"/>
        <v>2.9715884601706354E-3</v>
      </c>
      <c r="H237" s="17">
        <f t="shared" si="67"/>
        <v>6066.7204501431779</v>
      </c>
      <c r="I237" s="17">
        <f t="shared" si="68"/>
        <v>3363.2512999785431</v>
      </c>
      <c r="J237" s="2">
        <f t="shared" si="81"/>
        <v>2423.1982085001973</v>
      </c>
      <c r="K237" s="2">
        <f t="shared" si="82"/>
        <v>15688.171052897362</v>
      </c>
      <c r="L237" s="15">
        <f>K237/(1-SUM(G$16:G237))</f>
        <v>23881.047357384981</v>
      </c>
      <c r="M237" s="15">
        <f t="shared" si="83"/>
        <v>791574.47112347896</v>
      </c>
      <c r="N237" s="2">
        <f t="shared" si="69"/>
        <v>18111.369261397558</v>
      </c>
      <c r="O237" s="3">
        <f t="shared" si="70"/>
        <v>21474.620561376101</v>
      </c>
      <c r="P237" s="3"/>
      <c r="Q237">
        <v>222</v>
      </c>
      <c r="R237" s="2">
        <v>912512.64327919064</v>
      </c>
      <c r="S237" s="2">
        <v>863942.62708618992</v>
      </c>
      <c r="T237" s="2">
        <v>627624.78300826065</v>
      </c>
      <c r="U237" s="2">
        <v>428776.49834567786</v>
      </c>
      <c r="V237" s="2">
        <v>278937.97333352675</v>
      </c>
      <c r="W237" s="2">
        <v>173959.29845211381</v>
      </c>
      <c r="X237" s="3">
        <f t="shared" si="71"/>
        <v>173959.29845211381</v>
      </c>
      <c r="Y237">
        <f t="shared" si="72"/>
        <v>300</v>
      </c>
      <c r="AA237" s="39">
        <f t="shared" si="84"/>
        <v>538120.20799660799</v>
      </c>
      <c r="AB237" s="3">
        <f t="shared" si="73"/>
        <v>18111.369261397558</v>
      </c>
      <c r="AC237" s="46">
        <f t="shared" si="85"/>
        <v>3363.2512999787996</v>
      </c>
      <c r="AD237" s="39">
        <f t="shared" si="86"/>
        <v>0</v>
      </c>
      <c r="AE237" s="3">
        <f t="shared" si="74"/>
        <v>0</v>
      </c>
      <c r="AF237" s="23">
        <f t="shared" si="87"/>
        <v>0</v>
      </c>
      <c r="AH237">
        <v>222</v>
      </c>
      <c r="AI237" s="3">
        <f t="shared" si="75"/>
        <v>21474.62056137636</v>
      </c>
      <c r="AJ237" s="3">
        <f t="shared" si="76"/>
        <v>0</v>
      </c>
    </row>
    <row r="238" spans="2:36">
      <c r="B238">
        <v>223</v>
      </c>
      <c r="C238" s="3">
        <f t="shared" si="77"/>
        <v>520008.83873516938</v>
      </c>
      <c r="D238">
        <f t="shared" si="78"/>
        <v>0.3</v>
      </c>
      <c r="E238" s="13">
        <f t="shared" si="66"/>
        <v>2.9285530376777613E-2</v>
      </c>
      <c r="F238" s="15">
        <f t="shared" si="79"/>
        <v>791574.47112347896</v>
      </c>
      <c r="G238" s="16">
        <f t="shared" si="80"/>
        <v>2.991708590369708E-3</v>
      </c>
      <c r="H238" s="17">
        <f t="shared" si="67"/>
        <v>5889.0533241130724</v>
      </c>
      <c r="I238" s="17">
        <f t="shared" si="68"/>
        <v>3250.0552420948084</v>
      </c>
      <c r="J238" s="2">
        <f t="shared" si="81"/>
        <v>2368.1601451774704</v>
      </c>
      <c r="K238" s="2">
        <f t="shared" si="82"/>
        <v>15159.381817102985</v>
      </c>
      <c r="L238" s="15">
        <f>K238/(1-SUM(G$16:G238))</f>
        <v>23181.678219571037</v>
      </c>
      <c r="M238" s="15">
        <f t="shared" si="83"/>
        <v>768392.79290390795</v>
      </c>
      <c r="N238" s="2">
        <f t="shared" si="69"/>
        <v>17527.541962280455</v>
      </c>
      <c r="O238" s="3">
        <f t="shared" si="70"/>
        <v>20777.597204375263</v>
      </c>
      <c r="P238" s="3"/>
      <c r="Q238">
        <v>223</v>
      </c>
      <c r="R238" s="2">
        <v>909256.06112112245</v>
      </c>
      <c r="S238" s="2">
        <v>860140.07122044079</v>
      </c>
      <c r="T238" s="2">
        <v>622458.20550693129</v>
      </c>
      <c r="U238" s="2">
        <v>423738.45108105807</v>
      </c>
      <c r="V238" s="2">
        <v>274716.7428815664</v>
      </c>
      <c r="W238" s="2">
        <v>170745.75396408941</v>
      </c>
      <c r="X238" s="3">
        <f t="shared" si="71"/>
        <v>170745.75396408941</v>
      </c>
      <c r="Y238">
        <f t="shared" si="72"/>
        <v>300</v>
      </c>
      <c r="AA238" s="39">
        <f t="shared" si="84"/>
        <v>520008.83873521042</v>
      </c>
      <c r="AB238" s="3">
        <f t="shared" si="73"/>
        <v>17527.541962280455</v>
      </c>
      <c r="AC238" s="46">
        <f t="shared" si="85"/>
        <v>3250.0552420950648</v>
      </c>
      <c r="AD238" s="39">
        <f t="shared" si="86"/>
        <v>0</v>
      </c>
      <c r="AE238" s="3">
        <f t="shared" si="74"/>
        <v>0</v>
      </c>
      <c r="AF238" s="23">
        <f t="shared" si="87"/>
        <v>0</v>
      </c>
      <c r="AH238">
        <v>223</v>
      </c>
      <c r="AI238" s="3">
        <f t="shared" si="75"/>
        <v>20777.597204375521</v>
      </c>
      <c r="AJ238" s="3">
        <f t="shared" si="76"/>
        <v>0</v>
      </c>
    </row>
    <row r="239" spans="2:36">
      <c r="B239">
        <v>224</v>
      </c>
      <c r="C239" s="3">
        <f t="shared" si="77"/>
        <v>502481.29677288898</v>
      </c>
      <c r="D239">
        <f t="shared" si="78"/>
        <v>0.3</v>
      </c>
      <c r="E239" s="13">
        <f t="shared" si="66"/>
        <v>2.9285530376777613E-2</v>
      </c>
      <c r="F239" s="15">
        <f t="shared" si="79"/>
        <v>768392.79290390795</v>
      </c>
      <c r="G239" s="16">
        <f t="shared" si="80"/>
        <v>3.0119649506170037E-3</v>
      </c>
      <c r="H239" s="17">
        <f t="shared" si="67"/>
        <v>5716.5892740992758</v>
      </c>
      <c r="I239" s="17">
        <f t="shared" si="68"/>
        <v>3140.508104830556</v>
      </c>
      <c r="J239" s="2">
        <f t="shared" si="81"/>
        <v>2314.3721605332807</v>
      </c>
      <c r="K239" s="2">
        <f t="shared" si="82"/>
        <v>14647.653664194582</v>
      </c>
      <c r="L239" s="15">
        <f>K239/(1-SUM(G$16:G239))</f>
        <v>22502.79047788712</v>
      </c>
      <c r="M239" s="15">
        <f t="shared" si="83"/>
        <v>745890.0024260208</v>
      </c>
      <c r="N239" s="2">
        <f t="shared" si="69"/>
        <v>16962.025824727862</v>
      </c>
      <c r="O239" s="3">
        <f t="shared" si="70"/>
        <v>20102.533929558416</v>
      </c>
      <c r="P239" s="3"/>
      <c r="Q239">
        <v>224</v>
      </c>
      <c r="R239" s="2">
        <v>906016.53794426983</v>
      </c>
      <c r="S239" s="2">
        <v>856358.09260149067</v>
      </c>
      <c r="T239" s="2">
        <v>617332.35542217246</v>
      </c>
      <c r="U239" s="2">
        <v>418755.71582117444</v>
      </c>
      <c r="V239" s="2">
        <v>270555.47216499568</v>
      </c>
      <c r="W239" s="2">
        <v>167588.42702104751</v>
      </c>
      <c r="X239" s="3">
        <f t="shared" si="71"/>
        <v>167588.42702104751</v>
      </c>
      <c r="Y239">
        <f t="shared" si="72"/>
        <v>300</v>
      </c>
      <c r="AA239" s="39">
        <f t="shared" si="84"/>
        <v>502481.29677292996</v>
      </c>
      <c r="AB239" s="3">
        <f t="shared" si="73"/>
        <v>16962.025824727862</v>
      </c>
      <c r="AC239" s="46">
        <f t="shared" si="85"/>
        <v>3140.5081048308125</v>
      </c>
      <c r="AD239" s="39">
        <f t="shared" si="86"/>
        <v>0</v>
      </c>
      <c r="AE239" s="3">
        <f t="shared" si="74"/>
        <v>0</v>
      </c>
      <c r="AF239" s="23">
        <f t="shared" si="87"/>
        <v>0</v>
      </c>
      <c r="AH239">
        <v>224</v>
      </c>
      <c r="AI239" s="3">
        <f t="shared" si="75"/>
        <v>20102.533929558675</v>
      </c>
      <c r="AJ239" s="3">
        <f t="shared" si="76"/>
        <v>0</v>
      </c>
    </row>
    <row r="240" spans="2:36">
      <c r="B240">
        <v>225</v>
      </c>
      <c r="C240" s="3">
        <f t="shared" si="77"/>
        <v>485519.27094816114</v>
      </c>
      <c r="D240">
        <f t="shared" si="78"/>
        <v>0.3</v>
      </c>
      <c r="E240" s="13">
        <f t="shared" si="66"/>
        <v>2.9285530376777613E-2</v>
      </c>
      <c r="F240" s="15">
        <f t="shared" si="79"/>
        <v>745890.0024260208</v>
      </c>
      <c r="G240" s="16">
        <f t="shared" si="80"/>
        <v>3.032358463303473E-3</v>
      </c>
      <c r="H240" s="17">
        <f t="shared" si="67"/>
        <v>5549.17592526106</v>
      </c>
      <c r="I240" s="17">
        <f t="shared" si="68"/>
        <v>3034.4954434260071</v>
      </c>
      <c r="J240" s="2">
        <f t="shared" si="81"/>
        <v>2261.8058615499922</v>
      </c>
      <c r="K240" s="2">
        <f t="shared" si="82"/>
        <v>14152.451173598498</v>
      </c>
      <c r="L240" s="15">
        <f>K240/(1-SUM(G$16:G240))</f>
        <v>21843.784323784708</v>
      </c>
      <c r="M240" s="15">
        <f t="shared" si="83"/>
        <v>724046.21810223605</v>
      </c>
      <c r="N240" s="2">
        <f t="shared" si="69"/>
        <v>16414.25703514849</v>
      </c>
      <c r="O240" s="3">
        <f t="shared" si="70"/>
        <v>19448.752478574497</v>
      </c>
      <c r="P240" s="3"/>
      <c r="Q240">
        <v>225</v>
      </c>
      <c r="R240" s="2">
        <v>902793.99932426598</v>
      </c>
      <c r="S240" s="2">
        <v>852596.58702619351</v>
      </c>
      <c r="T240" s="2">
        <v>612246.91361026478</v>
      </c>
      <c r="U240" s="2">
        <v>413827.69895437831</v>
      </c>
      <c r="V240" s="2">
        <v>266453.33310036466</v>
      </c>
      <c r="W240" s="2">
        <v>164486.36136932878</v>
      </c>
      <c r="X240" s="3">
        <f t="shared" si="71"/>
        <v>164486.36136932878</v>
      </c>
      <c r="Y240">
        <f t="shared" si="72"/>
        <v>300</v>
      </c>
      <c r="AA240" s="39">
        <f t="shared" si="84"/>
        <v>485519.27094820212</v>
      </c>
      <c r="AB240" s="3">
        <f t="shared" si="73"/>
        <v>16414.25703514849</v>
      </c>
      <c r="AC240" s="46">
        <f t="shared" si="85"/>
        <v>3034.4954434262631</v>
      </c>
      <c r="AD240" s="39">
        <f t="shared" si="86"/>
        <v>0</v>
      </c>
      <c r="AE240" s="3">
        <f t="shared" si="74"/>
        <v>0</v>
      </c>
      <c r="AF240" s="23">
        <f t="shared" si="87"/>
        <v>0</v>
      </c>
      <c r="AH240">
        <v>225</v>
      </c>
      <c r="AI240" s="3">
        <f t="shared" si="75"/>
        <v>19448.752478574752</v>
      </c>
      <c r="AJ240" s="3">
        <f t="shared" si="76"/>
        <v>0</v>
      </c>
    </row>
    <row r="241" spans="2:36">
      <c r="B241">
        <v>226</v>
      </c>
      <c r="C241" s="3">
        <f t="shared" si="77"/>
        <v>469105.01391301269</v>
      </c>
      <c r="D241">
        <f t="shared" si="78"/>
        <v>0.3</v>
      </c>
      <c r="E241" s="13">
        <f t="shared" si="66"/>
        <v>2.9285530376777613E-2</v>
      </c>
      <c r="F241" s="15">
        <f t="shared" si="79"/>
        <v>724046.21810223605</v>
      </c>
      <c r="G241" s="16">
        <f t="shared" si="80"/>
        <v>3.0528900570654239E-3</v>
      </c>
      <c r="H241" s="17">
        <f t="shared" si="67"/>
        <v>5386.6653651357228</v>
      </c>
      <c r="I241" s="17">
        <f t="shared" si="68"/>
        <v>2931.9063369563296</v>
      </c>
      <c r="J241" s="2">
        <f t="shared" si="81"/>
        <v>2210.43350010014</v>
      </c>
      <c r="K241" s="2">
        <f t="shared" si="82"/>
        <v>13673.255417435188</v>
      </c>
      <c r="L241" s="15">
        <f>K241/(1-SUM(G$16:G241))</f>
        <v>21204.077514426746</v>
      </c>
      <c r="M241" s="15">
        <f t="shared" si="83"/>
        <v>702842.14058780926</v>
      </c>
      <c r="N241" s="2">
        <f t="shared" si="69"/>
        <v>15883.688917535328</v>
      </c>
      <c r="O241" s="3">
        <f t="shared" si="70"/>
        <v>18815.595254491658</v>
      </c>
      <c r="P241" s="3"/>
      <c r="Q241">
        <v>226</v>
      </c>
      <c r="R241" s="2">
        <v>899588.37118939427</v>
      </c>
      <c r="S241" s="2">
        <v>848855.45082991174</v>
      </c>
      <c r="T241" s="2">
        <v>607201.56342622684</v>
      </c>
      <c r="U241" s="2">
        <v>408953.81318834989</v>
      </c>
      <c r="V241" s="2">
        <v>262409.50888921635</v>
      </c>
      <c r="W241" s="2">
        <v>161438.61677248756</v>
      </c>
      <c r="X241" s="3">
        <f t="shared" si="71"/>
        <v>161438.61677248756</v>
      </c>
      <c r="Y241">
        <f t="shared" si="72"/>
        <v>300</v>
      </c>
      <c r="AA241" s="39">
        <f t="shared" si="84"/>
        <v>469105.01391305361</v>
      </c>
      <c r="AB241" s="3">
        <f t="shared" si="73"/>
        <v>15883.688917535328</v>
      </c>
      <c r="AC241" s="46">
        <f t="shared" si="85"/>
        <v>2931.9063369565847</v>
      </c>
      <c r="AD241" s="39">
        <f t="shared" si="86"/>
        <v>0</v>
      </c>
      <c r="AE241" s="3">
        <f t="shared" si="74"/>
        <v>0</v>
      </c>
      <c r="AF241" s="23">
        <f t="shared" si="87"/>
        <v>0</v>
      </c>
      <c r="AH241">
        <v>226</v>
      </c>
      <c r="AI241" s="3">
        <f t="shared" si="75"/>
        <v>18815.595254491913</v>
      </c>
      <c r="AJ241" s="3">
        <f t="shared" si="76"/>
        <v>0</v>
      </c>
    </row>
    <row r="242" spans="2:36">
      <c r="B242">
        <v>227</v>
      </c>
      <c r="C242" s="3">
        <f t="shared" si="77"/>
        <v>453221.32499547733</v>
      </c>
      <c r="D242">
        <f t="shared" si="78"/>
        <v>0.3</v>
      </c>
      <c r="E242" s="13">
        <f t="shared" si="66"/>
        <v>2.9285530376777613E-2</v>
      </c>
      <c r="F242" s="15">
        <f t="shared" si="79"/>
        <v>702842.14058780926</v>
      </c>
      <c r="G242" s="16">
        <f t="shared" si="80"/>
        <v>3.0735606668268046E-3</v>
      </c>
      <c r="H242" s="17">
        <f t="shared" si="67"/>
        <v>5228.9140129554835</v>
      </c>
      <c r="I242" s="17">
        <f t="shared" si="68"/>
        <v>2832.6332812217333</v>
      </c>
      <c r="J242" s="2">
        <f t="shared" si="81"/>
        <v>2160.2279582990459</v>
      </c>
      <c r="K242" s="2">
        <f t="shared" si="82"/>
        <v>13209.563459064919</v>
      </c>
      <c r="L242" s="15">
        <f>K242/(1-SUM(G$16:G242))</f>
        <v>20583.104858266463</v>
      </c>
      <c r="M242" s="15">
        <f t="shared" si="83"/>
        <v>682259.03572954284</v>
      </c>
      <c r="N242" s="2">
        <f t="shared" si="69"/>
        <v>15369.791417363966</v>
      </c>
      <c r="O242" s="3">
        <f t="shared" si="70"/>
        <v>18202.424698585699</v>
      </c>
      <c r="P242" s="3"/>
      <c r="Q242">
        <v>227</v>
      </c>
      <c r="R242" s="2">
        <v>896399.57981898019</v>
      </c>
      <c r="S242" s="2">
        <v>845134.58088375046</v>
      </c>
      <c r="T242" s="2">
        <v>602195.9907042539</v>
      </c>
      <c r="U242" s="2">
        <v>404133.47748302273</v>
      </c>
      <c r="V242" s="2">
        <v>258423.19386529486</v>
      </c>
      <c r="W242" s="2">
        <v>158444.26874533866</v>
      </c>
      <c r="X242" s="3">
        <f t="shared" si="71"/>
        <v>158444.26874533866</v>
      </c>
      <c r="Y242">
        <f t="shared" si="72"/>
        <v>300</v>
      </c>
      <c r="AA242" s="39">
        <f t="shared" si="84"/>
        <v>453221.32499551831</v>
      </c>
      <c r="AB242" s="3">
        <f t="shared" si="73"/>
        <v>15369.791417363966</v>
      </c>
      <c r="AC242" s="46">
        <f t="shared" si="85"/>
        <v>2832.6332812219894</v>
      </c>
      <c r="AD242" s="39">
        <f t="shared" si="86"/>
        <v>0</v>
      </c>
      <c r="AE242" s="3">
        <f t="shared" si="74"/>
        <v>0</v>
      </c>
      <c r="AF242" s="23">
        <f t="shared" si="87"/>
        <v>0</v>
      </c>
      <c r="AH242">
        <v>227</v>
      </c>
      <c r="AI242" s="3">
        <f t="shared" si="75"/>
        <v>18202.424698585954</v>
      </c>
      <c r="AJ242" s="3">
        <f t="shared" si="76"/>
        <v>0</v>
      </c>
    </row>
    <row r="243" spans="2:36">
      <c r="B243">
        <v>228</v>
      </c>
      <c r="C243" s="3">
        <f t="shared" si="77"/>
        <v>437851.53357811336</v>
      </c>
      <c r="D243">
        <f t="shared" si="78"/>
        <v>0.3</v>
      </c>
      <c r="E243" s="13">
        <f t="shared" si="66"/>
        <v>2.9285530376777613E-2</v>
      </c>
      <c r="F243" s="15">
        <f t="shared" si="79"/>
        <v>682259.03572954284</v>
      </c>
      <c r="G243" s="16">
        <f t="shared" si="80"/>
        <v>3.0943712338417791E-3</v>
      </c>
      <c r="H243" s="17">
        <f t="shared" si="67"/>
        <v>5075.7824927914971</v>
      </c>
      <c r="I243" s="17">
        <f t="shared" si="68"/>
        <v>2736.5720848632081</v>
      </c>
      <c r="J243" s="2">
        <f t="shared" si="81"/>
        <v>2111.162734190128</v>
      </c>
      <c r="K243" s="2">
        <f t="shared" si="82"/>
        <v>12760.887866738056</v>
      </c>
      <c r="L243" s="15">
        <f>K243/(1-SUM(G$16:G243))</f>
        <v>19980.317715691315</v>
      </c>
      <c r="M243" s="15">
        <f t="shared" si="83"/>
        <v>662278.71801385155</v>
      </c>
      <c r="N243" s="2">
        <f t="shared" si="69"/>
        <v>14872.050600928183</v>
      </c>
      <c r="O243" s="3">
        <f t="shared" si="70"/>
        <v>17608.622685791393</v>
      </c>
      <c r="P243" s="3"/>
      <c r="Q243">
        <v>228</v>
      </c>
      <c r="R243" s="2">
        <v>893227.55184179067</v>
      </c>
      <c r="S243" s="2">
        <v>841433.87459180667</v>
      </c>
      <c r="T243" s="2">
        <v>597229.88373830961</v>
      </c>
      <c r="U243" s="2">
        <v>399366.11698421999</v>
      </c>
      <c r="V243" s="2">
        <v>254493.59334381623</v>
      </c>
      <c r="W243" s="2">
        <v>155502.40829239812</v>
      </c>
      <c r="X243" s="3">
        <f t="shared" si="71"/>
        <v>155502.40829239812</v>
      </c>
      <c r="Y243">
        <f t="shared" si="72"/>
        <v>300</v>
      </c>
      <c r="AA243" s="39">
        <f t="shared" si="84"/>
        <v>437851.53357815434</v>
      </c>
      <c r="AB243" s="3">
        <f t="shared" si="73"/>
        <v>14872.050600928183</v>
      </c>
      <c r="AC243" s="46">
        <f t="shared" si="85"/>
        <v>2736.5720848634646</v>
      </c>
      <c r="AD243" s="39">
        <f t="shared" si="86"/>
        <v>0</v>
      </c>
      <c r="AE243" s="3">
        <f t="shared" si="74"/>
        <v>0</v>
      </c>
      <c r="AF243" s="23">
        <f t="shared" si="87"/>
        <v>0</v>
      </c>
      <c r="AH243">
        <v>228</v>
      </c>
      <c r="AI243" s="3">
        <f t="shared" si="75"/>
        <v>17608.622685791648</v>
      </c>
      <c r="AJ243" s="3">
        <f t="shared" si="76"/>
        <v>0</v>
      </c>
    </row>
    <row r="244" spans="2:36">
      <c r="B244">
        <v>229</v>
      </c>
      <c r="C244" s="3">
        <f t="shared" si="77"/>
        <v>422979.48297718517</v>
      </c>
      <c r="D244">
        <f t="shared" si="78"/>
        <v>0.3</v>
      </c>
      <c r="E244" s="13">
        <f t="shared" si="66"/>
        <v>2.9285530376777613E-2</v>
      </c>
      <c r="F244" s="15">
        <f t="shared" si="79"/>
        <v>662278.71801385155</v>
      </c>
      <c r="G244" s="16">
        <f t="shared" si="80"/>
        <v>3.1153227057375823E-3</v>
      </c>
      <c r="H244" s="17">
        <f t="shared" si="67"/>
        <v>4927.1355104129152</v>
      </c>
      <c r="I244" s="17">
        <f t="shared" si="68"/>
        <v>2643.6217686074074</v>
      </c>
      <c r="J244" s="2">
        <f t="shared" si="81"/>
        <v>2063.2119277553293</v>
      </c>
      <c r="K244" s="2">
        <f t="shared" si="82"/>
        <v>12326.756241898036</v>
      </c>
      <c r="L244" s="15">
        <f>K244/(1-SUM(G$16:G244))</f>
        <v>19395.183514290784</v>
      </c>
      <c r="M244" s="15">
        <f t="shared" si="83"/>
        <v>642883.53449956072</v>
      </c>
      <c r="N244" s="2">
        <f t="shared" si="69"/>
        <v>14389.968169653366</v>
      </c>
      <c r="O244" s="3">
        <f t="shared" si="70"/>
        <v>17033.589938260775</v>
      </c>
      <c r="P244" s="3"/>
      <c r="Q244">
        <v>229</v>
      </c>
      <c r="R244" s="2">
        <v>890072.21423443954</v>
      </c>
      <c r="S244" s="2">
        <v>837753.2298884308</v>
      </c>
      <c r="T244" s="2">
        <v>592302.93326286867</v>
      </c>
      <c r="U244" s="2">
        <v>394651.16295799392</v>
      </c>
      <c r="V244" s="2">
        <v>250619.92347277288</v>
      </c>
      <c r="W244" s="2">
        <v>152612.14165064489</v>
      </c>
      <c r="X244" s="3">
        <f t="shared" si="71"/>
        <v>152612.14165064489</v>
      </c>
      <c r="Y244">
        <f t="shared" si="72"/>
        <v>300</v>
      </c>
      <c r="AA244" s="39">
        <f t="shared" si="84"/>
        <v>422979.48297722614</v>
      </c>
      <c r="AB244" s="3">
        <f t="shared" si="73"/>
        <v>14389.968169653366</v>
      </c>
      <c r="AC244" s="46">
        <f t="shared" si="85"/>
        <v>2643.6217686076634</v>
      </c>
      <c r="AD244" s="39">
        <f t="shared" si="86"/>
        <v>0</v>
      </c>
      <c r="AE244" s="3">
        <f t="shared" si="74"/>
        <v>0</v>
      </c>
      <c r="AF244" s="23">
        <f t="shared" si="87"/>
        <v>0</v>
      </c>
      <c r="AH244">
        <v>229</v>
      </c>
      <c r="AI244" s="3">
        <f t="shared" si="75"/>
        <v>17033.58993826103</v>
      </c>
      <c r="AJ244" s="3">
        <f t="shared" si="76"/>
        <v>0</v>
      </c>
    </row>
    <row r="245" spans="2:36">
      <c r="B245">
        <v>230</v>
      </c>
      <c r="C245" s="3">
        <f t="shared" si="77"/>
        <v>408589.51480753178</v>
      </c>
      <c r="D245">
        <f t="shared" si="78"/>
        <v>0.3</v>
      </c>
      <c r="E245" s="13">
        <f t="shared" si="66"/>
        <v>2.9285530376777613E-2</v>
      </c>
      <c r="F245" s="15">
        <f t="shared" si="79"/>
        <v>642883.53449956072</v>
      </c>
      <c r="G245" s="16">
        <f t="shared" si="80"/>
        <v>3.1364160365576813E-3</v>
      </c>
      <c r="H245" s="17">
        <f t="shared" si="67"/>
        <v>4782.8417337521987</v>
      </c>
      <c r="I245" s="17">
        <f t="shared" si="68"/>
        <v>2553.6844675470734</v>
      </c>
      <c r="J245" s="2">
        <f t="shared" si="81"/>
        <v>2016.3502272433057</v>
      </c>
      <c r="K245" s="2">
        <f t="shared" si="82"/>
        <v>11906.710761698641</v>
      </c>
      <c r="L245" s="15">
        <f>K245/(1-SUM(G$16:G245))</f>
        <v>18827.185278319856</v>
      </c>
      <c r="M245" s="15">
        <f t="shared" si="83"/>
        <v>624056.34922124085</v>
      </c>
      <c r="N245" s="2">
        <f t="shared" si="69"/>
        <v>13923.060988941947</v>
      </c>
      <c r="O245" s="3">
        <f t="shared" si="70"/>
        <v>16476.745456489021</v>
      </c>
      <c r="P245" s="3"/>
      <c r="Q245">
        <v>230</v>
      </c>
      <c r="R245" s="2">
        <v>886933.49431980425</v>
      </c>
      <c r="S245" s="2">
        <v>834092.54523550603</v>
      </c>
      <c r="T245" s="2">
        <v>587414.83243381232</v>
      </c>
      <c r="U245" s="2">
        <v>389988.05272566166</v>
      </c>
      <c r="V245" s="2">
        <v>246801.41108624541</v>
      </c>
      <c r="W245" s="2">
        <v>149772.59003653316</v>
      </c>
      <c r="X245" s="3">
        <f t="shared" si="71"/>
        <v>149772.59003653316</v>
      </c>
      <c r="Y245">
        <f t="shared" si="72"/>
        <v>300</v>
      </c>
      <c r="AA245" s="39">
        <f t="shared" si="84"/>
        <v>408589.51480757276</v>
      </c>
      <c r="AB245" s="3">
        <f t="shared" si="73"/>
        <v>13923.060988941947</v>
      </c>
      <c r="AC245" s="46">
        <f t="shared" si="85"/>
        <v>2553.6844675473299</v>
      </c>
      <c r="AD245" s="39">
        <f t="shared" si="86"/>
        <v>0</v>
      </c>
      <c r="AE245" s="3">
        <f t="shared" si="74"/>
        <v>0</v>
      </c>
      <c r="AF245" s="23">
        <f t="shared" si="87"/>
        <v>0</v>
      </c>
      <c r="AH245">
        <v>230</v>
      </c>
      <c r="AI245" s="3">
        <f t="shared" si="75"/>
        <v>16476.745456489276</v>
      </c>
      <c r="AJ245" s="3">
        <f t="shared" si="76"/>
        <v>0</v>
      </c>
    </row>
    <row r="246" spans="2:36">
      <c r="B246">
        <v>231</v>
      </c>
      <c r="C246" s="3">
        <f t="shared" si="77"/>
        <v>394666.4538185898</v>
      </c>
      <c r="D246">
        <f t="shared" si="78"/>
        <v>0.3</v>
      </c>
      <c r="E246" s="13">
        <f t="shared" si="66"/>
        <v>2.9285530376777613E-2</v>
      </c>
      <c r="F246" s="15">
        <f t="shared" si="79"/>
        <v>624056.34922124085</v>
      </c>
      <c r="G246" s="16">
        <f t="shared" si="80"/>
        <v>3.1576521868052071E-3</v>
      </c>
      <c r="H246" s="17">
        <f t="shared" si="67"/>
        <v>4642.7736768710565</v>
      </c>
      <c r="I246" s="17">
        <f t="shared" si="68"/>
        <v>2466.6653363661862</v>
      </c>
      <c r="J246" s="2">
        <f t="shared" si="81"/>
        <v>1970.5528958081252</v>
      </c>
      <c r="K246" s="2">
        <f t="shared" si="82"/>
        <v>11500.307735310174</v>
      </c>
      <c r="L246" s="15">
        <f>K246/(1-SUM(G$16:G246))</f>
        <v>18275.821171942411</v>
      </c>
      <c r="M246" s="15">
        <f t="shared" si="83"/>
        <v>605780.52804929845</v>
      </c>
      <c r="N246" s="2">
        <f t="shared" si="69"/>
        <v>13470.860631118299</v>
      </c>
      <c r="O246" s="3">
        <f t="shared" si="70"/>
        <v>15937.525967484486</v>
      </c>
      <c r="P246" s="3"/>
      <c r="Q246">
        <v>231</v>
      </c>
      <c r="R246" s="2">
        <v>883811.31976544473</v>
      </c>
      <c r="S246" s="2">
        <v>830451.71961973736</v>
      </c>
      <c r="T246" s="2">
        <v>582565.27680947119</v>
      </c>
      <c r="U246" s="2">
        <v>385376.22959952976</v>
      </c>
      <c r="V246" s="2">
        <v>243037.29355969361</v>
      </c>
      <c r="W246" s="2">
        <v>146982.88939718434</v>
      </c>
      <c r="X246" s="3">
        <f t="shared" si="71"/>
        <v>146982.88939718434</v>
      </c>
      <c r="Y246">
        <f t="shared" si="72"/>
        <v>300</v>
      </c>
      <c r="AA246" s="39">
        <f t="shared" si="84"/>
        <v>394666.45381863083</v>
      </c>
      <c r="AB246" s="3">
        <f t="shared" si="73"/>
        <v>13470.860631118299</v>
      </c>
      <c r="AC246" s="46">
        <f t="shared" si="85"/>
        <v>2466.6653363664427</v>
      </c>
      <c r="AD246" s="39">
        <f t="shared" si="86"/>
        <v>0</v>
      </c>
      <c r="AE246" s="3">
        <f t="shared" si="74"/>
        <v>0</v>
      </c>
      <c r="AF246" s="23">
        <f t="shared" si="87"/>
        <v>0</v>
      </c>
      <c r="AH246">
        <v>231</v>
      </c>
      <c r="AI246" s="3">
        <f t="shared" si="75"/>
        <v>15937.525967484742</v>
      </c>
      <c r="AJ246" s="3">
        <f t="shared" si="76"/>
        <v>0</v>
      </c>
    </row>
    <row r="247" spans="2:36">
      <c r="B247">
        <v>232</v>
      </c>
      <c r="C247" s="3">
        <f t="shared" si="77"/>
        <v>381195.5931874715</v>
      </c>
      <c r="D247">
        <f t="shared" si="78"/>
        <v>0.3</v>
      </c>
      <c r="E247" s="13">
        <f t="shared" si="66"/>
        <v>2.9285530376777613E-2</v>
      </c>
      <c r="F247" s="15">
        <f t="shared" si="79"/>
        <v>605780.52804929845</v>
      </c>
      <c r="G247" s="16">
        <f t="shared" si="80"/>
        <v>3.1790321234867014E-3</v>
      </c>
      <c r="H247" s="17">
        <f t="shared" si="67"/>
        <v>4506.8075873245252</v>
      </c>
      <c r="I247" s="17">
        <f t="shared" si="68"/>
        <v>2382.4724574216966</v>
      </c>
      <c r="J247" s="2">
        <f t="shared" si="81"/>
        <v>1925.7957584514565</v>
      </c>
      <c r="K247" s="2">
        <f t="shared" si="82"/>
        <v>11107.117173601859</v>
      </c>
      <c r="L247" s="15">
        <f>K247/(1-SUM(G$16:G247))</f>
        <v>17740.604055850952</v>
      </c>
      <c r="M247" s="15">
        <f t="shared" si="83"/>
        <v>588039.92399344745</v>
      </c>
      <c r="N247" s="2">
        <f t="shared" si="69"/>
        <v>13032.912932053316</v>
      </c>
      <c r="O247" s="3">
        <f t="shared" si="70"/>
        <v>15415.385389475012</v>
      </c>
      <c r="P247" s="3"/>
      <c r="Q247">
        <v>232</v>
      </c>
      <c r="R247" s="2">
        <v>880705.61858203355</v>
      </c>
      <c r="S247" s="2">
        <v>826830.65254995797</v>
      </c>
      <c r="T247" s="2">
        <v>577753.96433181805</v>
      </c>
      <c r="U247" s="2">
        <v>380815.14281930076</v>
      </c>
      <c r="V247" s="2">
        <v>239326.81866720133</v>
      </c>
      <c r="W247" s="2">
        <v>144242.19016569038</v>
      </c>
      <c r="X247" s="3">
        <f t="shared" si="71"/>
        <v>144242.19016569038</v>
      </c>
      <c r="Y247">
        <f t="shared" si="72"/>
        <v>300</v>
      </c>
      <c r="AA247" s="39">
        <f t="shared" si="84"/>
        <v>381195.59318751254</v>
      </c>
      <c r="AB247" s="3">
        <f t="shared" si="73"/>
        <v>13032.912932053316</v>
      </c>
      <c r="AC247" s="46">
        <f t="shared" si="85"/>
        <v>2382.4724574219531</v>
      </c>
      <c r="AD247" s="39">
        <f t="shared" si="86"/>
        <v>0</v>
      </c>
      <c r="AE247" s="3">
        <f t="shared" si="74"/>
        <v>0</v>
      </c>
      <c r="AF247" s="23">
        <f t="shared" si="87"/>
        <v>0</v>
      </c>
      <c r="AH247">
        <v>232</v>
      </c>
      <c r="AI247" s="3">
        <f t="shared" si="75"/>
        <v>15415.385389475268</v>
      </c>
      <c r="AJ247" s="3">
        <f t="shared" si="76"/>
        <v>0</v>
      </c>
    </row>
    <row r="248" spans="2:36">
      <c r="B248">
        <v>233</v>
      </c>
      <c r="C248" s="3">
        <f t="shared" si="77"/>
        <v>368162.68025541818</v>
      </c>
      <c r="D248">
        <f t="shared" si="78"/>
        <v>0.3</v>
      </c>
      <c r="E248" s="13">
        <f t="shared" si="66"/>
        <v>2.9285530376777613E-2</v>
      </c>
      <c r="F248" s="15">
        <f t="shared" si="79"/>
        <v>588039.92399344745</v>
      </c>
      <c r="G248" s="16">
        <f t="shared" si="80"/>
        <v>3.2005568201561433E-3</v>
      </c>
      <c r="H248" s="17">
        <f t="shared" si="67"/>
        <v>4374.8233368236197</v>
      </c>
      <c r="I248" s="17">
        <f t="shared" si="68"/>
        <v>2301.0167515963635</v>
      </c>
      <c r="J248" s="2">
        <f t="shared" si="81"/>
        <v>1882.0551892613285</v>
      </c>
      <c r="K248" s="2">
        <f t="shared" si="82"/>
        <v>10726.722371800028</v>
      </c>
      <c r="L248" s="15">
        <f>K248/(1-SUM(G$16:G248))</f>
        <v>17221.061056870956</v>
      </c>
      <c r="M248" s="15">
        <f t="shared" si="83"/>
        <v>570818.86293657648</v>
      </c>
      <c r="N248" s="2">
        <f t="shared" si="69"/>
        <v>12608.777561061357</v>
      </c>
      <c r="O248" s="3">
        <f t="shared" si="70"/>
        <v>14909.794312657721</v>
      </c>
      <c r="P248" s="3"/>
      <c r="Q248">
        <v>233</v>
      </c>
      <c r="R248" s="2">
        <v>877616.31912179175</v>
      </c>
      <c r="S248" s="2">
        <v>823229.24405444681</v>
      </c>
      <c r="T248" s="2">
        <v>572980.59530780686</v>
      </c>
      <c r="U248" s="2">
        <v>376304.24748915306</v>
      </c>
      <c r="V248" s="2">
        <v>235669.24444064722</v>
      </c>
      <c r="W248" s="2">
        <v>141549.65702046084</v>
      </c>
      <c r="X248" s="3">
        <f t="shared" si="71"/>
        <v>141549.65702046084</v>
      </c>
      <c r="Y248">
        <f t="shared" si="72"/>
        <v>300</v>
      </c>
      <c r="AA248" s="39">
        <f t="shared" si="84"/>
        <v>368162.68025545921</v>
      </c>
      <c r="AB248" s="3">
        <f t="shared" si="73"/>
        <v>12608.777561061357</v>
      </c>
      <c r="AC248" s="46">
        <f t="shared" si="85"/>
        <v>2301.01675159662</v>
      </c>
      <c r="AD248" s="39">
        <f t="shared" si="86"/>
        <v>0</v>
      </c>
      <c r="AE248" s="3">
        <f t="shared" si="74"/>
        <v>0</v>
      </c>
      <c r="AF248" s="23">
        <f t="shared" si="87"/>
        <v>0</v>
      </c>
      <c r="AH248">
        <v>233</v>
      </c>
      <c r="AI248" s="3">
        <f t="shared" si="75"/>
        <v>14909.794312657978</v>
      </c>
      <c r="AJ248" s="3">
        <f t="shared" si="76"/>
        <v>0</v>
      </c>
    </row>
    <row r="249" spans="2:36">
      <c r="B249">
        <v>234</v>
      </c>
      <c r="C249" s="3">
        <f t="shared" si="77"/>
        <v>355553.9026943568</v>
      </c>
      <c r="D249">
        <f t="shared" si="78"/>
        <v>0.3</v>
      </c>
      <c r="E249" s="13">
        <f t="shared" si="66"/>
        <v>2.9285530376777613E-2</v>
      </c>
      <c r="F249" s="15">
        <f t="shared" si="79"/>
        <v>570818.86293657648</v>
      </c>
      <c r="G249" s="16">
        <f t="shared" si="80"/>
        <v>3.222227256959284E-3</v>
      </c>
      <c r="H249" s="17">
        <f t="shared" si="67"/>
        <v>4246.7043151000153</v>
      </c>
      <c r="I249" s="17">
        <f t="shared" si="68"/>
        <v>2222.21189183973</v>
      </c>
      <c r="J249" s="2">
        <f t="shared" si="81"/>
        <v>1839.3080989407424</v>
      </c>
      <c r="K249" s="2">
        <f t="shared" si="82"/>
        <v>10358.719504733635</v>
      </c>
      <c r="L249" s="15">
        <f>K249/(1-SUM(G$16:G249))</f>
        <v>16716.733150169635</v>
      </c>
      <c r="M249" s="15">
        <f t="shared" si="83"/>
        <v>554102.12978640688</v>
      </c>
      <c r="N249" s="2">
        <f t="shared" si="69"/>
        <v>12198.027603674378</v>
      </c>
      <c r="O249" s="3">
        <f t="shared" si="70"/>
        <v>14420.239495514108</v>
      </c>
      <c r="P249" s="3"/>
      <c r="Q249">
        <v>234</v>
      </c>
      <c r="R249" s="2">
        <v>874543.35007693246</v>
      </c>
      <c r="S249" s="2">
        <v>819647.39467826218</v>
      </c>
      <c r="T249" s="2">
        <v>568244.87239085883</v>
      </c>
      <c r="U249" s="2">
        <v>371843.00451548892</v>
      </c>
      <c r="V249" s="2">
        <v>232063.83903077728</v>
      </c>
      <c r="W249" s="2">
        <v>138904.46864854661</v>
      </c>
      <c r="X249" s="3">
        <f t="shared" si="71"/>
        <v>138904.46864854661</v>
      </c>
      <c r="Y249">
        <f t="shared" si="72"/>
        <v>300</v>
      </c>
      <c r="AA249" s="39">
        <f t="shared" si="84"/>
        <v>355553.90269439784</v>
      </c>
      <c r="AB249" s="3">
        <f t="shared" si="73"/>
        <v>12198.027603674378</v>
      </c>
      <c r="AC249" s="46">
        <f t="shared" si="85"/>
        <v>2222.2118918399865</v>
      </c>
      <c r="AD249" s="39">
        <f t="shared" si="86"/>
        <v>0</v>
      </c>
      <c r="AE249" s="3">
        <f t="shared" si="74"/>
        <v>0</v>
      </c>
      <c r="AF249" s="23">
        <f t="shared" si="87"/>
        <v>0</v>
      </c>
      <c r="AH249">
        <v>234</v>
      </c>
      <c r="AI249" s="3">
        <f t="shared" si="75"/>
        <v>14420.239495514365</v>
      </c>
      <c r="AJ249" s="3">
        <f t="shared" si="76"/>
        <v>0</v>
      </c>
    </row>
    <row r="250" spans="2:36">
      <c r="B250">
        <v>235</v>
      </c>
      <c r="C250" s="3">
        <f t="shared" si="77"/>
        <v>343355.87509068241</v>
      </c>
      <c r="D250">
        <f t="shared" si="78"/>
        <v>0.3</v>
      </c>
      <c r="E250" s="13">
        <f t="shared" si="66"/>
        <v>2.9285530376777613E-2</v>
      </c>
      <c r="F250" s="15">
        <f t="shared" si="79"/>
        <v>554102.12978640688</v>
      </c>
      <c r="G250" s="16">
        <f t="shared" si="80"/>
        <v>3.2440444206782802E-3</v>
      </c>
      <c r="H250" s="17">
        <f t="shared" si="67"/>
        <v>4122.3373268789392</v>
      </c>
      <c r="I250" s="17">
        <f t="shared" si="68"/>
        <v>2145.9742193167649</v>
      </c>
      <c r="J250" s="2">
        <f t="shared" si="81"/>
        <v>1797.5319226195454</v>
      </c>
      <c r="K250" s="2">
        <f t="shared" si="82"/>
        <v>10002.717234290138</v>
      </c>
      <c r="L250" s="15">
        <f>K250/(1-SUM(G$16:G250))</f>
        <v>16227.174753699872</v>
      </c>
      <c r="M250" s="15">
        <f t="shared" si="83"/>
        <v>537874.95503270696</v>
      </c>
      <c r="N250" s="2">
        <f t="shared" si="69"/>
        <v>11800.249156909684</v>
      </c>
      <c r="O250" s="3">
        <f t="shared" si="70"/>
        <v>13946.223376226448</v>
      </c>
      <c r="P250" s="3"/>
      <c r="Q250">
        <v>235</v>
      </c>
      <c r="R250" s="2">
        <v>871486.64047811064</v>
      </c>
      <c r="S250" s="2">
        <v>816085.00548058818</v>
      </c>
      <c r="T250" s="2">
        <v>563546.50056249276</v>
      </c>
      <c r="U250" s="2">
        <v>367430.88054534176</v>
      </c>
      <c r="V250" s="2">
        <v>228509.8805701519</v>
      </c>
      <c r="W250" s="2">
        <v>136305.8175128751</v>
      </c>
      <c r="X250" s="3">
        <f t="shared" si="71"/>
        <v>136305.8175128751</v>
      </c>
      <c r="Y250">
        <f t="shared" si="72"/>
        <v>300</v>
      </c>
      <c r="AA250" s="39">
        <f t="shared" si="84"/>
        <v>343355.87509072345</v>
      </c>
      <c r="AB250" s="3">
        <f t="shared" si="73"/>
        <v>11800.249156909684</v>
      </c>
      <c r="AC250" s="46">
        <f t="shared" si="85"/>
        <v>2145.9742193170214</v>
      </c>
      <c r="AD250" s="39">
        <f t="shared" si="86"/>
        <v>0</v>
      </c>
      <c r="AE250" s="3">
        <f t="shared" si="74"/>
        <v>0</v>
      </c>
      <c r="AF250" s="23">
        <f t="shared" si="87"/>
        <v>0</v>
      </c>
      <c r="AH250">
        <v>235</v>
      </c>
      <c r="AI250" s="3">
        <f t="shared" si="75"/>
        <v>13946.223376226706</v>
      </c>
      <c r="AJ250" s="3">
        <f t="shared" si="76"/>
        <v>0</v>
      </c>
    </row>
    <row r="251" spans="2:36">
      <c r="B251">
        <v>236</v>
      </c>
      <c r="C251" s="3">
        <f t="shared" si="77"/>
        <v>331555.62593377271</v>
      </c>
      <c r="D251">
        <f t="shared" si="78"/>
        <v>0.3</v>
      </c>
      <c r="E251" s="13">
        <f t="shared" si="66"/>
        <v>2.9285530376777613E-2</v>
      </c>
      <c r="F251" s="15">
        <f t="shared" si="79"/>
        <v>537874.95503270696</v>
      </c>
      <c r="G251" s="16">
        <f t="shared" si="80"/>
        <v>3.2660093047766222E-3</v>
      </c>
      <c r="H251" s="17">
        <f t="shared" si="67"/>
        <v>4001.6124918692799</v>
      </c>
      <c r="I251" s="17">
        <f t="shared" si="68"/>
        <v>2072.2226620860793</v>
      </c>
      <c r="J251" s="2">
        <f t="shared" si="81"/>
        <v>1756.7046079431282</v>
      </c>
      <c r="K251" s="2">
        <f t="shared" si="82"/>
        <v>9658.3363287160719</v>
      </c>
      <c r="L251" s="15">
        <f>K251/(1-SUM(G$16:G251))</f>
        <v>15751.953334521129</v>
      </c>
      <c r="M251" s="15">
        <f t="shared" si="83"/>
        <v>522123.00169818581</v>
      </c>
      <c r="N251" s="2">
        <f t="shared" si="69"/>
        <v>11415.040936659199</v>
      </c>
      <c r="O251" s="3">
        <f t="shared" si="70"/>
        <v>13487.263598745278</v>
      </c>
      <c r="P251" s="3"/>
      <c r="Q251">
        <v>236</v>
      </c>
      <c r="R251" s="2">
        <v>868446.11969288206</v>
      </c>
      <c r="S251" s="2">
        <v>812541.97803209373</v>
      </c>
      <c r="T251" s="2">
        <v>558885.18711409881</v>
      </c>
      <c r="U251" s="2">
        <v>363067.34790543711</v>
      </c>
      <c r="V251" s="2">
        <v>225006.65703794308</v>
      </c>
      <c r="W251" s="2">
        <v>133752.90962333232</v>
      </c>
      <c r="X251" s="3">
        <f t="shared" si="71"/>
        <v>133752.90962333232</v>
      </c>
      <c r="Y251">
        <f t="shared" si="72"/>
        <v>300</v>
      </c>
      <c r="AA251" s="39">
        <f t="shared" si="84"/>
        <v>331555.62593381375</v>
      </c>
      <c r="AB251" s="3">
        <f t="shared" si="73"/>
        <v>11415.040936659199</v>
      </c>
      <c r="AC251" s="46">
        <f t="shared" si="85"/>
        <v>2072.2226620863357</v>
      </c>
      <c r="AD251" s="39">
        <f t="shared" si="86"/>
        <v>0</v>
      </c>
      <c r="AE251" s="3">
        <f t="shared" si="74"/>
        <v>0</v>
      </c>
      <c r="AF251" s="23">
        <f t="shared" si="87"/>
        <v>0</v>
      </c>
      <c r="AH251">
        <v>236</v>
      </c>
      <c r="AI251" s="3">
        <f t="shared" si="75"/>
        <v>13487.263598745536</v>
      </c>
      <c r="AJ251" s="3">
        <f t="shared" si="76"/>
        <v>0</v>
      </c>
    </row>
    <row r="252" spans="2:36">
      <c r="B252">
        <v>237</v>
      </c>
      <c r="C252" s="3">
        <f t="shared" si="77"/>
        <v>320140.5849971135</v>
      </c>
      <c r="D252">
        <f t="shared" si="78"/>
        <v>0.3</v>
      </c>
      <c r="E252" s="13">
        <f t="shared" si="66"/>
        <v>2.9285530376777613E-2</v>
      </c>
      <c r="F252" s="15">
        <f t="shared" si="79"/>
        <v>522123.00169818581</v>
      </c>
      <c r="G252" s="16">
        <f t="shared" si="80"/>
        <v>3.2881229094443806E-3</v>
      </c>
      <c r="H252" s="17">
        <f t="shared" si="67"/>
        <v>3884.423147682528</v>
      </c>
      <c r="I252" s="17">
        <f t="shared" si="68"/>
        <v>2000.8786562319592</v>
      </c>
      <c r="J252" s="2">
        <f t="shared" si="81"/>
        <v>1716.8046034316719</v>
      </c>
      <c r="K252" s="2">
        <f t="shared" si="82"/>
        <v>9325.2092934075336</v>
      </c>
      <c r="L252" s="15">
        <f>K252/(1-SUM(G$16:G252))</f>
        <v>15290.649026649444</v>
      </c>
      <c r="M252" s="15">
        <f t="shared" si="83"/>
        <v>506832.35267153638</v>
      </c>
      <c r="N252" s="2">
        <f t="shared" si="69"/>
        <v>11042.013896839206</v>
      </c>
      <c r="O252" s="3">
        <f t="shared" si="70"/>
        <v>13042.892553071164</v>
      </c>
      <c r="P252" s="3"/>
      <c r="Q252">
        <v>237</v>
      </c>
      <c r="R252" s="2">
        <v>865421.7174241672</v>
      </c>
      <c r="S252" s="2">
        <v>809018.21441230772</v>
      </c>
      <c r="T252" s="2">
        <v>554260.64162885642</v>
      </c>
      <c r="U252" s="2">
        <v>358751.88454189961</v>
      </c>
      <c r="V252" s="2">
        <v>221553.46612655703</v>
      </c>
      <c r="W252" s="2">
        <v>131244.96431162878</v>
      </c>
      <c r="X252" s="3">
        <f t="shared" si="71"/>
        <v>131244.96431162878</v>
      </c>
      <c r="Y252">
        <f t="shared" si="72"/>
        <v>300</v>
      </c>
      <c r="AA252" s="39">
        <f t="shared" si="84"/>
        <v>320140.58499715454</v>
      </c>
      <c r="AB252" s="3">
        <f t="shared" si="73"/>
        <v>11042.013896839206</v>
      </c>
      <c r="AC252" s="46">
        <f t="shared" si="85"/>
        <v>2000.8786562322157</v>
      </c>
      <c r="AD252" s="39">
        <f t="shared" si="86"/>
        <v>0</v>
      </c>
      <c r="AE252" s="3">
        <f t="shared" si="74"/>
        <v>0</v>
      </c>
      <c r="AF252" s="23">
        <f t="shared" si="87"/>
        <v>0</v>
      </c>
      <c r="AH252">
        <v>237</v>
      </c>
      <c r="AI252" s="3">
        <f t="shared" si="75"/>
        <v>13042.892553071422</v>
      </c>
      <c r="AJ252" s="3">
        <f t="shared" si="76"/>
        <v>0</v>
      </c>
    </row>
    <row r="253" spans="2:36">
      <c r="B253">
        <v>238</v>
      </c>
      <c r="C253" s="3">
        <f t="shared" si="77"/>
        <v>309098.57110027433</v>
      </c>
      <c r="D253">
        <f t="shared" si="78"/>
        <v>0.3</v>
      </c>
      <c r="E253" s="13">
        <f t="shared" si="66"/>
        <v>2.9285530376777613E-2</v>
      </c>
      <c r="F253" s="15">
        <f t="shared" si="79"/>
        <v>506832.35267153638</v>
      </c>
      <c r="G253" s="16">
        <f t="shared" si="80"/>
        <v>3.3103862416437447E-3</v>
      </c>
      <c r="H253" s="17">
        <f t="shared" si="67"/>
        <v>3770.6657555947918</v>
      </c>
      <c r="I253" s="17">
        <f t="shared" si="68"/>
        <v>1931.8660693767144</v>
      </c>
      <c r="J253" s="2">
        <f t="shared" si="81"/>
        <v>1677.8108471037842</v>
      </c>
      <c r="K253" s="2">
        <f t="shared" si="82"/>
        <v>9002.9800128462939</v>
      </c>
      <c r="L253" s="15">
        <f>K253/(1-SUM(G$16:G253))</f>
        <v>14842.854260098875</v>
      </c>
      <c r="M253" s="15">
        <f t="shared" si="83"/>
        <v>491989.4984114375</v>
      </c>
      <c r="N253" s="2">
        <f t="shared" si="69"/>
        <v>10680.790859950079</v>
      </c>
      <c r="O253" s="3">
        <f t="shared" si="70"/>
        <v>12612.656929326793</v>
      </c>
      <c r="P253" s="3"/>
      <c r="Q253">
        <v>238</v>
      </c>
      <c r="R253" s="2">
        <v>862413.36370872415</v>
      </c>
      <c r="S253" s="2">
        <v>805513.61720700469</v>
      </c>
      <c r="T253" s="2">
        <v>549672.57596379193</v>
      </c>
      <c r="U253" s="2">
        <v>354483.97396059899</v>
      </c>
      <c r="V253" s="2">
        <v>218149.61511005642</v>
      </c>
      <c r="W253" s="2">
        <v>128781.21400988617</v>
      </c>
      <c r="X253" s="3">
        <f t="shared" si="71"/>
        <v>128781.21400988617</v>
      </c>
      <c r="Y253">
        <f t="shared" si="72"/>
        <v>300</v>
      </c>
      <c r="AA253" s="39">
        <f t="shared" si="84"/>
        <v>309098.57110031531</v>
      </c>
      <c r="AB253" s="3">
        <f t="shared" si="73"/>
        <v>10680.790859950079</v>
      </c>
      <c r="AC253" s="46">
        <f t="shared" si="85"/>
        <v>1931.8660693769707</v>
      </c>
      <c r="AD253" s="39">
        <f t="shared" si="86"/>
        <v>0</v>
      </c>
      <c r="AE253" s="3">
        <f t="shared" si="74"/>
        <v>0</v>
      </c>
      <c r="AF253" s="23">
        <f t="shared" si="87"/>
        <v>0</v>
      </c>
      <c r="AH253">
        <v>238</v>
      </c>
      <c r="AI253" s="3">
        <f t="shared" si="75"/>
        <v>12612.65692932705</v>
      </c>
      <c r="AJ253" s="3">
        <f t="shared" si="76"/>
        <v>0</v>
      </c>
    </row>
    <row r="254" spans="2:36">
      <c r="B254">
        <v>239</v>
      </c>
      <c r="C254" s="3">
        <f t="shared" si="77"/>
        <v>298417.78024032427</v>
      </c>
      <c r="D254">
        <f t="shared" si="78"/>
        <v>0.3</v>
      </c>
      <c r="E254" s="13">
        <f t="shared" si="66"/>
        <v>2.9285530376777613E-2</v>
      </c>
      <c r="F254" s="15">
        <f t="shared" si="79"/>
        <v>491989.4984114375</v>
      </c>
      <c r="G254" s="16">
        <f t="shared" si="80"/>
        <v>3.3328003151548739E-3</v>
      </c>
      <c r="H254" s="17">
        <f t="shared" si="67"/>
        <v>3660.2398090686229</v>
      </c>
      <c r="I254" s="17">
        <f t="shared" si="68"/>
        <v>1865.1111265020265</v>
      </c>
      <c r="J254" s="2">
        <f t="shared" si="81"/>
        <v>1639.7027553585272</v>
      </c>
      <c r="K254" s="2">
        <f t="shared" si="82"/>
        <v>8691.3034033476233</v>
      </c>
      <c r="L254" s="15">
        <f>K254/(1-SUM(G$16:G254))</f>
        <v>14408.17340078668</v>
      </c>
      <c r="M254" s="15">
        <f t="shared" si="83"/>
        <v>477581.32501065079</v>
      </c>
      <c r="N254" s="2">
        <f t="shared" si="69"/>
        <v>10331.00615870615</v>
      </c>
      <c r="O254" s="3">
        <f t="shared" si="70"/>
        <v>12196.117285208176</v>
      </c>
      <c r="P254" s="3"/>
      <c r="Q254">
        <v>239</v>
      </c>
      <c r="R254" s="2">
        <v>859420.98891562666</v>
      </c>
      <c r="S254" s="2">
        <v>802028.08950560587</v>
      </c>
      <c r="T254" s="2">
        <v>545120.70423197793</v>
      </c>
      <c r="U254" s="2">
        <v>350263.10516812874</v>
      </c>
      <c r="V254" s="2">
        <v>214794.42071435956</v>
      </c>
      <c r="W254" s="2">
        <v>126360.9040328844</v>
      </c>
      <c r="X254" s="3">
        <f t="shared" si="71"/>
        <v>126360.9040328844</v>
      </c>
      <c r="Y254">
        <f t="shared" si="72"/>
        <v>300</v>
      </c>
      <c r="AA254" s="39">
        <f t="shared" si="84"/>
        <v>298417.78024036525</v>
      </c>
      <c r="AB254" s="3">
        <f t="shared" si="73"/>
        <v>10331.00615870615</v>
      </c>
      <c r="AC254" s="46">
        <f t="shared" si="85"/>
        <v>1865.1111265022828</v>
      </c>
      <c r="AD254" s="39">
        <f t="shared" si="86"/>
        <v>0</v>
      </c>
      <c r="AE254" s="3">
        <f t="shared" si="74"/>
        <v>0</v>
      </c>
      <c r="AF254" s="23">
        <f t="shared" si="87"/>
        <v>0</v>
      </c>
      <c r="AH254">
        <v>239</v>
      </c>
      <c r="AI254" s="3">
        <f t="shared" si="75"/>
        <v>12196.117285208433</v>
      </c>
      <c r="AJ254" s="3">
        <f t="shared" si="76"/>
        <v>0</v>
      </c>
    </row>
    <row r="255" spans="2:36">
      <c r="B255">
        <v>240</v>
      </c>
      <c r="C255" s="3">
        <f t="shared" si="77"/>
        <v>288086.77408161812</v>
      </c>
      <c r="D255">
        <f t="shared" si="78"/>
        <v>0.3</v>
      </c>
      <c r="E255" s="13">
        <f t="shared" si="66"/>
        <v>2.9285530376777613E-2</v>
      </c>
      <c r="F255" s="15">
        <f t="shared" si="79"/>
        <v>477581.32501065079</v>
      </c>
      <c r="G255" s="16">
        <f t="shared" si="80"/>
        <v>3.3553661506220693E-3</v>
      </c>
      <c r="H255" s="17">
        <f t="shared" si="67"/>
        <v>3553.0477449538316</v>
      </c>
      <c r="I255" s="17">
        <f t="shared" si="68"/>
        <v>1800.5423380101131</v>
      </c>
      <c r="J255" s="2">
        <f t="shared" si="81"/>
        <v>1602.4602121099747</v>
      </c>
      <c r="K255" s="2">
        <f t="shared" si="82"/>
        <v>8389.8450762957727</v>
      </c>
      <c r="L255" s="15">
        <f>K255/(1-SUM(G$16:G255))</f>
        <v>13986.222400984083</v>
      </c>
      <c r="M255" s="15">
        <f t="shared" si="83"/>
        <v>463595.1026096667</v>
      </c>
      <c r="N255" s="2">
        <f t="shared" si="69"/>
        <v>9992.305288405747</v>
      </c>
      <c r="O255" s="3">
        <f t="shared" si="70"/>
        <v>11792.84762641586</v>
      </c>
      <c r="P255" s="3"/>
      <c r="Q255">
        <v>240</v>
      </c>
      <c r="R255" s="2">
        <v>856444.52374475216</v>
      </c>
      <c r="S255" s="2">
        <v>798561.53489859379</v>
      </c>
      <c r="T255" s="2">
        <v>540604.74278487184</v>
      </c>
      <c r="U255" s="2">
        <v>346088.77261341107</v>
      </c>
      <c r="V255" s="2">
        <v>211487.2089891916</v>
      </c>
      <c r="W255" s="2">
        <v>123983.29236390789</v>
      </c>
      <c r="X255" s="3">
        <f t="shared" si="71"/>
        <v>123983.29236390789</v>
      </c>
      <c r="Y255">
        <f t="shared" si="72"/>
        <v>300</v>
      </c>
      <c r="AA255" s="39">
        <f t="shared" si="84"/>
        <v>288086.7740816591</v>
      </c>
      <c r="AB255" s="3">
        <f t="shared" si="73"/>
        <v>9992.305288405747</v>
      </c>
      <c r="AC255" s="46">
        <f t="shared" si="85"/>
        <v>1800.5423380103693</v>
      </c>
      <c r="AD255" s="39">
        <f t="shared" si="86"/>
        <v>0</v>
      </c>
      <c r="AE255" s="3">
        <f t="shared" si="74"/>
        <v>0</v>
      </c>
      <c r="AF255" s="23">
        <f t="shared" si="87"/>
        <v>0</v>
      </c>
      <c r="AH255">
        <v>240</v>
      </c>
      <c r="AI255" s="3">
        <f t="shared" si="75"/>
        <v>11792.847626416116</v>
      </c>
      <c r="AJ255" s="3">
        <f t="shared" si="76"/>
        <v>0</v>
      </c>
    </row>
    <row r="256" spans="2:36">
      <c r="B256">
        <v>241</v>
      </c>
      <c r="C256" s="3">
        <f t="shared" si="77"/>
        <v>278094.46879321238</v>
      </c>
      <c r="D256">
        <f t="shared" si="78"/>
        <v>0.3</v>
      </c>
      <c r="E256" s="13">
        <f t="shared" si="66"/>
        <v>2.9285530376777613E-2</v>
      </c>
      <c r="F256" s="15">
        <f t="shared" si="79"/>
        <v>463595.1026096667</v>
      </c>
      <c r="G256" s="16">
        <f t="shared" si="80"/>
        <v>3.3780847756002398E-3</v>
      </c>
      <c r="H256" s="17">
        <f t="shared" si="67"/>
        <v>3448.9948572888229</v>
      </c>
      <c r="I256" s="17">
        <f t="shared" si="68"/>
        <v>1738.0904299575775</v>
      </c>
      <c r="J256" s="2">
        <f t="shared" si="81"/>
        <v>1566.063558168546</v>
      </c>
      <c r="K256" s="2">
        <f t="shared" si="82"/>
        <v>8098.2810115527463</v>
      </c>
      <c r="L256" s="15">
        <f>K256/(1-SUM(G$16:G256))</f>
        <v>13576.628460003712</v>
      </c>
      <c r="M256" s="15">
        <f t="shared" si="83"/>
        <v>450018.474149663</v>
      </c>
      <c r="N256" s="2">
        <f t="shared" si="69"/>
        <v>9664.3445697212919</v>
      </c>
      <c r="O256" s="3">
        <f t="shared" si="70"/>
        <v>11402.43499967887</v>
      </c>
      <c r="P256" s="3"/>
      <c r="Q256">
        <v>241</v>
      </c>
      <c r="R256" s="2">
        <v>853483.89922527282</v>
      </c>
      <c r="S256" s="2">
        <v>795113.8574749385</v>
      </c>
      <c r="T256" s="2">
        <v>536124.41019479209</v>
      </c>
      <c r="U256" s="2">
        <v>341960.47612992011</v>
      </c>
      <c r="V256" s="2">
        <v>208227.3151817639</v>
      </c>
      <c r="W256" s="2">
        <v>121647.64944413248</v>
      </c>
      <c r="X256" s="3">
        <f t="shared" si="71"/>
        <v>121647.64944413248</v>
      </c>
      <c r="Y256">
        <f t="shared" si="72"/>
        <v>300</v>
      </c>
      <c r="AA256" s="39">
        <f t="shared" si="84"/>
        <v>278094.46879325336</v>
      </c>
      <c r="AB256" s="3">
        <f t="shared" si="73"/>
        <v>9664.3445697212919</v>
      </c>
      <c r="AC256" s="46">
        <f t="shared" si="85"/>
        <v>1738.0904299578333</v>
      </c>
      <c r="AD256" s="39">
        <f t="shared" si="86"/>
        <v>0</v>
      </c>
      <c r="AE256" s="3">
        <f t="shared" si="74"/>
        <v>0</v>
      </c>
      <c r="AF256" s="23">
        <f t="shared" si="87"/>
        <v>0</v>
      </c>
      <c r="AH256">
        <v>241</v>
      </c>
      <c r="AI256" s="3">
        <f t="shared" si="75"/>
        <v>11402.434999679124</v>
      </c>
      <c r="AJ256" s="3">
        <f t="shared" si="76"/>
        <v>0</v>
      </c>
    </row>
    <row r="257" spans="2:36">
      <c r="B257">
        <v>242</v>
      </c>
      <c r="C257" s="3">
        <f t="shared" si="77"/>
        <v>268430.12422349112</v>
      </c>
      <c r="D257">
        <f t="shared" si="78"/>
        <v>0.3</v>
      </c>
      <c r="E257" s="13">
        <f t="shared" si="66"/>
        <v>2.9285530376777613E-2</v>
      </c>
      <c r="F257" s="15">
        <f t="shared" si="79"/>
        <v>450018.474149663</v>
      </c>
      <c r="G257" s="16">
        <f t="shared" si="80"/>
        <v>3.400957224601701E-3</v>
      </c>
      <c r="H257" s="17">
        <f t="shared" si="67"/>
        <v>3347.9892136263193</v>
      </c>
      <c r="I257" s="17">
        <f t="shared" si="68"/>
        <v>1677.6882763968194</v>
      </c>
      <c r="J257" s="2">
        <f t="shared" si="81"/>
        <v>1530.4935808635303</v>
      </c>
      <c r="K257" s="2">
        <f t="shared" si="82"/>
        <v>7816.2972407353955</v>
      </c>
      <c r="L257" s="15">
        <f>K257/(1-SUM(G$16:G257))</f>
        <v>13179.029694824067</v>
      </c>
      <c r="M257" s="15">
        <f t="shared" si="83"/>
        <v>436839.44445483893</v>
      </c>
      <c r="N257" s="2">
        <f t="shared" si="69"/>
        <v>9346.7908215989264</v>
      </c>
      <c r="O257" s="3">
        <f t="shared" si="70"/>
        <v>11024.479097995745</v>
      </c>
      <c r="P257" s="3"/>
      <c r="Q257">
        <v>242</v>
      </c>
      <c r="R257" s="2">
        <v>850539.0467141578</v>
      </c>
      <c r="S257" s="2">
        <v>791684.96181953885</v>
      </c>
      <c r="T257" s="2">
        <v>531679.42723753245</v>
      </c>
      <c r="U257" s="2">
        <v>337877.72087851865</v>
      </c>
      <c r="V257" s="2">
        <v>205014.08361215951</v>
      </c>
      <c r="W257" s="2">
        <v>119353.25796549398</v>
      </c>
      <c r="X257" s="3">
        <f t="shared" si="71"/>
        <v>119353.25796549398</v>
      </c>
      <c r="Y257">
        <f t="shared" si="72"/>
        <v>300</v>
      </c>
      <c r="AA257" s="39">
        <f t="shared" si="84"/>
        <v>268430.12422353204</v>
      </c>
      <c r="AB257" s="3">
        <f t="shared" si="73"/>
        <v>9346.7908215989264</v>
      </c>
      <c r="AC257" s="46">
        <f t="shared" si="85"/>
        <v>1677.6882763970752</v>
      </c>
      <c r="AD257" s="39">
        <f t="shared" si="86"/>
        <v>0</v>
      </c>
      <c r="AE257" s="3">
        <f t="shared" si="74"/>
        <v>0</v>
      </c>
      <c r="AF257" s="23">
        <f t="shared" si="87"/>
        <v>0</v>
      </c>
      <c r="AH257">
        <v>242</v>
      </c>
      <c r="AI257" s="3">
        <f t="shared" si="75"/>
        <v>11024.479097996002</v>
      </c>
      <c r="AJ257" s="3">
        <f t="shared" si="76"/>
        <v>0</v>
      </c>
    </row>
    <row r="258" spans="2:36">
      <c r="B258">
        <v>243</v>
      </c>
      <c r="C258" s="3">
        <f t="shared" si="77"/>
        <v>259083.33340189222</v>
      </c>
      <c r="D258">
        <f t="shared" si="78"/>
        <v>0.3</v>
      </c>
      <c r="E258" s="13">
        <f t="shared" si="66"/>
        <v>2.9285530376777613E-2</v>
      </c>
      <c r="F258" s="15">
        <f t="shared" si="79"/>
        <v>436839.44445483893</v>
      </c>
      <c r="G258" s="16">
        <f t="shared" si="80"/>
        <v>3.4239845391432744E-3</v>
      </c>
      <c r="H258" s="17">
        <f t="shared" si="67"/>
        <v>3249.9415738095199</v>
      </c>
      <c r="I258" s="17">
        <f t="shared" si="68"/>
        <v>1619.2708337618262</v>
      </c>
      <c r="J258" s="2">
        <f t="shared" si="81"/>
        <v>1495.7315039013058</v>
      </c>
      <c r="K258" s="2">
        <f t="shared" si="82"/>
        <v>7543.5895400649115</v>
      </c>
      <c r="L258" s="15">
        <f>K258/(1-SUM(G$16:G258))</f>
        <v>12793.074820359861</v>
      </c>
      <c r="M258" s="15">
        <f t="shared" si="83"/>
        <v>424046.36963447905</v>
      </c>
      <c r="N258" s="2">
        <f t="shared" si="69"/>
        <v>9039.321043966218</v>
      </c>
      <c r="O258" s="3">
        <f t="shared" si="70"/>
        <v>10658.591877728044</v>
      </c>
      <c r="P258" s="3"/>
      <c r="Q258">
        <v>243</v>
      </c>
      <c r="R258" s="2">
        <v>847609.89789467852</v>
      </c>
      <c r="S258" s="2">
        <v>788274.75301067601</v>
      </c>
      <c r="T258" s="2">
        <v>527269.51687511103</v>
      </c>
      <c r="U258" s="2">
        <v>333840.01729090064</v>
      </c>
      <c r="V258" s="2">
        <v>201846.86755040014</v>
      </c>
      <c r="W258" s="2">
        <v>117099.4126669816</v>
      </c>
      <c r="X258" s="3">
        <f t="shared" si="71"/>
        <v>117099.4126669816</v>
      </c>
      <c r="Y258">
        <f t="shared" si="72"/>
        <v>300</v>
      </c>
      <c r="AA258" s="39">
        <f t="shared" si="84"/>
        <v>259083.33340193311</v>
      </c>
      <c r="AB258" s="3">
        <f t="shared" si="73"/>
        <v>9039.321043966218</v>
      </c>
      <c r="AC258" s="46">
        <f t="shared" si="85"/>
        <v>1619.2708337620818</v>
      </c>
      <c r="AD258" s="39">
        <f t="shared" si="86"/>
        <v>0</v>
      </c>
      <c r="AE258" s="3">
        <f t="shared" si="74"/>
        <v>0</v>
      </c>
      <c r="AF258" s="23">
        <f t="shared" si="87"/>
        <v>0</v>
      </c>
      <c r="AH258">
        <v>243</v>
      </c>
      <c r="AI258" s="3">
        <f t="shared" si="75"/>
        <v>10658.5918777283</v>
      </c>
      <c r="AJ258" s="3">
        <f t="shared" si="76"/>
        <v>0</v>
      </c>
    </row>
    <row r="259" spans="2:36">
      <c r="B259">
        <v>244</v>
      </c>
      <c r="C259" s="3">
        <f t="shared" si="77"/>
        <v>250044.012357926</v>
      </c>
      <c r="D259">
        <f t="shared" si="78"/>
        <v>0.3</v>
      </c>
      <c r="E259" s="13">
        <f t="shared" si="66"/>
        <v>2.9285530376777613E-2</v>
      </c>
      <c r="F259" s="15">
        <f t="shared" si="79"/>
        <v>424046.36963447905</v>
      </c>
      <c r="G259" s="16">
        <f t="shared" si="80"/>
        <v>3.4471677677937237E-3</v>
      </c>
      <c r="H259" s="17">
        <f t="shared" si="67"/>
        <v>3154.7653111269456</v>
      </c>
      <c r="I259" s="17">
        <f t="shared" si="68"/>
        <v>1562.7750772370373</v>
      </c>
      <c r="J259" s="2">
        <f t="shared" si="81"/>
        <v>1461.7589774539194</v>
      </c>
      <c r="K259" s="2">
        <f t="shared" si="82"/>
        <v>7279.863132501644</v>
      </c>
      <c r="L259" s="15">
        <f>K259/(1-SUM(G$16:G259))</f>
        <v>12418.422839095843</v>
      </c>
      <c r="M259" s="15">
        <f t="shared" si="83"/>
        <v>411627.94679538324</v>
      </c>
      <c r="N259" s="2">
        <f t="shared" si="69"/>
        <v>8741.6221099555642</v>
      </c>
      <c r="O259" s="3">
        <f t="shared" si="70"/>
        <v>10304.397187192601</v>
      </c>
      <c r="P259" s="3"/>
      <c r="Q259">
        <v>244</v>
      </c>
      <c r="R259" s="2">
        <v>844696.38477492495</v>
      </c>
      <c r="S259" s="2">
        <v>784883.13661747985</v>
      </c>
      <c r="T259" s="2">
        <v>522894.4042386564</v>
      </c>
      <c r="U259" s="2">
        <v>329846.88101363322</v>
      </c>
      <c r="V259" s="2">
        <v>198725.02909517384</v>
      </c>
      <c r="W259" s="2">
        <v>114885.4201342992</v>
      </c>
      <c r="X259" s="3">
        <f t="shared" si="71"/>
        <v>114885.4201342992</v>
      </c>
      <c r="Y259">
        <f t="shared" si="72"/>
        <v>300</v>
      </c>
      <c r="AA259" s="39">
        <f t="shared" si="84"/>
        <v>250044.01235796689</v>
      </c>
      <c r="AB259" s="3">
        <f t="shared" si="73"/>
        <v>8741.6221099555642</v>
      </c>
      <c r="AC259" s="46">
        <f t="shared" si="85"/>
        <v>1562.7750772372929</v>
      </c>
      <c r="AD259" s="39">
        <f t="shared" si="86"/>
        <v>0</v>
      </c>
      <c r="AE259" s="3">
        <f t="shared" si="74"/>
        <v>0</v>
      </c>
      <c r="AF259" s="23">
        <f t="shared" si="87"/>
        <v>0</v>
      </c>
      <c r="AH259">
        <v>244</v>
      </c>
      <c r="AI259" s="3">
        <f t="shared" si="75"/>
        <v>10304.397187192857</v>
      </c>
      <c r="AJ259" s="3">
        <f t="shared" si="76"/>
        <v>0</v>
      </c>
    </row>
    <row r="260" spans="2:36">
      <c r="B260">
        <v>245</v>
      </c>
      <c r="C260" s="3">
        <f t="shared" si="77"/>
        <v>241302.39024797044</v>
      </c>
      <c r="D260">
        <f t="shared" si="78"/>
        <v>0.3</v>
      </c>
      <c r="E260" s="13">
        <f t="shared" si="66"/>
        <v>2.9285530376777613E-2</v>
      </c>
      <c r="F260" s="15">
        <f t="shared" si="79"/>
        <v>411627.94679538324</v>
      </c>
      <c r="G260" s="16">
        <f t="shared" si="80"/>
        <v>3.4705079662214942E-3</v>
      </c>
      <c r="H260" s="17">
        <f t="shared" si="67"/>
        <v>3062.376335776311</v>
      </c>
      <c r="I260" s="17">
        <f t="shared" si="68"/>
        <v>1508.1399390498152</v>
      </c>
      <c r="J260" s="2">
        <f t="shared" si="81"/>
        <v>1428.5580684727749</v>
      </c>
      <c r="K260" s="2">
        <f t="shared" si="82"/>
        <v>7024.8323988867342</v>
      </c>
      <c r="L260" s="15">
        <f>K260/(1-SUM(G$16:G260))</f>
        <v>12054.74273980985</v>
      </c>
      <c r="M260" s="15">
        <f t="shared" si="83"/>
        <v>399573.20405557338</v>
      </c>
      <c r="N260" s="2">
        <f t="shared" si="69"/>
        <v>8453.3904673595098</v>
      </c>
      <c r="O260" s="3">
        <f t="shared" si="70"/>
        <v>9961.5304064093252</v>
      </c>
      <c r="P260" s="3"/>
      <c r="Q260">
        <v>245</v>
      </c>
      <c r="R260" s="2">
        <v>841798.43968632515</v>
      </c>
      <c r="S260" s="2">
        <v>781510.01869740873</v>
      </c>
      <c r="T260" s="2">
        <v>518553.81661142537</v>
      </c>
      <c r="U260" s="2">
        <v>325897.83285279269</v>
      </c>
      <c r="V260" s="2">
        <v>195647.93905419871</v>
      </c>
      <c r="W260" s="2">
        <v>112710.59860283957</v>
      </c>
      <c r="X260" s="3">
        <f t="shared" si="71"/>
        <v>112710.59860283957</v>
      </c>
      <c r="Y260">
        <f t="shared" si="72"/>
        <v>300</v>
      </c>
      <c r="AA260" s="39">
        <f t="shared" si="84"/>
        <v>241302.39024801133</v>
      </c>
      <c r="AB260" s="3">
        <f t="shared" si="73"/>
        <v>8453.3904673595098</v>
      </c>
      <c r="AC260" s="46">
        <f t="shared" si="85"/>
        <v>1508.1399390500708</v>
      </c>
      <c r="AD260" s="39">
        <f t="shared" si="86"/>
        <v>0</v>
      </c>
      <c r="AE260" s="3">
        <f t="shared" si="74"/>
        <v>0</v>
      </c>
      <c r="AF260" s="23">
        <f t="shared" si="87"/>
        <v>0</v>
      </c>
      <c r="AH260">
        <v>245</v>
      </c>
      <c r="AI260" s="3">
        <f t="shared" si="75"/>
        <v>9961.5304064095799</v>
      </c>
      <c r="AJ260" s="3">
        <f t="shared" si="76"/>
        <v>0</v>
      </c>
    </row>
    <row r="261" spans="2:36">
      <c r="B261">
        <v>246</v>
      </c>
      <c r="C261" s="3">
        <f t="shared" si="77"/>
        <v>232848.99978061093</v>
      </c>
      <c r="D261">
        <f t="shared" si="78"/>
        <v>0.3</v>
      </c>
      <c r="E261" s="13">
        <f t="shared" si="66"/>
        <v>2.9285530376777613E-2</v>
      </c>
      <c r="F261" s="15">
        <f t="shared" si="79"/>
        <v>399573.20405557338</v>
      </c>
      <c r="G261" s="16">
        <f t="shared" si="80"/>
        <v>3.4940061972427859E-3</v>
      </c>
      <c r="H261" s="17">
        <f t="shared" si="67"/>
        <v>2972.6930205697859</v>
      </c>
      <c r="I261" s="17">
        <f t="shared" si="68"/>
        <v>1455.3062486288181</v>
      </c>
      <c r="J261" s="2">
        <f t="shared" si="81"/>
        <v>1396.1112512223297</v>
      </c>
      <c r="K261" s="2">
        <f t="shared" si="82"/>
        <v>6778.2205978203328</v>
      </c>
      <c r="L261" s="15">
        <f>K261/(1-SUM(G$16:G261))</f>
        <v>11701.713205118929</v>
      </c>
      <c r="M261" s="15">
        <f t="shared" si="83"/>
        <v>387871.49085045443</v>
      </c>
      <c r="N261" s="2">
        <f t="shared" si="69"/>
        <v>8174.3318490426627</v>
      </c>
      <c r="O261" s="3">
        <f t="shared" si="70"/>
        <v>9629.6380976714809</v>
      </c>
      <c r="P261" s="3"/>
      <c r="Q261">
        <v>246</v>
      </c>
      <c r="R261" s="2">
        <v>838915.99528217316</v>
      </c>
      <c r="S261" s="2">
        <v>778155.30579374346</v>
      </c>
      <c r="T261" s="2">
        <v>514247.48341195582</v>
      </c>
      <c r="U261" s="2">
        <v>321992.39871918666</v>
      </c>
      <c r="V261" s="2">
        <v>192614.976826203</v>
      </c>
      <c r="W261" s="2">
        <v>110574.27776391634</v>
      </c>
      <c r="X261" s="3">
        <f t="shared" si="71"/>
        <v>110574.27776391634</v>
      </c>
      <c r="Y261">
        <f t="shared" si="72"/>
        <v>300</v>
      </c>
      <c r="AA261" s="39">
        <f t="shared" si="84"/>
        <v>232848.99978065182</v>
      </c>
      <c r="AB261" s="3">
        <f t="shared" si="73"/>
        <v>8174.3318490426627</v>
      </c>
      <c r="AC261" s="46">
        <f t="shared" si="85"/>
        <v>1455.3062486290737</v>
      </c>
      <c r="AD261" s="39">
        <f t="shared" si="86"/>
        <v>0</v>
      </c>
      <c r="AE261" s="3">
        <f t="shared" si="74"/>
        <v>0</v>
      </c>
      <c r="AF261" s="23">
        <f t="shared" si="87"/>
        <v>0</v>
      </c>
      <c r="AH261">
        <v>246</v>
      </c>
      <c r="AI261" s="3">
        <f t="shared" si="75"/>
        <v>9629.6380976717373</v>
      </c>
      <c r="AJ261" s="3">
        <f t="shared" si="76"/>
        <v>0</v>
      </c>
    </row>
    <row r="262" spans="2:36">
      <c r="B262">
        <v>247</v>
      </c>
      <c r="C262" s="3">
        <f t="shared" si="77"/>
        <v>224674.66793156828</v>
      </c>
      <c r="D262">
        <f t="shared" si="78"/>
        <v>0.3</v>
      </c>
      <c r="E262" s="13">
        <f t="shared" si="66"/>
        <v>2.9285530376777613E-2</v>
      </c>
      <c r="F262" s="15">
        <f t="shared" si="79"/>
        <v>387871.49085045443</v>
      </c>
      <c r="G262" s="16">
        <f t="shared" si="80"/>
        <v>3.5176635308699507E-3</v>
      </c>
      <c r="H262" s="17">
        <f t="shared" si="67"/>
        <v>2885.6361288150315</v>
      </c>
      <c r="I262" s="17">
        <f t="shared" si="68"/>
        <v>1404.2166745723016</v>
      </c>
      <c r="J262" s="2">
        <f t="shared" si="81"/>
        <v>1364.4013980288014</v>
      </c>
      <c r="K262" s="2">
        <f t="shared" si="82"/>
        <v>6539.7595940142755</v>
      </c>
      <c r="L262" s="15">
        <f>K262/(1-SUM(G$16:G262))</f>
        <v>11359.022327590099</v>
      </c>
      <c r="M262" s="15">
        <f t="shared" si="83"/>
        <v>376512.46852286434</v>
      </c>
      <c r="N262" s="2">
        <f t="shared" si="69"/>
        <v>7904.1609920430765</v>
      </c>
      <c r="O262" s="3">
        <f t="shared" si="70"/>
        <v>9308.377666615379</v>
      </c>
      <c r="P262" s="3"/>
      <c r="Q262">
        <v>247</v>
      </c>
      <c r="R262" s="2">
        <v>836048.98453616467</v>
      </c>
      <c r="S262" s="2">
        <v>774818.90493309102</v>
      </c>
      <c r="T262" s="2">
        <v>509975.13617734937</v>
      </c>
      <c r="U262" s="2">
        <v>318130.10957415809</v>
      </c>
      <c r="V262" s="2">
        <v>189625.53028449818</v>
      </c>
      <c r="W262" s="2">
        <v>108475.79857420051</v>
      </c>
      <c r="X262" s="3">
        <f t="shared" si="71"/>
        <v>108475.79857420051</v>
      </c>
      <c r="Y262">
        <f t="shared" si="72"/>
        <v>300</v>
      </c>
      <c r="AA262" s="39">
        <f t="shared" si="84"/>
        <v>224674.66793160915</v>
      </c>
      <c r="AB262" s="3">
        <f t="shared" si="73"/>
        <v>7904.1609920430765</v>
      </c>
      <c r="AC262" s="46">
        <f t="shared" si="85"/>
        <v>1404.2166745725572</v>
      </c>
      <c r="AD262" s="39">
        <f t="shared" si="86"/>
        <v>0</v>
      </c>
      <c r="AE262" s="3">
        <f t="shared" si="74"/>
        <v>0</v>
      </c>
      <c r="AF262" s="23">
        <f t="shared" si="87"/>
        <v>0</v>
      </c>
      <c r="AH262">
        <v>247</v>
      </c>
      <c r="AI262" s="3">
        <f t="shared" si="75"/>
        <v>9308.3776666156336</v>
      </c>
      <c r="AJ262" s="3">
        <f t="shared" si="76"/>
        <v>0</v>
      </c>
    </row>
    <row r="263" spans="2:36">
      <c r="B263">
        <v>248</v>
      </c>
      <c r="C263" s="3">
        <f t="shared" si="77"/>
        <v>216770.50693952522</v>
      </c>
      <c r="D263">
        <f t="shared" si="78"/>
        <v>0.3</v>
      </c>
      <c r="E263" s="13">
        <f t="shared" si="66"/>
        <v>2.9285530376777613E-2</v>
      </c>
      <c r="F263" s="15">
        <f t="shared" si="79"/>
        <v>376512.46852286434</v>
      </c>
      <c r="G263" s="16">
        <f t="shared" si="80"/>
        <v>3.5414810443602169E-3</v>
      </c>
      <c r="H263" s="17">
        <f t="shared" si="67"/>
        <v>2801.1287443082688</v>
      </c>
      <c r="I263" s="17">
        <f t="shared" si="68"/>
        <v>1354.8156683720326</v>
      </c>
      <c r="J263" s="2">
        <f t="shared" si="81"/>
        <v>1333.411770238997</v>
      </c>
      <c r="K263" s="2">
        <f t="shared" si="82"/>
        <v>6309.1895948648607</v>
      </c>
      <c r="L263" s="15">
        <f>K263/(1-SUM(G$16:G263))</f>
        <v>11026.367334164983</v>
      </c>
      <c r="M263" s="15">
        <f t="shared" si="83"/>
        <v>365486.10118869937</v>
      </c>
      <c r="N263" s="2">
        <f t="shared" si="69"/>
        <v>7642.6013651038575</v>
      </c>
      <c r="O263" s="3">
        <f t="shared" si="70"/>
        <v>8997.4170334758892</v>
      </c>
      <c r="P263" s="3"/>
      <c r="Q263">
        <v>248</v>
      </c>
      <c r="R263" s="2">
        <v>833197.34074093832</v>
      </c>
      <c r="S263" s="2">
        <v>771500.72362290486</v>
      </c>
      <c r="T263" s="2">
        <v>505736.5085466872</v>
      </c>
      <c r="U263" s="2">
        <v>314310.50137596304</v>
      </c>
      <c r="V263" s="2">
        <v>186678.99566212381</v>
      </c>
      <c r="W263" s="2">
        <v>106414.51306830856</v>
      </c>
      <c r="X263" s="3">
        <f t="shared" si="71"/>
        <v>106414.51306830856</v>
      </c>
      <c r="Y263">
        <f t="shared" si="72"/>
        <v>300</v>
      </c>
      <c r="AA263" s="39">
        <f t="shared" si="84"/>
        <v>216770.50693956608</v>
      </c>
      <c r="AB263" s="3">
        <f t="shared" si="73"/>
        <v>7642.6013651038575</v>
      </c>
      <c r="AC263" s="46">
        <f t="shared" si="85"/>
        <v>1354.815668372288</v>
      </c>
      <c r="AD263" s="39">
        <f t="shared" si="86"/>
        <v>0</v>
      </c>
      <c r="AE263" s="3">
        <f t="shared" si="74"/>
        <v>0</v>
      </c>
      <c r="AF263" s="23">
        <f t="shared" si="87"/>
        <v>0</v>
      </c>
      <c r="AH263">
        <v>248</v>
      </c>
      <c r="AI263" s="3">
        <f t="shared" si="75"/>
        <v>8997.4170334761457</v>
      </c>
      <c r="AJ263" s="3">
        <f t="shared" si="76"/>
        <v>0</v>
      </c>
    </row>
    <row r="264" spans="2:36">
      <c r="B264">
        <v>249</v>
      </c>
      <c r="C264" s="3">
        <f t="shared" si="77"/>
        <v>209127.90557442134</v>
      </c>
      <c r="D264">
        <f t="shared" si="78"/>
        <v>0.3</v>
      </c>
      <c r="E264" s="13">
        <f t="shared" si="66"/>
        <v>2.9285530376777613E-2</v>
      </c>
      <c r="F264" s="15">
        <f t="shared" si="79"/>
        <v>365486.10118869937</v>
      </c>
      <c r="G264" s="16">
        <f t="shared" si="80"/>
        <v>3.5654598222647385E-3</v>
      </c>
      <c r="H264" s="17">
        <f t="shared" si="67"/>
        <v>2719.0962033775413</v>
      </c>
      <c r="I264" s="17">
        <f t="shared" si="68"/>
        <v>1307.0494098401334</v>
      </c>
      <c r="J264" s="2">
        <f t="shared" si="81"/>
        <v>1303.1260093844924</v>
      </c>
      <c r="K264" s="2">
        <f t="shared" si="82"/>
        <v>6086.2588949989977</v>
      </c>
      <c r="L264" s="15">
        <f>K264/(1-SUM(G$16:G264))</f>
        <v>10703.454318654804</v>
      </c>
      <c r="M264" s="15">
        <f t="shared" si="83"/>
        <v>354782.64687004458</v>
      </c>
      <c r="N264" s="2">
        <f t="shared" si="69"/>
        <v>7389.3849043834898</v>
      </c>
      <c r="O264" s="3">
        <f t="shared" si="70"/>
        <v>8696.434314223623</v>
      </c>
      <c r="P264" s="3"/>
      <c r="Q264">
        <v>249</v>
      </c>
      <c r="R264" s="2">
        <v>830360.99750662292</v>
      </c>
      <c r="S264" s="2">
        <v>768200.66984901461</v>
      </c>
      <c r="T264" s="2">
        <v>501531.33624457358</v>
      </c>
      <c r="U264" s="2">
        <v>310533.11502671777</v>
      </c>
      <c r="V264" s="2">
        <v>183774.77743854371</v>
      </c>
      <c r="W264" s="2">
        <v>104389.78417448986</v>
      </c>
      <c r="X264" s="3">
        <f t="shared" si="71"/>
        <v>104389.78417448986</v>
      </c>
      <c r="Y264">
        <f t="shared" si="72"/>
        <v>300</v>
      </c>
      <c r="AA264" s="39">
        <f t="shared" si="84"/>
        <v>209127.90557446223</v>
      </c>
      <c r="AB264" s="3">
        <f t="shared" si="73"/>
        <v>7389.3849043834898</v>
      </c>
      <c r="AC264" s="46">
        <f t="shared" si="85"/>
        <v>1307.049409840389</v>
      </c>
      <c r="AD264" s="39">
        <f t="shared" si="86"/>
        <v>0</v>
      </c>
      <c r="AE264" s="3">
        <f t="shared" si="74"/>
        <v>0</v>
      </c>
      <c r="AF264" s="23">
        <f t="shared" si="87"/>
        <v>0</v>
      </c>
      <c r="AH264">
        <v>249</v>
      </c>
      <c r="AI264" s="3">
        <f t="shared" si="75"/>
        <v>8696.4343142238795</v>
      </c>
      <c r="AJ264" s="3">
        <f t="shared" si="76"/>
        <v>0</v>
      </c>
    </row>
    <row r="265" spans="2:36">
      <c r="B265">
        <v>250</v>
      </c>
      <c r="C265" s="3">
        <f t="shared" si="77"/>
        <v>201738.52067003786</v>
      </c>
      <c r="D265">
        <f t="shared" si="78"/>
        <v>0.3</v>
      </c>
      <c r="E265" s="13">
        <f t="shared" si="66"/>
        <v>2.9285530376777613E-2</v>
      </c>
      <c r="F265" s="15">
        <f t="shared" si="79"/>
        <v>354782.64687004458</v>
      </c>
      <c r="G265" s="16">
        <f t="shared" si="80"/>
        <v>3.5896009564779906E-3</v>
      </c>
      <c r="H265" s="17">
        <f t="shared" si="67"/>
        <v>2639.4660289161243</v>
      </c>
      <c r="I265" s="17">
        <f t="shared" si="68"/>
        <v>1260.8657541877367</v>
      </c>
      <c r="J265" s="2">
        <f t="shared" si="81"/>
        <v>1273.5281285465053</v>
      </c>
      <c r="K265" s="2">
        <f t="shared" si="82"/>
        <v>5870.7236285543422</v>
      </c>
      <c r="L265" s="15">
        <f>K265/(1-SUM(G$16:G265))</f>
        <v>10389.997982069408</v>
      </c>
      <c r="M265" s="15">
        <f t="shared" si="83"/>
        <v>344392.6488879752</v>
      </c>
      <c r="N265" s="2">
        <f t="shared" si="69"/>
        <v>7144.2517571008475</v>
      </c>
      <c r="O265" s="3">
        <f t="shared" si="70"/>
        <v>8405.1175112885849</v>
      </c>
      <c r="P265" s="3"/>
      <c r="Q265">
        <v>250</v>
      </c>
      <c r="R265" s="2">
        <v>827539.88875939476</v>
      </c>
      <c r="S265" s="2">
        <v>764918.65207317192</v>
      </c>
      <c r="T265" s="2">
        <v>497359.35706480965</v>
      </c>
      <c r="U265" s="2">
        <v>306797.49631990795</v>
      </c>
      <c r="V265" s="2">
        <v>180912.28822787176</v>
      </c>
      <c r="W265" s="2">
        <v>102400.98553336292</v>
      </c>
      <c r="X265" s="3">
        <f t="shared" si="71"/>
        <v>102400.98553336292</v>
      </c>
      <c r="Y265">
        <f t="shared" si="72"/>
        <v>300</v>
      </c>
      <c r="AA265" s="39">
        <f t="shared" si="84"/>
        <v>201738.52067007875</v>
      </c>
      <c r="AB265" s="3">
        <f t="shared" si="73"/>
        <v>7144.2517571008475</v>
      </c>
      <c r="AC265" s="46">
        <f t="shared" si="85"/>
        <v>1260.8657541879923</v>
      </c>
      <c r="AD265" s="39">
        <f t="shared" si="86"/>
        <v>0</v>
      </c>
      <c r="AE265" s="3">
        <f t="shared" si="74"/>
        <v>0</v>
      </c>
      <c r="AF265" s="23">
        <f t="shared" si="87"/>
        <v>0</v>
      </c>
      <c r="AH265">
        <v>250</v>
      </c>
      <c r="AI265" s="3">
        <f t="shared" si="75"/>
        <v>8405.1175112888395</v>
      </c>
      <c r="AJ265" s="3">
        <f t="shared" si="76"/>
        <v>0</v>
      </c>
    </row>
    <row r="266" spans="2:36">
      <c r="B266">
        <v>251</v>
      </c>
      <c r="C266" s="3">
        <f t="shared" si="77"/>
        <v>194594.268912937</v>
      </c>
      <c r="D266">
        <f t="shared" si="78"/>
        <v>0.3</v>
      </c>
      <c r="E266" s="13">
        <f t="shared" si="66"/>
        <v>2.9285530376777613E-2</v>
      </c>
      <c r="F266" s="15">
        <f t="shared" si="79"/>
        <v>344392.6488879752</v>
      </c>
      <c r="G266" s="16">
        <f t="shared" si="80"/>
        <v>3.6139055462874776E-3</v>
      </c>
      <c r="H266" s="17">
        <f t="shared" si="67"/>
        <v>2562.1678663478051</v>
      </c>
      <c r="I266" s="17">
        <f t="shared" si="68"/>
        <v>1216.2141807058563</v>
      </c>
      <c r="J266" s="2">
        <f t="shared" si="81"/>
        <v>1244.6025039168894</v>
      </c>
      <c r="K266" s="2">
        <f t="shared" si="82"/>
        <v>5662.3475289611761</v>
      </c>
      <c r="L266" s="15">
        <f>K266/(1-SUM(G$16:G266))</f>
        <v>10085.721380550875</v>
      </c>
      <c r="M266" s="15">
        <f t="shared" si="83"/>
        <v>334306.92750742432</v>
      </c>
      <c r="N266" s="2">
        <f t="shared" si="69"/>
        <v>6906.950032878065</v>
      </c>
      <c r="O266" s="3">
        <f t="shared" si="70"/>
        <v>8123.1642135839211</v>
      </c>
      <c r="P266" s="3"/>
      <c r="Q266">
        <v>251</v>
      </c>
      <c r="R266" s="2">
        <v>824733.94874003658</v>
      </c>
      <c r="S266" s="2">
        <v>761654.57923060539</v>
      </c>
      <c r="T266" s="2">
        <v>493220.31085419405</v>
      </c>
      <c r="U266" s="2">
        <v>303103.19588845485</v>
      </c>
      <c r="V266" s="2">
        <v>178090.94866860687</v>
      </c>
      <c r="W266" s="2">
        <v>100447.50131964963</v>
      </c>
      <c r="X266" s="3">
        <f t="shared" si="71"/>
        <v>100447.50131964963</v>
      </c>
      <c r="Y266">
        <f t="shared" si="72"/>
        <v>300</v>
      </c>
      <c r="AA266" s="39">
        <f t="shared" si="84"/>
        <v>194594.26891297792</v>
      </c>
      <c r="AB266" s="3">
        <f t="shared" si="73"/>
        <v>6906.950032878065</v>
      </c>
      <c r="AC266" s="46">
        <f t="shared" si="85"/>
        <v>1216.2141807061118</v>
      </c>
      <c r="AD266" s="39">
        <f t="shared" si="86"/>
        <v>0</v>
      </c>
      <c r="AE266" s="3">
        <f t="shared" si="74"/>
        <v>0</v>
      </c>
      <c r="AF266" s="23">
        <f t="shared" si="87"/>
        <v>0</v>
      </c>
      <c r="AH266">
        <v>251</v>
      </c>
      <c r="AI266" s="3">
        <f t="shared" si="75"/>
        <v>8123.1642135841767</v>
      </c>
      <c r="AJ266" s="3">
        <f t="shared" si="76"/>
        <v>0</v>
      </c>
    </row>
    <row r="267" spans="2:36">
      <c r="B267">
        <v>252</v>
      </c>
      <c r="C267" s="3">
        <f t="shared" si="77"/>
        <v>187687.31888005894</v>
      </c>
      <c r="D267">
        <f t="shared" si="78"/>
        <v>0.3</v>
      </c>
      <c r="E267" s="13">
        <f t="shared" si="66"/>
        <v>2.9285530376777613E-2</v>
      </c>
      <c r="F267" s="15">
        <f t="shared" si="79"/>
        <v>334306.92750742432</v>
      </c>
      <c r="G267" s="16">
        <f t="shared" si="80"/>
        <v>3.6383746984237995E-3</v>
      </c>
      <c r="H267" s="17">
        <f t="shared" si="67"/>
        <v>2487.1334214674498</v>
      </c>
      <c r="I267" s="17">
        <f t="shared" si="68"/>
        <v>1173.0457430003682</v>
      </c>
      <c r="J267" s="2">
        <f t="shared" si="81"/>
        <v>1216.333866550812</v>
      </c>
      <c r="K267" s="2">
        <f t="shared" si="82"/>
        <v>5460.9016960007348</v>
      </c>
      <c r="L267" s="15">
        <f>K267/(1-SUM(G$16:G267))</f>
        <v>9790.3556806890574</v>
      </c>
      <c r="M267" s="15">
        <f t="shared" si="83"/>
        <v>324516.57182673528</v>
      </c>
      <c r="N267" s="2">
        <f t="shared" si="69"/>
        <v>6677.2355625515465</v>
      </c>
      <c r="O267" s="3">
        <f t="shared" si="70"/>
        <v>7850.2813055519146</v>
      </c>
      <c r="P267" s="3"/>
      <c r="Q267">
        <v>252</v>
      </c>
      <c r="R267" s="2">
        <v>821943.11200250848</v>
      </c>
      <c r="S267" s="2">
        <v>758408.36072759004</v>
      </c>
      <c r="T267" s="2">
        <v>489113.93949645135</v>
      </c>
      <c r="U267" s="2">
        <v>299449.76915333164</v>
      </c>
      <c r="V267" s="2">
        <v>175310.18731485718</v>
      </c>
      <c r="W267" s="2">
        <v>98528.726066858508</v>
      </c>
      <c r="X267" s="3">
        <f t="shared" si="71"/>
        <v>98528.726066858508</v>
      </c>
      <c r="Y267">
        <f t="shared" si="72"/>
        <v>300</v>
      </c>
      <c r="AA267" s="39">
        <f t="shared" si="84"/>
        <v>187687.31888009986</v>
      </c>
      <c r="AB267" s="3">
        <f t="shared" si="73"/>
        <v>6677.2355625515465</v>
      </c>
      <c r="AC267" s="46">
        <f t="shared" si="85"/>
        <v>1173.045743000624</v>
      </c>
      <c r="AD267" s="39">
        <f t="shared" si="86"/>
        <v>0</v>
      </c>
      <c r="AE267" s="3">
        <f t="shared" si="74"/>
        <v>0</v>
      </c>
      <c r="AF267" s="23">
        <f t="shared" si="87"/>
        <v>0</v>
      </c>
      <c r="AH267">
        <v>252</v>
      </c>
      <c r="AI267" s="3">
        <f t="shared" si="75"/>
        <v>7850.281305552171</v>
      </c>
      <c r="AJ267" s="3">
        <f t="shared" si="76"/>
        <v>0</v>
      </c>
    </row>
    <row r="268" spans="2:36">
      <c r="B268">
        <v>253</v>
      </c>
      <c r="C268" s="3">
        <f t="shared" si="77"/>
        <v>181010.08331750738</v>
      </c>
      <c r="D268">
        <f t="shared" si="78"/>
        <v>0.3</v>
      </c>
      <c r="E268" s="13">
        <f t="shared" si="66"/>
        <v>2.9285530376777613E-2</v>
      </c>
      <c r="F268" s="15">
        <f t="shared" si="79"/>
        <v>324516.57182673528</v>
      </c>
      <c r="G268" s="16">
        <f t="shared" si="80"/>
        <v>3.6630095271110445E-3</v>
      </c>
      <c r="H268" s="17">
        <f t="shared" si="67"/>
        <v>2414.2964001019418</v>
      </c>
      <c r="I268" s="17">
        <f t="shared" si="68"/>
        <v>1131.3130207344211</v>
      </c>
      <c r="J268" s="2">
        <f t="shared" si="81"/>
        <v>1188.7072943067469</v>
      </c>
      <c r="K268" s="2">
        <f t="shared" si="82"/>
        <v>5266.1643699213919</v>
      </c>
      <c r="L268" s="15">
        <f>K268/(1-SUM(G$16:G268))</f>
        <v>9503.6399220028034</v>
      </c>
      <c r="M268" s="15">
        <f t="shared" si="83"/>
        <v>315012.93190473248</v>
      </c>
      <c r="N268" s="2">
        <f t="shared" si="69"/>
        <v>6454.8716642281388</v>
      </c>
      <c r="O268" s="3">
        <f t="shared" si="70"/>
        <v>7586.1846849625599</v>
      </c>
      <c r="P268" s="3"/>
      <c r="Q268">
        <v>253</v>
      </c>
      <c r="R268" s="2">
        <v>819167.31341252162</v>
      </c>
      <c r="S268" s="2">
        <v>755179.90643903008</v>
      </c>
      <c r="T268" s="2">
        <v>485039.98689628532</v>
      </c>
      <c r="U268" s="2">
        <v>295836.77627272526</v>
      </c>
      <c r="V268" s="2">
        <v>172569.44052903316</v>
      </c>
      <c r="W268" s="2">
        <v>96644.064494868158</v>
      </c>
      <c r="X268" s="3">
        <f t="shared" si="71"/>
        <v>96644.064494868158</v>
      </c>
      <c r="Y268">
        <f t="shared" si="72"/>
        <v>300</v>
      </c>
      <c r="AA268" s="39">
        <f t="shared" si="84"/>
        <v>181010.08331754833</v>
      </c>
      <c r="AB268" s="3">
        <f t="shared" si="73"/>
        <v>6454.8716642281388</v>
      </c>
      <c r="AC268" s="46">
        <f t="shared" si="85"/>
        <v>1131.3130207346769</v>
      </c>
      <c r="AD268" s="39">
        <f t="shared" si="86"/>
        <v>0</v>
      </c>
      <c r="AE268" s="3">
        <f t="shared" si="74"/>
        <v>0</v>
      </c>
      <c r="AF268" s="23">
        <f t="shared" si="87"/>
        <v>0</v>
      </c>
      <c r="AH268">
        <v>253</v>
      </c>
      <c r="AI268" s="3">
        <f t="shared" si="75"/>
        <v>7586.1846849628155</v>
      </c>
      <c r="AJ268" s="3">
        <f t="shared" si="76"/>
        <v>0</v>
      </c>
    </row>
    <row r="269" spans="2:36">
      <c r="B269">
        <v>254</v>
      </c>
      <c r="C269" s="3">
        <f t="shared" si="77"/>
        <v>174555.21165327923</v>
      </c>
      <c r="D269">
        <f t="shared" si="78"/>
        <v>0.3</v>
      </c>
      <c r="E269" s="13">
        <f t="shared" si="66"/>
        <v>2.9285530376777613E-2</v>
      </c>
      <c r="F269" s="15">
        <f t="shared" si="79"/>
        <v>315012.93190473248</v>
      </c>
      <c r="G269" s="16">
        <f t="shared" si="80"/>
        <v>3.6878111541175252E-3</v>
      </c>
      <c r="H269" s="17">
        <f t="shared" si="67"/>
        <v>2343.5924495381878</v>
      </c>
      <c r="I269" s="17">
        <f t="shared" si="68"/>
        <v>1090.9700728329951</v>
      </c>
      <c r="J269" s="2">
        <f t="shared" si="81"/>
        <v>1161.708203969537</v>
      </c>
      <c r="K269" s="2">
        <f t="shared" si="82"/>
        <v>5077.9207124006534</v>
      </c>
      <c r="L269" s="15">
        <f>K269/(1-SUM(G$16:G269))</f>
        <v>9225.3207863770567</v>
      </c>
      <c r="M269" s="15">
        <f t="shared" si="83"/>
        <v>305787.61111835542</v>
      </c>
      <c r="N269" s="2">
        <f t="shared" si="69"/>
        <v>6239.6289163701904</v>
      </c>
      <c r="O269" s="3">
        <f t="shared" si="70"/>
        <v>7330.5989892031857</v>
      </c>
      <c r="P269" s="3"/>
      <c r="Q269">
        <v>254</v>
      </c>
      <c r="R269" s="2">
        <v>816406.48814612068</v>
      </c>
      <c r="S269" s="2">
        <v>751969.12670605211</v>
      </c>
      <c r="T269" s="2">
        <v>480998.19896355772</v>
      </c>
      <c r="U269" s="2">
        <v>292263.7820917372</v>
      </c>
      <c r="V269" s="2">
        <v>169868.15237598936</v>
      </c>
      <c r="W269" s="2">
        <v>94792.931340362964</v>
      </c>
      <c r="X269" s="3">
        <f t="shared" si="71"/>
        <v>94792.931340362964</v>
      </c>
      <c r="Y269">
        <f t="shared" si="72"/>
        <v>300</v>
      </c>
      <c r="AA269" s="39">
        <f t="shared" si="84"/>
        <v>174555.21165332018</v>
      </c>
      <c r="AB269" s="3">
        <f t="shared" si="73"/>
        <v>6239.6289163701904</v>
      </c>
      <c r="AC269" s="46">
        <f t="shared" si="85"/>
        <v>1090.9700728332512</v>
      </c>
      <c r="AD269" s="39">
        <f t="shared" si="86"/>
        <v>0</v>
      </c>
      <c r="AE269" s="3">
        <f t="shared" si="74"/>
        <v>0</v>
      </c>
      <c r="AF269" s="23">
        <f t="shared" si="87"/>
        <v>0</v>
      </c>
      <c r="AH269">
        <v>254</v>
      </c>
      <c r="AI269" s="3">
        <f t="shared" si="75"/>
        <v>7330.5989892034413</v>
      </c>
      <c r="AJ269" s="3">
        <f t="shared" si="76"/>
        <v>0</v>
      </c>
    </row>
    <row r="270" spans="2:36">
      <c r="B270">
        <v>255</v>
      </c>
      <c r="C270" s="3">
        <f t="shared" si="77"/>
        <v>168315.58273690904</v>
      </c>
      <c r="D270">
        <f t="shared" si="78"/>
        <v>0.3</v>
      </c>
      <c r="E270" s="13">
        <f t="shared" si="66"/>
        <v>2.9285530376777613E-2</v>
      </c>
      <c r="F270" s="15">
        <f t="shared" si="79"/>
        <v>305787.61111835542</v>
      </c>
      <c r="G270" s="16">
        <f t="shared" si="80"/>
        <v>3.7127807088068636E-3</v>
      </c>
      <c r="H270" s="17">
        <f t="shared" si="67"/>
        <v>2274.9591016664267</v>
      </c>
      <c r="I270" s="17">
        <f t="shared" si="68"/>
        <v>1051.9723921056814</v>
      </c>
      <c r="J270" s="2">
        <f t="shared" si="81"/>
        <v>1135.3223435523653</v>
      </c>
      <c r="K270" s="2">
        <f t="shared" si="82"/>
        <v>4895.9625941472377</v>
      </c>
      <c r="L270" s="15">
        <f>K270/(1-SUM(G$16:G270))</f>
        <v>8955.1523742521149</v>
      </c>
      <c r="M270" s="15">
        <f t="shared" si="83"/>
        <v>296832.45874410332</v>
      </c>
      <c r="N270" s="2">
        <f t="shared" si="69"/>
        <v>6031.2849376996028</v>
      </c>
      <c r="O270" s="3">
        <f t="shared" si="70"/>
        <v>7083.2573298052839</v>
      </c>
      <c r="P270" s="3"/>
      <c r="Q270">
        <v>255</v>
      </c>
      <c r="R270" s="2">
        <v>813660.57168827206</v>
      </c>
      <c r="S270" s="2">
        <v>748775.93233361188</v>
      </c>
      <c r="T270" s="2">
        <v>476988.32359759079</v>
      </c>
      <c r="U270" s="2">
        <v>288730.35609261721</v>
      </c>
      <c r="V270" s="2">
        <v>167205.7745185963</v>
      </c>
      <c r="W270" s="2">
        <v>92974.751190074516</v>
      </c>
      <c r="X270" s="3">
        <f t="shared" si="71"/>
        <v>92974.751190074516</v>
      </c>
      <c r="Y270">
        <f t="shared" si="72"/>
        <v>300</v>
      </c>
      <c r="AA270" s="39">
        <f t="shared" si="84"/>
        <v>168315.58273694999</v>
      </c>
      <c r="AB270" s="3">
        <f t="shared" si="73"/>
        <v>6031.2849376996028</v>
      </c>
      <c r="AC270" s="46">
        <f t="shared" si="85"/>
        <v>1051.9723921059374</v>
      </c>
      <c r="AD270" s="39">
        <f t="shared" si="86"/>
        <v>0</v>
      </c>
      <c r="AE270" s="3">
        <f t="shared" si="74"/>
        <v>0</v>
      </c>
      <c r="AF270" s="23">
        <f t="shared" si="87"/>
        <v>0</v>
      </c>
      <c r="AH270">
        <v>255</v>
      </c>
      <c r="AI270" s="3">
        <f t="shared" si="75"/>
        <v>7083.2573298055404</v>
      </c>
      <c r="AJ270" s="3">
        <f t="shared" si="76"/>
        <v>0</v>
      </c>
    </row>
    <row r="271" spans="2:36">
      <c r="B271">
        <v>256</v>
      </c>
      <c r="C271" s="3">
        <f t="shared" si="77"/>
        <v>162284.29779920942</v>
      </c>
      <c r="D271">
        <f t="shared" si="78"/>
        <v>0.3</v>
      </c>
      <c r="E271" s="13">
        <f t="shared" si="66"/>
        <v>2.9285530376777613E-2</v>
      </c>
      <c r="F271" s="15">
        <f t="shared" si="79"/>
        <v>296832.45874410332</v>
      </c>
      <c r="G271" s="16">
        <f t="shared" si="80"/>
        <v>3.7379193281894111E-3</v>
      </c>
      <c r="H271" s="17">
        <f t="shared" si="67"/>
        <v>2208.3357177886242</v>
      </c>
      <c r="I271" s="17">
        <f t="shared" si="68"/>
        <v>1014.276861245059</v>
      </c>
      <c r="J271" s="2">
        <f t="shared" si="81"/>
        <v>1109.5357847735697</v>
      </c>
      <c r="K271" s="2">
        <f t="shared" si="82"/>
        <v>4720.0883889436645</v>
      </c>
      <c r="L271" s="15">
        <f>K271/(1-SUM(G$16:G271))</f>
        <v>8692.8959873673048</v>
      </c>
      <c r="M271" s="15">
        <f t="shared" si="83"/>
        <v>288139.56275673601</v>
      </c>
      <c r="N271" s="2">
        <f t="shared" si="69"/>
        <v>5829.624173717234</v>
      </c>
      <c r="O271" s="3">
        <f t="shared" si="70"/>
        <v>6843.9010349622931</v>
      </c>
      <c r="P271" s="3"/>
      <c r="Q271">
        <v>256</v>
      </c>
      <c r="R271" s="2">
        <v>810929.4998314582</v>
      </c>
      <c r="S271" s="2">
        <v>745600.23458811291</v>
      </c>
      <c r="T271" s="2">
        <v>473010.11067159218</v>
      </c>
      <c r="U271" s="2">
        <v>285236.07234552526</v>
      </c>
      <c r="V271" s="2">
        <v>164581.7661147223</v>
      </c>
      <c r="W271" s="2">
        <v>91188.958316781733</v>
      </c>
      <c r="X271" s="3">
        <f t="shared" si="71"/>
        <v>91188.958316781733</v>
      </c>
      <c r="Y271">
        <f t="shared" si="72"/>
        <v>300</v>
      </c>
      <c r="AA271" s="39">
        <f t="shared" si="84"/>
        <v>162284.29779925037</v>
      </c>
      <c r="AB271" s="3">
        <f t="shared" si="73"/>
        <v>5829.624173717234</v>
      </c>
      <c r="AC271" s="46">
        <f t="shared" si="85"/>
        <v>1014.2768612453148</v>
      </c>
      <c r="AD271" s="39">
        <f t="shared" si="86"/>
        <v>0</v>
      </c>
      <c r="AE271" s="3">
        <f t="shared" si="74"/>
        <v>0</v>
      </c>
      <c r="AF271" s="23">
        <f t="shared" si="87"/>
        <v>0</v>
      </c>
      <c r="AH271">
        <v>256</v>
      </c>
      <c r="AI271" s="3">
        <f t="shared" si="75"/>
        <v>6843.9010349625487</v>
      </c>
      <c r="AJ271" s="3">
        <f t="shared" si="76"/>
        <v>0</v>
      </c>
    </row>
    <row r="272" spans="2:36">
      <c r="B272">
        <v>257</v>
      </c>
      <c r="C272" s="3">
        <f t="shared" si="77"/>
        <v>156454.6736254922</v>
      </c>
      <c r="D272">
        <f t="shared" si="78"/>
        <v>0.3</v>
      </c>
      <c r="E272" s="13">
        <f t="shared" si="66"/>
        <v>2.9285530376777613E-2</v>
      </c>
      <c r="F272" s="15">
        <f t="shared" si="79"/>
        <v>288139.56275673601</v>
      </c>
      <c r="G272" s="16">
        <f t="shared" si="80"/>
        <v>3.7632281569740275E-3</v>
      </c>
      <c r="H272" s="17">
        <f t="shared" si="67"/>
        <v>2143.6634350431773</v>
      </c>
      <c r="I272" s="17">
        <f t="shared" si="68"/>
        <v>977.84171015932623</v>
      </c>
      <c r="J272" s="2">
        <f t="shared" si="81"/>
        <v>1084.3349157043338</v>
      </c>
      <c r="K272" s="2">
        <f t="shared" si="82"/>
        <v>4550.1027739357196</v>
      </c>
      <c r="L272" s="15">
        <f>K272/(1-SUM(G$16:G272))</f>
        <v>8438.3199178671148</v>
      </c>
      <c r="M272" s="15">
        <f t="shared" si="83"/>
        <v>279701.24283886887</v>
      </c>
      <c r="N272" s="2">
        <f t="shared" si="69"/>
        <v>5634.4376896400536</v>
      </c>
      <c r="O272" s="3">
        <f t="shared" si="70"/>
        <v>6612.2793997993795</v>
      </c>
      <c r="P272" s="3"/>
      <c r="Q272">
        <v>257</v>
      </c>
      <c r="R272" s="2">
        <v>808213.20867427974</v>
      </c>
      <c r="S272" s="2">
        <v>742441.9451950381</v>
      </c>
      <c r="T272" s="2">
        <v>469063.31201720244</v>
      </c>
      <c r="U272" s="2">
        <v>281780.5094598154</v>
      </c>
      <c r="V272" s="2">
        <v>161995.59371560646</v>
      </c>
      <c r="W272" s="2">
        <v>89434.996518025117</v>
      </c>
      <c r="X272" s="3">
        <f t="shared" si="71"/>
        <v>89434.996518025117</v>
      </c>
      <c r="Y272">
        <f t="shared" si="72"/>
        <v>300</v>
      </c>
      <c r="AA272" s="39">
        <f t="shared" si="84"/>
        <v>156454.67362553315</v>
      </c>
      <c r="AB272" s="3">
        <f t="shared" si="73"/>
        <v>5634.4376896400536</v>
      </c>
      <c r="AC272" s="46">
        <f t="shared" si="85"/>
        <v>977.84171015958225</v>
      </c>
      <c r="AD272" s="39">
        <f t="shared" si="86"/>
        <v>0</v>
      </c>
      <c r="AE272" s="3">
        <f t="shared" si="74"/>
        <v>0</v>
      </c>
      <c r="AF272" s="23">
        <f t="shared" si="87"/>
        <v>0</v>
      </c>
      <c r="AH272">
        <v>257</v>
      </c>
      <c r="AI272" s="3">
        <f t="shared" si="75"/>
        <v>6612.2793997996359</v>
      </c>
      <c r="AJ272" s="3">
        <f t="shared" si="76"/>
        <v>0</v>
      </c>
    </row>
    <row r="273" spans="2:36">
      <c r="B273">
        <v>258</v>
      </c>
      <c r="C273" s="3">
        <f t="shared" si="77"/>
        <v>150820.23593585216</v>
      </c>
      <c r="D273">
        <f t="shared" si="78"/>
        <v>0.3</v>
      </c>
      <c r="E273" s="13">
        <f t="shared" ref="E273:E336" si="88">1-(1-D273)^(1/12)</f>
        <v>2.9285530376777613E-2</v>
      </c>
      <c r="F273" s="15">
        <f t="shared" si="79"/>
        <v>279701.24283886887</v>
      </c>
      <c r="G273" s="16">
        <f t="shared" si="80"/>
        <v>3.7887083476202065E-3</v>
      </c>
      <c r="H273" s="17">
        <f t="shared" ref="H273:H336" si="89">F273*$C$5/12*(1+$C$5/12)^$C$4/((1+$C$5/12)^$C$4-1)</f>
        <v>2080.885114398608</v>
      </c>
      <c r="I273" s="17">
        <f t="shared" ref="I273:I336" si="90">C273*$C$3/12</f>
        <v>942.626474599076</v>
      </c>
      <c r="J273" s="2">
        <f t="shared" si="81"/>
        <v>1059.7064335833691</v>
      </c>
      <c r="K273" s="2">
        <f t="shared" si="82"/>
        <v>4385.8165359809927</v>
      </c>
      <c r="L273" s="15">
        <f>K273/(1-SUM(G$16:G273))</f>
        <v>8191.1992435834736</v>
      </c>
      <c r="M273" s="15">
        <f t="shared" si="83"/>
        <v>271510.04359528539</v>
      </c>
      <c r="N273" s="2">
        <f t="shared" ref="N273:N336" si="91">J273+K273</f>
        <v>5445.522969564362</v>
      </c>
      <c r="O273" s="3">
        <f t="shared" ref="O273:O336" si="92">N273+I273</f>
        <v>6388.1494441634377</v>
      </c>
      <c r="P273" s="3"/>
      <c r="Q273">
        <v>258</v>
      </c>
      <c r="R273" s="2">
        <v>805511.63462006289</v>
      </c>
      <c r="S273" s="2">
        <v>739300.97633659246</v>
      </c>
      <c r="T273" s="2">
        <v>465147.68140916323</v>
      </c>
      <c r="U273" s="2">
        <v>278363.25053583633</v>
      </c>
      <c r="V273" s="2">
        <v>159446.73116560469</v>
      </c>
      <c r="W273" s="2">
        <v>87712.318957489566</v>
      </c>
      <c r="X273" s="3">
        <f t="shared" ref="X273:X336" si="93">MIN(R273,S273,T273,U273,V273,W273)</f>
        <v>87712.318957489566</v>
      </c>
      <c r="Y273">
        <f t="shared" ref="Y273:Y336" si="94">IF(X273=R273,R$15, IF(X273=S273,S$15, IF(X273=T273,T$15,IF(X273=U273,U$15, IF(X273=V273,V$15,W$15)))))</f>
        <v>300</v>
      </c>
      <c r="AA273" s="39">
        <f t="shared" si="84"/>
        <v>150820.23593589308</v>
      </c>
      <c r="AB273" s="3">
        <f t="shared" ref="AB273:AB336" si="95">IF(AD273&gt;AE273, MIN(N273,X273,AA273), N273-AE273)</f>
        <v>5445.522969564362</v>
      </c>
      <c r="AC273" s="46">
        <f t="shared" si="85"/>
        <v>942.62647459933169</v>
      </c>
      <c r="AD273" s="39">
        <f t="shared" si="86"/>
        <v>0</v>
      </c>
      <c r="AE273" s="3">
        <f t="shared" ref="AE273:AE336" si="96">MIN(N273-MIN(N273,X273,AA273),AD273)</f>
        <v>0</v>
      </c>
      <c r="AF273" s="23">
        <f t="shared" si="87"/>
        <v>0</v>
      </c>
      <c r="AH273">
        <v>258</v>
      </c>
      <c r="AI273" s="3">
        <f t="shared" ref="AI273:AI336" si="97">AB273+AC273</f>
        <v>6388.1494441636933</v>
      </c>
      <c r="AJ273" s="3">
        <f t="shared" ref="AJ273:AJ336" si="98">AE273+AF273</f>
        <v>0</v>
      </c>
    </row>
    <row r="274" spans="2:36">
      <c r="B274">
        <v>259</v>
      </c>
      <c r="C274" s="3">
        <f t="shared" ref="C274:C337" si="99">C273-J273-K273</f>
        <v>145374.7129662878</v>
      </c>
      <c r="D274">
        <f t="shared" ref="D274:D337" si="100">MIN(B274+3,30)*0.002*$C$6/100</f>
        <v>0.3</v>
      </c>
      <c r="E274" s="13">
        <f t="shared" si="88"/>
        <v>2.9285530376777613E-2</v>
      </c>
      <c r="F274" s="15">
        <f t="shared" ref="F274:F337" si="101">M273</f>
        <v>271510.04359528539</v>
      </c>
      <c r="G274" s="16">
        <f t="shared" ref="G274:G337" si="102">$C$5/12*(1+$C$5/12)^(B274-1)/((1+$C$5/12)^$C$4-1)</f>
        <v>3.8143610603905516E-3</v>
      </c>
      <c r="H274" s="17">
        <f t="shared" si="89"/>
        <v>2019.9452901702784</v>
      </c>
      <c r="I274" s="17">
        <f t="shared" si="90"/>
        <v>908.59195603929868</v>
      </c>
      <c r="J274" s="2">
        <f t="shared" ref="J274:J337" si="103">F274*G274</f>
        <v>1035.6373377947978</v>
      </c>
      <c r="K274" s="2">
        <f t="shared" ref="K274:K337" si="104">(C274-J274)*E274</f>
        <v>4227.0463838742335</v>
      </c>
      <c r="L274" s="15">
        <f>K274/(1-SUM(G$16:G274))</f>
        <v>7951.3156293132952</v>
      </c>
      <c r="M274" s="15">
        <f t="shared" ref="M274:M337" si="105">F274-L274</f>
        <v>263558.7279659721</v>
      </c>
      <c r="N274" s="2">
        <f t="shared" si="91"/>
        <v>5262.683721669031</v>
      </c>
      <c r="O274" s="3">
        <f t="shared" si="92"/>
        <v>6171.2756777083296</v>
      </c>
      <c r="P274" s="3"/>
      <c r="Q274">
        <v>259</v>
      </c>
      <c r="R274" s="2">
        <v>802824.71437547426</v>
      </c>
      <c r="S274" s="2">
        <v>736177.24064935895</v>
      </c>
      <c r="T274" s="2">
        <v>461262.9745501054</v>
      </c>
      <c r="U274" s="2">
        <v>274983.88311724301</v>
      </c>
      <c r="V274" s="2">
        <v>156934.65950328921</v>
      </c>
      <c r="W274" s="2">
        <v>86020.388009012211</v>
      </c>
      <c r="X274" s="3">
        <f t="shared" si="93"/>
        <v>86020.388009012211</v>
      </c>
      <c r="Y274">
        <f t="shared" si="94"/>
        <v>300</v>
      </c>
      <c r="AA274" s="39">
        <f t="shared" ref="AA274:AA337" si="106">AA273-AB273</f>
        <v>145374.71296632872</v>
      </c>
      <c r="AB274" s="3">
        <f t="shared" si="95"/>
        <v>5262.683721669031</v>
      </c>
      <c r="AC274" s="46">
        <f t="shared" ref="AC274:AC337" si="107">AA274*$D$11/12</f>
        <v>908.59195603955447</v>
      </c>
      <c r="AD274" s="39">
        <f t="shared" ref="AD274:AD337" si="108">AD273-AE273</f>
        <v>0</v>
      </c>
      <c r="AE274" s="3">
        <f t="shared" si="96"/>
        <v>0</v>
      </c>
      <c r="AF274" s="23">
        <f t="shared" ref="AF274:AF337" si="109">AD274*$D$12/12</f>
        <v>0</v>
      </c>
      <c r="AH274">
        <v>259</v>
      </c>
      <c r="AI274" s="3">
        <f t="shared" si="97"/>
        <v>6171.2756777085851</v>
      </c>
      <c r="AJ274" s="3">
        <f t="shared" si="98"/>
        <v>0</v>
      </c>
    </row>
    <row r="275" spans="2:36">
      <c r="B275">
        <v>260</v>
      </c>
      <c r="C275" s="3">
        <f t="shared" si="99"/>
        <v>140112.02924461878</v>
      </c>
      <c r="D275">
        <f t="shared" si="100"/>
        <v>0.3</v>
      </c>
      <c r="E275" s="13">
        <f t="shared" si="88"/>
        <v>2.9285530376777613E-2</v>
      </c>
      <c r="F275" s="15">
        <f t="shared" si="101"/>
        <v>263558.7279659721</v>
      </c>
      <c r="G275" s="16">
        <f t="shared" si="102"/>
        <v>3.8401874634036133E-3</v>
      </c>
      <c r="H275" s="17">
        <f t="shared" si="89"/>
        <v>1960.7901210155435</v>
      </c>
      <c r="I275" s="17">
        <f t="shared" si="90"/>
        <v>875.70018277886732</v>
      </c>
      <c r="J275" s="2">
        <f t="shared" si="103"/>
        <v>1012.1149230055294</v>
      </c>
      <c r="K275" s="2">
        <f t="shared" si="104"/>
        <v>4073.6147662727685</v>
      </c>
      <c r="L275" s="15">
        <f>K275/(1-SUM(G$16:G275))</f>
        <v>7718.4571339157192</v>
      </c>
      <c r="M275" s="15">
        <f t="shared" si="105"/>
        <v>255840.27083205638</v>
      </c>
      <c r="N275" s="2">
        <f t="shared" si="91"/>
        <v>5085.7296892782979</v>
      </c>
      <c r="O275" s="3">
        <f t="shared" si="92"/>
        <v>5961.4298720571651</v>
      </c>
      <c r="P275" s="3"/>
      <c r="Q275">
        <v>260</v>
      </c>
      <c r="R275" s="2">
        <v>800152.38494914165</v>
      </c>
      <c r="S275" s="2">
        <v>733070.65122196602</v>
      </c>
      <c r="T275" s="2">
        <v>457408.94905545644</v>
      </c>
      <c r="U275" s="2">
        <v>271641.99914381409</v>
      </c>
      <c r="V275" s="2">
        <v>154458.86686388421</v>
      </c>
      <c r="W275" s="2">
        <v>84358.67510317202</v>
      </c>
      <c r="X275" s="3">
        <f t="shared" si="93"/>
        <v>84358.67510317202</v>
      </c>
      <c r="Y275">
        <f t="shared" si="94"/>
        <v>300</v>
      </c>
      <c r="AA275" s="39">
        <f t="shared" si="106"/>
        <v>140112.0292446597</v>
      </c>
      <c r="AB275" s="3">
        <f t="shared" si="95"/>
        <v>5085.7296892782979</v>
      </c>
      <c r="AC275" s="46">
        <f t="shared" si="107"/>
        <v>875.70018277912311</v>
      </c>
      <c r="AD275" s="39">
        <f t="shared" si="108"/>
        <v>0</v>
      </c>
      <c r="AE275" s="3">
        <f t="shared" si="96"/>
        <v>0</v>
      </c>
      <c r="AF275" s="23">
        <f t="shared" si="109"/>
        <v>0</v>
      </c>
      <c r="AH275">
        <v>260</v>
      </c>
      <c r="AI275" s="3">
        <f t="shared" si="97"/>
        <v>5961.4298720574207</v>
      </c>
      <c r="AJ275" s="3">
        <f t="shared" si="98"/>
        <v>0</v>
      </c>
    </row>
    <row r="276" spans="2:36">
      <c r="B276">
        <v>261</v>
      </c>
      <c r="C276" s="3">
        <f t="shared" si="99"/>
        <v>135026.29955534049</v>
      </c>
      <c r="D276">
        <f t="shared" si="100"/>
        <v>0.3</v>
      </c>
      <c r="E276" s="13">
        <f t="shared" si="88"/>
        <v>2.9285530376777613E-2</v>
      </c>
      <c r="F276" s="15">
        <f t="shared" si="101"/>
        <v>255840.27083205638</v>
      </c>
      <c r="G276" s="16">
        <f t="shared" si="102"/>
        <v>3.8661887326870759E-3</v>
      </c>
      <c r="H276" s="17">
        <f t="shared" si="89"/>
        <v>1903.3673423640321</v>
      </c>
      <c r="I276" s="17">
        <f t="shared" si="90"/>
        <v>843.91437222087814</v>
      </c>
      <c r="J276" s="2">
        <f t="shared" si="103"/>
        <v>989.12677245850637</v>
      </c>
      <c r="K276" s="2">
        <f t="shared" si="104"/>
        <v>3925.3496951504794</v>
      </c>
      <c r="L276" s="15">
        <f>K276/(1-SUM(G$16:G276))</f>
        <v>7492.418023058598</v>
      </c>
      <c r="M276" s="15">
        <f t="shared" si="105"/>
        <v>248347.85280899779</v>
      </c>
      <c r="N276" s="2">
        <f t="shared" si="91"/>
        <v>4914.4764676089853</v>
      </c>
      <c r="O276" s="3">
        <f t="shared" si="92"/>
        <v>5758.3908398298636</v>
      </c>
      <c r="P276" s="3"/>
      <c r="Q276">
        <v>261</v>
      </c>
      <c r="R276" s="2">
        <v>797494.58365028072</v>
      </c>
      <c r="S276" s="2">
        <v>729981.12159276637</v>
      </c>
      <c r="T276" s="2">
        <v>453585.36443846585</v>
      </c>
      <c r="U276" s="2">
        <v>268337.19490476936</v>
      </c>
      <c r="V276" s="2">
        <v>152018.84838301883</v>
      </c>
      <c r="W276" s="2">
        <v>82726.660576418159</v>
      </c>
      <c r="X276" s="3">
        <f t="shared" si="93"/>
        <v>82726.660576418159</v>
      </c>
      <c r="Y276">
        <f t="shared" si="94"/>
        <v>300</v>
      </c>
      <c r="AA276" s="39">
        <f t="shared" si="106"/>
        <v>135026.29955538141</v>
      </c>
      <c r="AB276" s="3">
        <f t="shared" si="95"/>
        <v>4914.4764676089853</v>
      </c>
      <c r="AC276" s="46">
        <f t="shared" si="107"/>
        <v>843.91437222113382</v>
      </c>
      <c r="AD276" s="39">
        <f t="shared" si="108"/>
        <v>0</v>
      </c>
      <c r="AE276" s="3">
        <f t="shared" si="96"/>
        <v>0</v>
      </c>
      <c r="AF276" s="23">
        <f t="shared" si="109"/>
        <v>0</v>
      </c>
      <c r="AH276">
        <v>261</v>
      </c>
      <c r="AI276" s="3">
        <f t="shared" si="97"/>
        <v>5758.3908398301191</v>
      </c>
      <c r="AJ276" s="3">
        <f t="shared" si="98"/>
        <v>0</v>
      </c>
    </row>
    <row r="277" spans="2:36">
      <c r="B277">
        <v>262</v>
      </c>
      <c r="C277" s="3">
        <f t="shared" si="99"/>
        <v>130111.82308773149</v>
      </c>
      <c r="D277">
        <f t="shared" si="100"/>
        <v>0.3</v>
      </c>
      <c r="E277" s="13">
        <f t="shared" si="88"/>
        <v>2.9285530376777613E-2</v>
      </c>
      <c r="F277" s="15">
        <f t="shared" si="101"/>
        <v>248347.85280899779</v>
      </c>
      <c r="G277" s="16">
        <f t="shared" si="102"/>
        <v>3.8923660522313108E-3</v>
      </c>
      <c r="H277" s="17">
        <f t="shared" si="89"/>
        <v>1847.6262202410385</v>
      </c>
      <c r="I277" s="17">
        <f t="shared" si="90"/>
        <v>813.19889429832176</v>
      </c>
      <c r="J277" s="2">
        <f t="shared" si="103"/>
        <v>966.66075141828139</v>
      </c>
      <c r="K277" s="2">
        <f t="shared" si="104"/>
        <v>3782.0845746139767</v>
      </c>
      <c r="L277" s="15">
        <f>K277/(1-SUM(G$16:G277))</f>
        <v>7272.9985874488257</v>
      </c>
      <c r="M277" s="15">
        <f t="shared" si="105"/>
        <v>241074.85422154897</v>
      </c>
      <c r="N277" s="2">
        <f t="shared" si="91"/>
        <v>4748.7453260322582</v>
      </c>
      <c r="O277" s="3">
        <f t="shared" si="92"/>
        <v>5561.9442203305798</v>
      </c>
      <c r="P277" s="3"/>
      <c r="Q277">
        <v>262</v>
      </c>
      <c r="R277" s="2">
        <v>794851.24808732886</v>
      </c>
      <c r="S277" s="2">
        <v>726908.56574752904</v>
      </c>
      <c r="T277" s="2">
        <v>449791.98209534772</v>
      </c>
      <c r="U277" s="2">
        <v>265069.07099258294</v>
      </c>
      <c r="V277" s="2">
        <v>149614.10610178096</v>
      </c>
      <c r="W277" s="2">
        <v>81123.833522695932</v>
      </c>
      <c r="X277" s="3">
        <f t="shared" si="93"/>
        <v>81123.833522695932</v>
      </c>
      <c r="Y277">
        <f t="shared" si="94"/>
        <v>300</v>
      </c>
      <c r="AA277" s="39">
        <f t="shared" si="106"/>
        <v>130111.82308777243</v>
      </c>
      <c r="AB277" s="3">
        <f t="shared" si="95"/>
        <v>4748.7453260322582</v>
      </c>
      <c r="AC277" s="46">
        <f t="shared" si="107"/>
        <v>813.19889429857767</v>
      </c>
      <c r="AD277" s="39">
        <f t="shared" si="108"/>
        <v>0</v>
      </c>
      <c r="AE277" s="3">
        <f t="shared" si="96"/>
        <v>0</v>
      </c>
      <c r="AF277" s="23">
        <f t="shared" si="109"/>
        <v>0</v>
      </c>
      <c r="AH277">
        <v>262</v>
      </c>
      <c r="AI277" s="3">
        <f t="shared" si="97"/>
        <v>5561.9442203308354</v>
      </c>
      <c r="AJ277" s="3">
        <f t="shared" si="98"/>
        <v>0</v>
      </c>
    </row>
    <row r="278" spans="2:36">
      <c r="B278">
        <v>263</v>
      </c>
      <c r="C278" s="3">
        <f t="shared" si="99"/>
        <v>125363.07776169923</v>
      </c>
      <c r="D278">
        <f t="shared" si="100"/>
        <v>0.3</v>
      </c>
      <c r="E278" s="13">
        <f t="shared" si="88"/>
        <v>2.9285530376777613E-2</v>
      </c>
      <c r="F278" s="15">
        <f t="shared" si="101"/>
        <v>241074.85422154897</v>
      </c>
      <c r="G278" s="16">
        <f t="shared" si="102"/>
        <v>3.9187206140432942E-3</v>
      </c>
      <c r="H278" s="17">
        <f t="shared" si="89"/>
        <v>1793.5175064432133</v>
      </c>
      <c r="I278" s="17">
        <f t="shared" si="90"/>
        <v>783.51923601062015</v>
      </c>
      <c r="J278" s="2">
        <f t="shared" si="103"/>
        <v>944.70500076546602</v>
      </c>
      <c r="K278" s="2">
        <f t="shared" si="104"/>
        <v>3643.658034919566</v>
      </c>
      <c r="L278" s="15">
        <f>K278/(1-SUM(G$16:G278))</f>
        <v>7060.0049663858581</v>
      </c>
      <c r="M278" s="15">
        <f t="shared" si="105"/>
        <v>234014.84925516311</v>
      </c>
      <c r="N278" s="2">
        <f t="shared" si="91"/>
        <v>4588.3630356850317</v>
      </c>
      <c r="O278" s="3">
        <f t="shared" si="92"/>
        <v>5371.882271695652</v>
      </c>
      <c r="P278" s="3"/>
      <c r="Q278">
        <v>263</v>
      </c>
      <c r="R278" s="2">
        <v>792222.31616658624</v>
      </c>
      <c r="S278" s="2">
        <v>723852.89811714296</v>
      </c>
      <c r="T278" s="2">
        <v>446028.56529053987</v>
      </c>
      <c r="U278" s="2">
        <v>261837.23225728539</v>
      </c>
      <c r="V278" s="2">
        <v>147244.1488730525</v>
      </c>
      <c r="W278" s="2">
        <v>79549.691647528365</v>
      </c>
      <c r="X278" s="3">
        <f t="shared" si="93"/>
        <v>79549.691647528365</v>
      </c>
      <c r="Y278">
        <f t="shared" si="94"/>
        <v>300</v>
      </c>
      <c r="AA278" s="39">
        <f t="shared" si="106"/>
        <v>125363.07776174016</v>
      </c>
      <c r="AB278" s="3">
        <f t="shared" si="95"/>
        <v>4588.3630356850317</v>
      </c>
      <c r="AC278" s="46">
        <f t="shared" si="107"/>
        <v>783.51923601087594</v>
      </c>
      <c r="AD278" s="39">
        <f t="shared" si="108"/>
        <v>0</v>
      </c>
      <c r="AE278" s="3">
        <f t="shared" si="96"/>
        <v>0</v>
      </c>
      <c r="AF278" s="23">
        <f t="shared" si="109"/>
        <v>0</v>
      </c>
      <c r="AH278">
        <v>263</v>
      </c>
      <c r="AI278" s="3">
        <f t="shared" si="97"/>
        <v>5371.8822716959075</v>
      </c>
      <c r="AJ278" s="3">
        <f t="shared" si="98"/>
        <v>0</v>
      </c>
    </row>
    <row r="279" spans="2:36">
      <c r="B279">
        <v>264</v>
      </c>
      <c r="C279" s="3">
        <f t="shared" si="99"/>
        <v>120774.71472601419</v>
      </c>
      <c r="D279">
        <f t="shared" si="100"/>
        <v>0.3</v>
      </c>
      <c r="E279" s="13">
        <f t="shared" si="88"/>
        <v>2.9285530376777613E-2</v>
      </c>
      <c r="F279" s="15">
        <f t="shared" si="101"/>
        <v>234014.84925516311</v>
      </c>
      <c r="G279" s="16">
        <f t="shared" si="102"/>
        <v>3.9452536182008804E-3</v>
      </c>
      <c r="H279" s="17">
        <f t="shared" si="89"/>
        <v>1740.9933950269624</v>
      </c>
      <c r="I279" s="17">
        <f t="shared" si="90"/>
        <v>754.84196703758869</v>
      </c>
      <c r="J279" s="2">
        <f t="shared" si="103"/>
        <v>923.24793073666581</v>
      </c>
      <c r="K279" s="2">
        <f t="shared" si="104"/>
        <v>3509.9137715344536</v>
      </c>
      <c r="L279" s="15">
        <f>K279/(1-SUM(G$16:G279))</f>
        <v>6853.2489764825905</v>
      </c>
      <c r="M279" s="15">
        <f t="shared" si="105"/>
        <v>227161.6002786805</v>
      </c>
      <c r="N279" s="2">
        <f t="shared" si="91"/>
        <v>4433.1617022711198</v>
      </c>
      <c r="O279" s="3">
        <f t="shared" si="92"/>
        <v>5188.0036693087086</v>
      </c>
      <c r="P279" s="3"/>
      <c r="Q279">
        <v>264</v>
      </c>
      <c r="R279" s="2">
        <v>789607.72609086055</v>
      </c>
      <c r="S279" s="2">
        <v>720814.03357533109</v>
      </c>
      <c r="T279" s="2">
        <v>442294.87914207845</v>
      </c>
      <c r="U279" s="2">
        <v>258641.28776125115</v>
      </c>
      <c r="V279" s="2">
        <v>144908.49226911069</v>
      </c>
      <c r="W279" s="2">
        <v>78003.741124513617</v>
      </c>
      <c r="X279" s="3">
        <f t="shared" si="93"/>
        <v>78003.741124513617</v>
      </c>
      <c r="Y279">
        <f t="shared" si="94"/>
        <v>300</v>
      </c>
      <c r="AA279" s="39">
        <f t="shared" si="106"/>
        <v>120774.71472605513</v>
      </c>
      <c r="AB279" s="3">
        <f t="shared" si="95"/>
        <v>4433.1617022711198</v>
      </c>
      <c r="AC279" s="46">
        <f t="shared" si="107"/>
        <v>754.84196703784448</v>
      </c>
      <c r="AD279" s="39">
        <f t="shared" si="108"/>
        <v>0</v>
      </c>
      <c r="AE279" s="3">
        <f t="shared" si="96"/>
        <v>0</v>
      </c>
      <c r="AF279" s="23">
        <f t="shared" si="109"/>
        <v>0</v>
      </c>
      <c r="AH279">
        <v>264</v>
      </c>
      <c r="AI279" s="3">
        <f t="shared" si="97"/>
        <v>5188.0036693089642</v>
      </c>
      <c r="AJ279" s="3">
        <f t="shared" si="98"/>
        <v>0</v>
      </c>
    </row>
    <row r="280" spans="2:36">
      <c r="B280">
        <v>265</v>
      </c>
      <c r="C280" s="3">
        <f t="shared" si="99"/>
        <v>116341.55302374308</v>
      </c>
      <c r="D280">
        <f t="shared" si="100"/>
        <v>0.3</v>
      </c>
      <c r="E280" s="13">
        <f t="shared" si="88"/>
        <v>2.9285530376777613E-2</v>
      </c>
      <c r="F280" s="15">
        <f t="shared" si="101"/>
        <v>227161.6002786805</v>
      </c>
      <c r="G280" s="16">
        <f t="shared" si="102"/>
        <v>3.9719662729074488E-3</v>
      </c>
      <c r="H280" s="17">
        <f t="shared" si="89"/>
        <v>1690.007480071105</v>
      </c>
      <c r="I280" s="17">
        <f t="shared" si="90"/>
        <v>727.13470639839431</v>
      </c>
      <c r="J280" s="2">
        <f t="shared" si="103"/>
        <v>902.27821480660225</v>
      </c>
      <c r="K280" s="2">
        <f t="shared" si="104"/>
        <v>3380.7003890902879</v>
      </c>
      <c r="L280" s="15">
        <f>K280/(1-SUM(G$16:G280))</f>
        <v>6652.5479454022179</v>
      </c>
      <c r="M280" s="15">
        <f t="shared" si="105"/>
        <v>220509.05233327829</v>
      </c>
      <c r="N280" s="2">
        <f t="shared" si="91"/>
        <v>4282.9786038968905</v>
      </c>
      <c r="O280" s="3">
        <f t="shared" si="92"/>
        <v>5010.1133102952845</v>
      </c>
      <c r="P280" s="3"/>
      <c r="Q280">
        <v>265</v>
      </c>
      <c r="R280" s="2">
        <v>787007.41635811969</v>
      </c>
      <c r="S280" s="2">
        <v>717791.88743637782</v>
      </c>
      <c r="T280" s="2">
        <v>438590.69060708606</v>
      </c>
      <c r="U280" s="2">
        <v>255480.85073446494</v>
      </c>
      <c r="V280" s="2">
        <v>142606.65849047693</v>
      </c>
      <c r="W280" s="2">
        <v>76485.496454197782</v>
      </c>
      <c r="X280" s="3">
        <f t="shared" si="93"/>
        <v>76485.496454197782</v>
      </c>
      <c r="Y280">
        <f t="shared" si="94"/>
        <v>300</v>
      </c>
      <c r="AA280" s="39">
        <f t="shared" si="106"/>
        <v>116341.55302378401</v>
      </c>
      <c r="AB280" s="3">
        <f t="shared" si="95"/>
        <v>4282.9786038968905</v>
      </c>
      <c r="AC280" s="46">
        <f t="shared" si="107"/>
        <v>727.13470639865</v>
      </c>
      <c r="AD280" s="39">
        <f t="shared" si="108"/>
        <v>0</v>
      </c>
      <c r="AE280" s="3">
        <f t="shared" si="96"/>
        <v>0</v>
      </c>
      <c r="AF280" s="23">
        <f t="shared" si="109"/>
        <v>0</v>
      </c>
      <c r="AH280">
        <v>265</v>
      </c>
      <c r="AI280" s="3">
        <f t="shared" si="97"/>
        <v>5010.1133102955409</v>
      </c>
      <c r="AJ280" s="3">
        <f t="shared" si="98"/>
        <v>0</v>
      </c>
    </row>
    <row r="281" spans="2:36">
      <c r="B281">
        <v>266</v>
      </c>
      <c r="C281" s="3">
        <f t="shared" si="99"/>
        <v>112058.57441984619</v>
      </c>
      <c r="D281">
        <f t="shared" si="100"/>
        <v>0.3</v>
      </c>
      <c r="E281" s="13">
        <f t="shared" si="88"/>
        <v>2.9285530376777613E-2</v>
      </c>
      <c r="F281" s="15">
        <f t="shared" si="101"/>
        <v>220509.05233327829</v>
      </c>
      <c r="G281" s="16">
        <f t="shared" si="102"/>
        <v>3.998859794546927E-3</v>
      </c>
      <c r="H281" s="17">
        <f t="shared" si="89"/>
        <v>1640.514714676475</v>
      </c>
      <c r="I281" s="17">
        <f t="shared" si="90"/>
        <v>700.36609012403869</v>
      </c>
      <c r="J281" s="2">
        <f t="shared" si="103"/>
        <v>881.78478370919083</v>
      </c>
      <c r="K281" s="2">
        <f t="shared" si="104"/>
        <v>3255.8712500817046</v>
      </c>
      <c r="L281" s="15">
        <f>K281/(1-SUM(G$16:G281))</f>
        <v>6457.7245504641978</v>
      </c>
      <c r="M281" s="15">
        <f t="shared" si="105"/>
        <v>214051.3277828141</v>
      </c>
      <c r="N281" s="2">
        <f t="shared" si="91"/>
        <v>4137.6560337908959</v>
      </c>
      <c r="O281" s="3">
        <f t="shared" si="92"/>
        <v>4838.0221239149341</v>
      </c>
      <c r="P281" s="3"/>
      <c r="Q281">
        <v>266</v>
      </c>
      <c r="R281" s="2">
        <v>784421.32576015196</v>
      </c>
      <c r="S281" s="2">
        <v>714786.37545286817</v>
      </c>
      <c r="T281" s="2">
        <v>434915.76846737519</v>
      </c>
      <c r="U281" s="2">
        <v>252355.53853026318</v>
      </c>
      <c r="V281" s="2">
        <v>140338.17627599754</v>
      </c>
      <c r="W281" s="2">
        <v>74994.48032528453</v>
      </c>
      <c r="X281" s="3">
        <f t="shared" si="93"/>
        <v>74994.48032528453</v>
      </c>
      <c r="Y281">
        <f t="shared" si="94"/>
        <v>300</v>
      </c>
      <c r="AA281" s="39">
        <f t="shared" si="106"/>
        <v>112058.57441988713</v>
      </c>
      <c r="AB281" s="3">
        <f t="shared" si="95"/>
        <v>4137.6560337908959</v>
      </c>
      <c r="AC281" s="46">
        <f t="shared" si="107"/>
        <v>700.3660901242946</v>
      </c>
      <c r="AD281" s="39">
        <f t="shared" si="108"/>
        <v>0</v>
      </c>
      <c r="AE281" s="3">
        <f t="shared" si="96"/>
        <v>0</v>
      </c>
      <c r="AF281" s="23">
        <f t="shared" si="109"/>
        <v>0</v>
      </c>
      <c r="AH281">
        <v>266</v>
      </c>
      <c r="AI281" s="3">
        <f t="shared" si="97"/>
        <v>4838.0221239151906</v>
      </c>
      <c r="AJ281" s="3">
        <f t="shared" si="98"/>
        <v>0</v>
      </c>
    </row>
    <row r="282" spans="2:36">
      <c r="B282">
        <v>267</v>
      </c>
      <c r="C282" s="3">
        <f t="shared" si="99"/>
        <v>107920.91838605529</v>
      </c>
      <c r="D282">
        <f t="shared" si="100"/>
        <v>0.3</v>
      </c>
      <c r="E282" s="13">
        <f t="shared" si="88"/>
        <v>2.9285530376777613E-2</v>
      </c>
      <c r="F282" s="15">
        <f t="shared" si="101"/>
        <v>214051.3277828141</v>
      </c>
      <c r="G282" s="16">
        <f t="shared" si="102"/>
        <v>4.0259354077391719E-3</v>
      </c>
      <c r="H282" s="17">
        <f t="shared" si="89"/>
        <v>1592.4713711662405</v>
      </c>
      <c r="I282" s="17">
        <f t="shared" si="90"/>
        <v>674.50573991284557</v>
      </c>
      <c r="J282" s="2">
        <f t="shared" si="103"/>
        <v>861.75681959441476</v>
      </c>
      <c r="K282" s="2">
        <f t="shared" si="104"/>
        <v>3135.284328166932</v>
      </c>
      <c r="L282" s="15">
        <f>K282/(1-SUM(G$16:G282))</f>
        <v>6268.6066619767444</v>
      </c>
      <c r="M282" s="15">
        <f t="shared" si="105"/>
        <v>207782.72112083735</v>
      </c>
      <c r="N282" s="2">
        <f t="shared" si="91"/>
        <v>3997.041147761347</v>
      </c>
      <c r="O282" s="3">
        <f t="shared" si="92"/>
        <v>4671.5468876741925</v>
      </c>
      <c r="P282" s="3"/>
      <c r="Q282">
        <v>267</v>
      </c>
      <c r="R282" s="2">
        <v>781849.39338122983</v>
      </c>
      <c r="S282" s="2">
        <v>711797.41381343675</v>
      </c>
      <c r="T282" s="2">
        <v>431269.88331516273</v>
      </c>
      <c r="U282" s="2">
        <v>249264.97258154373</v>
      </c>
      <c r="V282" s="2">
        <v>138102.58081413858</v>
      </c>
      <c r="W282" s="2">
        <v>73530.223478142376</v>
      </c>
      <c r="X282" s="3">
        <f t="shared" si="93"/>
        <v>73530.223478142376</v>
      </c>
      <c r="Y282">
        <f t="shared" si="94"/>
        <v>300</v>
      </c>
      <c r="AA282" s="39">
        <f t="shared" si="106"/>
        <v>107920.91838609622</v>
      </c>
      <c r="AB282" s="3">
        <f t="shared" si="95"/>
        <v>3997.041147761347</v>
      </c>
      <c r="AC282" s="46">
        <f t="shared" si="107"/>
        <v>674.50573991310137</v>
      </c>
      <c r="AD282" s="39">
        <f t="shared" si="108"/>
        <v>0</v>
      </c>
      <c r="AE282" s="3">
        <f t="shared" si="96"/>
        <v>0</v>
      </c>
      <c r="AF282" s="23">
        <f t="shared" si="109"/>
        <v>0</v>
      </c>
      <c r="AH282">
        <v>267</v>
      </c>
      <c r="AI282" s="3">
        <f t="shared" si="97"/>
        <v>4671.546887674448</v>
      </c>
      <c r="AJ282" s="3">
        <f t="shared" si="98"/>
        <v>0</v>
      </c>
    </row>
    <row r="283" spans="2:36">
      <c r="B283">
        <v>268</v>
      </c>
      <c r="C283" s="3">
        <f t="shared" si="99"/>
        <v>103923.87723829394</v>
      </c>
      <c r="D283">
        <f t="shared" si="100"/>
        <v>0.3</v>
      </c>
      <c r="E283" s="13">
        <f t="shared" si="88"/>
        <v>2.9285530376777613E-2</v>
      </c>
      <c r="F283" s="15">
        <f t="shared" si="101"/>
        <v>207782.72112083735</v>
      </c>
      <c r="G283" s="16">
        <f t="shared" si="102"/>
        <v>4.0531943453957402E-3</v>
      </c>
      <c r="H283" s="17">
        <f t="shared" si="89"/>
        <v>1545.8350024517765</v>
      </c>
      <c r="I283" s="17">
        <f t="shared" si="90"/>
        <v>649.52423273933709</v>
      </c>
      <c r="J283" s="2">
        <f t="shared" si="103"/>
        <v>842.183750317918</v>
      </c>
      <c r="K283" s="2">
        <f t="shared" si="104"/>
        <v>3018.8020659318008</v>
      </c>
      <c r="L283" s="15">
        <f>K283/(1-SUM(G$16:G283))</f>
        <v>6085.0271911573836</v>
      </c>
      <c r="M283" s="15">
        <f t="shared" si="105"/>
        <v>201697.69392967995</v>
      </c>
      <c r="N283" s="2">
        <f t="shared" si="91"/>
        <v>3860.9858162497189</v>
      </c>
      <c r="O283" s="3">
        <f t="shared" si="92"/>
        <v>4510.5100489890556</v>
      </c>
      <c r="P283" s="3"/>
      <c r="Q283">
        <v>268</v>
      </c>
      <c r="R283" s="2">
        <v>779291.55859678192</v>
      </c>
      <c r="S283" s="2">
        <v>708824.91914053087</v>
      </c>
      <c r="T283" s="2">
        <v>427652.80753889744</v>
      </c>
      <c r="U283" s="2">
        <v>246208.77835744133</v>
      </c>
      <c r="V283" s="2">
        <v>135899.41365547956</v>
      </c>
      <c r="W283" s="2">
        <v>72092.26457057221</v>
      </c>
      <c r="X283" s="3">
        <f t="shared" si="93"/>
        <v>72092.26457057221</v>
      </c>
      <c r="Y283">
        <f t="shared" si="94"/>
        <v>300</v>
      </c>
      <c r="AA283" s="39">
        <f t="shared" si="106"/>
        <v>103923.87723833487</v>
      </c>
      <c r="AB283" s="3">
        <f t="shared" si="95"/>
        <v>3860.9858162497189</v>
      </c>
      <c r="AC283" s="46">
        <f t="shared" si="107"/>
        <v>649.52423273959289</v>
      </c>
      <c r="AD283" s="39">
        <f t="shared" si="108"/>
        <v>0</v>
      </c>
      <c r="AE283" s="3">
        <f t="shared" si="96"/>
        <v>0</v>
      </c>
      <c r="AF283" s="23">
        <f t="shared" si="109"/>
        <v>0</v>
      </c>
      <c r="AH283">
        <v>268</v>
      </c>
      <c r="AI283" s="3">
        <f t="shared" si="97"/>
        <v>4510.5100489893121</v>
      </c>
      <c r="AJ283" s="3">
        <f t="shared" si="98"/>
        <v>0</v>
      </c>
    </row>
    <row r="284" spans="2:36">
      <c r="B284">
        <v>269</v>
      </c>
      <c r="C284" s="3">
        <f t="shared" si="99"/>
        <v>100062.89142204422</v>
      </c>
      <c r="D284">
        <f t="shared" si="100"/>
        <v>0.3</v>
      </c>
      <c r="E284" s="13">
        <f t="shared" si="88"/>
        <v>2.9285530376777613E-2</v>
      </c>
      <c r="F284" s="15">
        <f t="shared" si="101"/>
        <v>201697.69392967995</v>
      </c>
      <c r="G284" s="16">
        <f t="shared" si="102"/>
        <v>4.0806378487760241E-3</v>
      </c>
      <c r="H284" s="17">
        <f t="shared" si="89"/>
        <v>1500.5644045299618</v>
      </c>
      <c r="I284" s="17">
        <f t="shared" si="90"/>
        <v>625.39307138777633</v>
      </c>
      <c r="J284" s="2">
        <f t="shared" si="103"/>
        <v>823.05524386029413</v>
      </c>
      <c r="K284" s="2">
        <f t="shared" si="104"/>
        <v>2906.2912369826395</v>
      </c>
      <c r="L284" s="15">
        <f>K284/(1-SUM(G$16:G284))</f>
        <v>5906.8239425072561</v>
      </c>
      <c r="M284" s="15">
        <f t="shared" si="105"/>
        <v>195790.86998717269</v>
      </c>
      <c r="N284" s="2">
        <f t="shared" si="91"/>
        <v>3729.3464808429335</v>
      </c>
      <c r="O284" s="3">
        <f t="shared" si="92"/>
        <v>4354.7395522307097</v>
      </c>
      <c r="P284" s="3"/>
      <c r="Q284">
        <v>269</v>
      </c>
      <c r="R284" s="2">
        <v>776747.76107206987</v>
      </c>
      <c r="S284" s="2">
        <v>705868.80848818249</v>
      </c>
      <c r="T284" s="2">
        <v>424064.31530919753</v>
      </c>
      <c r="U284" s="2">
        <v>243186.58532046134</v>
      </c>
      <c r="V284" s="2">
        <v>133728.222626389</v>
      </c>
      <c r="W284" s="2">
        <v>70680.150045797636</v>
      </c>
      <c r="X284" s="3">
        <f t="shared" si="93"/>
        <v>70680.150045797636</v>
      </c>
      <c r="Y284">
        <f t="shared" si="94"/>
        <v>300</v>
      </c>
      <c r="AA284" s="39">
        <f t="shared" si="106"/>
        <v>100062.89142208514</v>
      </c>
      <c r="AB284" s="3">
        <f t="shared" si="95"/>
        <v>3729.3464808429335</v>
      </c>
      <c r="AC284" s="46">
        <f t="shared" si="107"/>
        <v>625.39307138803213</v>
      </c>
      <c r="AD284" s="39">
        <f t="shared" si="108"/>
        <v>0</v>
      </c>
      <c r="AE284" s="3">
        <f t="shared" si="96"/>
        <v>0</v>
      </c>
      <c r="AF284" s="23">
        <f t="shared" si="109"/>
        <v>0</v>
      </c>
      <c r="AH284">
        <v>269</v>
      </c>
      <c r="AI284" s="3">
        <f t="shared" si="97"/>
        <v>4354.7395522309653</v>
      </c>
      <c r="AJ284" s="3">
        <f t="shared" si="98"/>
        <v>0</v>
      </c>
    </row>
    <row r="285" spans="2:36">
      <c r="B285">
        <v>270</v>
      </c>
      <c r="C285" s="3">
        <f t="shared" si="99"/>
        <v>96333.544941201297</v>
      </c>
      <c r="D285">
        <f t="shared" si="100"/>
        <v>0.3</v>
      </c>
      <c r="E285" s="13">
        <f t="shared" si="88"/>
        <v>2.9285530376777613E-2</v>
      </c>
      <c r="F285" s="15">
        <f t="shared" si="101"/>
        <v>195790.86998717269</v>
      </c>
      <c r="G285" s="16">
        <f t="shared" si="102"/>
        <v>4.1082671675437788E-3</v>
      </c>
      <c r="H285" s="17">
        <f t="shared" si="89"/>
        <v>1456.6195800787614</v>
      </c>
      <c r="I285" s="17">
        <f t="shared" si="90"/>
        <v>602.08465588250806</v>
      </c>
      <c r="J285" s="2">
        <f t="shared" si="103"/>
        <v>804.36120287313418</v>
      </c>
      <c r="K285" s="2">
        <f t="shared" si="104"/>
        <v>2797.6228122375796</v>
      </c>
      <c r="L285" s="15">
        <f>K285/(1-SUM(G$16:G285))</f>
        <v>5733.839470508713</v>
      </c>
      <c r="M285" s="15">
        <f t="shared" si="105"/>
        <v>190057.03051666397</v>
      </c>
      <c r="N285" s="2">
        <f t="shared" si="91"/>
        <v>3601.9840151107137</v>
      </c>
      <c r="O285" s="3">
        <f t="shared" si="92"/>
        <v>4204.0686709932215</v>
      </c>
      <c r="P285" s="3"/>
      <c r="Q285">
        <v>270</v>
      </c>
      <c r="R285" s="2">
        <v>774217.94076087303</v>
      </c>
      <c r="S285" s="2">
        <v>702928.99933979451</v>
      </c>
      <c r="T285" s="2">
        <v>420504.18256489898</v>
      </c>
      <c r="U285" s="2">
        <v>240198.02688406879</v>
      </c>
      <c r="V285" s="2">
        <v>131588.56174386642</v>
      </c>
      <c r="W285" s="2">
        <v>69293.434002641268</v>
      </c>
      <c r="X285" s="3">
        <f t="shared" si="93"/>
        <v>69293.434002641268</v>
      </c>
      <c r="Y285">
        <f t="shared" si="94"/>
        <v>300</v>
      </c>
      <c r="AA285" s="39">
        <f t="shared" si="106"/>
        <v>96333.544941242217</v>
      </c>
      <c r="AB285" s="3">
        <f t="shared" si="95"/>
        <v>3601.9840151107137</v>
      </c>
      <c r="AC285" s="46">
        <f t="shared" si="107"/>
        <v>602.08465588276385</v>
      </c>
      <c r="AD285" s="39">
        <f t="shared" si="108"/>
        <v>0</v>
      </c>
      <c r="AE285" s="3">
        <f t="shared" si="96"/>
        <v>0</v>
      </c>
      <c r="AF285" s="23">
        <f t="shared" si="109"/>
        <v>0</v>
      </c>
      <c r="AH285">
        <v>270</v>
      </c>
      <c r="AI285" s="3">
        <f t="shared" si="97"/>
        <v>4204.068670993478</v>
      </c>
      <c r="AJ285" s="3">
        <f t="shared" si="98"/>
        <v>0</v>
      </c>
    </row>
    <row r="286" spans="2:36">
      <c r="B286">
        <v>271</v>
      </c>
      <c r="C286" s="3">
        <f t="shared" si="99"/>
        <v>92731.560926090591</v>
      </c>
      <c r="D286">
        <f t="shared" si="100"/>
        <v>0.3</v>
      </c>
      <c r="E286" s="13">
        <f t="shared" si="88"/>
        <v>2.9285530376777613E-2</v>
      </c>
      <c r="F286" s="15">
        <f t="shared" si="101"/>
        <v>190057.03051666397</v>
      </c>
      <c r="G286" s="16">
        <f t="shared" si="102"/>
        <v>4.1360835598240235E-3</v>
      </c>
      <c r="H286" s="17">
        <f t="shared" si="89"/>
        <v>1413.9617031189287</v>
      </c>
      <c r="I286" s="17">
        <f t="shared" si="90"/>
        <v>579.57225578806617</v>
      </c>
      <c r="J286" s="2">
        <f t="shared" si="103"/>
        <v>786.09175934894665</v>
      </c>
      <c r="K286" s="2">
        <f t="shared" si="104"/>
        <v>2692.671830289682</v>
      </c>
      <c r="L286" s="15">
        <f>K286/(1-SUM(G$16:G286))</f>
        <v>5565.9209405195952</v>
      </c>
      <c r="M286" s="15">
        <f t="shared" si="105"/>
        <v>184491.10957614437</v>
      </c>
      <c r="N286" s="2">
        <f t="shared" si="91"/>
        <v>3478.7635896386287</v>
      </c>
      <c r="O286" s="3">
        <f t="shared" si="92"/>
        <v>4058.335845426695</v>
      </c>
      <c r="P286" s="3"/>
      <c r="Q286">
        <v>271</v>
      </c>
      <c r="R286" s="2">
        <v>771702.03790417674</v>
      </c>
      <c r="S286" s="2">
        <v>700005.40960593545</v>
      </c>
      <c r="T286" s="2">
        <v>416972.18699921272</v>
      </c>
      <c r="U286" s="2">
        <v>237242.74037072691</v>
      </c>
      <c r="V286" s="2">
        <v>129479.99113153477</v>
      </c>
      <c r="W286" s="2">
        <v>67931.678067851288</v>
      </c>
      <c r="X286" s="3">
        <f t="shared" si="93"/>
        <v>67931.678067851288</v>
      </c>
      <c r="Y286">
        <f t="shared" si="94"/>
        <v>300</v>
      </c>
      <c r="AA286" s="39">
        <f t="shared" si="106"/>
        <v>92731.560926131497</v>
      </c>
      <c r="AB286" s="3">
        <f t="shared" si="95"/>
        <v>3478.7635896386287</v>
      </c>
      <c r="AC286" s="46">
        <f t="shared" si="107"/>
        <v>579.57225578832185</v>
      </c>
      <c r="AD286" s="39">
        <f t="shared" si="108"/>
        <v>0</v>
      </c>
      <c r="AE286" s="3">
        <f t="shared" si="96"/>
        <v>0</v>
      </c>
      <c r="AF286" s="23">
        <f t="shared" si="109"/>
        <v>0</v>
      </c>
      <c r="AH286">
        <v>271</v>
      </c>
      <c r="AI286" s="3">
        <f t="shared" si="97"/>
        <v>4058.3358454269505</v>
      </c>
      <c r="AJ286" s="3">
        <f t="shared" si="98"/>
        <v>0</v>
      </c>
    </row>
    <row r="287" spans="2:36">
      <c r="B287">
        <v>272</v>
      </c>
      <c r="C287" s="3">
        <f t="shared" si="99"/>
        <v>89252.797336451971</v>
      </c>
      <c r="D287">
        <f t="shared" si="100"/>
        <v>0.3</v>
      </c>
      <c r="E287" s="13">
        <f t="shared" si="88"/>
        <v>2.9285530376777613E-2</v>
      </c>
      <c r="F287" s="15">
        <f t="shared" si="101"/>
        <v>184491.10957614437</v>
      </c>
      <c r="G287" s="16">
        <f t="shared" si="102"/>
        <v>4.1640882922603329E-3</v>
      </c>
      <c r="H287" s="17">
        <f t="shared" si="89"/>
        <v>1372.5530847106115</v>
      </c>
      <c r="I287" s="17">
        <f t="shared" si="90"/>
        <v>557.8299833528248</v>
      </c>
      <c r="J287" s="2">
        <f t="shared" si="103"/>
        <v>768.23726941214102</v>
      </c>
      <c r="K287" s="2">
        <f t="shared" si="104"/>
        <v>2591.3172717190982</v>
      </c>
      <c r="L287" s="15">
        <f>K287/(1-SUM(G$16:G287))</f>
        <v>5402.9199937412977</v>
      </c>
      <c r="M287" s="15">
        <f t="shared" si="105"/>
        <v>179088.18958240308</v>
      </c>
      <c r="N287" s="2">
        <f t="shared" si="91"/>
        <v>3359.5545411312391</v>
      </c>
      <c r="O287" s="3">
        <f t="shared" si="92"/>
        <v>3917.3845244840641</v>
      </c>
      <c r="P287" s="3"/>
      <c r="Q287">
        <v>272</v>
      </c>
      <c r="R287" s="2">
        <v>769199.99302886939</v>
      </c>
      <c r="S287" s="2">
        <v>697097.95762214786</v>
      </c>
      <c r="T287" s="2">
        <v>413468.1080459904</v>
      </c>
      <c r="U287" s="2">
        <v>234320.3669703808</v>
      </c>
      <c r="V287" s="2">
        <v>127402.07693676795</v>
      </c>
      <c r="W287" s="2">
        <v>66594.451270542486</v>
      </c>
      <c r="X287" s="3">
        <f t="shared" si="93"/>
        <v>66594.451270542486</v>
      </c>
      <c r="Y287">
        <f t="shared" si="94"/>
        <v>300</v>
      </c>
      <c r="AA287" s="39">
        <f t="shared" si="106"/>
        <v>89252.797336492862</v>
      </c>
      <c r="AB287" s="3">
        <f t="shared" si="95"/>
        <v>3359.5545411312391</v>
      </c>
      <c r="AC287" s="46">
        <f t="shared" si="107"/>
        <v>557.82998335308037</v>
      </c>
      <c r="AD287" s="39">
        <f t="shared" si="108"/>
        <v>0</v>
      </c>
      <c r="AE287" s="3">
        <f t="shared" si="96"/>
        <v>0</v>
      </c>
      <c r="AF287" s="23">
        <f t="shared" si="109"/>
        <v>0</v>
      </c>
      <c r="AH287">
        <v>272</v>
      </c>
      <c r="AI287" s="3">
        <f t="shared" si="97"/>
        <v>3917.3845244843196</v>
      </c>
      <c r="AJ287" s="3">
        <f t="shared" si="98"/>
        <v>0</v>
      </c>
    </row>
    <row r="288" spans="2:36">
      <c r="B288">
        <v>273</v>
      </c>
      <c r="C288" s="3">
        <f t="shared" si="99"/>
        <v>85893.242795320723</v>
      </c>
      <c r="D288">
        <f t="shared" si="100"/>
        <v>0.3</v>
      </c>
      <c r="E288" s="13">
        <f t="shared" si="88"/>
        <v>2.9285530376777613E-2</v>
      </c>
      <c r="F288" s="15">
        <f t="shared" si="101"/>
        <v>179088.18958240308</v>
      </c>
      <c r="G288" s="16">
        <f t="shared" si="102"/>
        <v>4.1922826400725127E-3</v>
      </c>
      <c r="H288" s="17">
        <f t="shared" si="89"/>
        <v>1332.3571396545517</v>
      </c>
      <c r="I288" s="17">
        <f t="shared" si="90"/>
        <v>536.83276747075445</v>
      </c>
      <c r="J288" s="2">
        <f t="shared" si="103"/>
        <v>750.78830822832344</v>
      </c>
      <c r="K288" s="2">
        <f t="shared" si="104"/>
        <v>2493.4419372351499</v>
      </c>
      <c r="L288" s="15">
        <f>K288/(1-SUM(G$16:G288))</f>
        <v>5244.6926161413203</v>
      </c>
      <c r="M288" s="15">
        <f t="shared" si="105"/>
        <v>173843.49696626177</v>
      </c>
      <c r="N288" s="2">
        <f t="shared" si="91"/>
        <v>3244.2302454634732</v>
      </c>
      <c r="O288" s="3">
        <f t="shared" si="92"/>
        <v>3781.0630129342276</v>
      </c>
      <c r="P288" s="3"/>
      <c r="Q288">
        <v>273</v>
      </c>
      <c r="R288" s="2">
        <v>766711.74694644334</v>
      </c>
      <c r="S288" s="2">
        <v>694206.56214676693</v>
      </c>
      <c r="T288" s="2">
        <v>409991.72686609748</v>
      </c>
      <c r="U288" s="2">
        <v>231430.55169938118</v>
      </c>
      <c r="V288" s="2">
        <v>125354.39124893793</v>
      </c>
      <c r="W288" s="2">
        <v>65281.329918717027</v>
      </c>
      <c r="X288" s="3">
        <f t="shared" si="93"/>
        <v>65281.329918717027</v>
      </c>
      <c r="Y288">
        <f t="shared" si="94"/>
        <v>300</v>
      </c>
      <c r="AA288" s="39">
        <f t="shared" si="106"/>
        <v>85893.242795361628</v>
      </c>
      <c r="AB288" s="3">
        <f t="shared" si="95"/>
        <v>3244.2302454634732</v>
      </c>
      <c r="AC288" s="46">
        <f t="shared" si="107"/>
        <v>536.83276747101013</v>
      </c>
      <c r="AD288" s="39">
        <f t="shared" si="108"/>
        <v>0</v>
      </c>
      <c r="AE288" s="3">
        <f t="shared" si="96"/>
        <v>0</v>
      </c>
      <c r="AF288" s="23">
        <f t="shared" si="109"/>
        <v>0</v>
      </c>
      <c r="AH288">
        <v>273</v>
      </c>
      <c r="AI288" s="3">
        <f t="shared" si="97"/>
        <v>3781.0630129344836</v>
      </c>
      <c r="AJ288" s="3">
        <f t="shared" si="98"/>
        <v>0</v>
      </c>
    </row>
    <row r="289" spans="2:36">
      <c r="B289">
        <v>274</v>
      </c>
      <c r="C289" s="3">
        <f t="shared" si="99"/>
        <v>82649.012549857245</v>
      </c>
      <c r="D289">
        <f t="shared" si="100"/>
        <v>0.3</v>
      </c>
      <c r="E289" s="13">
        <f t="shared" si="88"/>
        <v>2.9285530376777613E-2</v>
      </c>
      <c r="F289" s="15">
        <f t="shared" si="101"/>
        <v>173843.49696626177</v>
      </c>
      <c r="G289" s="16">
        <f t="shared" si="102"/>
        <v>4.2206678871146708E-3</v>
      </c>
      <c r="H289" s="17">
        <f t="shared" si="89"/>
        <v>1293.3383541684539</v>
      </c>
      <c r="I289" s="17">
        <f t="shared" si="90"/>
        <v>516.55632843660771</v>
      </c>
      <c r="J289" s="2">
        <f t="shared" si="103"/>
        <v>733.73566502921767</v>
      </c>
      <c r="K289" s="2">
        <f t="shared" si="104"/>
        <v>2398.9323295327804</v>
      </c>
      <c r="L289" s="15">
        <f>K289/(1-SUM(G$16:G289))</f>
        <v>5091.0990112144855</v>
      </c>
      <c r="M289" s="15">
        <f t="shared" si="105"/>
        <v>168752.39795504729</v>
      </c>
      <c r="N289" s="2">
        <f t="shared" si="91"/>
        <v>3132.6679945619981</v>
      </c>
      <c r="O289" s="3">
        <f t="shared" si="92"/>
        <v>3649.2243229986057</v>
      </c>
      <c r="P289" s="3"/>
      <c r="Q289">
        <v>274</v>
      </c>
      <c r="R289" s="2">
        <v>764237.24075170362</v>
      </c>
      <c r="S289" s="2">
        <v>691331.14235875045</v>
      </c>
      <c r="T289" s="2">
        <v>406542.82633389288</v>
      </c>
      <c r="U289" s="2">
        <v>228572.94335984407</v>
      </c>
      <c r="V289" s="2">
        <v>123336.51201876666</v>
      </c>
      <c r="W289" s="2">
        <v>63991.897477830666</v>
      </c>
      <c r="X289" s="3">
        <f t="shared" si="93"/>
        <v>63991.897477830666</v>
      </c>
      <c r="Y289">
        <f t="shared" si="94"/>
        <v>300</v>
      </c>
      <c r="AA289" s="39">
        <f t="shared" si="106"/>
        <v>82649.012549898151</v>
      </c>
      <c r="AB289" s="3">
        <f t="shared" si="95"/>
        <v>3132.6679945619981</v>
      </c>
      <c r="AC289" s="46">
        <f t="shared" si="107"/>
        <v>516.5563284368634</v>
      </c>
      <c r="AD289" s="39">
        <f t="shared" si="108"/>
        <v>0</v>
      </c>
      <c r="AE289" s="3">
        <f t="shared" si="96"/>
        <v>0</v>
      </c>
      <c r="AF289" s="23">
        <f t="shared" si="109"/>
        <v>0</v>
      </c>
      <c r="AH289">
        <v>274</v>
      </c>
      <c r="AI289" s="3">
        <f t="shared" si="97"/>
        <v>3649.2243229988617</v>
      </c>
      <c r="AJ289" s="3">
        <f t="shared" si="98"/>
        <v>0</v>
      </c>
    </row>
    <row r="290" spans="2:36">
      <c r="B290">
        <v>275</v>
      </c>
      <c r="C290" s="3">
        <f t="shared" si="99"/>
        <v>79516.344555295247</v>
      </c>
      <c r="D290">
        <f t="shared" si="100"/>
        <v>0.3</v>
      </c>
      <c r="E290" s="13">
        <f t="shared" si="88"/>
        <v>2.9285530376777613E-2</v>
      </c>
      <c r="F290" s="15">
        <f t="shared" si="101"/>
        <v>168752.39795504729</v>
      </c>
      <c r="G290" s="16">
        <f t="shared" si="102"/>
        <v>4.2492453259336763E-3</v>
      </c>
      <c r="H290" s="17">
        <f t="shared" si="89"/>
        <v>1255.4622545099739</v>
      </c>
      <c r="I290" s="17">
        <f t="shared" si="90"/>
        <v>496.97715347059528</v>
      </c>
      <c r="J290" s="2">
        <f t="shared" si="103"/>
        <v>717.07033825058431</v>
      </c>
      <c r="K290" s="2">
        <f t="shared" si="104"/>
        <v>2307.6785387512905</v>
      </c>
      <c r="L290" s="15">
        <f>K290/(1-SUM(G$16:G290))</f>
        <v>4942.0034764704151</v>
      </c>
      <c r="M290" s="15">
        <f t="shared" si="105"/>
        <v>163810.39447857687</v>
      </c>
      <c r="N290" s="2">
        <f t="shared" si="91"/>
        <v>3024.7488770018749</v>
      </c>
      <c r="O290" s="3">
        <f t="shared" si="92"/>
        <v>3521.72603047247</v>
      </c>
      <c r="P290" s="3"/>
      <c r="Q290">
        <v>275</v>
      </c>
      <c r="R290" s="2">
        <v>761776.41582148161</v>
      </c>
      <c r="S290" s="2">
        <v>688471.6178555201</v>
      </c>
      <c r="T290" s="2">
        <v>403121.19102381496</v>
      </c>
      <c r="U290" s="2">
        <v>225747.19449944119</v>
      </c>
      <c r="V290" s="2">
        <v>121348.02297876752</v>
      </c>
      <c r="W290" s="2">
        <v>62725.7444513706</v>
      </c>
      <c r="X290" s="3">
        <f t="shared" si="93"/>
        <v>62725.7444513706</v>
      </c>
      <c r="Y290">
        <f t="shared" si="94"/>
        <v>300</v>
      </c>
      <c r="AA290" s="39">
        <f t="shared" si="106"/>
        <v>79516.344555336153</v>
      </c>
      <c r="AB290" s="3">
        <f t="shared" si="95"/>
        <v>3024.7488770018749</v>
      </c>
      <c r="AC290" s="46">
        <f t="shared" si="107"/>
        <v>496.97715347085091</v>
      </c>
      <c r="AD290" s="39">
        <f t="shared" si="108"/>
        <v>0</v>
      </c>
      <c r="AE290" s="3">
        <f t="shared" si="96"/>
        <v>0</v>
      </c>
      <c r="AF290" s="23">
        <f t="shared" si="109"/>
        <v>0</v>
      </c>
      <c r="AH290">
        <v>275</v>
      </c>
      <c r="AI290" s="3">
        <f t="shared" si="97"/>
        <v>3521.7260304727261</v>
      </c>
      <c r="AJ290" s="3">
        <f t="shared" si="98"/>
        <v>0</v>
      </c>
    </row>
    <row r="291" spans="2:36">
      <c r="B291">
        <v>276</v>
      </c>
      <c r="C291" s="3">
        <f t="shared" si="99"/>
        <v>76491.595678293364</v>
      </c>
      <c r="D291">
        <f t="shared" si="100"/>
        <v>0.3</v>
      </c>
      <c r="E291" s="13">
        <f t="shared" si="88"/>
        <v>2.9285530376777613E-2</v>
      </c>
      <c r="F291" s="15">
        <f t="shared" si="101"/>
        <v>163810.39447857687</v>
      </c>
      <c r="G291" s="16">
        <f t="shared" si="102"/>
        <v>4.2780162578280202E-3</v>
      </c>
      <c r="H291" s="17">
        <f t="shared" si="89"/>
        <v>1218.695376518596</v>
      </c>
      <c r="I291" s="17">
        <f t="shared" si="90"/>
        <v>478.07247298933356</v>
      </c>
      <c r="J291" s="2">
        <f t="shared" si="103"/>
        <v>700.78353078057319</v>
      </c>
      <c r="K291" s="2">
        <f t="shared" si="104"/>
        <v>2219.5741314266315</v>
      </c>
      <c r="L291" s="15">
        <f>K291/(1-SUM(G$16:G291))</f>
        <v>4797.2742835381341</v>
      </c>
      <c r="M291" s="15">
        <f t="shared" si="105"/>
        <v>159013.12019503873</v>
      </c>
      <c r="N291" s="2">
        <f t="shared" si="91"/>
        <v>2920.3576622072046</v>
      </c>
      <c r="O291" s="3">
        <f t="shared" si="92"/>
        <v>3398.4301351965382</v>
      </c>
      <c r="P291" s="3"/>
      <c r="Q291">
        <v>276</v>
      </c>
      <c r="R291" s="2">
        <v>759329.21381335496</v>
      </c>
      <c r="S291" s="2">
        <v>685627.90865081362</v>
      </c>
      <c r="T291" s="2">
        <v>399726.60719707224</v>
      </c>
      <c r="U291" s="2">
        <v>222952.96137161698</v>
      </c>
      <c r="V291" s="2">
        <v>119388.51356476202</v>
      </c>
      <c r="W291" s="2">
        <v>61482.468263411763</v>
      </c>
      <c r="X291" s="3">
        <f t="shared" si="93"/>
        <v>61482.468263411763</v>
      </c>
      <c r="Y291">
        <f t="shared" si="94"/>
        <v>300</v>
      </c>
      <c r="AA291" s="39">
        <f t="shared" si="106"/>
        <v>76491.595678334284</v>
      </c>
      <c r="AB291" s="3">
        <f t="shared" si="95"/>
        <v>2920.3576622072046</v>
      </c>
      <c r="AC291" s="46">
        <f t="shared" si="107"/>
        <v>478.07247298958924</v>
      </c>
      <c r="AD291" s="39">
        <f t="shared" si="108"/>
        <v>0</v>
      </c>
      <c r="AE291" s="3">
        <f t="shared" si="96"/>
        <v>0</v>
      </c>
      <c r="AF291" s="23">
        <f t="shared" si="109"/>
        <v>0</v>
      </c>
      <c r="AH291">
        <v>276</v>
      </c>
      <c r="AI291" s="3">
        <f t="shared" si="97"/>
        <v>3398.4301351967938</v>
      </c>
      <c r="AJ291" s="3">
        <f t="shared" si="98"/>
        <v>0</v>
      </c>
    </row>
    <row r="292" spans="2:36">
      <c r="B292">
        <v>277</v>
      </c>
      <c r="C292" s="3">
        <f t="shared" si="99"/>
        <v>73571.23801608615</v>
      </c>
      <c r="D292">
        <f t="shared" si="100"/>
        <v>0.3</v>
      </c>
      <c r="E292" s="13">
        <f t="shared" si="88"/>
        <v>2.9285530376777613E-2</v>
      </c>
      <c r="F292" s="15">
        <f t="shared" si="101"/>
        <v>159013.12019503873</v>
      </c>
      <c r="G292" s="16">
        <f t="shared" si="102"/>
        <v>4.3069819929070644E-3</v>
      </c>
      <c r="H292" s="17">
        <f t="shared" si="89"/>
        <v>1183.0052360494938</v>
      </c>
      <c r="I292" s="17">
        <f t="shared" si="90"/>
        <v>459.82023760053841</v>
      </c>
      <c r="J292" s="2">
        <f t="shared" si="103"/>
        <v>684.86664531599854</v>
      </c>
      <c r="K292" s="2">
        <f t="shared" si="104"/>
        <v>2134.5160428317836</v>
      </c>
      <c r="L292" s="15">
        <f>K292/(1-SUM(G$16:G292))</f>
        <v>4656.7835617818801</v>
      </c>
      <c r="M292" s="15">
        <f t="shared" si="105"/>
        <v>154356.33663325684</v>
      </c>
      <c r="N292" s="2">
        <f t="shared" si="91"/>
        <v>2819.3826881477821</v>
      </c>
      <c r="O292" s="3">
        <f t="shared" si="92"/>
        <v>3279.2029257483205</v>
      </c>
      <c r="P292" s="3"/>
      <c r="Q292">
        <v>277</v>
      </c>
      <c r="R292" s="2">
        <v>756895.57666437316</v>
      </c>
      <c r="S292" s="2">
        <v>682799.93517254805</v>
      </c>
      <c r="T292" s="2">
        <v>396358.86278843798</v>
      </c>
      <c r="U292" s="2">
        <v>220189.90389622748</v>
      </c>
      <c r="V292" s="2">
        <v>117457.57883845679</v>
      </c>
      <c r="W292" s="2">
        <v>60261.673143119035</v>
      </c>
      <c r="X292" s="3">
        <f t="shared" si="93"/>
        <v>60261.673143119035</v>
      </c>
      <c r="Y292">
        <f t="shared" si="94"/>
        <v>300</v>
      </c>
      <c r="AA292" s="39">
        <f t="shared" si="106"/>
        <v>73571.238016127085</v>
      </c>
      <c r="AB292" s="3">
        <f t="shared" si="95"/>
        <v>2819.3826881477821</v>
      </c>
      <c r="AC292" s="46">
        <f t="shared" si="107"/>
        <v>459.82023760079431</v>
      </c>
      <c r="AD292" s="39">
        <f t="shared" si="108"/>
        <v>0</v>
      </c>
      <c r="AE292" s="3">
        <f t="shared" si="96"/>
        <v>0</v>
      </c>
      <c r="AF292" s="23">
        <f t="shared" si="109"/>
        <v>0</v>
      </c>
      <c r="AH292">
        <v>277</v>
      </c>
      <c r="AI292" s="3">
        <f t="shared" si="97"/>
        <v>3279.2029257485765</v>
      </c>
      <c r="AJ292" s="3">
        <f t="shared" si="98"/>
        <v>0</v>
      </c>
    </row>
    <row r="293" spans="2:36">
      <c r="B293">
        <v>278</v>
      </c>
      <c r="C293" s="3">
        <f t="shared" si="99"/>
        <v>70751.855327938363</v>
      </c>
      <c r="D293">
        <f t="shared" si="100"/>
        <v>0.3</v>
      </c>
      <c r="E293" s="13">
        <f t="shared" si="88"/>
        <v>2.9285530376777613E-2</v>
      </c>
      <c r="F293" s="15">
        <f t="shared" si="101"/>
        <v>154356.33663325684</v>
      </c>
      <c r="G293" s="16">
        <f t="shared" si="102"/>
        <v>4.3361438501507057E-3</v>
      </c>
      <c r="H293" s="17">
        <f t="shared" si="89"/>
        <v>1148.3603002732502</v>
      </c>
      <c r="I293" s="17">
        <f t="shared" si="90"/>
        <v>442.19909579961472</v>
      </c>
      <c r="J293" s="2">
        <f t="shared" si="103"/>
        <v>669.31127982408873</v>
      </c>
      <c r="K293" s="2">
        <f t="shared" si="104"/>
        <v>2052.4044726029056</v>
      </c>
      <c r="L293" s="15">
        <f>K293/(1-SUM(G$16:G293))</f>
        <v>4520.4071853252735</v>
      </c>
      <c r="M293" s="15">
        <f t="shared" si="105"/>
        <v>149835.92944793156</v>
      </c>
      <c r="N293" s="2">
        <f t="shared" si="91"/>
        <v>2721.7157524269942</v>
      </c>
      <c r="O293" s="3">
        <f t="shared" si="92"/>
        <v>3163.9148482266091</v>
      </c>
      <c r="P293" s="3"/>
      <c r="Q293">
        <v>278</v>
      </c>
      <c r="R293" s="2">
        <v>754475.4465897897</v>
      </c>
      <c r="S293" s="2">
        <v>679987.61826069443</v>
      </c>
      <c r="T293" s="2">
        <v>393017.74739314872</v>
      </c>
      <c r="U293" s="2">
        <v>217457.68562059663</v>
      </c>
      <c r="V293" s="2">
        <v>115554.81941106704</v>
      </c>
      <c r="W293" s="2">
        <v>59062.970011163103</v>
      </c>
      <c r="X293" s="3">
        <f t="shared" si="93"/>
        <v>59062.970011163103</v>
      </c>
      <c r="Y293">
        <f t="shared" si="94"/>
        <v>300</v>
      </c>
      <c r="AA293" s="39">
        <f t="shared" si="106"/>
        <v>70751.855327979298</v>
      </c>
      <c r="AB293" s="3">
        <f t="shared" si="95"/>
        <v>2721.7157524269942</v>
      </c>
      <c r="AC293" s="46">
        <f t="shared" si="107"/>
        <v>442.19909579987058</v>
      </c>
      <c r="AD293" s="39">
        <f t="shared" si="108"/>
        <v>0</v>
      </c>
      <c r="AE293" s="3">
        <f t="shared" si="96"/>
        <v>0</v>
      </c>
      <c r="AF293" s="23">
        <f t="shared" si="109"/>
        <v>0</v>
      </c>
      <c r="AH293">
        <v>278</v>
      </c>
      <c r="AI293" s="3">
        <f t="shared" si="97"/>
        <v>3163.9148482268647</v>
      </c>
      <c r="AJ293" s="3">
        <f t="shared" si="98"/>
        <v>0</v>
      </c>
    </row>
    <row r="294" spans="2:36">
      <c r="B294">
        <v>279</v>
      </c>
      <c r="C294" s="3">
        <f t="shared" si="99"/>
        <v>68030.139575511363</v>
      </c>
      <c r="D294">
        <f t="shared" si="100"/>
        <v>0.3</v>
      </c>
      <c r="E294" s="13">
        <f t="shared" si="88"/>
        <v>2.9285530376777613E-2</v>
      </c>
      <c r="F294" s="15">
        <f t="shared" si="101"/>
        <v>149835.92944793156</v>
      </c>
      <c r="G294" s="16">
        <f t="shared" si="102"/>
        <v>4.3655031574694348E-3</v>
      </c>
      <c r="H294" s="17">
        <f t="shared" si="89"/>
        <v>1114.7299598160835</v>
      </c>
      <c r="I294" s="17">
        <f t="shared" si="90"/>
        <v>425.18837234694598</v>
      </c>
      <c r="J294" s="2">
        <f t="shared" si="103"/>
        <v>654.10922310731269</v>
      </c>
      <c r="K294" s="2">
        <f t="shared" si="104"/>
        <v>1973.1427835520192</v>
      </c>
      <c r="L294" s="15">
        <f>K294/(1-SUM(G$16:G294))</f>
        <v>4388.0246633840643</v>
      </c>
      <c r="M294" s="15">
        <f t="shared" si="105"/>
        <v>145447.90478454749</v>
      </c>
      <c r="N294" s="2">
        <f t="shared" si="91"/>
        <v>2627.252006659332</v>
      </c>
      <c r="O294" s="3">
        <f t="shared" si="92"/>
        <v>3052.4403790062779</v>
      </c>
      <c r="P294" s="3"/>
      <c r="Q294">
        <v>279</v>
      </c>
      <c r="R294" s="2">
        <v>752068.76608179999</v>
      </c>
      <c r="S294" s="2">
        <v>677190.8791651628</v>
      </c>
      <c r="T294" s="2">
        <v>389703.05225390487</v>
      </c>
      <c r="U294" s="2">
        <v>214755.97368098568</v>
      </c>
      <c r="V294" s="2">
        <v>113679.84136797211</v>
      </c>
      <c r="W294" s="2">
        <v>57885.976368018513</v>
      </c>
      <c r="X294" s="3">
        <f t="shared" si="93"/>
        <v>57885.976368018513</v>
      </c>
      <c r="Y294">
        <f t="shared" si="94"/>
        <v>300</v>
      </c>
      <c r="AA294" s="39">
        <f t="shared" si="106"/>
        <v>68030.139575552297</v>
      </c>
      <c r="AB294" s="3">
        <f t="shared" si="95"/>
        <v>2627.252006659332</v>
      </c>
      <c r="AC294" s="46">
        <f t="shared" si="107"/>
        <v>425.18837234720189</v>
      </c>
      <c r="AD294" s="39">
        <f t="shared" si="108"/>
        <v>0</v>
      </c>
      <c r="AE294" s="3">
        <f t="shared" si="96"/>
        <v>0</v>
      </c>
      <c r="AF294" s="23">
        <f t="shared" si="109"/>
        <v>0</v>
      </c>
      <c r="AH294">
        <v>279</v>
      </c>
      <c r="AI294" s="3">
        <f t="shared" si="97"/>
        <v>3052.4403790065339</v>
      </c>
      <c r="AJ294" s="3">
        <f t="shared" si="98"/>
        <v>0</v>
      </c>
    </row>
    <row r="295" spans="2:36">
      <c r="B295">
        <v>280</v>
      </c>
      <c r="C295" s="3">
        <f t="shared" si="99"/>
        <v>65402.887568852027</v>
      </c>
      <c r="D295">
        <f t="shared" si="100"/>
        <v>0.3</v>
      </c>
      <c r="E295" s="13">
        <f t="shared" si="88"/>
        <v>2.9285530376777613E-2</v>
      </c>
      <c r="F295" s="15">
        <f t="shared" si="101"/>
        <v>145447.90478454749</v>
      </c>
      <c r="G295" s="16">
        <f t="shared" si="102"/>
        <v>4.3950612517648022E-3</v>
      </c>
      <c r="H295" s="17">
        <f t="shared" si="89"/>
        <v>1082.0845017159559</v>
      </c>
      <c r="I295" s="17">
        <f t="shared" si="90"/>
        <v>408.76804730532513</v>
      </c>
      <c r="J295" s="2">
        <f t="shared" si="103"/>
        <v>639.25245046894099</v>
      </c>
      <c r="K295" s="2">
        <f t="shared" si="104"/>
        <v>1896.6374035699491</v>
      </c>
      <c r="L295" s="15">
        <f>K295/(1-SUM(G$16:G295))</f>
        <v>4259.5190338105194</v>
      </c>
      <c r="M295" s="15">
        <f t="shared" si="105"/>
        <v>141188.38575073695</v>
      </c>
      <c r="N295" s="2">
        <f t="shared" si="91"/>
        <v>2535.88985403889</v>
      </c>
      <c r="O295" s="3">
        <f t="shared" si="92"/>
        <v>2944.6579013442151</v>
      </c>
      <c r="P295" s="3"/>
      <c r="Q295">
        <v>280</v>
      </c>
      <c r="R295" s="2">
        <v>749675.47790828405</v>
      </c>
      <c r="S295" s="2">
        <v>674409.63954369852</v>
      </c>
      <c r="T295" s="2">
        <v>386414.57024797378</v>
      </c>
      <c r="U295" s="2">
        <v>212084.4387644711</v>
      </c>
      <c r="V295" s="2">
        <v>111832.25619438903</v>
      </c>
      <c r="W295" s="2">
        <v>56730.31618411278</v>
      </c>
      <c r="X295" s="3">
        <f t="shared" si="93"/>
        <v>56730.31618411278</v>
      </c>
      <c r="Y295">
        <f t="shared" si="94"/>
        <v>300</v>
      </c>
      <c r="AA295" s="39">
        <f t="shared" si="106"/>
        <v>65402.887568892962</v>
      </c>
      <c r="AB295" s="3">
        <f t="shared" si="95"/>
        <v>2535.88985403889</v>
      </c>
      <c r="AC295" s="46">
        <f t="shared" si="107"/>
        <v>408.76804730558098</v>
      </c>
      <c r="AD295" s="39">
        <f t="shared" si="108"/>
        <v>0</v>
      </c>
      <c r="AE295" s="3">
        <f t="shared" si="96"/>
        <v>0</v>
      </c>
      <c r="AF295" s="23">
        <f t="shared" si="109"/>
        <v>0</v>
      </c>
      <c r="AH295">
        <v>280</v>
      </c>
      <c r="AI295" s="3">
        <f t="shared" si="97"/>
        <v>2944.6579013444712</v>
      </c>
      <c r="AJ295" s="3">
        <f t="shared" si="98"/>
        <v>0</v>
      </c>
    </row>
    <row r="296" spans="2:36">
      <c r="B296">
        <v>281</v>
      </c>
      <c r="C296" s="3">
        <f t="shared" si="99"/>
        <v>62866.997714813137</v>
      </c>
      <c r="D296">
        <f t="shared" si="100"/>
        <v>0.3</v>
      </c>
      <c r="E296" s="13">
        <f t="shared" si="88"/>
        <v>2.9285530376777613E-2</v>
      </c>
      <c r="F296" s="15">
        <f t="shared" si="101"/>
        <v>141188.38575073695</v>
      </c>
      <c r="G296" s="16">
        <f t="shared" si="102"/>
        <v>4.4248194789902927E-3</v>
      </c>
      <c r="H296" s="17">
        <f t="shared" si="89"/>
        <v>1050.3950831706832</v>
      </c>
      <c r="I296" s="17">
        <f t="shared" si="90"/>
        <v>392.91873571758214</v>
      </c>
      <c r="J296" s="2">
        <f t="shared" si="103"/>
        <v>624.73311947705633</v>
      </c>
      <c r="K296" s="2">
        <f t="shared" si="104"/>
        <v>1822.7977305261445</v>
      </c>
      <c r="L296" s="15">
        <f>K296/(1-SUM(G$16:G296))</f>
        <v>4134.7767597554403</v>
      </c>
      <c r="M296" s="15">
        <f t="shared" si="105"/>
        <v>137053.60899098151</v>
      </c>
      <c r="N296" s="2">
        <f t="shared" si="91"/>
        <v>2447.5308500032006</v>
      </c>
      <c r="O296" s="3">
        <f t="shared" si="92"/>
        <v>2840.4495857207826</v>
      </c>
      <c r="P296" s="3"/>
      <c r="Q296">
        <v>281</v>
      </c>
      <c r="R296" s="2">
        <v>747295.52511155664</v>
      </c>
      <c r="S296" s="2">
        <v>671643.82145978883</v>
      </c>
      <c r="T296" s="2">
        <v>383152.09587439254</v>
      </c>
      <c r="U296" s="2">
        <v>209442.7550712268</v>
      </c>
      <c r="V296" s="2">
        <v>110011.68070205091</v>
      </c>
      <c r="W296" s="2">
        <v>55595.619791796067</v>
      </c>
      <c r="X296" s="3">
        <f t="shared" si="93"/>
        <v>55595.619791796067</v>
      </c>
      <c r="Y296">
        <f t="shared" si="94"/>
        <v>300</v>
      </c>
      <c r="AA296" s="39">
        <f t="shared" si="106"/>
        <v>62866.997714854071</v>
      </c>
      <c r="AB296" s="3">
        <f t="shared" si="95"/>
        <v>2447.5308500032006</v>
      </c>
      <c r="AC296" s="46">
        <f t="shared" si="107"/>
        <v>392.91873571783793</v>
      </c>
      <c r="AD296" s="39">
        <f t="shared" si="108"/>
        <v>0</v>
      </c>
      <c r="AE296" s="3">
        <f t="shared" si="96"/>
        <v>0</v>
      </c>
      <c r="AF296" s="23">
        <f t="shared" si="109"/>
        <v>0</v>
      </c>
      <c r="AH296">
        <v>281</v>
      </c>
      <c r="AI296" s="3">
        <f t="shared" si="97"/>
        <v>2840.4495857210386</v>
      </c>
      <c r="AJ296" s="3">
        <f t="shared" si="98"/>
        <v>0</v>
      </c>
    </row>
    <row r="297" spans="2:36">
      <c r="B297">
        <v>282</v>
      </c>
      <c r="C297" s="3">
        <f t="shared" si="99"/>
        <v>60419.466864809932</v>
      </c>
      <c r="D297">
        <f t="shared" si="100"/>
        <v>0.3</v>
      </c>
      <c r="E297" s="13">
        <f t="shared" si="88"/>
        <v>2.9285530376777613E-2</v>
      </c>
      <c r="F297" s="15">
        <f t="shared" si="101"/>
        <v>137053.60899098151</v>
      </c>
      <c r="G297" s="16">
        <f t="shared" si="102"/>
        <v>4.4547791942126233E-3</v>
      </c>
      <c r="H297" s="17">
        <f t="shared" si="89"/>
        <v>1019.63370605484</v>
      </c>
      <c r="I297" s="17">
        <f t="shared" si="90"/>
        <v>377.62166790506211</v>
      </c>
      <c r="J297" s="2">
        <f t="shared" si="103"/>
        <v>610.54356582477658</v>
      </c>
      <c r="K297" s="2">
        <f t="shared" si="104"/>
        <v>1751.5360400747923</v>
      </c>
      <c r="L297" s="15">
        <f>K297/(1-SUM(G$16:G297))</f>
        <v>4013.6876293564696</v>
      </c>
      <c r="M297" s="15">
        <f t="shared" si="105"/>
        <v>133039.92136162505</v>
      </c>
      <c r="N297" s="2">
        <f t="shared" si="91"/>
        <v>2362.0796058995688</v>
      </c>
      <c r="O297" s="3">
        <f t="shared" si="92"/>
        <v>2739.701273804631</v>
      </c>
      <c r="P297" s="3"/>
      <c r="Q297">
        <v>282</v>
      </c>
      <c r="R297" s="2">
        <v>744928.85100712278</v>
      </c>
      <c r="S297" s="2">
        <v>668893.34738058154</v>
      </c>
      <c r="T297" s="2">
        <v>379915.42524127255</v>
      </c>
      <c r="U297" s="2">
        <v>206830.60027720686</v>
      </c>
      <c r="V297" s="2">
        <v>108217.73695687611</v>
      </c>
      <c r="W297" s="2">
        <v>54481.523779101379</v>
      </c>
      <c r="X297" s="3">
        <f t="shared" si="93"/>
        <v>54481.523779101379</v>
      </c>
      <c r="Y297">
        <f t="shared" si="94"/>
        <v>300</v>
      </c>
      <c r="AA297" s="39">
        <f t="shared" si="106"/>
        <v>60419.466864850867</v>
      </c>
      <c r="AB297" s="3">
        <f t="shared" si="95"/>
        <v>2362.0796058995688</v>
      </c>
      <c r="AC297" s="46">
        <f t="shared" si="107"/>
        <v>377.62166790531791</v>
      </c>
      <c r="AD297" s="39">
        <f t="shared" si="108"/>
        <v>0</v>
      </c>
      <c r="AE297" s="3">
        <f t="shared" si="96"/>
        <v>0</v>
      </c>
      <c r="AF297" s="23">
        <f t="shared" si="109"/>
        <v>0</v>
      </c>
      <c r="AH297">
        <v>282</v>
      </c>
      <c r="AI297" s="3">
        <f t="shared" si="97"/>
        <v>2739.7012738048866</v>
      </c>
      <c r="AJ297" s="3">
        <f t="shared" si="98"/>
        <v>0</v>
      </c>
    </row>
    <row r="298" spans="2:36">
      <c r="B298">
        <v>283</v>
      </c>
      <c r="C298" s="3">
        <f t="shared" si="99"/>
        <v>58057.38725891037</v>
      </c>
      <c r="D298">
        <f t="shared" si="100"/>
        <v>0.3</v>
      </c>
      <c r="E298" s="13">
        <f t="shared" si="88"/>
        <v>2.9285530376777613E-2</v>
      </c>
      <c r="F298" s="15">
        <f t="shared" si="101"/>
        <v>133039.92136162505</v>
      </c>
      <c r="G298" s="16">
        <f t="shared" si="102"/>
        <v>4.4849417616734388E-3</v>
      </c>
      <c r="H298" s="17">
        <f t="shared" si="89"/>
        <v>989.77319218295463</v>
      </c>
      <c r="I298" s="17">
        <f t="shared" si="90"/>
        <v>362.85867036818985</v>
      </c>
      <c r="J298" s="2">
        <f t="shared" si="103"/>
        <v>596.67629928450242</v>
      </c>
      <c r="K298" s="2">
        <f t="shared" si="104"/>
        <v>1682.7673962793617</v>
      </c>
      <c r="L298" s="15">
        <f>K298/(1-SUM(G$16:G298))</f>
        <v>3896.1446583640968</v>
      </c>
      <c r="M298" s="15">
        <f t="shared" si="105"/>
        <v>129143.77670326096</v>
      </c>
      <c r="N298" s="2">
        <f t="shared" si="91"/>
        <v>2279.4436955638639</v>
      </c>
      <c r="O298" s="3">
        <f t="shared" si="92"/>
        <v>2642.3023659320538</v>
      </c>
      <c r="P298" s="3"/>
      <c r="Q298">
        <v>283</v>
      </c>
      <c r="R298" s="2">
        <v>742575.39918243769</v>
      </c>
      <c r="S298" s="2">
        <v>666158.14017481275</v>
      </c>
      <c r="T298" s="2">
        <v>376704.35605320195</v>
      </c>
      <c r="U298" s="2">
        <v>204247.65549722308</v>
      </c>
      <c r="V298" s="2">
        <v>106450.05220761482</v>
      </c>
      <c r="W298" s="2">
        <v>53387.670885265659</v>
      </c>
      <c r="X298" s="3">
        <f t="shared" si="93"/>
        <v>53387.670885265659</v>
      </c>
      <c r="Y298">
        <f t="shared" si="94"/>
        <v>300</v>
      </c>
      <c r="AA298" s="39">
        <f t="shared" si="106"/>
        <v>58057.387258951298</v>
      </c>
      <c r="AB298" s="3">
        <f t="shared" si="95"/>
        <v>2279.4436955638639</v>
      </c>
      <c r="AC298" s="46">
        <f t="shared" si="107"/>
        <v>362.85867036844564</v>
      </c>
      <c r="AD298" s="39">
        <f t="shared" si="108"/>
        <v>0</v>
      </c>
      <c r="AE298" s="3">
        <f t="shared" si="96"/>
        <v>0</v>
      </c>
      <c r="AF298" s="23">
        <f t="shared" si="109"/>
        <v>0</v>
      </c>
      <c r="AH298">
        <v>283</v>
      </c>
      <c r="AI298" s="3">
        <f t="shared" si="97"/>
        <v>2642.3023659323094</v>
      </c>
      <c r="AJ298" s="3">
        <f t="shared" si="98"/>
        <v>0</v>
      </c>
    </row>
    <row r="299" spans="2:36">
      <c r="B299">
        <v>284</v>
      </c>
      <c r="C299" s="3">
        <f t="shared" si="99"/>
        <v>55777.943563346504</v>
      </c>
      <c r="D299">
        <f t="shared" si="100"/>
        <v>0.3</v>
      </c>
      <c r="E299" s="13">
        <f t="shared" si="88"/>
        <v>2.9285530376777613E-2</v>
      </c>
      <c r="F299" s="15">
        <f t="shared" si="101"/>
        <v>129143.77670326096</v>
      </c>
      <c r="G299" s="16">
        <f t="shared" si="102"/>
        <v>4.5153085548514365E-3</v>
      </c>
      <c r="H299" s="17">
        <f t="shared" si="89"/>
        <v>960.78715929712985</v>
      </c>
      <c r="I299" s="17">
        <f t="shared" si="90"/>
        <v>348.61214727091561</v>
      </c>
      <c r="J299" s="2">
        <f t="shared" si="103"/>
        <v>583.12399975405788</v>
      </c>
      <c r="K299" s="2">
        <f t="shared" si="104"/>
        <v>1616.4095649703459</v>
      </c>
      <c r="L299" s="15">
        <f>K299/(1-SUM(G$16:G299))</f>
        <v>3782.0439956192981</v>
      </c>
      <c r="M299" s="15">
        <f t="shared" si="105"/>
        <v>125361.73270764165</v>
      </c>
      <c r="N299" s="2">
        <f t="shared" si="91"/>
        <v>2199.5335647244037</v>
      </c>
      <c r="O299" s="3">
        <f t="shared" si="92"/>
        <v>2548.1457119953193</v>
      </c>
      <c r="P299" s="3"/>
      <c r="Q299">
        <v>284</v>
      </c>
      <c r="R299" s="2">
        <v>740235.11349567468</v>
      </c>
      <c r="S299" s="2">
        <v>663438.1231107458</v>
      </c>
      <c r="T299" s="2">
        <v>373518.6875987479</v>
      </c>
      <c r="U299" s="2">
        <v>201693.60524841503</v>
      </c>
      <c r="V299" s="2">
        <v>104708.25881546046</v>
      </c>
      <c r="W299" s="2">
        <v>52313.709897982873</v>
      </c>
      <c r="X299" s="3">
        <f t="shared" si="93"/>
        <v>52313.709897982873</v>
      </c>
      <c r="Y299">
        <f t="shared" si="94"/>
        <v>300</v>
      </c>
      <c r="AA299" s="39">
        <f t="shared" si="106"/>
        <v>55777.943563387431</v>
      </c>
      <c r="AB299" s="3">
        <f t="shared" si="95"/>
        <v>2199.5335647244037</v>
      </c>
      <c r="AC299" s="46">
        <f t="shared" si="107"/>
        <v>348.61214727117141</v>
      </c>
      <c r="AD299" s="39">
        <f t="shared" si="108"/>
        <v>0</v>
      </c>
      <c r="AE299" s="3">
        <f t="shared" si="96"/>
        <v>0</v>
      </c>
      <c r="AF299" s="23">
        <f t="shared" si="109"/>
        <v>0</v>
      </c>
      <c r="AH299">
        <v>284</v>
      </c>
      <c r="AI299" s="3">
        <f t="shared" si="97"/>
        <v>2548.1457119955753</v>
      </c>
      <c r="AJ299" s="3">
        <f t="shared" si="98"/>
        <v>0</v>
      </c>
    </row>
    <row r="300" spans="2:36">
      <c r="B300">
        <v>285</v>
      </c>
      <c r="C300" s="3">
        <f t="shared" si="99"/>
        <v>53578.409998622104</v>
      </c>
      <c r="D300">
        <f t="shared" si="100"/>
        <v>0.3</v>
      </c>
      <c r="E300" s="13">
        <f t="shared" si="88"/>
        <v>2.9285530376777613E-2</v>
      </c>
      <c r="F300" s="15">
        <f t="shared" si="101"/>
        <v>125361.73270764165</v>
      </c>
      <c r="G300" s="16">
        <f t="shared" si="102"/>
        <v>4.5458809565249109E-3</v>
      </c>
      <c r="H300" s="17">
        <f t="shared" si="89"/>
        <v>932.64999775788488</v>
      </c>
      <c r="I300" s="17">
        <f t="shared" si="90"/>
        <v>334.86506249138813</v>
      </c>
      <c r="J300" s="2">
        <f t="shared" si="103"/>
        <v>569.87951339263429</v>
      </c>
      <c r="K300" s="2">
        <f t="shared" si="104"/>
        <v>1552.3829297535299</v>
      </c>
      <c r="L300" s="15">
        <f>K300/(1-SUM(G$16:G300))</f>
        <v>3671.2848312993247</v>
      </c>
      <c r="M300" s="15">
        <f t="shared" si="105"/>
        <v>121690.44787634232</v>
      </c>
      <c r="N300" s="2">
        <f t="shared" si="91"/>
        <v>2122.2624431461641</v>
      </c>
      <c r="O300" s="3">
        <f t="shared" si="92"/>
        <v>2457.1275056375521</v>
      </c>
      <c r="P300" s="3"/>
      <c r="Q300">
        <v>285</v>
      </c>
      <c r="R300" s="2">
        <v>737907.93807449692</v>
      </c>
      <c r="S300" s="2">
        <v>660733.21985412214</v>
      </c>
      <c r="T300" s="2">
        <v>370358.22073805588</v>
      </c>
      <c r="U300" s="2">
        <v>199168.13741410716</v>
      </c>
      <c r="V300" s="2">
        <v>102991.99418461209</v>
      </c>
      <c r="W300" s="2">
        <v>51259.295552360265</v>
      </c>
      <c r="X300" s="3">
        <f t="shared" si="93"/>
        <v>51259.295552360265</v>
      </c>
      <c r="Y300">
        <f t="shared" si="94"/>
        <v>300</v>
      </c>
      <c r="AA300" s="39">
        <f t="shared" si="106"/>
        <v>53578.409998663024</v>
      </c>
      <c r="AB300" s="3">
        <f t="shared" si="95"/>
        <v>2122.2624431461641</v>
      </c>
      <c r="AC300" s="46">
        <f t="shared" si="107"/>
        <v>334.86506249164387</v>
      </c>
      <c r="AD300" s="39">
        <f t="shared" si="108"/>
        <v>0</v>
      </c>
      <c r="AE300" s="3">
        <f t="shared" si="96"/>
        <v>0</v>
      </c>
      <c r="AF300" s="23">
        <f t="shared" si="109"/>
        <v>0</v>
      </c>
      <c r="AH300">
        <v>285</v>
      </c>
      <c r="AI300" s="3">
        <f t="shared" si="97"/>
        <v>2457.1275056378081</v>
      </c>
      <c r="AJ300" s="3">
        <f t="shared" si="98"/>
        <v>0</v>
      </c>
    </row>
    <row r="301" spans="2:36">
      <c r="B301">
        <v>286</v>
      </c>
      <c r="C301" s="3">
        <f t="shared" si="99"/>
        <v>51456.147555475945</v>
      </c>
      <c r="D301">
        <f t="shared" si="100"/>
        <v>0.3</v>
      </c>
      <c r="E301" s="13">
        <f t="shared" si="88"/>
        <v>2.9285530376777613E-2</v>
      </c>
      <c r="F301" s="15">
        <f t="shared" si="101"/>
        <v>121690.44787634232</v>
      </c>
      <c r="G301" s="16">
        <f t="shared" si="102"/>
        <v>4.5766603588347152E-3</v>
      </c>
      <c r="H301" s="17">
        <f t="shared" si="89"/>
        <v>905.33684791761345</v>
      </c>
      <c r="I301" s="17">
        <f t="shared" si="90"/>
        <v>321.60092222172466</v>
      </c>
      <c r="J301" s="2">
        <f t="shared" si="103"/>
        <v>556.93584884449808</v>
      </c>
      <c r="K301" s="2">
        <f t="shared" si="104"/>
        <v>1490.61041058859</v>
      </c>
      <c r="L301" s="15">
        <f>K301/(1-SUM(G$16:G301))</f>
        <v>3563.7693078505522</v>
      </c>
      <c r="M301" s="15">
        <f t="shared" si="105"/>
        <v>118126.67856849177</v>
      </c>
      <c r="N301" s="2">
        <f t="shared" si="91"/>
        <v>2047.5462594330879</v>
      </c>
      <c r="O301" s="3">
        <f t="shared" si="92"/>
        <v>2369.1471816548128</v>
      </c>
      <c r="P301" s="3"/>
      <c r="Q301">
        <v>286</v>
      </c>
      <c r="R301" s="2">
        <v>735593.81731483608</v>
      </c>
      <c r="S301" s="2">
        <v>658043.35446612001</v>
      </c>
      <c r="T301" s="2">
        <v>367222.75789054629</v>
      </c>
      <c r="U301" s="2">
        <v>196670.94320804917</v>
      </c>
      <c r="V301" s="2">
        <v>101300.90069377561</v>
      </c>
      <c r="W301" s="2">
        <v>50224.088431549942</v>
      </c>
      <c r="X301" s="3">
        <f t="shared" si="93"/>
        <v>50224.088431549942</v>
      </c>
      <c r="Y301">
        <f t="shared" si="94"/>
        <v>300</v>
      </c>
      <c r="AA301" s="39">
        <f t="shared" si="106"/>
        <v>51456.147555516858</v>
      </c>
      <c r="AB301" s="3">
        <f t="shared" si="95"/>
        <v>2047.5462594330879</v>
      </c>
      <c r="AC301" s="46">
        <f t="shared" si="107"/>
        <v>321.60092222198034</v>
      </c>
      <c r="AD301" s="39">
        <f t="shared" si="108"/>
        <v>0</v>
      </c>
      <c r="AE301" s="3">
        <f t="shared" si="96"/>
        <v>0</v>
      </c>
      <c r="AF301" s="23">
        <f t="shared" si="109"/>
        <v>0</v>
      </c>
      <c r="AH301">
        <v>286</v>
      </c>
      <c r="AI301" s="3">
        <f t="shared" si="97"/>
        <v>2369.1471816550684</v>
      </c>
      <c r="AJ301" s="3">
        <f t="shared" si="98"/>
        <v>0</v>
      </c>
    </row>
    <row r="302" spans="2:36">
      <c r="B302">
        <v>287</v>
      </c>
      <c r="C302" s="3">
        <f t="shared" si="99"/>
        <v>49408.601296042856</v>
      </c>
      <c r="D302">
        <f t="shared" si="100"/>
        <v>0.3</v>
      </c>
      <c r="E302" s="13">
        <f t="shared" si="88"/>
        <v>2.9285530376777613E-2</v>
      </c>
      <c r="F302" s="15">
        <f t="shared" si="101"/>
        <v>118126.67856849177</v>
      </c>
      <c r="G302" s="16">
        <f t="shared" si="102"/>
        <v>4.6076481633476581E-3</v>
      </c>
      <c r="H302" s="17">
        <f t="shared" si="89"/>
        <v>878.82357815667433</v>
      </c>
      <c r="I302" s="17">
        <f t="shared" si="90"/>
        <v>308.80375810026783</v>
      </c>
      <c r="J302" s="2">
        <f t="shared" si="103"/>
        <v>544.28617354847029</v>
      </c>
      <c r="K302" s="2">
        <f t="shared" si="104"/>
        <v>1431.0173848602431</v>
      </c>
      <c r="L302" s="15">
        <f>K302/(1-SUM(G$16:G302))</f>
        <v>3459.4024335297145</v>
      </c>
      <c r="M302" s="15">
        <f t="shared" si="105"/>
        <v>114667.27613496206</v>
      </c>
      <c r="N302" s="2">
        <f t="shared" si="91"/>
        <v>1975.3035584087133</v>
      </c>
      <c r="O302" s="3">
        <f t="shared" si="92"/>
        <v>2284.1073165089811</v>
      </c>
      <c r="P302" s="3"/>
      <c r="Q302">
        <v>287</v>
      </c>
      <c r="R302" s="2">
        <v>733292.69587967615</v>
      </c>
      <c r="S302" s="2">
        <v>655368.45140132704</v>
      </c>
      <c r="T302" s="2">
        <v>364112.10302270763</v>
      </c>
      <c r="U302" s="2">
        <v>194201.71713903587</v>
      </c>
      <c r="V302" s="2">
        <v>99634.625628590788</v>
      </c>
      <c r="W302" s="2">
        <v>49207.754869027936</v>
      </c>
      <c r="X302" s="3">
        <f t="shared" si="93"/>
        <v>49207.754869027936</v>
      </c>
      <c r="Y302">
        <f t="shared" si="94"/>
        <v>300</v>
      </c>
      <c r="AA302" s="39">
        <f t="shared" si="106"/>
        <v>49408.601296083769</v>
      </c>
      <c r="AB302" s="3">
        <f t="shared" si="95"/>
        <v>1975.3035584087133</v>
      </c>
      <c r="AC302" s="46">
        <f t="shared" si="107"/>
        <v>308.80375810052357</v>
      </c>
      <c r="AD302" s="39">
        <f t="shared" si="108"/>
        <v>0</v>
      </c>
      <c r="AE302" s="3">
        <f t="shared" si="96"/>
        <v>0</v>
      </c>
      <c r="AF302" s="23">
        <f t="shared" si="109"/>
        <v>0</v>
      </c>
      <c r="AH302">
        <v>287</v>
      </c>
      <c r="AI302" s="3">
        <f t="shared" si="97"/>
        <v>2284.1073165092371</v>
      </c>
      <c r="AJ302" s="3">
        <f t="shared" si="98"/>
        <v>0</v>
      </c>
    </row>
    <row r="303" spans="2:36">
      <c r="B303">
        <v>288</v>
      </c>
      <c r="C303" s="3">
        <f t="shared" si="99"/>
        <v>47433.297737634144</v>
      </c>
      <c r="D303">
        <f t="shared" si="100"/>
        <v>0.3</v>
      </c>
      <c r="E303" s="13">
        <f t="shared" si="88"/>
        <v>2.9285530376777613E-2</v>
      </c>
      <c r="F303" s="15">
        <f t="shared" si="101"/>
        <v>114667.27613496206</v>
      </c>
      <c r="G303" s="16">
        <f t="shared" si="102"/>
        <v>4.6388457811203264E-3</v>
      </c>
      <c r="H303" s="17">
        <f t="shared" si="89"/>
        <v>853.08676356270678</v>
      </c>
      <c r="I303" s="17">
        <f t="shared" si="90"/>
        <v>296.45811086021337</v>
      </c>
      <c r="J303" s="2">
        <f t="shared" si="103"/>
        <v>531.92381013122827</v>
      </c>
      <c r="K303" s="2">
        <f t="shared" si="104"/>
        <v>1373.5316108664922</v>
      </c>
      <c r="L303" s="15">
        <f>K303/(1-SUM(G$16:G303))</f>
        <v>3358.0919984771303</v>
      </c>
      <c r="M303" s="15">
        <f t="shared" si="105"/>
        <v>111309.18413648492</v>
      </c>
      <c r="N303" s="2">
        <f t="shared" si="91"/>
        <v>1905.4554209977205</v>
      </c>
      <c r="O303" s="3">
        <f t="shared" si="92"/>
        <v>2201.9135318579338</v>
      </c>
      <c r="P303" s="3"/>
      <c r="Q303">
        <v>288</v>
      </c>
      <c r="R303" s="2">
        <v>731004.5186978433</v>
      </c>
      <c r="S303" s="2">
        <v>652708.43550571997</v>
      </c>
      <c r="T303" s="2">
        <v>361026.06163598516</v>
      </c>
      <c r="U303" s="2">
        <v>191760.15697590221</v>
      </c>
      <c r="V303" s="2">
        <v>97992.821114971855</v>
      </c>
      <c r="W303" s="2">
        <v>48209.966852493628</v>
      </c>
      <c r="X303" s="3">
        <f t="shared" si="93"/>
        <v>48209.966852493628</v>
      </c>
      <c r="Y303">
        <f t="shared" si="94"/>
        <v>300</v>
      </c>
      <c r="AA303" s="39">
        <f t="shared" si="106"/>
        <v>47433.297737675057</v>
      </c>
      <c r="AB303" s="3">
        <f t="shared" si="95"/>
        <v>1905.4554209977205</v>
      </c>
      <c r="AC303" s="46">
        <f t="shared" si="107"/>
        <v>296.45811086046911</v>
      </c>
      <c r="AD303" s="39">
        <f t="shared" si="108"/>
        <v>0</v>
      </c>
      <c r="AE303" s="3">
        <f t="shared" si="96"/>
        <v>0</v>
      </c>
      <c r="AF303" s="23">
        <f t="shared" si="109"/>
        <v>0</v>
      </c>
      <c r="AH303">
        <v>288</v>
      </c>
      <c r="AI303" s="3">
        <f t="shared" si="97"/>
        <v>2201.9135318581893</v>
      </c>
      <c r="AJ303" s="3">
        <f t="shared" si="98"/>
        <v>0</v>
      </c>
    </row>
    <row r="304" spans="2:36">
      <c r="B304">
        <v>289</v>
      </c>
      <c r="C304" s="3">
        <f t="shared" si="99"/>
        <v>45527.842316636423</v>
      </c>
      <c r="D304">
        <f t="shared" si="100"/>
        <v>0.3</v>
      </c>
      <c r="E304" s="13">
        <f t="shared" si="88"/>
        <v>2.9285530376777613E-2</v>
      </c>
      <c r="F304" s="15">
        <f t="shared" si="101"/>
        <v>111309.18413648492</v>
      </c>
      <c r="G304" s="16">
        <f t="shared" si="102"/>
        <v>4.6702546327633283E-3</v>
      </c>
      <c r="H304" s="17">
        <f t="shared" si="89"/>
        <v>828.10366523433174</v>
      </c>
      <c r="I304" s="17">
        <f t="shared" si="90"/>
        <v>284.54901447897765</v>
      </c>
      <c r="J304" s="2">
        <f t="shared" si="103"/>
        <v>519.84223288252508</v>
      </c>
      <c r="K304" s="2">
        <f t="shared" si="104"/>
        <v>1318.0831536507842</v>
      </c>
      <c r="L304" s="15">
        <f>K304/(1-SUM(G$16:G304))</f>
        <v>3259.7484932477651</v>
      </c>
      <c r="M304" s="15">
        <f t="shared" si="105"/>
        <v>108049.43564323716</v>
      </c>
      <c r="N304" s="2">
        <f t="shared" si="91"/>
        <v>1837.9253865333094</v>
      </c>
      <c r="O304" s="3">
        <f t="shared" si="92"/>
        <v>2122.4744010122872</v>
      </c>
      <c r="P304" s="3"/>
      <c r="Q304">
        <v>289</v>
      </c>
      <c r="R304" s="2">
        <v>728729.23096280009</v>
      </c>
      <c r="S304" s="2">
        <v>650063.232014657</v>
      </c>
      <c r="T304" s="2">
        <v>357964.44075476367</v>
      </c>
      <c r="U304" s="2">
        <v>189345.96371288924</v>
      </c>
      <c r="V304" s="2">
        <v>96375.144053348864</v>
      </c>
      <c r="W304" s="2">
        <v>47230.401929362713</v>
      </c>
      <c r="X304" s="3">
        <f t="shared" si="93"/>
        <v>47230.401929362713</v>
      </c>
      <c r="Y304">
        <f t="shared" si="94"/>
        <v>300</v>
      </c>
      <c r="AA304" s="39">
        <f t="shared" si="106"/>
        <v>45527.842316677335</v>
      </c>
      <c r="AB304" s="3">
        <f t="shared" si="95"/>
        <v>1837.9253865333094</v>
      </c>
      <c r="AC304" s="46">
        <f t="shared" si="107"/>
        <v>284.54901447923334</v>
      </c>
      <c r="AD304" s="39">
        <f t="shared" si="108"/>
        <v>0</v>
      </c>
      <c r="AE304" s="3">
        <f t="shared" si="96"/>
        <v>0</v>
      </c>
      <c r="AF304" s="23">
        <f t="shared" si="109"/>
        <v>0</v>
      </c>
      <c r="AH304">
        <v>289</v>
      </c>
      <c r="AI304" s="3">
        <f t="shared" si="97"/>
        <v>2122.4744010125428</v>
      </c>
      <c r="AJ304" s="3">
        <f t="shared" si="98"/>
        <v>0</v>
      </c>
    </row>
    <row r="305" spans="2:36">
      <c r="B305">
        <v>290</v>
      </c>
      <c r="C305" s="3">
        <f t="shared" si="99"/>
        <v>43689.916930103114</v>
      </c>
      <c r="D305">
        <f t="shared" si="100"/>
        <v>0.3</v>
      </c>
      <c r="E305" s="13">
        <f t="shared" si="88"/>
        <v>2.9285530376777613E-2</v>
      </c>
      <c r="F305" s="15">
        <f t="shared" si="101"/>
        <v>108049.43564323716</v>
      </c>
      <c r="G305" s="16">
        <f t="shared" si="102"/>
        <v>4.7018761485059972E-3</v>
      </c>
      <c r="H305" s="17">
        <f t="shared" si="89"/>
        <v>803.85221019095809</v>
      </c>
      <c r="I305" s="17">
        <f t="shared" si="90"/>
        <v>273.06198081314443</v>
      </c>
      <c r="J305" s="2">
        <f t="shared" si="103"/>
        <v>508.03506431047055</v>
      </c>
      <c r="K305" s="2">
        <f t="shared" si="104"/>
        <v>1264.6043131070928</v>
      </c>
      <c r="L305" s="15">
        <f>K305/(1-SUM(G$16:G305))</f>
        <v>3164.2850297281548</v>
      </c>
      <c r="M305" s="15">
        <f t="shared" si="105"/>
        <v>104885.150613509</v>
      </c>
      <c r="N305" s="2">
        <f t="shared" si="91"/>
        <v>1772.6393774175633</v>
      </c>
      <c r="O305" s="3">
        <f t="shared" si="92"/>
        <v>2045.7013582307077</v>
      </c>
      <c r="P305" s="3"/>
      <c r="Q305">
        <v>290</v>
      </c>
      <c r="R305" s="2">
        <v>726466.77813144773</v>
      </c>
      <c r="S305" s="2">
        <v>647432.76655088016</v>
      </c>
      <c r="T305" s="2">
        <v>354927.04891444562</v>
      </c>
      <c r="U305" s="2">
        <v>186958.8415353781</v>
      </c>
      <c r="V305" s="2">
        <v>94781.25605379857</v>
      </c>
      <c r="W305" s="2">
        <v>46268.74311382763</v>
      </c>
      <c r="X305" s="3">
        <f t="shared" si="93"/>
        <v>46268.74311382763</v>
      </c>
      <c r="Y305">
        <f t="shared" si="94"/>
        <v>300</v>
      </c>
      <c r="AA305" s="39">
        <f t="shared" si="106"/>
        <v>43689.916930144027</v>
      </c>
      <c r="AB305" s="3">
        <f t="shared" si="95"/>
        <v>1772.6393774175633</v>
      </c>
      <c r="AC305" s="46">
        <f t="shared" si="107"/>
        <v>273.06198081340017</v>
      </c>
      <c r="AD305" s="39">
        <f t="shared" si="108"/>
        <v>0</v>
      </c>
      <c r="AE305" s="3">
        <f t="shared" si="96"/>
        <v>0</v>
      </c>
      <c r="AF305" s="23">
        <f t="shared" si="109"/>
        <v>0</v>
      </c>
      <c r="AH305">
        <v>290</v>
      </c>
      <c r="AI305" s="3">
        <f t="shared" si="97"/>
        <v>2045.7013582309635</v>
      </c>
      <c r="AJ305" s="3">
        <f t="shared" si="98"/>
        <v>0</v>
      </c>
    </row>
    <row r="306" spans="2:36">
      <c r="B306">
        <v>291</v>
      </c>
      <c r="C306" s="3">
        <f t="shared" si="99"/>
        <v>41917.277552685555</v>
      </c>
      <c r="D306">
        <f t="shared" si="100"/>
        <v>0.3</v>
      </c>
      <c r="E306" s="13">
        <f t="shared" si="88"/>
        <v>2.9285530376777613E-2</v>
      </c>
      <c r="F306" s="15">
        <f t="shared" si="101"/>
        <v>104885.150613509</v>
      </c>
      <c r="G306" s="16">
        <f t="shared" si="102"/>
        <v>4.7337117682615072E-3</v>
      </c>
      <c r="H306" s="17">
        <f t="shared" si="89"/>
        <v>780.31097187093781</v>
      </c>
      <c r="I306" s="17">
        <f t="shared" si="90"/>
        <v>261.98298470428472</v>
      </c>
      <c r="J306" s="2">
        <f t="shared" si="103"/>
        <v>496.49607177504822</v>
      </c>
      <c r="K306" s="2">
        <f t="shared" si="104"/>
        <v>1213.0295542890722</v>
      </c>
      <c r="L306" s="15">
        <f>K306/(1-SUM(G$16:G306))</f>
        <v>3071.6172643693217</v>
      </c>
      <c r="M306" s="15">
        <f t="shared" si="105"/>
        <v>101813.53334913967</v>
      </c>
      <c r="N306" s="2">
        <f t="shared" si="91"/>
        <v>1709.5256260641204</v>
      </c>
      <c r="O306" s="3">
        <f t="shared" si="92"/>
        <v>1971.5086107684051</v>
      </c>
      <c r="P306" s="3"/>
      <c r="Q306">
        <v>291</v>
      </c>
      <c r="R306" s="2">
        <v>724217.10592293157</v>
      </c>
      <c r="S306" s="2">
        <v>644816.96512252605</v>
      </c>
      <c r="T306" s="2">
        <v>351913.69614962139</v>
      </c>
      <c r="U306" s="2">
        <v>184598.49778598693</v>
      </c>
      <c r="V306" s="2">
        <v>93210.823372051746</v>
      </c>
      <c r="W306" s="2">
        <v>45324.6787954592</v>
      </c>
      <c r="X306" s="3">
        <f t="shared" si="93"/>
        <v>45324.6787954592</v>
      </c>
      <c r="Y306">
        <f t="shared" si="94"/>
        <v>300</v>
      </c>
      <c r="AA306" s="39">
        <f t="shared" si="106"/>
        <v>41917.27755272646</v>
      </c>
      <c r="AB306" s="3">
        <f t="shared" si="95"/>
        <v>1709.5256260641204</v>
      </c>
      <c r="AC306" s="46">
        <f t="shared" si="107"/>
        <v>261.98298470454034</v>
      </c>
      <c r="AD306" s="39">
        <f t="shared" si="108"/>
        <v>0</v>
      </c>
      <c r="AE306" s="3">
        <f t="shared" si="96"/>
        <v>0</v>
      </c>
      <c r="AF306" s="23">
        <f t="shared" si="109"/>
        <v>0</v>
      </c>
      <c r="AH306">
        <v>291</v>
      </c>
      <c r="AI306" s="3">
        <f t="shared" si="97"/>
        <v>1971.5086107686607</v>
      </c>
      <c r="AJ306" s="3">
        <f t="shared" si="98"/>
        <v>0</v>
      </c>
    </row>
    <row r="307" spans="2:36">
      <c r="B307">
        <v>292</v>
      </c>
      <c r="C307" s="3">
        <f t="shared" si="99"/>
        <v>40207.751926621429</v>
      </c>
      <c r="D307">
        <f t="shared" si="100"/>
        <v>0.3</v>
      </c>
      <c r="E307" s="13">
        <f t="shared" si="88"/>
        <v>2.9285530376777613E-2</v>
      </c>
      <c r="F307" s="15">
        <f t="shared" si="101"/>
        <v>101813.53334913967</v>
      </c>
      <c r="G307" s="16">
        <f t="shared" si="102"/>
        <v>4.765762941692446E-3</v>
      </c>
      <c r="H307" s="17">
        <f t="shared" si="89"/>
        <v>757.45915120084499</v>
      </c>
      <c r="I307" s="17">
        <f t="shared" si="90"/>
        <v>251.29844954138392</v>
      </c>
      <c r="J307" s="2">
        <f t="shared" si="103"/>
        <v>485.21916419809787</v>
      </c>
      <c r="K307" s="2">
        <f t="shared" si="104"/>
        <v>1163.2954398564925</v>
      </c>
      <c r="L307" s="15">
        <f>K307/(1-SUM(G$16:G307))</f>
        <v>2981.6633236678545</v>
      </c>
      <c r="M307" s="15">
        <f t="shared" si="105"/>
        <v>98831.870025471813</v>
      </c>
      <c r="N307" s="2">
        <f t="shared" si="91"/>
        <v>1648.5146040545903</v>
      </c>
      <c r="O307" s="3">
        <f t="shared" si="92"/>
        <v>1899.8130535959742</v>
      </c>
      <c r="P307" s="3"/>
      <c r="Q307">
        <v>292</v>
      </c>
      <c r="R307" s="2">
        <v>721980.16031745309</v>
      </c>
      <c r="S307" s="2">
        <v>642215.75412115059</v>
      </c>
      <c r="T307" s="2">
        <v>348924.193982333</v>
      </c>
      <c r="U307" s="2">
        <v>182264.64293102734</v>
      </c>
      <c r="V307" s="2">
        <v>91663.516846365936</v>
      </c>
      <c r="W307" s="2">
        <v>44397.902649324416</v>
      </c>
      <c r="X307" s="3">
        <f t="shared" si="93"/>
        <v>44397.902649324416</v>
      </c>
      <c r="Y307">
        <f t="shared" si="94"/>
        <v>300</v>
      </c>
      <c r="AA307" s="39">
        <f t="shared" si="106"/>
        <v>40207.751926662342</v>
      </c>
      <c r="AB307" s="3">
        <f t="shared" si="95"/>
        <v>1648.5146040545903</v>
      </c>
      <c r="AC307" s="46">
        <f t="shared" si="107"/>
        <v>251.29844954163966</v>
      </c>
      <c r="AD307" s="39">
        <f t="shared" si="108"/>
        <v>0</v>
      </c>
      <c r="AE307" s="3">
        <f t="shared" si="96"/>
        <v>0</v>
      </c>
      <c r="AF307" s="23">
        <f t="shared" si="109"/>
        <v>0</v>
      </c>
      <c r="AH307">
        <v>292</v>
      </c>
      <c r="AI307" s="3">
        <f t="shared" si="97"/>
        <v>1899.81305359623</v>
      </c>
      <c r="AJ307" s="3">
        <f t="shared" si="98"/>
        <v>0</v>
      </c>
    </row>
    <row r="308" spans="2:36">
      <c r="B308">
        <v>293</v>
      </c>
      <c r="C308" s="3">
        <f t="shared" si="99"/>
        <v>38559.237322566842</v>
      </c>
      <c r="D308">
        <f t="shared" si="100"/>
        <v>0.3</v>
      </c>
      <c r="E308" s="13">
        <f t="shared" si="88"/>
        <v>2.9285530376777613E-2</v>
      </c>
      <c r="F308" s="15">
        <f t="shared" si="101"/>
        <v>98831.870025471813</v>
      </c>
      <c r="G308" s="16">
        <f t="shared" si="102"/>
        <v>4.7980311282768227E-3</v>
      </c>
      <c r="H308" s="17">
        <f t="shared" si="89"/>
        <v>735.27655821915039</v>
      </c>
      <c r="I308" s="17">
        <f t="shared" si="90"/>
        <v>240.99523326604276</v>
      </c>
      <c r="J308" s="2">
        <f t="shared" si="103"/>
        <v>474.19838884802283</v>
      </c>
      <c r="K308" s="2">
        <f t="shared" si="104"/>
        <v>1115.3405645941805</v>
      </c>
      <c r="L308" s="15">
        <f>K308/(1-SUM(G$16:G308))</f>
        <v>2894.3437318293122</v>
      </c>
      <c r="M308" s="15">
        <f t="shared" si="105"/>
        <v>95937.526293642499</v>
      </c>
      <c r="N308" s="2">
        <f t="shared" si="91"/>
        <v>1589.5389534422034</v>
      </c>
      <c r="O308" s="3">
        <f t="shared" si="92"/>
        <v>1830.5341867082461</v>
      </c>
      <c r="P308" s="3"/>
      <c r="Q308">
        <v>293</v>
      </c>
      <c r="R308" s="2">
        <v>719755.88755508792</v>
      </c>
      <c r="S308" s="2">
        <v>639629.06031975907</v>
      </c>
      <c r="T308" s="2">
        <v>345958.35541042895</v>
      </c>
      <c r="U308" s="2">
        <v>179956.99052731702</v>
      </c>
      <c r="V308" s="2">
        <v>90139.011835251586</v>
      </c>
      <c r="W308" s="2">
        <v>43488.113547595029</v>
      </c>
      <c r="X308" s="3">
        <f t="shared" si="93"/>
        <v>43488.113547595029</v>
      </c>
      <c r="Y308">
        <f t="shared" si="94"/>
        <v>300</v>
      </c>
      <c r="AA308" s="39">
        <f t="shared" si="106"/>
        <v>38559.237322607754</v>
      </c>
      <c r="AB308" s="3">
        <f t="shared" si="95"/>
        <v>1589.5389534422034</v>
      </c>
      <c r="AC308" s="46">
        <f t="shared" si="107"/>
        <v>240.99523326629844</v>
      </c>
      <c r="AD308" s="39">
        <f t="shared" si="108"/>
        <v>0</v>
      </c>
      <c r="AE308" s="3">
        <f t="shared" si="96"/>
        <v>0</v>
      </c>
      <c r="AF308" s="23">
        <f t="shared" si="109"/>
        <v>0</v>
      </c>
      <c r="AH308">
        <v>293</v>
      </c>
      <c r="AI308" s="3">
        <f t="shared" si="97"/>
        <v>1830.5341867085017</v>
      </c>
      <c r="AJ308" s="3">
        <f t="shared" si="98"/>
        <v>0</v>
      </c>
    </row>
    <row r="309" spans="2:36">
      <c r="B309">
        <v>294</v>
      </c>
      <c r="C309" s="3">
        <f t="shared" si="99"/>
        <v>36969.698369124635</v>
      </c>
      <c r="D309">
        <f t="shared" si="100"/>
        <v>0.3</v>
      </c>
      <c r="E309" s="13">
        <f t="shared" si="88"/>
        <v>2.9285530376777613E-2</v>
      </c>
      <c r="F309" s="15">
        <f t="shared" si="101"/>
        <v>95937.526293642499</v>
      </c>
      <c r="G309" s="16">
        <f t="shared" si="102"/>
        <v>4.8305177973745296E-3</v>
      </c>
      <c r="H309" s="17">
        <f t="shared" si="89"/>
        <v>713.74359423805652</v>
      </c>
      <c r="I309" s="17">
        <f t="shared" si="90"/>
        <v>231.06061480702897</v>
      </c>
      <c r="J309" s="2">
        <f t="shared" si="103"/>
        <v>463.42792819752697</v>
      </c>
      <c r="K309" s="2">
        <f t="shared" si="104"/>
        <v>1069.1054919406295</v>
      </c>
      <c r="L309" s="15">
        <f>K309/(1-SUM(G$16:G309))</f>
        <v>2809.5813405500476</v>
      </c>
      <c r="M309" s="15">
        <f t="shared" si="105"/>
        <v>93127.944953092447</v>
      </c>
      <c r="N309" s="2">
        <f t="shared" si="91"/>
        <v>1532.5334201381565</v>
      </c>
      <c r="O309" s="3">
        <f t="shared" si="92"/>
        <v>1763.5940349451855</v>
      </c>
      <c r="P309" s="3"/>
      <c r="Q309">
        <v>294</v>
      </c>
      <c r="R309" s="2">
        <v>717544.23413460783</v>
      </c>
      <c r="S309" s="2">
        <v>637056.81087085116</v>
      </c>
      <c r="T309" s="2">
        <v>343015.99489601096</v>
      </c>
      <c r="U309" s="2">
        <v>177675.25718934412</v>
      </c>
      <c r="V309" s="2">
        <v>88636.988156040257</v>
      </c>
      <c r="W309" s="2">
        <v>42595.015472622574</v>
      </c>
      <c r="X309" s="3">
        <f t="shared" si="93"/>
        <v>42595.015472622574</v>
      </c>
      <c r="Y309">
        <f t="shared" si="94"/>
        <v>300</v>
      </c>
      <c r="AA309" s="39">
        <f t="shared" si="106"/>
        <v>36969.698369165548</v>
      </c>
      <c r="AB309" s="3">
        <f t="shared" si="95"/>
        <v>1532.5334201381565</v>
      </c>
      <c r="AC309" s="46">
        <f t="shared" si="107"/>
        <v>231.06061480728465</v>
      </c>
      <c r="AD309" s="39">
        <f t="shared" si="108"/>
        <v>0</v>
      </c>
      <c r="AE309" s="3">
        <f t="shared" si="96"/>
        <v>0</v>
      </c>
      <c r="AF309" s="23">
        <f t="shared" si="109"/>
        <v>0</v>
      </c>
      <c r="AH309">
        <v>294</v>
      </c>
      <c r="AI309" s="3">
        <f t="shared" si="97"/>
        <v>1763.5940349454413</v>
      </c>
      <c r="AJ309" s="3">
        <f t="shared" si="98"/>
        <v>0</v>
      </c>
    </row>
    <row r="310" spans="2:36">
      <c r="B310">
        <v>295</v>
      </c>
      <c r="C310" s="3">
        <f t="shared" si="99"/>
        <v>35437.164948986479</v>
      </c>
      <c r="D310">
        <f t="shared" si="100"/>
        <v>0.3</v>
      </c>
      <c r="E310" s="13">
        <f t="shared" si="88"/>
        <v>2.9285530376777613E-2</v>
      </c>
      <c r="F310" s="15">
        <f t="shared" si="101"/>
        <v>93127.944953092447</v>
      </c>
      <c r="G310" s="16">
        <f t="shared" si="102"/>
        <v>4.8632244282942536E-3</v>
      </c>
      <c r="H310" s="17">
        <f t="shared" si="89"/>
        <v>692.84123452773281</v>
      </c>
      <c r="I310" s="17">
        <f t="shared" si="90"/>
        <v>221.48228093116549</v>
      </c>
      <c r="J310" s="2">
        <f t="shared" si="103"/>
        <v>452.90209685272174</v>
      </c>
      <c r="K310" s="2">
        <f t="shared" si="104"/>
        <v>1024.5326924653359</v>
      </c>
      <c r="L310" s="15">
        <f>K310/(1-SUM(G$16:G310))</f>
        <v>2727.3012608554022</v>
      </c>
      <c r="M310" s="15">
        <f t="shared" si="105"/>
        <v>90400.643692237049</v>
      </c>
      <c r="N310" s="2">
        <f t="shared" si="91"/>
        <v>1477.4347893180577</v>
      </c>
      <c r="O310" s="3">
        <f t="shared" si="92"/>
        <v>1698.9170702492231</v>
      </c>
      <c r="P310" s="3"/>
      <c r="Q310">
        <v>295</v>
      </c>
      <c r="R310" s="2">
        <v>715345.14681231091</v>
      </c>
      <c r="S310" s="2">
        <v>634498.93330447283</v>
      </c>
      <c r="T310" s="2">
        <v>340096.92835397093</v>
      </c>
      <c r="U310" s="2">
        <v>175419.16255677998</v>
      </c>
      <c r="V310" s="2">
        <v>87157.130024283368</v>
      </c>
      <c r="W310" s="2">
        <v>41718.317431455507</v>
      </c>
      <c r="X310" s="3">
        <f t="shared" si="93"/>
        <v>41718.317431455507</v>
      </c>
      <c r="Y310">
        <f t="shared" si="94"/>
        <v>300</v>
      </c>
      <c r="AA310" s="39">
        <f t="shared" si="106"/>
        <v>35437.164949027392</v>
      </c>
      <c r="AB310" s="3">
        <f t="shared" si="95"/>
        <v>1477.4347893180577</v>
      </c>
      <c r="AC310" s="46">
        <f t="shared" si="107"/>
        <v>221.4822809314212</v>
      </c>
      <c r="AD310" s="39">
        <f t="shared" si="108"/>
        <v>0</v>
      </c>
      <c r="AE310" s="3">
        <f t="shared" si="96"/>
        <v>0</v>
      </c>
      <c r="AF310" s="23">
        <f t="shared" si="109"/>
        <v>0</v>
      </c>
      <c r="AH310">
        <v>295</v>
      </c>
      <c r="AI310" s="3">
        <f t="shared" si="97"/>
        <v>1698.9170702494789</v>
      </c>
      <c r="AJ310" s="3">
        <f t="shared" si="98"/>
        <v>0</v>
      </c>
    </row>
    <row r="311" spans="2:36">
      <c r="B311">
        <v>296</v>
      </c>
      <c r="C311" s="3">
        <f t="shared" si="99"/>
        <v>33959.730159668426</v>
      </c>
      <c r="D311">
        <f t="shared" si="100"/>
        <v>0.3</v>
      </c>
      <c r="E311" s="13">
        <f t="shared" si="88"/>
        <v>2.9285530376777613E-2</v>
      </c>
      <c r="F311" s="15">
        <f t="shared" si="101"/>
        <v>90400.643692237049</v>
      </c>
      <c r="G311" s="16">
        <f t="shared" si="102"/>
        <v>4.8961525103608308E-3</v>
      </c>
      <c r="H311" s="17">
        <f t="shared" si="89"/>
        <v>672.55101150765142</v>
      </c>
      <c r="I311" s="17">
        <f t="shared" si="90"/>
        <v>212.24831349792768</v>
      </c>
      <c r="J311" s="2">
        <f t="shared" si="103"/>
        <v>442.61533855198144</v>
      </c>
      <c r="K311" s="2">
        <f t="shared" si="104"/>
        <v>981.56648423574882</v>
      </c>
      <c r="L311" s="15">
        <f>K311/(1-SUM(G$16:G311))</f>
        <v>2647.4307969340603</v>
      </c>
      <c r="M311" s="15">
        <f t="shared" si="105"/>
        <v>87753.21289530299</v>
      </c>
      <c r="N311" s="2">
        <f t="shared" si="91"/>
        <v>1424.1818227877302</v>
      </c>
      <c r="O311" s="3">
        <f t="shared" si="92"/>
        <v>1636.4301362856579</v>
      </c>
      <c r="P311" s="3"/>
      <c r="Q311">
        <v>296</v>
      </c>
      <c r="R311" s="2">
        <v>713158.57260085363</v>
      </c>
      <c r="S311" s="2">
        <v>631955.35552627919</v>
      </c>
      <c r="T311" s="2">
        <v>337200.97314061719</v>
      </c>
      <c r="U311" s="2">
        <v>173188.42926233634</v>
      </c>
      <c r="V311" s="2">
        <v>85699.125993970258</v>
      </c>
      <c r="W311" s="2">
        <v>40857.733371774499</v>
      </c>
      <c r="X311" s="3">
        <f t="shared" si="93"/>
        <v>40857.733371774499</v>
      </c>
      <c r="Y311">
        <f t="shared" si="94"/>
        <v>300</v>
      </c>
      <c r="AA311" s="39">
        <f t="shared" si="106"/>
        <v>33959.730159709332</v>
      </c>
      <c r="AB311" s="3">
        <f t="shared" si="95"/>
        <v>1424.1818227877302</v>
      </c>
      <c r="AC311" s="46">
        <f t="shared" si="107"/>
        <v>212.24831349818331</v>
      </c>
      <c r="AD311" s="39">
        <f t="shared" si="108"/>
        <v>0</v>
      </c>
      <c r="AE311" s="3">
        <f t="shared" si="96"/>
        <v>0</v>
      </c>
      <c r="AF311" s="23">
        <f t="shared" si="109"/>
        <v>0</v>
      </c>
      <c r="AH311">
        <v>296</v>
      </c>
      <c r="AI311" s="3">
        <f t="shared" si="97"/>
        <v>1636.4301362859135</v>
      </c>
      <c r="AJ311" s="3">
        <f t="shared" si="98"/>
        <v>0</v>
      </c>
    </row>
    <row r="312" spans="2:36">
      <c r="B312">
        <v>297</v>
      </c>
      <c r="C312" s="3">
        <f t="shared" si="99"/>
        <v>32535.5483368807</v>
      </c>
      <c r="D312">
        <f t="shared" si="100"/>
        <v>0.3</v>
      </c>
      <c r="E312" s="13">
        <f t="shared" si="88"/>
        <v>2.9285530376777613E-2</v>
      </c>
      <c r="F312" s="15">
        <f t="shared" si="101"/>
        <v>87753.21289530299</v>
      </c>
      <c r="G312" s="16">
        <f t="shared" si="102"/>
        <v>4.9293035429830651E-3</v>
      </c>
      <c r="H312" s="17">
        <f t="shared" si="89"/>
        <v>652.8549984301759</v>
      </c>
      <c r="I312" s="17">
        <f t="shared" si="90"/>
        <v>203.34717710550436</v>
      </c>
      <c r="J312" s="2">
        <f t="shared" si="103"/>
        <v>432.56222323296424</v>
      </c>
      <c r="K312" s="2">
        <f t="shared" si="104"/>
        <v>940.15297501650059</v>
      </c>
      <c r="L312" s="15">
        <f>K312/(1-SUM(G$16:G312))</f>
        <v>2569.8993819100956</v>
      </c>
      <c r="M312" s="15">
        <f t="shared" si="105"/>
        <v>85183.313513392888</v>
      </c>
      <c r="N312" s="2">
        <f t="shared" si="91"/>
        <v>1372.7151982494647</v>
      </c>
      <c r="O312" s="3">
        <f t="shared" si="92"/>
        <v>1576.0623753549692</v>
      </c>
      <c r="P312" s="3"/>
      <c r="Q312">
        <v>297</v>
      </c>
      <c r="R312" s="2">
        <v>710984.4587680914</v>
      </c>
      <c r="S312" s="2">
        <v>629426.00581560703</v>
      </c>
      <c r="T312" s="2">
        <v>334327.94804239017</v>
      </c>
      <c r="U312" s="2">
        <v>170982.78289996344</v>
      </c>
      <c r="V312" s="2">
        <v>84262.66889855481</v>
      </c>
      <c r="W312" s="2">
        <v>40012.98209922282</v>
      </c>
      <c r="X312" s="3">
        <f t="shared" si="93"/>
        <v>40012.98209922282</v>
      </c>
      <c r="Y312">
        <f t="shared" si="94"/>
        <v>300</v>
      </c>
      <c r="AA312" s="39">
        <f t="shared" si="106"/>
        <v>32535.548336921602</v>
      </c>
      <c r="AB312" s="3">
        <f t="shared" si="95"/>
        <v>1372.7151982494647</v>
      </c>
      <c r="AC312" s="46">
        <f t="shared" si="107"/>
        <v>203.34717710576001</v>
      </c>
      <c r="AD312" s="39">
        <f t="shared" si="108"/>
        <v>0</v>
      </c>
      <c r="AE312" s="3">
        <f t="shared" si="96"/>
        <v>0</v>
      </c>
      <c r="AF312" s="23">
        <f t="shared" si="109"/>
        <v>0</v>
      </c>
      <c r="AH312">
        <v>297</v>
      </c>
      <c r="AI312" s="3">
        <f t="shared" si="97"/>
        <v>1576.0623753552247</v>
      </c>
      <c r="AJ312" s="3">
        <f t="shared" si="98"/>
        <v>0</v>
      </c>
    </row>
    <row r="313" spans="2:36">
      <c r="B313">
        <v>298</v>
      </c>
      <c r="C313" s="3">
        <f t="shared" si="99"/>
        <v>31162.833138631235</v>
      </c>
      <c r="D313">
        <f t="shared" si="100"/>
        <v>0.3</v>
      </c>
      <c r="E313" s="13">
        <f t="shared" si="88"/>
        <v>2.9285530376777613E-2</v>
      </c>
      <c r="F313" s="15">
        <f t="shared" si="101"/>
        <v>85183.313513392888</v>
      </c>
      <c r="G313" s="16">
        <f t="shared" si="102"/>
        <v>4.9626790357220132E-3</v>
      </c>
      <c r="H313" s="17">
        <f t="shared" si="89"/>
        <v>633.73579354198159</v>
      </c>
      <c r="I313" s="17">
        <f t="shared" si="90"/>
        <v>194.76770711644519</v>
      </c>
      <c r="J313" s="2">
        <f t="shared" si="103"/>
        <v>422.73744416625055</v>
      </c>
      <c r="K313" s="2">
        <f t="shared" si="104"/>
        <v>900.24000624530504</v>
      </c>
      <c r="L313" s="15">
        <f>K313/(1-SUM(G$16:G313))</f>
        <v>2494.6385154959726</v>
      </c>
      <c r="M313" s="15">
        <f t="shared" si="105"/>
        <v>82688.674997896916</v>
      </c>
      <c r="N313" s="2">
        <f t="shared" si="91"/>
        <v>1322.9774504115555</v>
      </c>
      <c r="O313" s="3">
        <f t="shared" si="92"/>
        <v>1517.7451575280006</v>
      </c>
      <c r="P313" s="3"/>
      <c r="Q313">
        <v>298</v>
      </c>
      <c r="R313" s="2">
        <v>708822.75283592299</v>
      </c>
      <c r="S313" s="2">
        <v>626910.81282355858</v>
      </c>
      <c r="T313" s="2">
        <v>331477.67326466652</v>
      </c>
      <c r="U313" s="2">
        <v>168801.95199338585</v>
      </c>
      <c r="V313" s="2">
        <v>82847.455792779438</v>
      </c>
      <c r="W313" s="2">
        <v>39183.787196108446</v>
      </c>
      <c r="X313" s="3">
        <f t="shared" si="93"/>
        <v>39183.787196108446</v>
      </c>
      <c r="Y313">
        <f t="shared" si="94"/>
        <v>300</v>
      </c>
      <c r="AA313" s="39">
        <f t="shared" si="106"/>
        <v>31162.833138672137</v>
      </c>
      <c r="AB313" s="3">
        <f t="shared" si="95"/>
        <v>1322.9774504115555</v>
      </c>
      <c r="AC313" s="46">
        <f t="shared" si="107"/>
        <v>194.76770711670085</v>
      </c>
      <c r="AD313" s="39">
        <f t="shared" si="108"/>
        <v>0</v>
      </c>
      <c r="AE313" s="3">
        <f t="shared" si="96"/>
        <v>0</v>
      </c>
      <c r="AF313" s="23">
        <f t="shared" si="109"/>
        <v>0</v>
      </c>
      <c r="AH313">
        <v>298</v>
      </c>
      <c r="AI313" s="3">
        <f t="shared" si="97"/>
        <v>1517.7451575282564</v>
      </c>
      <c r="AJ313" s="3">
        <f t="shared" si="98"/>
        <v>0</v>
      </c>
    </row>
    <row r="314" spans="2:36">
      <c r="B314">
        <v>299</v>
      </c>
      <c r="C314" s="3">
        <f t="shared" si="99"/>
        <v>29839.855688219679</v>
      </c>
      <c r="D314">
        <f t="shared" si="100"/>
        <v>0.3</v>
      </c>
      <c r="E314" s="13">
        <f t="shared" si="88"/>
        <v>2.9285530376777613E-2</v>
      </c>
      <c r="F314" s="15">
        <f t="shared" si="101"/>
        <v>82688.674997896916</v>
      </c>
      <c r="G314" s="16">
        <f t="shared" si="102"/>
        <v>4.9962805083597151E-3</v>
      </c>
      <c r="H314" s="17">
        <f t="shared" si="89"/>
        <v>615.17650470932006</v>
      </c>
      <c r="I314" s="17">
        <f t="shared" si="90"/>
        <v>186.49909805137301</v>
      </c>
      <c r="J314" s="2">
        <f t="shared" si="103"/>
        <v>413.13581515408367</v>
      </c>
      <c r="K314" s="2">
        <f t="shared" si="104"/>
        <v>861.7770987315879</v>
      </c>
      <c r="L314" s="15">
        <f>K314/(1-SUM(G$16:G314))</f>
        <v>2421.5817034714055</v>
      </c>
      <c r="M314" s="15">
        <f t="shared" si="105"/>
        <v>80267.093294425518</v>
      </c>
      <c r="N314" s="2">
        <f t="shared" si="91"/>
        <v>1274.9129138856715</v>
      </c>
      <c r="O314" s="3">
        <f t="shared" si="92"/>
        <v>1461.4120119370446</v>
      </c>
      <c r="P314" s="3"/>
      <c r="Q314">
        <v>299</v>
      </c>
      <c r="R314" s="2">
        <v>706673.40257914062</v>
      </c>
      <c r="S314" s="2">
        <v>624409.70557109325</v>
      </c>
      <c r="T314" s="2">
        <v>328649.97042065085</v>
      </c>
      <c r="U314" s="2">
        <v>166645.6679649716</v>
      </c>
      <c r="V314" s="2">
        <v>81453.187895285722</v>
      </c>
      <c r="W314" s="2">
        <v>38369.876941455354</v>
      </c>
      <c r="X314" s="3">
        <f t="shared" si="93"/>
        <v>38369.876941455354</v>
      </c>
      <c r="Y314">
        <f t="shared" si="94"/>
        <v>300</v>
      </c>
      <c r="AA314" s="39">
        <f t="shared" si="106"/>
        <v>29839.855688260581</v>
      </c>
      <c r="AB314" s="3">
        <f t="shared" si="95"/>
        <v>1274.9129138856715</v>
      </c>
      <c r="AC314" s="46">
        <f t="shared" si="107"/>
        <v>186.49909805162861</v>
      </c>
      <c r="AD314" s="39">
        <f t="shared" si="108"/>
        <v>0</v>
      </c>
      <c r="AE314" s="3">
        <f t="shared" si="96"/>
        <v>0</v>
      </c>
      <c r="AF314" s="23">
        <f t="shared" si="109"/>
        <v>0</v>
      </c>
      <c r="AH314">
        <v>299</v>
      </c>
      <c r="AI314" s="3">
        <f t="shared" si="97"/>
        <v>1461.4120119373001</v>
      </c>
      <c r="AJ314" s="3">
        <f t="shared" si="98"/>
        <v>0</v>
      </c>
    </row>
    <row r="315" spans="2:36">
      <c r="B315">
        <v>300</v>
      </c>
      <c r="C315" s="3">
        <f t="shared" si="99"/>
        <v>28564.942774334006</v>
      </c>
      <c r="D315">
        <f t="shared" si="100"/>
        <v>0.3</v>
      </c>
      <c r="E315" s="13">
        <f t="shared" si="88"/>
        <v>2.9285530376777613E-2</v>
      </c>
      <c r="F315" s="15">
        <f t="shared" si="101"/>
        <v>80267.093294425518</v>
      </c>
      <c r="G315" s="16">
        <f t="shared" si="102"/>
        <v>5.0301094909684018E-3</v>
      </c>
      <c r="H315" s="17">
        <f t="shared" si="89"/>
        <v>597.16073449353814</v>
      </c>
      <c r="I315" s="17">
        <f t="shared" si="90"/>
        <v>178.53089233958755</v>
      </c>
      <c r="J315" s="2">
        <f t="shared" si="103"/>
        <v>403.75226779273595</v>
      </c>
      <c r="K315" s="2">
        <f t="shared" si="104"/>
        <v>824.7154000255357</v>
      </c>
      <c r="L315" s="15">
        <f>K315/(1-SUM(G$16:G315))</f>
        <v>2350.6643989346162</v>
      </c>
      <c r="M315" s="15">
        <f t="shared" si="105"/>
        <v>77916.428895490899</v>
      </c>
      <c r="N315" s="2">
        <f t="shared" si="91"/>
        <v>1228.4676678182716</v>
      </c>
      <c r="O315" s="3">
        <f t="shared" si="92"/>
        <v>1406.9985601578592</v>
      </c>
      <c r="P315" s="3"/>
      <c r="Q315">
        <v>300</v>
      </c>
      <c r="R315" s="2">
        <v>704536.35602428531</v>
      </c>
      <c r="S315" s="2">
        <v>621922.61344713054</v>
      </c>
      <c r="T315" s="2">
        <v>325844.66252035392</v>
      </c>
      <c r="U315" s="2">
        <v>164513.66510493151</v>
      </c>
      <c r="V315" s="2">
        <v>80079.57053200122</v>
      </c>
      <c r="W315" s="2">
        <v>37570.984232381794</v>
      </c>
      <c r="X315" s="3">
        <f t="shared" si="93"/>
        <v>37570.984232381794</v>
      </c>
      <c r="Y315">
        <f t="shared" si="94"/>
        <v>300</v>
      </c>
      <c r="AA315" s="39">
        <f t="shared" si="106"/>
        <v>28564.942774374911</v>
      </c>
      <c r="AB315" s="3">
        <f t="shared" si="95"/>
        <v>1228.4676678182716</v>
      </c>
      <c r="AC315" s="46">
        <f t="shared" si="107"/>
        <v>178.53089233984318</v>
      </c>
      <c r="AD315" s="39">
        <f t="shared" si="108"/>
        <v>0</v>
      </c>
      <c r="AE315" s="3">
        <f t="shared" si="96"/>
        <v>0</v>
      </c>
      <c r="AF315" s="23">
        <f t="shared" si="109"/>
        <v>0</v>
      </c>
      <c r="AH315">
        <v>300</v>
      </c>
      <c r="AI315" s="3">
        <f t="shared" si="97"/>
        <v>1406.9985601581147</v>
      </c>
      <c r="AJ315" s="3">
        <f t="shared" si="98"/>
        <v>0</v>
      </c>
    </row>
    <row r="316" spans="2:36">
      <c r="B316">
        <v>301</v>
      </c>
      <c r="C316" s="3">
        <f t="shared" si="99"/>
        <v>27336.475106515732</v>
      </c>
      <c r="D316">
        <f t="shared" si="100"/>
        <v>0.3</v>
      </c>
      <c r="E316" s="13">
        <f t="shared" si="88"/>
        <v>2.9285530376777613E-2</v>
      </c>
      <c r="F316" s="15">
        <f t="shared" si="101"/>
        <v>77916.428895490899</v>
      </c>
      <c r="G316" s="16">
        <f t="shared" si="102"/>
        <v>5.064167523980167E-3</v>
      </c>
      <c r="H316" s="17">
        <f t="shared" si="89"/>
        <v>579.67256566367098</v>
      </c>
      <c r="I316" s="17">
        <f t="shared" si="90"/>
        <v>170.85296941572332</v>
      </c>
      <c r="J316" s="2">
        <f t="shared" si="103"/>
        <v>394.58184879705487</v>
      </c>
      <c r="K316" s="2">
        <f t="shared" si="104"/>
        <v>789.00763340682033</v>
      </c>
      <c r="L316" s="15">
        <f>K316/(1-SUM(G$16:G316))</f>
        <v>2281.8239452740813</v>
      </c>
      <c r="M316" s="15">
        <f t="shared" si="105"/>
        <v>75634.604950216817</v>
      </c>
      <c r="N316" s="2">
        <f t="shared" si="91"/>
        <v>1183.5894822038751</v>
      </c>
      <c r="O316" s="3">
        <f t="shared" si="92"/>
        <v>1354.4424516195984</v>
      </c>
      <c r="P316" s="3"/>
      <c r="Q316">
        <v>301</v>
      </c>
      <c r="R316" s="2">
        <v>702411.56144850841</v>
      </c>
      <c r="S316" s="2">
        <v>619449.46620666177</v>
      </c>
      <c r="T316" s="2">
        <v>323061.57395965781</v>
      </c>
      <c r="U316" s="2">
        <v>162405.68054084558</v>
      </c>
      <c r="V316" s="2">
        <v>78726.313080291889</v>
      </c>
      <c r="W316" s="2">
        <v>36786.846506783462</v>
      </c>
      <c r="X316" s="3">
        <f t="shared" si="93"/>
        <v>36786.846506783462</v>
      </c>
      <c r="Y316">
        <f t="shared" si="94"/>
        <v>300</v>
      </c>
      <c r="AA316" s="39">
        <f t="shared" si="106"/>
        <v>27336.475106556638</v>
      </c>
      <c r="AB316" s="3">
        <f t="shared" si="95"/>
        <v>1183.5894822038751</v>
      </c>
      <c r="AC316" s="46">
        <f t="shared" si="107"/>
        <v>170.852969415979</v>
      </c>
      <c r="AD316" s="39">
        <f t="shared" si="108"/>
        <v>0</v>
      </c>
      <c r="AE316" s="3">
        <f t="shared" si="96"/>
        <v>0</v>
      </c>
      <c r="AF316" s="23">
        <f t="shared" si="109"/>
        <v>0</v>
      </c>
      <c r="AH316">
        <v>301</v>
      </c>
      <c r="AI316" s="3">
        <f t="shared" si="97"/>
        <v>1354.4424516198542</v>
      </c>
      <c r="AJ316" s="3">
        <f t="shared" si="98"/>
        <v>0</v>
      </c>
    </row>
    <row r="317" spans="2:36">
      <c r="B317">
        <v>302</v>
      </c>
      <c r="C317" s="3">
        <f t="shared" si="99"/>
        <v>26152.885624311857</v>
      </c>
      <c r="D317">
        <f t="shared" si="100"/>
        <v>0.3</v>
      </c>
      <c r="E317" s="13">
        <f t="shared" si="88"/>
        <v>2.9285530376777613E-2</v>
      </c>
      <c r="F317" s="15">
        <f t="shared" si="101"/>
        <v>75634.604950216817</v>
      </c>
      <c r="G317" s="16">
        <f t="shared" si="102"/>
        <v>5.0984561582571178E-3</v>
      </c>
      <c r="H317" s="17">
        <f t="shared" si="89"/>
        <v>562.69654713330476</v>
      </c>
      <c r="I317" s="17">
        <f t="shared" si="90"/>
        <v>163.45553515194911</v>
      </c>
      <c r="J317" s="2">
        <f t="shared" si="103"/>
        <v>385.61971738577722</v>
      </c>
      <c r="K317" s="2">
        <f t="shared" si="104"/>
        <v>754.60804844378993</v>
      </c>
      <c r="L317" s="15">
        <f>K317/(1-SUM(G$16:G317))</f>
        <v>2214.999520810376</v>
      </c>
      <c r="M317" s="15">
        <f t="shared" si="105"/>
        <v>73419.605429406438</v>
      </c>
      <c r="N317" s="2">
        <f t="shared" si="91"/>
        <v>1140.227765829567</v>
      </c>
      <c r="O317" s="3">
        <f t="shared" si="92"/>
        <v>1303.6833009815161</v>
      </c>
      <c r="P317" s="3"/>
      <c r="Q317">
        <v>302</v>
      </c>
      <c r="R317" s="2">
        <v>700298.96737843682</v>
      </c>
      <c r="S317" s="2">
        <v>616990.19396887301</v>
      </c>
      <c r="T317" s="2">
        <v>320300.53050946625</v>
      </c>
      <c r="U317" s="2">
        <v>160321.45420751238</v>
      </c>
      <c r="V317" s="2">
        <v>77393.128913869819</v>
      </c>
      <c r="W317" s="2">
        <v>36017.205667300252</v>
      </c>
      <c r="X317" s="3">
        <f t="shared" si="93"/>
        <v>36017.205667300252</v>
      </c>
      <c r="Y317">
        <f t="shared" si="94"/>
        <v>300</v>
      </c>
      <c r="AA317" s="39">
        <f t="shared" si="106"/>
        <v>26152.885624352763</v>
      </c>
      <c r="AB317" s="3">
        <f t="shared" si="95"/>
        <v>1140.227765829567</v>
      </c>
      <c r="AC317" s="46">
        <f t="shared" si="107"/>
        <v>163.45553515220476</v>
      </c>
      <c r="AD317" s="39">
        <f t="shared" si="108"/>
        <v>0</v>
      </c>
      <c r="AE317" s="3">
        <f t="shared" si="96"/>
        <v>0</v>
      </c>
      <c r="AF317" s="23">
        <f t="shared" si="109"/>
        <v>0</v>
      </c>
      <c r="AH317">
        <v>302</v>
      </c>
      <c r="AI317" s="3">
        <f t="shared" si="97"/>
        <v>1303.6833009817717</v>
      </c>
      <c r="AJ317" s="3">
        <f t="shared" si="98"/>
        <v>0</v>
      </c>
    </row>
    <row r="318" spans="2:36">
      <c r="B318">
        <v>303</v>
      </c>
      <c r="C318" s="3">
        <f t="shared" si="99"/>
        <v>25012.657858482289</v>
      </c>
      <c r="D318">
        <f t="shared" si="100"/>
        <v>0.3</v>
      </c>
      <c r="E318" s="13">
        <f t="shared" si="88"/>
        <v>2.9285530376777613E-2</v>
      </c>
      <c r="F318" s="15">
        <f t="shared" si="101"/>
        <v>73419.605429406438</v>
      </c>
      <c r="G318" s="16">
        <f t="shared" si="102"/>
        <v>5.1329769551619834E-3</v>
      </c>
      <c r="H318" s="17">
        <f t="shared" si="89"/>
        <v>546.21768030928547</v>
      </c>
      <c r="I318" s="17">
        <f t="shared" si="90"/>
        <v>156.32911161551431</v>
      </c>
      <c r="J318" s="2">
        <f t="shared" si="103"/>
        <v>376.86114272622888</v>
      </c>
      <c r="K318" s="2">
        <f t="shared" si="104"/>
        <v>721.47237307539228</v>
      </c>
      <c r="L318" s="15">
        <f>K318/(1-SUM(G$16:G318))</f>
        <v>2150.1320850592156</v>
      </c>
      <c r="M318" s="15">
        <f t="shared" si="105"/>
        <v>71269.473344347221</v>
      </c>
      <c r="N318" s="2">
        <f t="shared" si="91"/>
        <v>1098.3335158016212</v>
      </c>
      <c r="O318" s="3">
        <f t="shared" si="92"/>
        <v>1254.6626274171354</v>
      </c>
      <c r="P318" s="3"/>
      <c r="Q318">
        <v>303</v>
      </c>
      <c r="R318" s="2">
        <v>698198.52258904488</v>
      </c>
      <c r="S318" s="2">
        <v>614544.72721527517</v>
      </c>
      <c r="T318" s="2">
        <v>317561.35930494004</v>
      </c>
      <c r="U318" s="2">
        <v>158260.7288171181</v>
      </c>
      <c r="V318" s="2">
        <v>76079.735348445945</v>
      </c>
      <c r="W318" s="2">
        <v>35261.808006545027</v>
      </c>
      <c r="X318" s="3">
        <f t="shared" si="93"/>
        <v>35261.808006545027</v>
      </c>
      <c r="Y318">
        <f t="shared" si="94"/>
        <v>300</v>
      </c>
      <c r="AA318" s="39">
        <f t="shared" si="106"/>
        <v>25012.657858523195</v>
      </c>
      <c r="AB318" s="3">
        <f t="shared" si="95"/>
        <v>1098.3335158016212</v>
      </c>
      <c r="AC318" s="46">
        <f t="shared" si="107"/>
        <v>156.32911161576996</v>
      </c>
      <c r="AD318" s="39">
        <f t="shared" si="108"/>
        <v>0</v>
      </c>
      <c r="AE318" s="3">
        <f t="shared" si="96"/>
        <v>0</v>
      </c>
      <c r="AF318" s="23">
        <f t="shared" si="109"/>
        <v>0</v>
      </c>
      <c r="AH318">
        <v>303</v>
      </c>
      <c r="AI318" s="3">
        <f t="shared" si="97"/>
        <v>1254.6626274173911</v>
      </c>
      <c r="AJ318" s="3">
        <f t="shared" si="98"/>
        <v>0</v>
      </c>
    </row>
    <row r="319" spans="2:36">
      <c r="B319">
        <v>304</v>
      </c>
      <c r="C319" s="3">
        <f t="shared" si="99"/>
        <v>23914.324342680666</v>
      </c>
      <c r="D319">
        <f t="shared" si="100"/>
        <v>0.3</v>
      </c>
      <c r="E319" s="13">
        <f t="shared" si="88"/>
        <v>2.9285530376777613E-2</v>
      </c>
      <c r="F319" s="15">
        <f t="shared" si="101"/>
        <v>71269.473344347221</v>
      </c>
      <c r="G319" s="16">
        <f t="shared" si="102"/>
        <v>5.1677314866292266E-3</v>
      </c>
      <c r="H319" s="17">
        <f t="shared" si="89"/>
        <v>530.22140584021543</v>
      </c>
      <c r="I319" s="17">
        <f t="shared" si="90"/>
        <v>149.46452714175416</v>
      </c>
      <c r="J319" s="2">
        <f t="shared" si="103"/>
        <v>368.3015014370655</v>
      </c>
      <c r="K319" s="2">
        <f t="shared" si="104"/>
        <v>689.55776716953903</v>
      </c>
      <c r="L319" s="15">
        <f>K319/(1-SUM(G$16:G319))</f>
        <v>2087.1643265682123</v>
      </c>
      <c r="M319" s="15">
        <f t="shared" si="105"/>
        <v>69182.309017779015</v>
      </c>
      <c r="N319" s="2">
        <f t="shared" si="91"/>
        <v>1057.8592686066045</v>
      </c>
      <c r="O319" s="3">
        <f t="shared" si="92"/>
        <v>1207.3237957483586</v>
      </c>
      <c r="P319" s="3"/>
      <c r="Q319">
        <v>304</v>
      </c>
      <c r="R319" s="2">
        <v>696110.17610253138</v>
      </c>
      <c r="S319" s="2">
        <v>612112.99678784679</v>
      </c>
      <c r="T319" s="2">
        <v>314843.88883481675</v>
      </c>
      <c r="U319" s="2">
        <v>156223.24982972254</v>
      </c>
      <c r="V319" s="2">
        <v>74785.853588118058</v>
      </c>
      <c r="W319" s="2">
        <v>34520.404133574062</v>
      </c>
      <c r="X319" s="3">
        <f t="shared" si="93"/>
        <v>34520.404133574062</v>
      </c>
      <c r="Y319">
        <f t="shared" si="94"/>
        <v>300</v>
      </c>
      <c r="AA319" s="39">
        <f t="shared" si="106"/>
        <v>23914.324342721575</v>
      </c>
      <c r="AB319" s="3">
        <f t="shared" si="95"/>
        <v>1057.8592686066045</v>
      </c>
      <c r="AC319" s="46">
        <f t="shared" si="107"/>
        <v>149.46452714200984</v>
      </c>
      <c r="AD319" s="39">
        <f t="shared" si="108"/>
        <v>0</v>
      </c>
      <c r="AE319" s="3">
        <f t="shared" si="96"/>
        <v>0</v>
      </c>
      <c r="AF319" s="23">
        <f t="shared" si="109"/>
        <v>0</v>
      </c>
      <c r="AH319">
        <v>304</v>
      </c>
      <c r="AI319" s="3">
        <f t="shared" si="97"/>
        <v>1207.3237957486144</v>
      </c>
      <c r="AJ319" s="3">
        <f t="shared" si="98"/>
        <v>0</v>
      </c>
    </row>
    <row r="320" spans="2:36">
      <c r="B320">
        <v>305</v>
      </c>
      <c r="C320" s="3">
        <f t="shared" si="99"/>
        <v>22856.465074074062</v>
      </c>
      <c r="D320">
        <f t="shared" si="100"/>
        <v>0.3</v>
      </c>
      <c r="E320" s="13">
        <f t="shared" si="88"/>
        <v>2.9285530376777613E-2</v>
      </c>
      <c r="F320" s="15">
        <f t="shared" si="101"/>
        <v>69182.309017779015</v>
      </c>
      <c r="G320" s="16">
        <f t="shared" si="102"/>
        <v>5.2027213352366123E-3</v>
      </c>
      <c r="H320" s="17">
        <f t="shared" si="89"/>
        <v>514.69359075302395</v>
      </c>
      <c r="I320" s="17">
        <f t="shared" si="90"/>
        <v>142.85290671296289</v>
      </c>
      <c r="J320" s="2">
        <f t="shared" si="103"/>
        <v>359.93627514773118</v>
      </c>
      <c r="K320" s="2">
        <f t="shared" si="104"/>
        <v>658.82277751300944</v>
      </c>
      <c r="L320" s="15">
        <f>K320/(1-SUM(G$16:G320))</f>
        <v>2026.0406122812583</v>
      </c>
      <c r="M320" s="15">
        <f t="shared" si="105"/>
        <v>67156.268405497758</v>
      </c>
      <c r="N320" s="2">
        <f t="shared" si="91"/>
        <v>1018.7590526607406</v>
      </c>
      <c r="O320" s="3">
        <f t="shared" si="92"/>
        <v>1161.6119593737035</v>
      </c>
      <c r="P320" s="3"/>
      <c r="Q320">
        <v>305</v>
      </c>
      <c r="R320" s="2">
        <v>694033.87718720071</v>
      </c>
      <c r="S320" s="2">
        <v>609694.93388718378</v>
      </c>
      <c r="T320" s="2">
        <v>312147.94893081405</v>
      </c>
      <c r="U320" s="2">
        <v>154208.76542405752</v>
      </c>
      <c r="V320" s="2">
        <v>73511.208672483801</v>
      </c>
      <c r="W320" s="2">
        <v>33792.748901578118</v>
      </c>
      <c r="X320" s="3">
        <f t="shared" si="93"/>
        <v>33792.748901578118</v>
      </c>
      <c r="Y320">
        <f t="shared" si="94"/>
        <v>300</v>
      </c>
      <c r="AA320" s="39">
        <f t="shared" si="106"/>
        <v>22856.465074114971</v>
      </c>
      <c r="AB320" s="3">
        <f t="shared" si="95"/>
        <v>1018.7590526607406</v>
      </c>
      <c r="AC320" s="46">
        <f t="shared" si="107"/>
        <v>142.85290671321857</v>
      </c>
      <c r="AD320" s="39">
        <f t="shared" si="108"/>
        <v>0</v>
      </c>
      <c r="AE320" s="3">
        <f t="shared" si="96"/>
        <v>0</v>
      </c>
      <c r="AF320" s="23">
        <f t="shared" si="109"/>
        <v>0</v>
      </c>
      <c r="AH320">
        <v>305</v>
      </c>
      <c r="AI320" s="3">
        <f t="shared" si="97"/>
        <v>1161.6119593739593</v>
      </c>
      <c r="AJ320" s="3">
        <f t="shared" si="98"/>
        <v>0</v>
      </c>
    </row>
    <row r="321" spans="2:36">
      <c r="B321">
        <v>306</v>
      </c>
      <c r="C321" s="3">
        <f t="shared" si="99"/>
        <v>21837.70602141332</v>
      </c>
      <c r="D321">
        <f t="shared" si="100"/>
        <v>0.3</v>
      </c>
      <c r="E321" s="13">
        <f t="shared" si="88"/>
        <v>2.9285530376777613E-2</v>
      </c>
      <c r="F321" s="15">
        <f t="shared" si="101"/>
        <v>67156.268405497758</v>
      </c>
      <c r="G321" s="16">
        <f t="shared" si="102"/>
        <v>5.2379480942772779E-3</v>
      </c>
      <c r="H321" s="17">
        <f t="shared" si="89"/>
        <v>499.62051596625287</v>
      </c>
      <c r="I321" s="17">
        <f t="shared" si="90"/>
        <v>136.48566263383324</v>
      </c>
      <c r="J321" s="2">
        <f t="shared" si="103"/>
        <v>351.76104811335034</v>
      </c>
      <c r="K321" s="2">
        <f t="shared" si="104"/>
        <v>629.22729418934853</v>
      </c>
      <c r="L321" s="15">
        <f>K321/(1-SUM(G$16:G321))</f>
        <v>1966.7069383858</v>
      </c>
      <c r="M321" s="15">
        <f t="shared" si="105"/>
        <v>65189.561467111955</v>
      </c>
      <c r="N321" s="2">
        <f t="shared" si="91"/>
        <v>980.98834230269881</v>
      </c>
      <c r="O321" s="3">
        <f t="shared" si="92"/>
        <v>1117.4740049365321</v>
      </c>
      <c r="P321" s="3"/>
      <c r="Q321">
        <v>306</v>
      </c>
      <c r="R321" s="2">
        <v>691969.57535635051</v>
      </c>
      <c r="S321" s="2">
        <v>607290.47007066023</v>
      </c>
      <c r="T321" s="2">
        <v>309473.37075711577</v>
      </c>
      <c r="U321" s="2">
        <v>152217.02646863559</v>
      </c>
      <c r="V321" s="2">
        <v>72255.529424468987</v>
      </c>
      <c r="W321" s="2">
        <v>33078.601336774351</v>
      </c>
      <c r="X321" s="3">
        <f t="shared" si="93"/>
        <v>33078.601336774351</v>
      </c>
      <c r="Y321">
        <f t="shared" si="94"/>
        <v>300</v>
      </c>
      <c r="AA321" s="39">
        <f t="shared" si="106"/>
        <v>21837.706021454229</v>
      </c>
      <c r="AB321" s="3">
        <f t="shared" si="95"/>
        <v>980.98834230269881</v>
      </c>
      <c r="AC321" s="46">
        <f t="shared" si="107"/>
        <v>136.48566263408892</v>
      </c>
      <c r="AD321" s="39">
        <f t="shared" si="108"/>
        <v>0</v>
      </c>
      <c r="AE321" s="3">
        <f t="shared" si="96"/>
        <v>0</v>
      </c>
      <c r="AF321" s="23">
        <f t="shared" si="109"/>
        <v>0</v>
      </c>
      <c r="AH321">
        <v>306</v>
      </c>
      <c r="AI321" s="3">
        <f t="shared" si="97"/>
        <v>1117.4740049367877</v>
      </c>
      <c r="AJ321" s="3">
        <f t="shared" si="98"/>
        <v>0</v>
      </c>
    </row>
    <row r="322" spans="2:36">
      <c r="B322">
        <v>307</v>
      </c>
      <c r="C322" s="3">
        <f t="shared" si="99"/>
        <v>20856.717679110621</v>
      </c>
      <c r="D322">
        <f t="shared" si="100"/>
        <v>0.3</v>
      </c>
      <c r="E322" s="13">
        <f t="shared" si="88"/>
        <v>2.9285530376777613E-2</v>
      </c>
      <c r="F322" s="15">
        <f t="shared" si="101"/>
        <v>65189.561467111955</v>
      </c>
      <c r="G322" s="16">
        <f t="shared" si="102"/>
        <v>5.2734133678322805E-3</v>
      </c>
      <c r="H322" s="17">
        <f t="shared" si="89"/>
        <v>484.98886416902042</v>
      </c>
      <c r="I322" s="17">
        <f t="shared" si="90"/>
        <v>130.35448549444138</v>
      </c>
      <c r="J322" s="2">
        <f t="shared" si="103"/>
        <v>343.77150488379232</v>
      </c>
      <c r="K322" s="2">
        <f t="shared" si="104"/>
        <v>600.73250830252391</v>
      </c>
      <c r="L322" s="15">
        <f>K322/(1-SUM(G$16:G322))</f>
        <v>1909.1108825995764</v>
      </c>
      <c r="M322" s="15">
        <f t="shared" si="105"/>
        <v>63280.450584512379</v>
      </c>
      <c r="N322" s="2">
        <f t="shared" si="91"/>
        <v>944.50401318631623</v>
      </c>
      <c r="O322" s="3">
        <f t="shared" si="92"/>
        <v>1074.8584986807575</v>
      </c>
      <c r="P322" s="3"/>
      <c r="Q322">
        <v>307</v>
      </c>
      <c r="R322" s="2">
        <v>689917.22036716389</v>
      </c>
      <c r="S322" s="2">
        <v>604899.53725059773</v>
      </c>
      <c r="T322" s="2">
        <v>306819.98679994058</v>
      </c>
      <c r="U322" s="2">
        <v>150247.78649316481</v>
      </c>
      <c r="V322" s="2">
        <v>71018.548398861763</v>
      </c>
      <c r="W322" s="2">
        <v>32377.724568479061</v>
      </c>
      <c r="X322" s="3">
        <f t="shared" si="93"/>
        <v>32377.724568479061</v>
      </c>
      <c r="Y322">
        <f t="shared" si="94"/>
        <v>300</v>
      </c>
      <c r="AA322" s="39">
        <f t="shared" si="106"/>
        <v>20856.71767915153</v>
      </c>
      <c r="AB322" s="3">
        <f t="shared" si="95"/>
        <v>944.50401318631623</v>
      </c>
      <c r="AC322" s="46">
        <f t="shared" si="107"/>
        <v>130.35448549469706</v>
      </c>
      <c r="AD322" s="39">
        <f t="shared" si="108"/>
        <v>0</v>
      </c>
      <c r="AE322" s="3">
        <f t="shared" si="96"/>
        <v>0</v>
      </c>
      <c r="AF322" s="23">
        <f t="shared" si="109"/>
        <v>0</v>
      </c>
      <c r="AH322">
        <v>307</v>
      </c>
      <c r="AI322" s="3">
        <f t="shared" si="97"/>
        <v>1074.8584986810133</v>
      </c>
      <c r="AJ322" s="3">
        <f t="shared" si="98"/>
        <v>0</v>
      </c>
    </row>
    <row r="323" spans="2:36">
      <c r="B323">
        <v>308</v>
      </c>
      <c r="C323" s="3">
        <f t="shared" si="99"/>
        <v>19912.213665924304</v>
      </c>
      <c r="D323">
        <f t="shared" si="100"/>
        <v>0.3</v>
      </c>
      <c r="E323" s="13">
        <f t="shared" si="88"/>
        <v>2.9285530376777613E-2</v>
      </c>
      <c r="F323" s="15">
        <f t="shared" si="101"/>
        <v>63280.450584512379</v>
      </c>
      <c r="G323" s="16">
        <f t="shared" si="102"/>
        <v>5.3091187708436448E-3</v>
      </c>
      <c r="H323" s="17">
        <f t="shared" si="89"/>
        <v>470.78570805495764</v>
      </c>
      <c r="I323" s="17">
        <f t="shared" si="90"/>
        <v>124.45133541202689</v>
      </c>
      <c r="J323" s="2">
        <f t="shared" si="103"/>
        <v>335.96342802567835</v>
      </c>
      <c r="K323" s="2">
        <f t="shared" si="104"/>
        <v>573.30087100538015</v>
      </c>
      <c r="L323" s="15">
        <f>K323/(1-SUM(G$16:G323))</f>
        <v>1853.2015578546666</v>
      </c>
      <c r="M323" s="15">
        <f t="shared" si="105"/>
        <v>61427.249026657715</v>
      </c>
      <c r="N323" s="2">
        <f t="shared" si="91"/>
        <v>909.2642990310585</v>
      </c>
      <c r="O323" s="3">
        <f t="shared" si="92"/>
        <v>1033.7156344430855</v>
      </c>
      <c r="P323" s="3"/>
      <c r="Q323">
        <v>308</v>
      </c>
      <c r="R323" s="2">
        <v>687876.76221960678</v>
      </c>
      <c r="S323" s="2">
        <v>602522.06769244513</v>
      </c>
      <c r="T323" s="2">
        <v>304187.6308571921</v>
      </c>
      <c r="U323" s="2">
        <v>148300.80166026711</v>
      </c>
      <c r="V323" s="2">
        <v>69800.001831542977</v>
      </c>
      <c r="W323" s="2">
        <v>31689.885760341844</v>
      </c>
      <c r="X323" s="3">
        <f t="shared" si="93"/>
        <v>31689.885760341844</v>
      </c>
      <c r="Y323">
        <f t="shared" si="94"/>
        <v>300</v>
      </c>
      <c r="AA323" s="39">
        <f t="shared" si="106"/>
        <v>19912.213665965213</v>
      </c>
      <c r="AB323" s="3">
        <f t="shared" si="95"/>
        <v>909.2642990310585</v>
      </c>
      <c r="AC323" s="46">
        <f t="shared" si="107"/>
        <v>124.45133541228257</v>
      </c>
      <c r="AD323" s="39">
        <f t="shared" si="108"/>
        <v>0</v>
      </c>
      <c r="AE323" s="3">
        <f t="shared" si="96"/>
        <v>0</v>
      </c>
      <c r="AF323" s="23">
        <f t="shared" si="109"/>
        <v>0</v>
      </c>
      <c r="AH323">
        <v>308</v>
      </c>
      <c r="AI323" s="3">
        <f t="shared" si="97"/>
        <v>1033.7156344433411</v>
      </c>
      <c r="AJ323" s="3">
        <f t="shared" si="98"/>
        <v>0</v>
      </c>
    </row>
    <row r="324" spans="2:36">
      <c r="B324">
        <v>309</v>
      </c>
      <c r="C324" s="3">
        <f t="shared" si="99"/>
        <v>19002.949366893245</v>
      </c>
      <c r="D324">
        <f t="shared" si="100"/>
        <v>0.3</v>
      </c>
      <c r="E324" s="13">
        <f t="shared" si="88"/>
        <v>2.9285530376777613E-2</v>
      </c>
      <c r="F324" s="15">
        <f t="shared" si="101"/>
        <v>61427.249026657715</v>
      </c>
      <c r="G324" s="16">
        <f t="shared" si="102"/>
        <v>5.3450659291879006E-3</v>
      </c>
      <c r="H324" s="17">
        <f t="shared" si="89"/>
        <v>456.99849890071863</v>
      </c>
      <c r="I324" s="17">
        <f t="shared" si="90"/>
        <v>118.76843354308278</v>
      </c>
      <c r="J324" s="2">
        <f t="shared" si="103"/>
        <v>328.33269589612877</v>
      </c>
      <c r="K324" s="2">
        <f t="shared" si="104"/>
        <v>546.89605379316367</v>
      </c>
      <c r="L324" s="15">
        <f>K324/(1-SUM(G$16:G324))</f>
        <v>1798.9295673379236</v>
      </c>
      <c r="M324" s="15">
        <f t="shared" si="105"/>
        <v>59628.319459319791</v>
      </c>
      <c r="N324" s="2">
        <f t="shared" si="91"/>
        <v>875.2287496892925</v>
      </c>
      <c r="O324" s="3">
        <f t="shared" si="92"/>
        <v>993.99718323237528</v>
      </c>
      <c r="P324" s="3"/>
      <c r="Q324">
        <v>309</v>
      </c>
      <c r="R324" s="2">
        <v>685848.15115533117</v>
      </c>
      <c r="S324" s="2">
        <v>600157.99401296675</v>
      </c>
      <c r="T324" s="2">
        <v>301576.13802819047</v>
      </c>
      <c r="U324" s="2">
        <v>146375.83073749629</v>
      </c>
      <c r="V324" s="2">
        <v>68599.629589403165</v>
      </c>
      <c r="W324" s="2">
        <v>31014.856042721887</v>
      </c>
      <c r="X324" s="3">
        <f t="shared" si="93"/>
        <v>31014.856042721887</v>
      </c>
      <c r="Y324">
        <f t="shared" si="94"/>
        <v>300</v>
      </c>
      <c r="AA324" s="39">
        <f t="shared" si="106"/>
        <v>19002.949366934154</v>
      </c>
      <c r="AB324" s="3">
        <f t="shared" si="95"/>
        <v>875.2287496892925</v>
      </c>
      <c r="AC324" s="46">
        <f t="shared" si="107"/>
        <v>118.76843354333846</v>
      </c>
      <c r="AD324" s="39">
        <f t="shared" si="108"/>
        <v>0</v>
      </c>
      <c r="AE324" s="3">
        <f t="shared" si="96"/>
        <v>0</v>
      </c>
      <c r="AF324" s="23">
        <f t="shared" si="109"/>
        <v>0</v>
      </c>
      <c r="AH324">
        <v>309</v>
      </c>
      <c r="AI324" s="3">
        <f t="shared" si="97"/>
        <v>993.99718323263096</v>
      </c>
      <c r="AJ324" s="3">
        <f t="shared" si="98"/>
        <v>0</v>
      </c>
    </row>
    <row r="325" spans="2:36">
      <c r="B325">
        <v>310</v>
      </c>
      <c r="C325" s="3">
        <f t="shared" si="99"/>
        <v>18127.720617203951</v>
      </c>
      <c r="D325">
        <f t="shared" si="100"/>
        <v>0.3</v>
      </c>
      <c r="E325" s="13">
        <f t="shared" si="88"/>
        <v>2.9285530376777613E-2</v>
      </c>
      <c r="F325" s="15">
        <f t="shared" si="101"/>
        <v>59628.319459319791</v>
      </c>
      <c r="G325" s="16">
        <f t="shared" si="102"/>
        <v>5.3812564797501104E-3</v>
      </c>
      <c r="H325" s="17">
        <f t="shared" si="89"/>
        <v>443.61505547897627</v>
      </c>
      <c r="I325" s="17">
        <f t="shared" si="90"/>
        <v>113.29825385752468</v>
      </c>
      <c r="J325" s="2">
        <f t="shared" si="103"/>
        <v>320.87528046707422</v>
      </c>
      <c r="K325" s="2">
        <f t="shared" si="104"/>
        <v>521.4829100235886</v>
      </c>
      <c r="L325" s="15">
        <f>K325/(1-SUM(G$16:G325))</f>
        <v>1746.2469608480706</v>
      </c>
      <c r="M325" s="15">
        <f t="shared" si="105"/>
        <v>57882.072498471724</v>
      </c>
      <c r="N325" s="2">
        <f t="shared" si="91"/>
        <v>842.35819049066276</v>
      </c>
      <c r="O325" s="3">
        <f t="shared" si="92"/>
        <v>955.65644434818751</v>
      </c>
      <c r="P325" s="3"/>
      <c r="Q325">
        <v>310</v>
      </c>
      <c r="R325" s="2">
        <v>683831.33765658084</v>
      </c>
      <c r="S325" s="2">
        <v>597807.24917843996</v>
      </c>
      <c r="T325" s="2">
        <v>298985.34470348316</v>
      </c>
      <c r="U325" s="2">
        <v>144472.6350696531</v>
      </c>
      <c r="V325" s="2">
        <v>67417.175120937201</v>
      </c>
      <c r="W325" s="2">
        <v>30352.410446187529</v>
      </c>
      <c r="X325" s="3">
        <f t="shared" si="93"/>
        <v>30352.410446187529</v>
      </c>
      <c r="Y325">
        <f t="shared" si="94"/>
        <v>300</v>
      </c>
      <c r="AA325" s="39">
        <f t="shared" si="106"/>
        <v>18127.72061724486</v>
      </c>
      <c r="AB325" s="3">
        <f t="shared" si="95"/>
        <v>842.35819049066276</v>
      </c>
      <c r="AC325" s="46">
        <f t="shared" si="107"/>
        <v>113.29825385778037</v>
      </c>
      <c r="AD325" s="39">
        <f t="shared" si="108"/>
        <v>0</v>
      </c>
      <c r="AE325" s="3">
        <f t="shared" si="96"/>
        <v>0</v>
      </c>
      <c r="AF325" s="23">
        <f t="shared" si="109"/>
        <v>0</v>
      </c>
      <c r="AH325">
        <v>310</v>
      </c>
      <c r="AI325" s="3">
        <f t="shared" si="97"/>
        <v>955.65644434844307</v>
      </c>
      <c r="AJ325" s="3">
        <f t="shared" si="98"/>
        <v>0</v>
      </c>
    </row>
    <row r="326" spans="2:36">
      <c r="B326">
        <v>311</v>
      </c>
      <c r="C326" s="3">
        <f t="shared" si="99"/>
        <v>17285.362426713291</v>
      </c>
      <c r="D326">
        <f t="shared" si="100"/>
        <v>0.3</v>
      </c>
      <c r="E326" s="13">
        <f t="shared" si="88"/>
        <v>2.9285530376777613E-2</v>
      </c>
      <c r="F326" s="15">
        <f t="shared" si="101"/>
        <v>57882.072498471724</v>
      </c>
      <c r="G326" s="16">
        <f t="shared" si="102"/>
        <v>5.4176920704984187E-3</v>
      </c>
      <c r="H326" s="17">
        <f t="shared" si="89"/>
        <v>430.62355329610654</v>
      </c>
      <c r="I326" s="17">
        <f t="shared" si="90"/>
        <v>108.03351516695807</v>
      </c>
      <c r="J326" s="2">
        <f t="shared" si="103"/>
        <v>313.58724519898487</v>
      </c>
      <c r="K326" s="2">
        <f t="shared" si="104"/>
        <v>497.02743762607759</v>
      </c>
      <c r="L326" s="15">
        <f>K326/(1-SUM(G$16:G326))</f>
        <v>1695.1071924309094</v>
      </c>
      <c r="M326" s="15">
        <f t="shared" si="105"/>
        <v>56186.965306040816</v>
      </c>
      <c r="N326" s="2">
        <f t="shared" si="91"/>
        <v>810.61468282506246</v>
      </c>
      <c r="O326" s="3">
        <f t="shared" si="92"/>
        <v>918.64819799202053</v>
      </c>
      <c r="P326" s="3"/>
      <c r="Q326">
        <v>311</v>
      </c>
      <c r="R326" s="2">
        <v>681826.27244510723</v>
      </c>
      <c r="S326" s="2">
        <v>595469.76650286338</v>
      </c>
      <c r="T326" s="2">
        <v>296415.08855473733</v>
      </c>
      <c r="U326" s="2">
        <v>142590.9785513939</v>
      </c>
      <c r="V326" s="2">
        <v>66252.385407507507</v>
      </c>
      <c r="W326" s="2">
        <v>29702.327836120661</v>
      </c>
      <c r="X326" s="3">
        <f t="shared" si="93"/>
        <v>29702.327836120661</v>
      </c>
      <c r="Y326">
        <f t="shared" si="94"/>
        <v>300</v>
      </c>
      <c r="AA326" s="39">
        <f t="shared" si="106"/>
        <v>17285.362426754196</v>
      </c>
      <c r="AB326" s="3">
        <f t="shared" si="95"/>
        <v>810.61468282506246</v>
      </c>
      <c r="AC326" s="46">
        <f t="shared" si="107"/>
        <v>108.03351516721374</v>
      </c>
      <c r="AD326" s="39">
        <f t="shared" si="108"/>
        <v>0</v>
      </c>
      <c r="AE326" s="3">
        <f t="shared" si="96"/>
        <v>0</v>
      </c>
      <c r="AF326" s="23">
        <f t="shared" si="109"/>
        <v>0</v>
      </c>
      <c r="AH326">
        <v>311</v>
      </c>
      <c r="AI326" s="3">
        <f t="shared" si="97"/>
        <v>918.64819799227621</v>
      </c>
      <c r="AJ326" s="3">
        <f t="shared" si="98"/>
        <v>0</v>
      </c>
    </row>
    <row r="327" spans="2:36">
      <c r="B327">
        <v>312</v>
      </c>
      <c r="C327" s="3">
        <f t="shared" si="99"/>
        <v>16474.747743888227</v>
      </c>
      <c r="D327">
        <f t="shared" si="100"/>
        <v>0.3</v>
      </c>
      <c r="E327" s="13">
        <f t="shared" si="88"/>
        <v>2.9285530376777613E-2</v>
      </c>
      <c r="F327" s="15">
        <f t="shared" si="101"/>
        <v>56186.965306040816</v>
      </c>
      <c r="G327" s="16">
        <f t="shared" si="102"/>
        <v>5.4543743605590857E-3</v>
      </c>
      <c r="H327" s="17">
        <f t="shared" si="89"/>
        <v>418.01251414505231</v>
      </c>
      <c r="I327" s="17">
        <f t="shared" si="90"/>
        <v>102.96717339930142</v>
      </c>
      <c r="J327" s="2">
        <f t="shared" si="103"/>
        <v>306.46474296289193</v>
      </c>
      <c r="K327" s="2">
        <f t="shared" si="104"/>
        <v>473.49674296393601</v>
      </c>
      <c r="L327" s="15">
        <f>K327/(1-SUM(G$16:G327))</f>
        <v>1645.4650792551947</v>
      </c>
      <c r="M327" s="15">
        <f t="shared" si="105"/>
        <v>54541.500226785618</v>
      </c>
      <c r="N327" s="2">
        <f t="shared" si="91"/>
        <v>779.96148592682789</v>
      </c>
      <c r="O327" s="3">
        <f t="shared" si="92"/>
        <v>882.92865932612926</v>
      </c>
      <c r="P327" s="3"/>
      <c r="Q327">
        <v>312</v>
      </c>
      <c r="R327" s="2">
        <v>679832.90648108476</v>
      </c>
      <c r="S327" s="2">
        <v>593145.47964617214</v>
      </c>
      <c r="T327" s="2">
        <v>293865.20852470968</v>
      </c>
      <c r="U327" s="2">
        <v>140730.62760013001</v>
      </c>
      <c r="V327" s="2">
        <v>65105.010915266292</v>
      </c>
      <c r="W327" s="2">
        <v>29064.390848407529</v>
      </c>
      <c r="X327" s="3">
        <f t="shared" si="93"/>
        <v>29064.390848407529</v>
      </c>
      <c r="Y327">
        <f t="shared" si="94"/>
        <v>300</v>
      </c>
      <c r="AA327" s="39">
        <f t="shared" si="106"/>
        <v>16474.747743929132</v>
      </c>
      <c r="AB327" s="3">
        <f t="shared" si="95"/>
        <v>779.96148592682789</v>
      </c>
      <c r="AC327" s="46">
        <f t="shared" si="107"/>
        <v>102.96717339955707</v>
      </c>
      <c r="AD327" s="39">
        <f t="shared" si="108"/>
        <v>0</v>
      </c>
      <c r="AE327" s="3">
        <f t="shared" si="96"/>
        <v>0</v>
      </c>
      <c r="AF327" s="23">
        <f t="shared" si="109"/>
        <v>0</v>
      </c>
      <c r="AH327">
        <v>312</v>
      </c>
      <c r="AI327" s="3">
        <f t="shared" si="97"/>
        <v>882.92865932638495</v>
      </c>
      <c r="AJ327" s="3">
        <f t="shared" si="98"/>
        <v>0</v>
      </c>
    </row>
    <row r="328" spans="2:36">
      <c r="B328">
        <v>313</v>
      </c>
      <c r="C328" s="3">
        <f t="shared" si="99"/>
        <v>15694.786257961399</v>
      </c>
      <c r="D328">
        <f t="shared" si="100"/>
        <v>0.3</v>
      </c>
      <c r="E328" s="13">
        <f t="shared" si="88"/>
        <v>2.9285530376777613E-2</v>
      </c>
      <c r="F328" s="15">
        <f t="shared" si="101"/>
        <v>54541.500226785618</v>
      </c>
      <c r="G328" s="16">
        <f t="shared" si="102"/>
        <v>5.4913050202920382E-3</v>
      </c>
      <c r="H328" s="17">
        <f t="shared" si="89"/>
        <v>405.77079596413807</v>
      </c>
      <c r="I328" s="17">
        <f t="shared" si="90"/>
        <v>98.092414112258737</v>
      </c>
      <c r="J328" s="2">
        <f t="shared" si="103"/>
        <v>299.5040140096072</v>
      </c>
      <c r="K328" s="2">
        <f t="shared" si="104"/>
        <v>450.8590058143152</v>
      </c>
      <c r="L328" s="15">
        <f>K328/(1-SUM(G$16:G328))</f>
        <v>1597.2767616928602</v>
      </c>
      <c r="M328" s="15">
        <f t="shared" si="105"/>
        <v>52944.223465092757</v>
      </c>
      <c r="N328" s="2">
        <f t="shared" si="91"/>
        <v>750.3630198239224</v>
      </c>
      <c r="O328" s="3">
        <f t="shared" si="92"/>
        <v>848.45543393618118</v>
      </c>
      <c r="P328" s="3"/>
      <c r="Q328">
        <v>313</v>
      </c>
      <c r="R328" s="2">
        <v>677851.19096203474</v>
      </c>
      <c r="S328" s="2">
        <v>590834.32261246396</v>
      </c>
      <c r="T328" s="2">
        <v>291335.54481729562</v>
      </c>
      <c r="U328" s="2">
        <v>138891.35112921425</v>
      </c>
      <c r="V328" s="2">
        <v>63974.805547728523</v>
      </c>
      <c r="W328" s="2">
        <v>28438.385826198082</v>
      </c>
      <c r="X328" s="3">
        <f t="shared" si="93"/>
        <v>28438.385826198082</v>
      </c>
      <c r="Y328">
        <f t="shared" si="94"/>
        <v>300</v>
      </c>
      <c r="AA328" s="39">
        <f t="shared" si="106"/>
        <v>15694.786258002305</v>
      </c>
      <c r="AB328" s="3">
        <f t="shared" si="95"/>
        <v>750.3630198239224</v>
      </c>
      <c r="AC328" s="46">
        <f t="shared" si="107"/>
        <v>98.092414112514405</v>
      </c>
      <c r="AD328" s="39">
        <f t="shared" si="108"/>
        <v>0</v>
      </c>
      <c r="AE328" s="3">
        <f t="shared" si="96"/>
        <v>0</v>
      </c>
      <c r="AF328" s="23">
        <f t="shared" si="109"/>
        <v>0</v>
      </c>
      <c r="AH328">
        <v>313</v>
      </c>
      <c r="AI328" s="3">
        <f t="shared" si="97"/>
        <v>848.45543393643675</v>
      </c>
      <c r="AJ328" s="3">
        <f t="shared" si="98"/>
        <v>0</v>
      </c>
    </row>
    <row r="329" spans="2:36">
      <c r="B329">
        <v>314</v>
      </c>
      <c r="C329" s="3">
        <f t="shared" si="99"/>
        <v>14944.423238137477</v>
      </c>
      <c r="D329">
        <f t="shared" si="100"/>
        <v>0.3</v>
      </c>
      <c r="E329" s="13">
        <f t="shared" si="88"/>
        <v>2.9285530376777613E-2</v>
      </c>
      <c r="F329" s="15">
        <f t="shared" si="101"/>
        <v>52944.223465092757</v>
      </c>
      <c r="G329" s="16">
        <f t="shared" si="102"/>
        <v>5.5284857313669328E-3</v>
      </c>
      <c r="H329" s="17">
        <f t="shared" si="89"/>
        <v>393.88758299287423</v>
      </c>
      <c r="I329" s="17">
        <f t="shared" si="90"/>
        <v>93.402645238359227</v>
      </c>
      <c r="J329" s="2">
        <f t="shared" si="103"/>
        <v>292.70138398506765</v>
      </c>
      <c r="K329" s="2">
        <f t="shared" si="104"/>
        <v>429.08344543187678</v>
      </c>
      <c r="L329" s="15">
        <f>K329/(1-SUM(G$16:G329))</f>
        <v>1550.4996645683086</v>
      </c>
      <c r="M329" s="15">
        <f t="shared" si="105"/>
        <v>51393.723800524451</v>
      </c>
      <c r="N329" s="2">
        <f t="shared" si="91"/>
        <v>721.78482941694438</v>
      </c>
      <c r="O329" s="3">
        <f t="shared" si="92"/>
        <v>815.18747465530362</v>
      </c>
      <c r="P329" s="3"/>
      <c r="Q329">
        <v>314</v>
      </c>
      <c r="R329" s="2">
        <v>675881.07732175372</v>
      </c>
      <c r="S329" s="2">
        <v>588536.22974823392</v>
      </c>
      <c r="T329" s="2">
        <v>288825.93888765649</v>
      </c>
      <c r="U329" s="2">
        <v>137072.92052141228</v>
      </c>
      <c r="V329" s="2">
        <v>62861.526598986609</v>
      </c>
      <c r="W329" s="2">
        <v>27824.102757716213</v>
      </c>
      <c r="X329" s="3">
        <f t="shared" si="93"/>
        <v>27824.102757716213</v>
      </c>
      <c r="Y329">
        <f t="shared" si="94"/>
        <v>300</v>
      </c>
      <c r="AA329" s="39">
        <f t="shared" si="106"/>
        <v>14944.423238178382</v>
      </c>
      <c r="AB329" s="3">
        <f t="shared" si="95"/>
        <v>721.78482941694438</v>
      </c>
      <c r="AC329" s="46">
        <f t="shared" si="107"/>
        <v>93.40264523861488</v>
      </c>
      <c r="AD329" s="39">
        <f t="shared" si="108"/>
        <v>0</v>
      </c>
      <c r="AE329" s="3">
        <f t="shared" si="96"/>
        <v>0</v>
      </c>
      <c r="AF329" s="23">
        <f t="shared" si="109"/>
        <v>0</v>
      </c>
      <c r="AH329">
        <v>314</v>
      </c>
      <c r="AI329" s="3">
        <f t="shared" si="97"/>
        <v>815.1874746555593</v>
      </c>
      <c r="AJ329" s="3">
        <f t="shared" si="98"/>
        <v>0</v>
      </c>
    </row>
    <row r="330" spans="2:36">
      <c r="B330">
        <v>315</v>
      </c>
      <c r="C330" s="3">
        <f t="shared" si="99"/>
        <v>14222.638408720532</v>
      </c>
      <c r="D330">
        <f t="shared" si="100"/>
        <v>0.3</v>
      </c>
      <c r="E330" s="13">
        <f t="shared" si="88"/>
        <v>2.9285530376777613E-2</v>
      </c>
      <c r="F330" s="15">
        <f t="shared" si="101"/>
        <v>51393.723800524451</v>
      </c>
      <c r="G330" s="16">
        <f t="shared" si="102"/>
        <v>5.5659181868397307E-3</v>
      </c>
      <c r="H330" s="17">
        <f t="shared" si="89"/>
        <v>382.35237621605307</v>
      </c>
      <c r="I330" s="17">
        <f t="shared" si="90"/>
        <v>88.891490054503322</v>
      </c>
      <c r="J330" s="2">
        <f t="shared" si="103"/>
        <v>286.05326199075699</v>
      </c>
      <c r="K330" s="2">
        <f t="shared" si="104"/>
        <v>408.14028766310247</v>
      </c>
      <c r="L330" s="15">
        <f>K330/(1-SUM(G$16:G330))</f>
        <v>1505.0924595425417</v>
      </c>
      <c r="M330" s="15">
        <f t="shared" si="105"/>
        <v>49888.631340981912</v>
      </c>
      <c r="N330" s="2">
        <f t="shared" si="91"/>
        <v>694.19354965385946</v>
      </c>
      <c r="O330" s="3">
        <f t="shared" si="92"/>
        <v>783.08503970836273</v>
      </c>
      <c r="P330" s="3"/>
      <c r="Q330">
        <v>315</v>
      </c>
      <c r="R330" s="2">
        <v>673922.51722924539</v>
      </c>
      <c r="S330" s="2">
        <v>586251.13574061822</v>
      </c>
      <c r="T330" s="2">
        <v>286336.23343242327</v>
      </c>
      <c r="U330" s="2">
        <v>135275.10960265505</v>
      </c>
      <c r="V330" s="2">
        <v>61764.934707557986</v>
      </c>
      <c r="W330" s="2">
        <v>27221.335215103485</v>
      </c>
      <c r="X330" s="3">
        <f t="shared" si="93"/>
        <v>27221.335215103485</v>
      </c>
      <c r="Y330">
        <f t="shared" si="94"/>
        <v>300</v>
      </c>
      <c r="AA330" s="39">
        <f t="shared" si="106"/>
        <v>14222.638408761439</v>
      </c>
      <c r="AB330" s="3">
        <f t="shared" si="95"/>
        <v>694.19354965385946</v>
      </c>
      <c r="AC330" s="46">
        <f t="shared" si="107"/>
        <v>88.891490054758989</v>
      </c>
      <c r="AD330" s="39">
        <f t="shared" si="108"/>
        <v>0</v>
      </c>
      <c r="AE330" s="3">
        <f t="shared" si="96"/>
        <v>0</v>
      </c>
      <c r="AF330" s="23">
        <f t="shared" si="109"/>
        <v>0</v>
      </c>
      <c r="AH330">
        <v>315</v>
      </c>
      <c r="AI330" s="3">
        <f t="shared" si="97"/>
        <v>783.08503970861841</v>
      </c>
      <c r="AJ330" s="3">
        <f t="shared" si="98"/>
        <v>0</v>
      </c>
    </row>
    <row r="331" spans="2:36">
      <c r="B331">
        <v>316</v>
      </c>
      <c r="C331" s="3">
        <f t="shared" si="99"/>
        <v>13528.444859066673</v>
      </c>
      <c r="D331">
        <f t="shared" si="100"/>
        <v>0.3</v>
      </c>
      <c r="E331" s="13">
        <f t="shared" si="88"/>
        <v>2.9285530376777613E-2</v>
      </c>
      <c r="F331" s="15">
        <f t="shared" si="101"/>
        <v>49888.631340981912</v>
      </c>
      <c r="G331" s="16">
        <f t="shared" si="102"/>
        <v>5.6036040912297918E-3</v>
      </c>
      <c r="H331" s="17">
        <f t="shared" si="89"/>
        <v>371.15498408769594</v>
      </c>
      <c r="I331" s="17">
        <f t="shared" si="90"/>
        <v>84.552780369166697</v>
      </c>
      <c r="J331" s="2">
        <f t="shared" si="103"/>
        <v>279.55613868818108</v>
      </c>
      <c r="K331" s="2">
        <f t="shared" si="104"/>
        <v>388.00073307919058</v>
      </c>
      <c r="L331" s="15">
        <f>K331/(1-SUM(G$16:G331))</f>
        <v>1461.0150285988886</v>
      </c>
      <c r="M331" s="15">
        <f t="shared" si="105"/>
        <v>48427.616312383027</v>
      </c>
      <c r="N331" s="2">
        <f t="shared" si="91"/>
        <v>667.5568717673716</v>
      </c>
      <c r="O331" s="3">
        <f t="shared" si="92"/>
        <v>752.10965213653833</v>
      </c>
      <c r="P331" s="3"/>
      <c r="Q331">
        <v>316</v>
      </c>
      <c r="R331" s="2">
        <v>671975.46258765936</v>
      </c>
      <c r="S331" s="2">
        <v>583978.97561564669</v>
      </c>
      <c r="T331" s="2">
        <v>283866.27237997786</v>
      </c>
      <c r="U331" s="2">
        <v>133497.69461606996</v>
      </c>
      <c r="V331" s="2">
        <v>60684.793810857373</v>
      </c>
      <c r="W331" s="2">
        <v>26629.880294279268</v>
      </c>
      <c r="X331" s="3">
        <f t="shared" si="93"/>
        <v>26629.880294279268</v>
      </c>
      <c r="Y331">
        <f t="shared" si="94"/>
        <v>300</v>
      </c>
      <c r="AA331" s="39">
        <f t="shared" si="106"/>
        <v>13528.44485910758</v>
      </c>
      <c r="AB331" s="3">
        <f t="shared" si="95"/>
        <v>667.5568717673716</v>
      </c>
      <c r="AC331" s="46">
        <f t="shared" si="107"/>
        <v>84.552780369422365</v>
      </c>
      <c r="AD331" s="39">
        <f t="shared" si="108"/>
        <v>0</v>
      </c>
      <c r="AE331" s="3">
        <f t="shared" si="96"/>
        <v>0</v>
      </c>
      <c r="AF331" s="23">
        <f t="shared" si="109"/>
        <v>0</v>
      </c>
      <c r="AH331">
        <v>316</v>
      </c>
      <c r="AI331" s="3">
        <f t="shared" si="97"/>
        <v>752.10965213679401</v>
      </c>
      <c r="AJ331" s="3">
        <f t="shared" si="98"/>
        <v>0</v>
      </c>
    </row>
    <row r="332" spans="2:36">
      <c r="B332">
        <v>317</v>
      </c>
      <c r="C332" s="3">
        <f t="shared" si="99"/>
        <v>12860.8879872993</v>
      </c>
      <c r="D332">
        <f t="shared" si="100"/>
        <v>0.3</v>
      </c>
      <c r="E332" s="13">
        <f t="shared" si="88"/>
        <v>2.9285530376777613E-2</v>
      </c>
      <c r="F332" s="15">
        <f t="shared" si="101"/>
        <v>48427.616312383027</v>
      </c>
      <c r="G332" s="16">
        <f t="shared" si="102"/>
        <v>5.6415451605974941E-3</v>
      </c>
      <c r="H332" s="17">
        <f t="shared" si="89"/>
        <v>360.2855135266534</v>
      </c>
      <c r="I332" s="17">
        <f t="shared" si="90"/>
        <v>80.380549920620624</v>
      </c>
      <c r="J332" s="2">
        <f t="shared" si="103"/>
        <v>273.20658444639673</v>
      </c>
      <c r="K332" s="2">
        <f t="shared" si="104"/>
        <v>368.63692609644738</v>
      </c>
      <c r="L332" s="15">
        <f>K332/(1-SUM(G$16:G332))</f>
        <v>1418.2284285980727</v>
      </c>
      <c r="M332" s="15">
        <f t="shared" si="105"/>
        <v>47009.387883784955</v>
      </c>
      <c r="N332" s="2">
        <f t="shared" si="91"/>
        <v>641.84351054284411</v>
      </c>
      <c r="O332" s="3">
        <f t="shared" si="92"/>
        <v>722.22406046346475</v>
      </c>
      <c r="P332" s="3"/>
      <c r="Q332">
        <v>317</v>
      </c>
      <c r="R332" s="2">
        <v>670039.86553323385</v>
      </c>
      <c r="S332" s="2">
        <v>581719.68473650515</v>
      </c>
      <c r="T332" s="2">
        <v>281415.90088080987</v>
      </c>
      <c r="U332" s="2">
        <v>131740.45419628726</v>
      </c>
      <c r="V332" s="2">
        <v>59620.871100285018</v>
      </c>
      <c r="W332" s="2">
        <v>26049.538555800515</v>
      </c>
      <c r="X332" s="3">
        <f t="shared" si="93"/>
        <v>26049.538555800515</v>
      </c>
      <c r="Y332">
        <f t="shared" si="94"/>
        <v>300</v>
      </c>
      <c r="AA332" s="39">
        <f t="shared" si="106"/>
        <v>12860.887987340207</v>
      </c>
      <c r="AB332" s="3">
        <f t="shared" si="95"/>
        <v>641.84351054284411</v>
      </c>
      <c r="AC332" s="46">
        <f t="shared" si="107"/>
        <v>80.380549920876291</v>
      </c>
      <c r="AD332" s="39">
        <f t="shared" si="108"/>
        <v>0</v>
      </c>
      <c r="AE332" s="3">
        <f t="shared" si="96"/>
        <v>0</v>
      </c>
      <c r="AF332" s="23">
        <f t="shared" si="109"/>
        <v>0</v>
      </c>
      <c r="AH332">
        <v>317</v>
      </c>
      <c r="AI332" s="3">
        <f t="shared" si="97"/>
        <v>722.22406046372043</v>
      </c>
      <c r="AJ332" s="3">
        <f t="shared" si="98"/>
        <v>0</v>
      </c>
    </row>
    <row r="333" spans="2:36">
      <c r="B333">
        <v>318</v>
      </c>
      <c r="C333" s="3">
        <f t="shared" si="99"/>
        <v>12219.044476756457</v>
      </c>
      <c r="D333">
        <f t="shared" si="100"/>
        <v>0.3</v>
      </c>
      <c r="E333" s="13">
        <f t="shared" si="88"/>
        <v>2.9285530376777613E-2</v>
      </c>
      <c r="F333" s="15">
        <f t="shared" si="101"/>
        <v>47009.387883784955</v>
      </c>
      <c r="G333" s="16">
        <f t="shared" si="102"/>
        <v>5.6797431226223733E-3</v>
      </c>
      <c r="H333" s="17">
        <f t="shared" si="89"/>
        <v>349.73436117590478</v>
      </c>
      <c r="I333" s="17">
        <f t="shared" si="90"/>
        <v>76.369027979727846</v>
      </c>
      <c r="J333" s="2">
        <f t="shared" si="103"/>
        <v>267.00124753161515</v>
      </c>
      <c r="K333" s="2">
        <f t="shared" si="104"/>
        <v>350.02192505402331</v>
      </c>
      <c r="L333" s="15">
        <f>K333/(1-SUM(G$16:G333))</f>
        <v>1376.6948568713074</v>
      </c>
      <c r="M333" s="15">
        <f t="shared" si="105"/>
        <v>45632.69302691365</v>
      </c>
      <c r="N333" s="2">
        <f t="shared" si="91"/>
        <v>617.02317258563846</v>
      </c>
      <c r="O333" s="3">
        <f t="shared" si="92"/>
        <v>693.39220056536635</v>
      </c>
      <c r="P333" s="3"/>
      <c r="Q333">
        <v>318</v>
      </c>
      <c r="R333" s="2">
        <v>668115.67843424296</v>
      </c>
      <c r="S333" s="2">
        <v>579473.19880180573</v>
      </c>
      <c r="T333" s="2">
        <v>278984.96529794933</v>
      </c>
      <c r="U333" s="2">
        <v>130003.16934401926</v>
      </c>
      <c r="V333" s="2">
        <v>58572.936976922749</v>
      </c>
      <c r="W333" s="2">
        <v>25480.113966704615</v>
      </c>
      <c r="X333" s="3">
        <f t="shared" si="93"/>
        <v>25480.113966704615</v>
      </c>
      <c r="Y333">
        <f t="shared" si="94"/>
        <v>300</v>
      </c>
      <c r="AA333" s="39">
        <f t="shared" si="106"/>
        <v>12219.044476797364</v>
      </c>
      <c r="AB333" s="3">
        <f t="shared" si="95"/>
        <v>617.02317258563846</v>
      </c>
      <c r="AC333" s="46">
        <f t="shared" si="107"/>
        <v>76.369027979983528</v>
      </c>
      <c r="AD333" s="39">
        <f t="shared" si="108"/>
        <v>0</v>
      </c>
      <c r="AE333" s="3">
        <f t="shared" si="96"/>
        <v>0</v>
      </c>
      <c r="AF333" s="23">
        <f t="shared" si="109"/>
        <v>0</v>
      </c>
      <c r="AH333">
        <v>318</v>
      </c>
      <c r="AI333" s="3">
        <f t="shared" si="97"/>
        <v>693.39220056562203</v>
      </c>
      <c r="AJ333" s="3">
        <f t="shared" si="98"/>
        <v>0</v>
      </c>
    </row>
    <row r="334" spans="2:36">
      <c r="B334">
        <v>319</v>
      </c>
      <c r="C334" s="3">
        <f t="shared" si="99"/>
        <v>11602.021304170819</v>
      </c>
      <c r="D334">
        <f t="shared" si="100"/>
        <v>0.3</v>
      </c>
      <c r="E334" s="13">
        <f t="shared" si="88"/>
        <v>2.9285530376777613E-2</v>
      </c>
      <c r="F334" s="15">
        <f t="shared" si="101"/>
        <v>45632.69302691365</v>
      </c>
      <c r="G334" s="16">
        <f t="shared" si="102"/>
        <v>5.7181997166817957E-3</v>
      </c>
      <c r="H334" s="17">
        <f t="shared" si="89"/>
        <v>339.49220491783279</v>
      </c>
      <c r="I334" s="17">
        <f t="shared" si="90"/>
        <v>72.512633151067618</v>
      </c>
      <c r="J334" s="2">
        <f t="shared" si="103"/>
        <v>260.93685233792496</v>
      </c>
      <c r="K334" s="2">
        <f t="shared" si="104"/>
        <v>332.12967321975248</v>
      </c>
      <c r="L334" s="15">
        <f>K334/(1-SUM(G$16:G334))</f>
        <v>1336.3776178210101</v>
      </c>
      <c r="M334" s="15">
        <f t="shared" si="105"/>
        <v>44296.31540909264</v>
      </c>
      <c r="N334" s="2">
        <f t="shared" si="91"/>
        <v>593.06652555767744</v>
      </c>
      <c r="O334" s="3">
        <f t="shared" si="92"/>
        <v>665.57915870874501</v>
      </c>
      <c r="P334" s="3"/>
      <c r="Q334">
        <v>319</v>
      </c>
      <c r="R334" s="2">
        <v>666202.8538899502</v>
      </c>
      <c r="S334" s="2">
        <v>577239.45384386671</v>
      </c>
      <c r="T334" s="2">
        <v>276573.31319747382</v>
      </c>
      <c r="U334" s="2">
        <v>128285.62340090895</v>
      </c>
      <c r="V334" s="2">
        <v>57540.765007829599</v>
      </c>
      <c r="W334" s="2">
        <v>24921.413843319089</v>
      </c>
      <c r="X334" s="3">
        <f t="shared" si="93"/>
        <v>24921.413843319089</v>
      </c>
      <c r="Y334">
        <f t="shared" si="94"/>
        <v>300</v>
      </c>
      <c r="AA334" s="39">
        <f t="shared" si="106"/>
        <v>11602.021304211725</v>
      </c>
      <c r="AB334" s="3">
        <f t="shared" si="95"/>
        <v>593.06652555767744</v>
      </c>
      <c r="AC334" s="46">
        <f t="shared" si="107"/>
        <v>72.512633151323271</v>
      </c>
      <c r="AD334" s="39">
        <f t="shared" si="108"/>
        <v>0</v>
      </c>
      <c r="AE334" s="3">
        <f t="shared" si="96"/>
        <v>0</v>
      </c>
      <c r="AF334" s="23">
        <f t="shared" si="109"/>
        <v>0</v>
      </c>
      <c r="AH334">
        <v>319</v>
      </c>
      <c r="AI334" s="3">
        <f t="shared" si="97"/>
        <v>665.57915870900069</v>
      </c>
      <c r="AJ334" s="3">
        <f t="shared" si="98"/>
        <v>0</v>
      </c>
    </row>
    <row r="335" spans="2:36">
      <c r="B335">
        <v>320</v>
      </c>
      <c r="C335" s="3">
        <f t="shared" si="99"/>
        <v>11008.954778613141</v>
      </c>
      <c r="D335">
        <f t="shared" si="100"/>
        <v>0.3</v>
      </c>
      <c r="E335" s="13">
        <f t="shared" si="88"/>
        <v>2.9285530376777613E-2</v>
      </c>
      <c r="F335" s="15">
        <f t="shared" si="101"/>
        <v>44296.31540909264</v>
      </c>
      <c r="G335" s="16">
        <f t="shared" si="102"/>
        <v>5.756916693930165E-3</v>
      </c>
      <c r="H335" s="17">
        <f t="shared" si="89"/>
        <v>329.54999563797907</v>
      </c>
      <c r="I335" s="17">
        <f t="shared" si="90"/>
        <v>68.805967366332126</v>
      </c>
      <c r="J335" s="2">
        <f t="shared" si="103"/>
        <v>255.01019765820143</v>
      </c>
      <c r="K335" s="2">
        <f t="shared" si="104"/>
        <v>314.93497069573891</v>
      </c>
      <c r="L335" s="15">
        <f>K335/(1-SUM(G$16:G335))</f>
        <v>1297.2410904996373</v>
      </c>
      <c r="M335" s="15">
        <f t="shared" si="105"/>
        <v>42999.074318593004</v>
      </c>
      <c r="N335" s="2">
        <f t="shared" si="91"/>
        <v>569.94516835394029</v>
      </c>
      <c r="O335" s="3">
        <f t="shared" si="92"/>
        <v>638.75113572027237</v>
      </c>
      <c r="P335" s="3"/>
      <c r="Q335">
        <v>320</v>
      </c>
      <c r="R335" s="2">
        <v>664301.34472956567</v>
      </c>
      <c r="S335" s="2">
        <v>575018.38622700144</v>
      </c>
      <c r="T335" s="2">
        <v>274180.79333909036</v>
      </c>
      <c r="U335" s="2">
        <v>126587.60202464578</v>
      </c>
      <c r="V335" s="2">
        <v>56524.131882928923</v>
      </c>
      <c r="W335" s="2">
        <v>24373.248795022158</v>
      </c>
      <c r="X335" s="3">
        <f t="shared" si="93"/>
        <v>24373.248795022158</v>
      </c>
      <c r="Y335">
        <f t="shared" si="94"/>
        <v>300</v>
      </c>
      <c r="AA335" s="39">
        <f t="shared" si="106"/>
        <v>11008.954778654048</v>
      </c>
      <c r="AB335" s="3">
        <f t="shared" si="95"/>
        <v>569.94516835394029</v>
      </c>
      <c r="AC335" s="46">
        <f t="shared" si="107"/>
        <v>68.805967366587794</v>
      </c>
      <c r="AD335" s="39">
        <f t="shared" si="108"/>
        <v>0</v>
      </c>
      <c r="AE335" s="3">
        <f t="shared" si="96"/>
        <v>0</v>
      </c>
      <c r="AF335" s="23">
        <f t="shared" si="109"/>
        <v>0</v>
      </c>
      <c r="AH335">
        <v>320</v>
      </c>
      <c r="AI335" s="3">
        <f t="shared" si="97"/>
        <v>638.75113572052805</v>
      </c>
      <c r="AJ335" s="3">
        <f t="shared" si="98"/>
        <v>0</v>
      </c>
    </row>
    <row r="336" spans="2:36">
      <c r="B336">
        <v>321</v>
      </c>
      <c r="C336" s="3">
        <f t="shared" si="99"/>
        <v>10439.009610259202</v>
      </c>
      <c r="D336">
        <f t="shared" si="100"/>
        <v>0.3</v>
      </c>
      <c r="E336" s="13">
        <f t="shared" si="88"/>
        <v>2.9285530376777613E-2</v>
      </c>
      <c r="F336" s="15">
        <f t="shared" si="101"/>
        <v>42999.074318593004</v>
      </c>
      <c r="G336" s="16">
        <f t="shared" si="102"/>
        <v>5.7958958173786514E-3</v>
      </c>
      <c r="H336" s="17">
        <f t="shared" si="89"/>
        <v>319.89894923000162</v>
      </c>
      <c r="I336" s="17">
        <f t="shared" si="90"/>
        <v>65.243810064120012</v>
      </c>
      <c r="J336" s="2">
        <f t="shared" si="103"/>
        <v>249.21815499428698</v>
      </c>
      <c r="K336" s="2">
        <f t="shared" si="104"/>
        <v>298.41344719618962</v>
      </c>
      <c r="L336" s="15">
        <f>K336/(1-SUM(G$16:G336))</f>
        <v>1259.2506971379851</v>
      </c>
      <c r="M336" s="15">
        <f t="shared" si="105"/>
        <v>41739.82362145502</v>
      </c>
      <c r="N336" s="2">
        <f t="shared" si="91"/>
        <v>547.63160219047654</v>
      </c>
      <c r="O336" s="3">
        <f t="shared" si="92"/>
        <v>612.87541225459654</v>
      </c>
      <c r="P336" s="3"/>
      <c r="Q336">
        <v>321</v>
      </c>
      <c r="R336" s="2">
        <v>662411.10401120794</v>
      </c>
      <c r="S336" s="2">
        <v>572809.93264581461</v>
      </c>
      <c r="T336" s="2">
        <v>271807.25566679053</v>
      </c>
      <c r="U336" s="2">
        <v>124908.89316434492</v>
      </c>
      <c r="V336" s="2">
        <v>55522.817372478981</v>
      </c>
      <c r="W336" s="2">
        <v>23835.4326689384</v>
      </c>
      <c r="X336" s="3">
        <f t="shared" si="93"/>
        <v>23835.4326689384</v>
      </c>
      <c r="Y336">
        <f t="shared" si="94"/>
        <v>300</v>
      </c>
      <c r="AA336" s="39">
        <f t="shared" si="106"/>
        <v>10439.009610300107</v>
      </c>
      <c r="AB336" s="3">
        <f t="shared" si="95"/>
        <v>547.63160219047654</v>
      </c>
      <c r="AC336" s="46">
        <f t="shared" si="107"/>
        <v>65.243810064375666</v>
      </c>
      <c r="AD336" s="39">
        <f t="shared" si="108"/>
        <v>0</v>
      </c>
      <c r="AE336" s="3">
        <f t="shared" si="96"/>
        <v>0</v>
      </c>
      <c r="AF336" s="23">
        <f t="shared" si="109"/>
        <v>0</v>
      </c>
      <c r="AH336">
        <v>321</v>
      </c>
      <c r="AI336" s="3">
        <f t="shared" si="97"/>
        <v>612.87541225485222</v>
      </c>
      <c r="AJ336" s="3">
        <f t="shared" si="98"/>
        <v>0</v>
      </c>
    </row>
    <row r="337" spans="2:36">
      <c r="B337">
        <v>322</v>
      </c>
      <c r="C337" s="3">
        <f t="shared" si="99"/>
        <v>9891.3780080687247</v>
      </c>
      <c r="D337">
        <f t="shared" si="100"/>
        <v>0.3</v>
      </c>
      <c r="E337" s="13">
        <f t="shared" ref="E337:E372" si="110">1-(1-D337)^(1/12)</f>
        <v>2.9285530376777613E-2</v>
      </c>
      <c r="F337" s="15">
        <f t="shared" si="101"/>
        <v>41739.82362145502</v>
      </c>
      <c r="G337" s="16">
        <f t="shared" si="102"/>
        <v>5.835138861975485E-3</v>
      </c>
      <c r="H337" s="17">
        <f t="shared" ref="H337:H372" si="111">F337*$C$5/12*(1+$C$5/12)^$C$4/((1+$C$5/12)^$C$4-1)</f>
        <v>310.53053883477128</v>
      </c>
      <c r="I337" s="17">
        <f t="shared" ref="I337:I372" si="112">C337*$C$3/12</f>
        <v>61.821112550429525</v>
      </c>
      <c r="J337" s="2">
        <f t="shared" si="103"/>
        <v>243.55766690555453</v>
      </c>
      <c r="K337" s="2">
        <f t="shared" si="104"/>
        <v>282.54153567082693</v>
      </c>
      <c r="L337" s="15">
        <f>K337/(1-SUM(G$16:G337))</f>
        <v>1222.3728725951619</v>
      </c>
      <c r="M337" s="15">
        <f t="shared" si="105"/>
        <v>40517.450748859861</v>
      </c>
      <c r="N337" s="2">
        <f t="shared" ref="N337:N372" si="113">J337+K337</f>
        <v>526.09920257638146</v>
      </c>
      <c r="O337" s="3">
        <f t="shared" ref="O337:O372" si="114">N337+I337</f>
        <v>587.92031512681103</v>
      </c>
      <c r="P337" s="3"/>
      <c r="Q337">
        <v>322</v>
      </c>
      <c r="R337" s="2">
        <v>660532.08502087207</v>
      </c>
      <c r="S337" s="2">
        <v>570614.03012350923</v>
      </c>
      <c r="T337" s="2">
        <v>269452.55129957933</v>
      </c>
      <c r="U337" s="2">
        <v>123249.28703618833</v>
      </c>
      <c r="V337" s="2">
        <v>54536.604285119203</v>
      </c>
      <c r="W337" s="2">
        <v>23307.782495554166</v>
      </c>
      <c r="X337" s="3">
        <f t="shared" ref="X337:X372" si="115">MIN(R337,S337,T337,U337,V337,W337)</f>
        <v>23307.782495554166</v>
      </c>
      <c r="Y337">
        <f t="shared" ref="Y337:Y371" si="116">IF(X337=R337,R$15, IF(X337=S337,S$15, IF(X337=T337,T$15,IF(X337=U337,U$15, IF(X337=V337,V$15,W$15)))))</f>
        <v>300</v>
      </c>
      <c r="AA337" s="39">
        <f t="shared" si="106"/>
        <v>9891.3780081096302</v>
      </c>
      <c r="AB337" s="3">
        <f t="shared" ref="AB337:AB372" si="117">IF(AD337&gt;AE337, MIN(N337,X337,AA337), N337-AE337)</f>
        <v>526.09920257638146</v>
      </c>
      <c r="AC337" s="46">
        <f t="shared" si="107"/>
        <v>61.821112550685193</v>
      </c>
      <c r="AD337" s="39">
        <f t="shared" si="108"/>
        <v>0</v>
      </c>
      <c r="AE337" s="3">
        <f t="shared" ref="AE337:AE372" si="118">MIN(N337-MIN(N337,X337,AA337),AD337)</f>
        <v>0</v>
      </c>
      <c r="AF337" s="23">
        <f t="shared" si="109"/>
        <v>0</v>
      </c>
      <c r="AH337">
        <v>322</v>
      </c>
      <c r="AI337" s="3">
        <f t="shared" ref="AI337:AI372" si="119">AB337+AC337</f>
        <v>587.9203151270666</v>
      </c>
      <c r="AJ337" s="3">
        <f t="shared" ref="AJ337:AJ372" si="120">AE337+AF337</f>
        <v>0</v>
      </c>
    </row>
    <row r="338" spans="2:36">
      <c r="B338">
        <v>323</v>
      </c>
      <c r="C338" s="3">
        <f t="shared" ref="C338:C372" si="121">C337-J337-K337</f>
        <v>9365.2788054923421</v>
      </c>
      <c r="D338">
        <f t="shared" ref="D338:D372" si="122">MIN(B338+3,30)*0.002*$C$6/100</f>
        <v>0.3</v>
      </c>
      <c r="E338" s="13">
        <f t="shared" si="110"/>
        <v>2.9285530376777613E-2</v>
      </c>
      <c r="F338" s="15">
        <f t="shared" ref="F338:F372" si="123">M337</f>
        <v>40517.450748859861</v>
      </c>
      <c r="G338" s="16">
        <f t="shared" ref="G338:G372" si="124">$C$5/12*(1+$C$5/12)^(B338-1)/((1+$C$5/12)^$C$4-1)</f>
        <v>5.8746476146867791E-3</v>
      </c>
      <c r="H338" s="17">
        <f t="shared" si="111"/>
        <v>301.43648730675119</v>
      </c>
      <c r="I338" s="17">
        <f t="shared" si="112"/>
        <v>58.532992534327143</v>
      </c>
      <c r="J338" s="2">
        <f t="shared" ref="J338:J372" si="125">F338*G338</f>
        <v>238.02574539497863</v>
      </c>
      <c r="K338" s="2">
        <f t="shared" ref="K338:K372" si="126">(C338-J338)*E338</f>
        <v>267.29644674801779</v>
      </c>
      <c r="L338" s="15">
        <f>K338/(1-SUM(G$16:G338))</f>
        <v>1186.5750347032285</v>
      </c>
      <c r="M338" s="15">
        <f t="shared" ref="M338:M371" si="127">F338-L338</f>
        <v>39330.875714156631</v>
      </c>
      <c r="N338" s="2">
        <f t="shared" si="113"/>
        <v>505.32219214299641</v>
      </c>
      <c r="O338" s="3">
        <f t="shared" si="114"/>
        <v>563.85518467732356</v>
      </c>
      <c r="P338" s="3"/>
      <c r="Q338">
        <v>323</v>
      </c>
      <c r="R338" s="2">
        <v>658664.24127140222</v>
      </c>
      <c r="S338" s="2">
        <v>568430.61601020186</v>
      </c>
      <c r="T338" s="2">
        <v>267116.53252227639</v>
      </c>
      <c r="U338" s="2">
        <v>121608.57609932387</v>
      </c>
      <c r="V338" s="2">
        <v>53565.278426484299</v>
      </c>
      <c r="W338" s="2">
        <v>22790.118435237389</v>
      </c>
      <c r="X338" s="3">
        <f t="shared" si="115"/>
        <v>22790.118435237389</v>
      </c>
      <c r="Y338">
        <f t="shared" si="116"/>
        <v>300</v>
      </c>
      <c r="AA338" s="39">
        <f t="shared" ref="AA338:AA372" si="128">AA337-AB337</f>
        <v>9365.2788055332494</v>
      </c>
      <c r="AB338" s="3">
        <f t="shared" si="117"/>
        <v>505.32219214299641</v>
      </c>
      <c r="AC338" s="46">
        <f t="shared" ref="AC338:AC372" si="129">AA338*$D$11/12</f>
        <v>58.532992534582803</v>
      </c>
      <c r="AD338" s="39">
        <f t="shared" ref="AD338:AD372" si="130">AD337-AE337</f>
        <v>0</v>
      </c>
      <c r="AE338" s="3">
        <f t="shared" si="118"/>
        <v>0</v>
      </c>
      <c r="AF338" s="23">
        <f t="shared" ref="AF338:AF372" si="131">AD338*$D$12/12</f>
        <v>0</v>
      </c>
      <c r="AH338">
        <v>323</v>
      </c>
      <c r="AI338" s="3">
        <f t="shared" si="119"/>
        <v>563.85518467757925</v>
      </c>
      <c r="AJ338" s="3">
        <f t="shared" si="120"/>
        <v>0</v>
      </c>
    </row>
    <row r="339" spans="2:36">
      <c r="B339">
        <v>324</v>
      </c>
      <c r="C339" s="3">
        <f t="shared" si="121"/>
        <v>8859.9566133493463</v>
      </c>
      <c r="D339">
        <f t="shared" si="122"/>
        <v>0.3</v>
      </c>
      <c r="E339" s="13">
        <f t="shared" si="110"/>
        <v>2.9285530376777613E-2</v>
      </c>
      <c r="F339" s="15">
        <f t="shared" si="123"/>
        <v>39330.875714156631</v>
      </c>
      <c r="G339" s="16">
        <f t="shared" si="124"/>
        <v>5.9144238745778878E-3</v>
      </c>
      <c r="H339" s="17">
        <f t="shared" si="111"/>
        <v>292.60875990100141</v>
      </c>
      <c r="I339" s="17">
        <f t="shared" si="112"/>
        <v>55.374728833433409</v>
      </c>
      <c r="J339" s="2">
        <f t="shared" si="125"/>
        <v>232.61947033186362</v>
      </c>
      <c r="K339" s="2">
        <f t="shared" si="126"/>
        <v>252.65614397254029</v>
      </c>
      <c r="L339" s="15">
        <f>K339/(1-SUM(G$16:G339))</f>
        <v>1151.8255554803141</v>
      </c>
      <c r="M339" s="15">
        <f t="shared" si="127"/>
        <v>38179.05015867632</v>
      </c>
      <c r="N339" s="2">
        <f t="shared" si="113"/>
        <v>485.27561430440392</v>
      </c>
      <c r="O339" s="3">
        <f t="shared" si="114"/>
        <v>540.65034313783735</v>
      </c>
      <c r="P339" s="3"/>
      <c r="Q339">
        <v>324</v>
      </c>
      <c r="R339" s="2">
        <v>656807.5265014671</v>
      </c>
      <c r="S339" s="2">
        <v>566259.62798124482</v>
      </c>
      <c r="T339" s="2">
        <v>264799.05277638882</v>
      </c>
      <c r="U339" s="2">
        <v>119986.55503202</v>
      </c>
      <c r="V339" s="2">
        <v>52608.628558378543</v>
      </c>
      <c r="W339" s="2">
        <v>22282.263725646924</v>
      </c>
      <c r="X339" s="3">
        <f t="shared" si="115"/>
        <v>22282.263725646924</v>
      </c>
      <c r="Y339">
        <f t="shared" si="116"/>
        <v>300</v>
      </c>
      <c r="AA339" s="39">
        <f t="shared" si="128"/>
        <v>8859.9566133902536</v>
      </c>
      <c r="AB339" s="3">
        <f t="shared" si="117"/>
        <v>485.27561430440392</v>
      </c>
      <c r="AC339" s="46">
        <f t="shared" si="129"/>
        <v>55.374728833689083</v>
      </c>
      <c r="AD339" s="39">
        <f t="shared" si="130"/>
        <v>0</v>
      </c>
      <c r="AE339" s="3">
        <f t="shared" si="118"/>
        <v>0</v>
      </c>
      <c r="AF339" s="23">
        <f t="shared" si="131"/>
        <v>0</v>
      </c>
      <c r="AH339">
        <v>324</v>
      </c>
      <c r="AI339" s="3">
        <f t="shared" si="119"/>
        <v>540.65034313809304</v>
      </c>
      <c r="AJ339" s="3">
        <f t="shared" si="120"/>
        <v>0</v>
      </c>
    </row>
    <row r="340" spans="2:36">
      <c r="B340">
        <v>325</v>
      </c>
      <c r="C340" s="3">
        <f t="shared" si="121"/>
        <v>8374.6809990449419</v>
      </c>
      <c r="D340">
        <f t="shared" si="122"/>
        <v>0.3</v>
      </c>
      <c r="E340" s="13">
        <f t="shared" si="110"/>
        <v>2.9285530376777613E-2</v>
      </c>
      <c r="F340" s="15">
        <f t="shared" si="123"/>
        <v>38179.05015867632</v>
      </c>
      <c r="G340" s="16">
        <f t="shared" si="124"/>
        <v>5.9544694528953423E-3</v>
      </c>
      <c r="H340" s="17">
        <f t="shared" si="111"/>
        <v>284.03955717434906</v>
      </c>
      <c r="I340" s="17">
        <f t="shared" si="112"/>
        <v>52.341756244030883</v>
      </c>
      <c r="J340" s="2">
        <f t="shared" si="125"/>
        <v>227.33598791039722</v>
      </c>
      <c r="K340" s="2">
        <f t="shared" si="126"/>
        <v>238.59931981366825</v>
      </c>
      <c r="L340" s="15">
        <f>K340/(1-SUM(G$16:G340))</f>
        <v>1118.0937331867729</v>
      </c>
      <c r="M340" s="15">
        <f t="shared" si="127"/>
        <v>37060.956425489545</v>
      </c>
      <c r="N340" s="2">
        <f t="shared" si="113"/>
        <v>465.93530772406547</v>
      </c>
      <c r="O340" s="3">
        <f t="shared" si="114"/>
        <v>518.2770639680964</v>
      </c>
      <c r="P340" s="3"/>
      <c r="Q340">
        <v>325</v>
      </c>
      <c r="R340" s="2">
        <v>654961.89467454271</v>
      </c>
      <c r="S340" s="2">
        <v>564101.00403555925</v>
      </c>
      <c r="T340" s="2">
        <v>262499.96665105608</v>
      </c>
      <c r="U340" s="2">
        <v>118383.02070807383</v>
      </c>
      <c r="V340" s="2">
        <v>51666.446358502697</v>
      </c>
      <c r="W340" s="2">
        <v>21784.044630016724</v>
      </c>
      <c r="X340" s="3">
        <f t="shared" si="115"/>
        <v>21784.044630016724</v>
      </c>
      <c r="Y340">
        <f t="shared" si="116"/>
        <v>300</v>
      </c>
      <c r="AA340" s="39">
        <f t="shared" si="128"/>
        <v>8374.6809990858492</v>
      </c>
      <c r="AB340" s="3">
        <f t="shared" si="117"/>
        <v>465.93530772406547</v>
      </c>
      <c r="AC340" s="46">
        <f t="shared" si="129"/>
        <v>52.341756244286557</v>
      </c>
      <c r="AD340" s="39">
        <f t="shared" si="130"/>
        <v>0</v>
      </c>
      <c r="AE340" s="3">
        <f t="shared" si="118"/>
        <v>0</v>
      </c>
      <c r="AF340" s="23">
        <f t="shared" si="131"/>
        <v>0</v>
      </c>
      <c r="AH340">
        <v>325</v>
      </c>
      <c r="AI340" s="3">
        <f t="shared" si="119"/>
        <v>518.27706396835197</v>
      </c>
      <c r="AJ340" s="3">
        <f t="shared" si="120"/>
        <v>0</v>
      </c>
    </row>
    <row r="341" spans="2:36">
      <c r="B341">
        <v>326</v>
      </c>
      <c r="C341" s="3">
        <f t="shared" si="121"/>
        <v>7908.7456913208762</v>
      </c>
      <c r="D341">
        <f t="shared" si="122"/>
        <v>0.3</v>
      </c>
      <c r="E341" s="13">
        <f t="shared" si="110"/>
        <v>2.9285530376777613E-2</v>
      </c>
      <c r="F341" s="15">
        <f t="shared" si="123"/>
        <v>37060.956425489545</v>
      </c>
      <c r="G341" s="16">
        <f t="shared" si="124"/>
        <v>5.9947861731493215E-3</v>
      </c>
      <c r="H341" s="17">
        <f t="shared" si="111"/>
        <v>275.7213080944511</v>
      </c>
      <c r="I341" s="17">
        <f t="shared" si="112"/>
        <v>49.42966057075548</v>
      </c>
      <c r="J341" s="2">
        <f t="shared" si="125"/>
        <v>222.17250914321423</v>
      </c>
      <c r="K341" s="2">
        <f t="shared" si="126"/>
        <v>225.10537241998807</v>
      </c>
      <c r="L341" s="15">
        <f>K341/(1-SUM(G$16:G341))</f>
        <v>1085.3497651996879</v>
      </c>
      <c r="M341" s="15">
        <f t="shared" si="127"/>
        <v>35975.606660289857</v>
      </c>
      <c r="N341" s="2">
        <f t="shared" si="113"/>
        <v>447.2778815632023</v>
      </c>
      <c r="O341" s="3">
        <f t="shared" si="114"/>
        <v>496.70754213395776</v>
      </c>
      <c r="P341" s="3"/>
      <c r="Q341">
        <v>326</v>
      </c>
      <c r="R341" s="2">
        <v>653127.29997789813</v>
      </c>
      <c r="S341" s="2">
        <v>561954.68249397562</v>
      </c>
      <c r="T341" s="2">
        <v>260219.12987406546</v>
      </c>
      <c r="U341" s="2">
        <v>116797.77217346923</v>
      </c>
      <c r="V341" s="2">
        <v>50738.526380726224</v>
      </c>
      <c r="W341" s="2">
        <v>21295.290386300301</v>
      </c>
      <c r="X341" s="3">
        <f t="shared" si="115"/>
        <v>21295.290386300301</v>
      </c>
      <c r="Y341">
        <f t="shared" si="116"/>
        <v>300</v>
      </c>
      <c r="AA341" s="39">
        <f t="shared" si="128"/>
        <v>7908.7456913617834</v>
      </c>
      <c r="AB341" s="3">
        <f t="shared" si="117"/>
        <v>447.2778815632023</v>
      </c>
      <c r="AC341" s="46">
        <f t="shared" si="129"/>
        <v>49.429660571011141</v>
      </c>
      <c r="AD341" s="39">
        <f t="shared" si="130"/>
        <v>0</v>
      </c>
      <c r="AE341" s="3">
        <f t="shared" si="118"/>
        <v>0</v>
      </c>
      <c r="AF341" s="23">
        <f t="shared" si="131"/>
        <v>0</v>
      </c>
      <c r="AH341">
        <v>326</v>
      </c>
      <c r="AI341" s="3">
        <f t="shared" si="119"/>
        <v>496.70754213421344</v>
      </c>
      <c r="AJ341" s="3">
        <f t="shared" si="120"/>
        <v>0</v>
      </c>
    </row>
    <row r="342" spans="2:36">
      <c r="B342">
        <v>327</v>
      </c>
      <c r="C342" s="3">
        <f t="shared" si="121"/>
        <v>7461.4678097576734</v>
      </c>
      <c r="D342">
        <f t="shared" si="122"/>
        <v>0.3</v>
      </c>
      <c r="E342" s="13">
        <f t="shared" si="110"/>
        <v>2.9285530376777613E-2</v>
      </c>
      <c r="F342" s="15">
        <f t="shared" si="123"/>
        <v>35975.606660289857</v>
      </c>
      <c r="G342" s="16">
        <f t="shared" si="124"/>
        <v>6.0353758711966876E-3</v>
      </c>
      <c r="H342" s="17">
        <f t="shared" si="111"/>
        <v>267.64666335066238</v>
      </c>
      <c r="I342" s="17">
        <f t="shared" si="112"/>
        <v>46.634173810985459</v>
      </c>
      <c r="J342" s="2">
        <f t="shared" si="125"/>
        <v>217.12630838917624</v>
      </c>
      <c r="K342" s="2">
        <f t="shared" si="126"/>
        <v>212.15438309807786</v>
      </c>
      <c r="L342" s="15">
        <f>K342/(1-SUM(G$16:G342))</f>
        <v>1053.5647216817615</v>
      </c>
      <c r="M342" s="15">
        <f t="shared" si="127"/>
        <v>34922.041938608098</v>
      </c>
      <c r="N342" s="2">
        <f t="shared" si="113"/>
        <v>429.2806914872541</v>
      </c>
      <c r="O342" s="3">
        <f t="shared" si="114"/>
        <v>475.91486529823953</v>
      </c>
      <c r="P342" s="3"/>
      <c r="Q342">
        <v>327</v>
      </c>
      <c r="R342" s="2">
        <v>651303.69682158751</v>
      </c>
      <c r="S342" s="2">
        <v>559820.60199758294</v>
      </c>
      <c r="T342" s="2">
        <v>257956.39930293785</v>
      </c>
      <c r="U342" s="2">
        <v>115230.61062328247</v>
      </c>
      <c r="V342" s="2">
        <v>49824.666015897106</v>
      </c>
      <c r="W342" s="2">
        <v>20815.83315716132</v>
      </c>
      <c r="X342" s="3">
        <f t="shared" si="115"/>
        <v>20815.83315716132</v>
      </c>
      <c r="Y342">
        <f t="shared" si="116"/>
        <v>300</v>
      </c>
      <c r="AA342" s="39">
        <f t="shared" si="128"/>
        <v>7461.4678097985816</v>
      </c>
      <c r="AB342" s="3">
        <f t="shared" si="117"/>
        <v>429.2806914872541</v>
      </c>
      <c r="AC342" s="46">
        <f t="shared" si="129"/>
        <v>46.634173811241133</v>
      </c>
      <c r="AD342" s="39">
        <f t="shared" si="130"/>
        <v>0</v>
      </c>
      <c r="AE342" s="3">
        <f t="shared" si="118"/>
        <v>0</v>
      </c>
      <c r="AF342" s="23">
        <f t="shared" si="131"/>
        <v>0</v>
      </c>
      <c r="AH342">
        <v>327</v>
      </c>
      <c r="AI342" s="3">
        <f t="shared" si="119"/>
        <v>475.91486529849522</v>
      </c>
      <c r="AJ342" s="3">
        <f t="shared" si="120"/>
        <v>0</v>
      </c>
    </row>
    <row r="343" spans="2:36">
      <c r="B343">
        <v>328</v>
      </c>
      <c r="C343" s="3">
        <f t="shared" si="121"/>
        <v>7032.187118270419</v>
      </c>
      <c r="D343">
        <f t="shared" si="122"/>
        <v>0.3</v>
      </c>
      <c r="E343" s="13">
        <f t="shared" si="110"/>
        <v>2.9285530376777613E-2</v>
      </c>
      <c r="F343" s="15">
        <f t="shared" si="123"/>
        <v>34922.041938608098</v>
      </c>
      <c r="G343" s="16">
        <f t="shared" si="124"/>
        <v>6.0762403953245848E-3</v>
      </c>
      <c r="H343" s="17">
        <f t="shared" si="111"/>
        <v>259.80848886079764</v>
      </c>
      <c r="I343" s="17">
        <f t="shared" si="112"/>
        <v>43.951169489190114</v>
      </c>
      <c r="J343" s="2">
        <f t="shared" si="125"/>
        <v>212.19472191458979</v>
      </c>
      <c r="K343" s="2">
        <f t="shared" si="126"/>
        <v>199.727094492871</v>
      </c>
      <c r="L343" s="15">
        <f>K343/(1-SUM(G$16:G343))</f>
        <v>1022.7105200213242</v>
      </c>
      <c r="M343" s="15">
        <f t="shared" si="127"/>
        <v>33899.331418586771</v>
      </c>
      <c r="N343" s="2">
        <f t="shared" si="113"/>
        <v>411.92181640746082</v>
      </c>
      <c r="O343" s="3">
        <f t="shared" si="114"/>
        <v>455.87298589665096</v>
      </c>
      <c r="P343" s="3"/>
      <c r="Q343">
        <v>328</v>
      </c>
      <c r="R343" s="2">
        <v>649491.03983744525</v>
      </c>
      <c r="S343" s="2">
        <v>557698.70150608663</v>
      </c>
      <c r="T343" s="2">
        <v>255711.63291608336</v>
      </c>
      <c r="U343" s="2">
        <v>113681.33937883315</v>
      </c>
      <c r="V343" s="2">
        <v>48924.665453182504</v>
      </c>
      <c r="W343" s="2">
        <v>20345.507980796319</v>
      </c>
      <c r="X343" s="3">
        <f t="shared" si="115"/>
        <v>20345.507980796319</v>
      </c>
      <c r="Y343">
        <f t="shared" si="116"/>
        <v>300</v>
      </c>
      <c r="AA343" s="39">
        <f t="shared" si="128"/>
        <v>7032.1871183113271</v>
      </c>
      <c r="AB343" s="3">
        <f t="shared" si="117"/>
        <v>411.92181640746082</v>
      </c>
      <c r="AC343" s="46">
        <f t="shared" si="129"/>
        <v>43.951169489445789</v>
      </c>
      <c r="AD343" s="39">
        <f t="shared" si="130"/>
        <v>0</v>
      </c>
      <c r="AE343" s="3">
        <f t="shared" si="118"/>
        <v>0</v>
      </c>
      <c r="AF343" s="23">
        <f t="shared" si="131"/>
        <v>0</v>
      </c>
      <c r="AH343">
        <v>328</v>
      </c>
      <c r="AI343" s="3">
        <f t="shared" si="119"/>
        <v>455.87298589690658</v>
      </c>
      <c r="AJ343" s="3">
        <f t="shared" si="120"/>
        <v>0</v>
      </c>
    </row>
    <row r="344" spans="2:36">
      <c r="B344">
        <v>329</v>
      </c>
      <c r="C344" s="3">
        <f t="shared" si="121"/>
        <v>6620.265301862958</v>
      </c>
      <c r="D344">
        <f t="shared" si="122"/>
        <v>0.3</v>
      </c>
      <c r="E344" s="13">
        <f t="shared" si="110"/>
        <v>2.9285530376777613E-2</v>
      </c>
      <c r="F344" s="15">
        <f t="shared" si="123"/>
        <v>33899.331418586771</v>
      </c>
      <c r="G344" s="16">
        <f t="shared" si="124"/>
        <v>6.1173816063345952E-3</v>
      </c>
      <c r="H344" s="17">
        <f t="shared" si="111"/>
        <v>252.19985946805224</v>
      </c>
      <c r="I344" s="17">
        <f t="shared" si="112"/>
        <v>41.376658136643485</v>
      </c>
      <c r="J344" s="2">
        <f t="shared" si="125"/>
        <v>207.37514648710317</v>
      </c>
      <c r="K344" s="2">
        <f t="shared" si="126"/>
        <v>187.80488944819771</v>
      </c>
      <c r="L344" s="15">
        <f>K344/(1-SUM(G$16:G344))</f>
        <v>992.75990002088429</v>
      </c>
      <c r="M344" s="15">
        <f t="shared" si="127"/>
        <v>32906.571518565885</v>
      </c>
      <c r="N344" s="2">
        <f t="shared" si="113"/>
        <v>395.18003593530091</v>
      </c>
      <c r="O344" s="3">
        <f t="shared" si="114"/>
        <v>436.55669407194438</v>
      </c>
      <c r="P344" s="3"/>
      <c r="Q344">
        <v>329</v>
      </c>
      <c r="R344" s="2">
        <v>647689.28387808602</v>
      </c>
      <c r="S344" s="2">
        <v>555588.92029617412</v>
      </c>
      <c r="T344" s="2">
        <v>253484.6898040261</v>
      </c>
      <c r="U344" s="2">
        <v>112149.76386507723</v>
      </c>
      <c r="V344" s="2">
        <v>48038.327641932563</v>
      </c>
      <c r="W344" s="2">
        <v>19884.152722575738</v>
      </c>
      <c r="X344" s="3">
        <f t="shared" si="115"/>
        <v>19884.152722575738</v>
      </c>
      <c r="Y344">
        <f t="shared" si="116"/>
        <v>300</v>
      </c>
      <c r="AA344" s="39">
        <f t="shared" si="128"/>
        <v>6620.2653019038662</v>
      </c>
      <c r="AB344" s="3">
        <f t="shared" si="117"/>
        <v>395.18003593530091</v>
      </c>
      <c r="AC344" s="46">
        <f t="shared" si="129"/>
        <v>41.37665813689916</v>
      </c>
      <c r="AD344" s="39">
        <f t="shared" si="130"/>
        <v>0</v>
      </c>
      <c r="AE344" s="3">
        <f t="shared" si="118"/>
        <v>0</v>
      </c>
      <c r="AF344" s="23">
        <f t="shared" si="131"/>
        <v>0</v>
      </c>
      <c r="AH344">
        <v>329</v>
      </c>
      <c r="AI344" s="3">
        <f t="shared" si="119"/>
        <v>436.55669407220006</v>
      </c>
      <c r="AJ344" s="3">
        <f t="shared" si="120"/>
        <v>0</v>
      </c>
    </row>
    <row r="345" spans="2:36">
      <c r="B345">
        <v>330</v>
      </c>
      <c r="C345" s="3">
        <f t="shared" si="121"/>
        <v>6225.085265927657</v>
      </c>
      <c r="D345">
        <f t="shared" si="122"/>
        <v>0.3</v>
      </c>
      <c r="E345" s="13">
        <f t="shared" si="110"/>
        <v>2.9285530376777613E-2</v>
      </c>
      <c r="F345" s="15">
        <f t="shared" si="123"/>
        <v>32906.571518565885</v>
      </c>
      <c r="G345" s="16">
        <f t="shared" si="124"/>
        <v>6.1588013776274859E-3</v>
      </c>
      <c r="H345" s="17">
        <f t="shared" si="111"/>
        <v>244.81405282251148</v>
      </c>
      <c r="I345" s="17">
        <f t="shared" si="112"/>
        <v>38.906782912047852</v>
      </c>
      <c r="J345" s="2">
        <f t="shared" si="125"/>
        <v>202.66503800154095</v>
      </c>
      <c r="K345" s="2">
        <f t="shared" si="126"/>
        <v>176.36977052665023</v>
      </c>
      <c r="L345" s="15">
        <f>K345/(1-SUM(G$16:G345))</f>
        <v>963.68639981229251</v>
      </c>
      <c r="M345" s="15">
        <f t="shared" si="127"/>
        <v>31942.885118753591</v>
      </c>
      <c r="N345" s="2">
        <f t="shared" si="113"/>
        <v>379.03480852819121</v>
      </c>
      <c r="O345" s="3">
        <f t="shared" si="114"/>
        <v>417.94159144023905</v>
      </c>
      <c r="P345" s="3"/>
      <c r="Q345">
        <v>330</v>
      </c>
      <c r="R345" s="2">
        <v>645898.38401591172</v>
      </c>
      <c r="S345" s="2">
        <v>553491.19795989036</v>
      </c>
      <c r="T345" s="2">
        <v>251275.43016069802</v>
      </c>
      <c r="U345" s="2">
        <v>110635.69158824031</v>
      </c>
      <c r="V345" s="2">
        <v>47165.458254060824</v>
      </c>
      <c r="W345" s="2">
        <v>19431.608027489783</v>
      </c>
      <c r="X345" s="3">
        <f t="shared" si="115"/>
        <v>19431.608027489783</v>
      </c>
      <c r="Y345">
        <f t="shared" si="116"/>
        <v>300</v>
      </c>
      <c r="AA345" s="39">
        <f t="shared" si="128"/>
        <v>6225.0852659685652</v>
      </c>
      <c r="AB345" s="3">
        <f t="shared" si="117"/>
        <v>379.03480852819121</v>
      </c>
      <c r="AC345" s="46">
        <f t="shared" si="129"/>
        <v>38.906782912303534</v>
      </c>
      <c r="AD345" s="39">
        <f t="shared" si="130"/>
        <v>0</v>
      </c>
      <c r="AE345" s="3">
        <f t="shared" si="118"/>
        <v>0</v>
      </c>
      <c r="AF345" s="23">
        <f t="shared" si="131"/>
        <v>0</v>
      </c>
      <c r="AH345">
        <v>330</v>
      </c>
      <c r="AI345" s="3">
        <f t="shared" si="119"/>
        <v>417.94159144049473</v>
      </c>
      <c r="AJ345" s="3">
        <f t="shared" si="120"/>
        <v>0</v>
      </c>
    </row>
    <row r="346" spans="2:36">
      <c r="B346">
        <v>331</v>
      </c>
      <c r="C346" s="3">
        <f t="shared" si="121"/>
        <v>5846.0504573994658</v>
      </c>
      <c r="D346">
        <f t="shared" si="122"/>
        <v>0.3</v>
      </c>
      <c r="E346" s="13">
        <f t="shared" si="110"/>
        <v>2.9285530376777613E-2</v>
      </c>
      <c r="F346" s="15">
        <f t="shared" si="123"/>
        <v>31942.885118753591</v>
      </c>
      <c r="G346" s="16">
        <f t="shared" si="124"/>
        <v>6.2005015952885057E-3</v>
      </c>
      <c r="H346" s="17">
        <f t="shared" si="111"/>
        <v>237.64454344184344</v>
      </c>
      <c r="I346" s="17">
        <f t="shared" si="112"/>
        <v>36.537815358746663</v>
      </c>
      <c r="J346" s="2">
        <f t="shared" si="125"/>
        <v>198.06191013694911</v>
      </c>
      <c r="K346" s="2">
        <f t="shared" si="126"/>
        <v>165.40434016854849</v>
      </c>
      <c r="L346" s="15">
        <f>K346/(1-SUM(G$16:G346))</f>
        <v>935.46433247724315</v>
      </c>
      <c r="M346" s="15">
        <f t="shared" si="127"/>
        <v>31007.420786276347</v>
      </c>
      <c r="N346" s="2">
        <f t="shared" si="113"/>
        <v>363.46625030549762</v>
      </c>
      <c r="O346" s="3">
        <f t="shared" si="114"/>
        <v>400.00406566424431</v>
      </c>
      <c r="P346" s="3"/>
      <c r="Q346">
        <v>331</v>
      </c>
      <c r="R346" s="2">
        <v>644118.29554211954</v>
      </c>
      <c r="S346" s="2">
        <v>551405.47440302046</v>
      </c>
      <c r="T346" s="2">
        <v>249083.71527480043</v>
      </c>
      <c r="U346" s="2">
        <v>109138.93211368786</v>
      </c>
      <c r="V346" s="2">
        <v>46305.865646933729</v>
      </c>
      <c r="W346" s="2">
        <v>18987.717273385802</v>
      </c>
      <c r="X346" s="3">
        <f t="shared" si="115"/>
        <v>18987.717273385802</v>
      </c>
      <c r="Y346">
        <f t="shared" si="116"/>
        <v>300</v>
      </c>
      <c r="AA346" s="39">
        <f t="shared" si="128"/>
        <v>5846.050457440374</v>
      </c>
      <c r="AB346" s="3">
        <f t="shared" si="117"/>
        <v>363.46625030549762</v>
      </c>
      <c r="AC346" s="46">
        <f t="shared" si="129"/>
        <v>36.537815359002337</v>
      </c>
      <c r="AD346" s="39">
        <f t="shared" si="130"/>
        <v>0</v>
      </c>
      <c r="AE346" s="3">
        <f t="shared" si="118"/>
        <v>0</v>
      </c>
      <c r="AF346" s="23">
        <f t="shared" si="131"/>
        <v>0</v>
      </c>
      <c r="AH346">
        <v>331</v>
      </c>
      <c r="AI346" s="3">
        <f t="shared" si="119"/>
        <v>400.00406566449999</v>
      </c>
      <c r="AJ346" s="3">
        <f t="shared" si="120"/>
        <v>0</v>
      </c>
    </row>
    <row r="347" spans="2:36">
      <c r="B347">
        <v>332</v>
      </c>
      <c r="C347" s="3">
        <f t="shared" si="121"/>
        <v>5482.584207093968</v>
      </c>
      <c r="D347">
        <f t="shared" si="122"/>
        <v>0.3</v>
      </c>
      <c r="E347" s="13">
        <f t="shared" si="110"/>
        <v>2.9285530376777613E-2</v>
      </c>
      <c r="F347" s="15">
        <f t="shared" si="123"/>
        <v>31007.420786276347</v>
      </c>
      <c r="G347" s="16">
        <f t="shared" si="124"/>
        <v>6.2424841581732726E-3</v>
      </c>
      <c r="H347" s="17">
        <f t="shared" si="111"/>
        <v>230.684996945927</v>
      </c>
      <c r="I347" s="17">
        <f t="shared" si="112"/>
        <v>34.266151294337298</v>
      </c>
      <c r="J347" s="2">
        <f t="shared" si="125"/>
        <v>193.56333304414272</v>
      </c>
      <c r="K347" s="2">
        <f t="shared" si="126"/>
        <v>154.89178147039706</v>
      </c>
      <c r="L347" s="15">
        <f>K347/(1-SUM(G$16:G347))</f>
        <v>908.06876335245761</v>
      </c>
      <c r="M347" s="15">
        <f t="shared" si="127"/>
        <v>30099.352022923889</v>
      </c>
      <c r="N347" s="2">
        <f t="shared" si="113"/>
        <v>348.45511451453979</v>
      </c>
      <c r="O347" s="3">
        <f t="shared" si="114"/>
        <v>382.72126580887709</v>
      </c>
      <c r="P347" s="3"/>
      <c r="Q347">
        <v>332</v>
      </c>
      <c r="R347" s="2">
        <v>642348.97396571736</v>
      </c>
      <c r="S347" s="2">
        <v>549331.68984348071</v>
      </c>
      <c r="T347" s="2">
        <v>246909.4075212334</v>
      </c>
      <c r="U347" s="2">
        <v>107659.29704403027</v>
      </c>
      <c r="V347" s="2">
        <v>45459.360826762902</v>
      </c>
      <c r="W347" s="2">
        <v>18552.326524984037</v>
      </c>
      <c r="X347" s="3">
        <f t="shared" si="115"/>
        <v>18552.326524984037</v>
      </c>
      <c r="Y347">
        <f t="shared" si="116"/>
        <v>300</v>
      </c>
      <c r="AA347" s="39">
        <f t="shared" si="128"/>
        <v>5482.5842071348761</v>
      </c>
      <c r="AB347" s="3">
        <f t="shared" si="117"/>
        <v>348.45511451453979</v>
      </c>
      <c r="AC347" s="46">
        <f t="shared" si="129"/>
        <v>34.266151294592973</v>
      </c>
      <c r="AD347" s="39">
        <f t="shared" si="130"/>
        <v>0</v>
      </c>
      <c r="AE347" s="3">
        <f t="shared" si="118"/>
        <v>0</v>
      </c>
      <c r="AF347" s="23">
        <f t="shared" si="131"/>
        <v>0</v>
      </c>
      <c r="AH347">
        <v>332</v>
      </c>
      <c r="AI347" s="3">
        <f t="shared" si="119"/>
        <v>382.72126580913277</v>
      </c>
      <c r="AJ347" s="3">
        <f t="shared" si="120"/>
        <v>0</v>
      </c>
    </row>
    <row r="348" spans="2:36">
      <c r="B348">
        <v>333</v>
      </c>
      <c r="C348" s="3">
        <f t="shared" si="121"/>
        <v>5134.1290925794283</v>
      </c>
      <c r="D348">
        <f t="shared" si="122"/>
        <v>0.3</v>
      </c>
      <c r="E348" s="13">
        <f t="shared" si="110"/>
        <v>2.9285530376777613E-2</v>
      </c>
      <c r="F348" s="15">
        <f t="shared" si="123"/>
        <v>30099.352022923889</v>
      </c>
      <c r="G348" s="16">
        <f t="shared" si="124"/>
        <v>6.2847509779942381E-3</v>
      </c>
      <c r="H348" s="17">
        <f t="shared" si="111"/>
        <v>223.92926446032249</v>
      </c>
      <c r="I348" s="17">
        <f t="shared" si="112"/>
        <v>32.088306828621427</v>
      </c>
      <c r="J348" s="2">
        <f t="shared" si="125"/>
        <v>189.16693206306377</v>
      </c>
      <c r="K348" s="2">
        <f t="shared" si="126"/>
        <v>144.81583956381786</v>
      </c>
      <c r="L348" s="15">
        <f>K348/(1-SUM(G$16:G348))</f>
        <v>881.47548799949527</v>
      </c>
      <c r="M348" s="15">
        <f t="shared" si="127"/>
        <v>29217.876534924395</v>
      </c>
      <c r="N348" s="2">
        <f t="shared" si="113"/>
        <v>333.98277162688163</v>
      </c>
      <c r="O348" s="3">
        <f t="shared" si="114"/>
        <v>366.07107845550308</v>
      </c>
      <c r="P348" s="3"/>
      <c r="Q348">
        <v>333</v>
      </c>
      <c r="R348" s="2">
        <v>640590.3750125427</v>
      </c>
      <c r="S348" s="2">
        <v>547269.78480971849</v>
      </c>
      <c r="T348" s="2">
        <v>244752.37035259203</v>
      </c>
      <c r="U348" s="2">
        <v>106196.59999746043</v>
      </c>
      <c r="V348" s="2">
        <v>44625.757412492931</v>
      </c>
      <c r="W348" s="2">
        <v>18125.284488658894</v>
      </c>
      <c r="X348" s="3">
        <f t="shared" si="115"/>
        <v>18125.284488658894</v>
      </c>
      <c r="Y348">
        <f t="shared" si="116"/>
        <v>300</v>
      </c>
      <c r="AA348" s="39">
        <f t="shared" si="128"/>
        <v>5134.1290926203365</v>
      </c>
      <c r="AB348" s="3">
        <f t="shared" si="117"/>
        <v>333.98277162688163</v>
      </c>
      <c r="AC348" s="46">
        <f t="shared" si="129"/>
        <v>32.088306828877101</v>
      </c>
      <c r="AD348" s="39">
        <f t="shared" si="130"/>
        <v>0</v>
      </c>
      <c r="AE348" s="3">
        <f t="shared" si="118"/>
        <v>0</v>
      </c>
      <c r="AF348" s="23">
        <f t="shared" si="131"/>
        <v>0</v>
      </c>
      <c r="AH348">
        <v>333</v>
      </c>
      <c r="AI348" s="3">
        <f t="shared" si="119"/>
        <v>366.07107845575871</v>
      </c>
      <c r="AJ348" s="3">
        <f t="shared" si="120"/>
        <v>0</v>
      </c>
    </row>
    <row r="349" spans="2:36">
      <c r="B349">
        <v>334</v>
      </c>
      <c r="C349" s="3">
        <f t="shared" si="121"/>
        <v>4800.1463209525473</v>
      </c>
      <c r="D349">
        <f t="shared" si="122"/>
        <v>0.3</v>
      </c>
      <c r="E349" s="13">
        <f t="shared" si="110"/>
        <v>2.9285530376777613E-2</v>
      </c>
      <c r="F349" s="15">
        <f t="shared" si="123"/>
        <v>29217.876534924395</v>
      </c>
      <c r="G349" s="16">
        <f t="shared" si="124"/>
        <v>6.3273039794077418E-3</v>
      </c>
      <c r="H349" s="17">
        <f t="shared" si="111"/>
        <v>217.37137718363968</v>
      </c>
      <c r="I349" s="17">
        <f t="shared" si="112"/>
        <v>30.000914505953418</v>
      </c>
      <c r="J349" s="2">
        <f t="shared" si="125"/>
        <v>184.87038646927121</v>
      </c>
      <c r="K349" s="2">
        <f t="shared" si="126"/>
        <v>135.16080357652066</v>
      </c>
      <c r="L349" s="15">
        <f>K349/(1-SUM(G$16:G349))</f>
        <v>855.66101081973511</v>
      </c>
      <c r="M349" s="15">
        <f t="shared" si="127"/>
        <v>28362.21552410466</v>
      </c>
      <c r="N349" s="2">
        <f t="shared" si="113"/>
        <v>320.03119004579185</v>
      </c>
      <c r="O349" s="3">
        <f t="shared" si="114"/>
        <v>350.03210455174525</v>
      </c>
      <c r="P349" s="3"/>
      <c r="Q349">
        <v>334</v>
      </c>
      <c r="R349" s="2">
        <v>638842.45462428615</v>
      </c>
      <c r="S349" s="2">
        <v>545219.70013911999</v>
      </c>
      <c r="T349" s="2">
        <v>242612.4682907298</v>
      </c>
      <c r="U349" s="2">
        <v>104750.65658632097</v>
      </c>
      <c r="V349" s="2">
        <v>43804.87160017831</v>
      </c>
      <c r="W349" s="2">
        <v>17706.442467973124</v>
      </c>
      <c r="X349" s="3">
        <f t="shared" si="115"/>
        <v>17706.442467973124</v>
      </c>
      <c r="Y349">
        <f t="shared" si="116"/>
        <v>300</v>
      </c>
      <c r="AA349" s="39">
        <f t="shared" si="128"/>
        <v>4800.1463209934545</v>
      </c>
      <c r="AB349" s="3">
        <f t="shared" si="117"/>
        <v>320.03119004579185</v>
      </c>
      <c r="AC349" s="46">
        <f t="shared" si="129"/>
        <v>30.000914506209089</v>
      </c>
      <c r="AD349" s="39">
        <f t="shared" si="130"/>
        <v>0</v>
      </c>
      <c r="AE349" s="3">
        <f t="shared" si="118"/>
        <v>0</v>
      </c>
      <c r="AF349" s="23">
        <f t="shared" si="131"/>
        <v>0</v>
      </c>
      <c r="AH349">
        <v>334</v>
      </c>
      <c r="AI349" s="3">
        <f t="shared" si="119"/>
        <v>350.03210455200093</v>
      </c>
      <c r="AJ349" s="3">
        <f t="shared" si="120"/>
        <v>0</v>
      </c>
    </row>
    <row r="350" spans="2:36">
      <c r="B350">
        <v>335</v>
      </c>
      <c r="C350" s="3">
        <f t="shared" si="121"/>
        <v>4480.1151309067554</v>
      </c>
      <c r="D350">
        <f t="shared" si="122"/>
        <v>0.3</v>
      </c>
      <c r="E350" s="13">
        <f t="shared" si="110"/>
        <v>2.9285530376777613E-2</v>
      </c>
      <c r="F350" s="15">
        <f t="shared" si="123"/>
        <v>28362.21552410466</v>
      </c>
      <c r="G350" s="16">
        <f t="shared" si="124"/>
        <v>6.3701451001016473E-3</v>
      </c>
      <c r="H350" s="17">
        <f t="shared" si="111"/>
        <v>211.0055411140024</v>
      </c>
      <c r="I350" s="17">
        <f t="shared" si="112"/>
        <v>28.000719568167224</v>
      </c>
      <c r="J350" s="2">
        <f t="shared" si="125"/>
        <v>180.67142824890217</v>
      </c>
      <c r="K350" s="2">
        <f t="shared" si="126"/>
        <v>125.91148915743179</v>
      </c>
      <c r="L350" s="15">
        <f>K350/(1-SUM(G$16:G350))</f>
        <v>830.60252429562343</v>
      </c>
      <c r="M350" s="15">
        <f t="shared" si="127"/>
        <v>27531.612999809036</v>
      </c>
      <c r="N350" s="2">
        <f t="shared" si="113"/>
        <v>306.58291740633399</v>
      </c>
      <c r="O350" s="3">
        <f t="shared" si="114"/>
        <v>334.58363697450119</v>
      </c>
      <c r="P350" s="3"/>
      <c r="Q350">
        <v>335</v>
      </c>
      <c r="R350" s="2">
        <v>637105.16895751934</v>
      </c>
      <c r="S350" s="2">
        <v>543181.37697642611</v>
      </c>
      <c r="T350" s="2">
        <v>240489.56691838717</v>
      </c>
      <c r="U350" s="2">
        <v>103321.28439589884</v>
      </c>
      <c r="V350" s="2">
        <v>42996.522127842749</v>
      </c>
      <c r="W350" s="2">
        <v>17295.65431995234</v>
      </c>
      <c r="X350" s="3">
        <f t="shared" si="115"/>
        <v>17295.65431995234</v>
      </c>
      <c r="Y350">
        <f t="shared" si="116"/>
        <v>300</v>
      </c>
      <c r="AA350" s="39">
        <f t="shared" si="128"/>
        <v>4480.1151309476627</v>
      </c>
      <c r="AB350" s="3">
        <f t="shared" si="117"/>
        <v>306.58291740633399</v>
      </c>
      <c r="AC350" s="46">
        <f t="shared" si="129"/>
        <v>28.000719568422891</v>
      </c>
      <c r="AD350" s="39">
        <f t="shared" si="130"/>
        <v>0</v>
      </c>
      <c r="AE350" s="3">
        <f t="shared" si="118"/>
        <v>0</v>
      </c>
      <c r="AF350" s="23">
        <f t="shared" si="131"/>
        <v>0</v>
      </c>
      <c r="AH350">
        <v>335</v>
      </c>
      <c r="AI350" s="3">
        <f t="shared" si="119"/>
        <v>334.58363697475687</v>
      </c>
      <c r="AJ350" s="3">
        <f t="shared" si="120"/>
        <v>0</v>
      </c>
    </row>
    <row r="351" spans="2:36">
      <c r="B351">
        <v>336</v>
      </c>
      <c r="C351" s="3">
        <f t="shared" si="121"/>
        <v>4173.5322135004217</v>
      </c>
      <c r="D351">
        <f t="shared" si="122"/>
        <v>0.3</v>
      </c>
      <c r="E351" s="13">
        <f t="shared" si="110"/>
        <v>2.9285530376777613E-2</v>
      </c>
      <c r="F351" s="15">
        <f t="shared" si="123"/>
        <v>27531.612999809036</v>
      </c>
      <c r="G351" s="16">
        <f t="shared" si="124"/>
        <v>6.4132762908835871E-3</v>
      </c>
      <c r="H351" s="17">
        <f t="shared" si="111"/>
        <v>204.82613192995251</v>
      </c>
      <c r="I351" s="17">
        <f t="shared" si="112"/>
        <v>26.084576334377633</v>
      </c>
      <c r="J351" s="2">
        <f t="shared" si="125"/>
        <v>176.56784090145766</v>
      </c>
      <c r="K351" s="2">
        <f t="shared" si="126"/>
        <v>117.05322154864483</v>
      </c>
      <c r="L351" s="15">
        <f>K351/(1-SUM(G$16:G351))</f>
        <v>806.27788883985465</v>
      </c>
      <c r="M351" s="15">
        <f t="shared" si="127"/>
        <v>26725.335110969183</v>
      </c>
      <c r="N351" s="2">
        <f t="shared" si="113"/>
        <v>293.6210624501025</v>
      </c>
      <c r="O351" s="3">
        <f t="shared" si="114"/>
        <v>319.70563878448013</v>
      </c>
      <c r="P351" s="3"/>
      <c r="Q351">
        <v>336</v>
      </c>
      <c r="R351" s="2">
        <v>635378.47438272904</v>
      </c>
      <c r="S351" s="2">
        <v>541154.75677215727</v>
      </c>
      <c r="T351" s="2">
        <v>238383.53287088676</v>
      </c>
      <c r="U351" s="2">
        <v>101908.30296344511</v>
      </c>
      <c r="V351" s="2">
        <v>42200.530240814471</v>
      </c>
      <c r="W351" s="2">
        <v>16892.77641208774</v>
      </c>
      <c r="X351" s="3">
        <f t="shared" si="115"/>
        <v>16892.77641208774</v>
      </c>
      <c r="Y351">
        <f t="shared" si="116"/>
        <v>300</v>
      </c>
      <c r="AA351" s="39">
        <f t="shared" si="128"/>
        <v>4173.5322135413289</v>
      </c>
      <c r="AB351" s="3">
        <f t="shared" si="117"/>
        <v>293.6210624501025</v>
      </c>
      <c r="AC351" s="46">
        <f t="shared" si="129"/>
        <v>26.084576334633308</v>
      </c>
      <c r="AD351" s="39">
        <f t="shared" si="130"/>
        <v>0</v>
      </c>
      <c r="AE351" s="3">
        <f t="shared" si="118"/>
        <v>0</v>
      </c>
      <c r="AF351" s="23">
        <f t="shared" si="131"/>
        <v>0</v>
      </c>
      <c r="AH351">
        <v>336</v>
      </c>
      <c r="AI351" s="3">
        <f t="shared" si="119"/>
        <v>319.70563878473581</v>
      </c>
      <c r="AJ351" s="3">
        <f t="shared" si="120"/>
        <v>0</v>
      </c>
    </row>
    <row r="352" spans="2:36">
      <c r="B352">
        <v>337</v>
      </c>
      <c r="C352" s="3">
        <f t="shared" si="121"/>
        <v>3879.9111510503194</v>
      </c>
      <c r="D352">
        <f t="shared" si="122"/>
        <v>0.3</v>
      </c>
      <c r="E352" s="13">
        <f t="shared" si="110"/>
        <v>2.9285530376777613E-2</v>
      </c>
      <c r="F352" s="15">
        <f t="shared" si="123"/>
        <v>26725.335110969183</v>
      </c>
      <c r="G352" s="16">
        <f t="shared" si="124"/>
        <v>6.4566995157697782E-3</v>
      </c>
      <c r="H352" s="17">
        <f t="shared" si="111"/>
        <v>198.82769002126881</v>
      </c>
      <c r="I352" s="17">
        <f t="shared" si="112"/>
        <v>24.249444694064493</v>
      </c>
      <c r="J352" s="2">
        <f t="shared" si="125"/>
        <v>172.55745826977977</v>
      </c>
      <c r="K352" s="2">
        <f t="shared" si="126"/>
        <v>108.57181918738316</v>
      </c>
      <c r="L352" s="15">
        <f>K352/(1-SUM(G$16:G352))</f>
        <v>782.6656132346817</v>
      </c>
      <c r="M352" s="15">
        <f t="shared" si="127"/>
        <v>25942.6694977345</v>
      </c>
      <c r="N352" s="2">
        <f t="shared" si="113"/>
        <v>281.12927745716291</v>
      </c>
      <c r="O352" s="3">
        <f t="shared" si="114"/>
        <v>305.37872215122741</v>
      </c>
      <c r="P352" s="3"/>
      <c r="Q352">
        <v>337</v>
      </c>
      <c r="R352" s="2">
        <v>633662.32748335251</v>
      </c>
      <c r="S352" s="2">
        <v>539139.78128104459</v>
      </c>
      <c r="T352" s="2">
        <v>236294.23382789225</v>
      </c>
      <c r="U352" s="2">
        <v>100511.53375741711</v>
      </c>
      <c r="V352" s="2">
        <v>41416.719657530863</v>
      </c>
      <c r="W352" s="2">
        <v>16497.66758005488</v>
      </c>
      <c r="X352" s="3">
        <f t="shared" si="115"/>
        <v>16497.66758005488</v>
      </c>
      <c r="Y352">
        <f t="shared" si="116"/>
        <v>300</v>
      </c>
      <c r="AA352" s="39">
        <f t="shared" si="128"/>
        <v>3879.9111510912262</v>
      </c>
      <c r="AB352" s="3">
        <f t="shared" si="117"/>
        <v>281.12927745716291</v>
      </c>
      <c r="AC352" s="46">
        <f t="shared" si="129"/>
        <v>24.249444694320161</v>
      </c>
      <c r="AD352" s="39">
        <f t="shared" si="130"/>
        <v>0</v>
      </c>
      <c r="AE352" s="3">
        <f t="shared" si="118"/>
        <v>0</v>
      </c>
      <c r="AF352" s="23">
        <f t="shared" si="131"/>
        <v>0</v>
      </c>
      <c r="AH352">
        <v>337</v>
      </c>
      <c r="AI352" s="3">
        <f t="shared" si="119"/>
        <v>305.37872215148309</v>
      </c>
      <c r="AJ352" s="3">
        <f t="shared" si="120"/>
        <v>0</v>
      </c>
    </row>
    <row r="353" spans="2:36">
      <c r="B353">
        <v>338</v>
      </c>
      <c r="C353" s="3">
        <f t="shared" si="121"/>
        <v>3598.7818735931569</v>
      </c>
      <c r="D353">
        <f t="shared" si="122"/>
        <v>0.3</v>
      </c>
      <c r="E353" s="13">
        <f t="shared" si="110"/>
        <v>2.9285530376777613E-2</v>
      </c>
      <c r="F353" s="15">
        <f t="shared" si="123"/>
        <v>25942.6694977345</v>
      </c>
      <c r="G353" s="16">
        <f t="shared" si="124"/>
        <v>6.5004167520744715E-3</v>
      </c>
      <c r="H353" s="17">
        <f t="shared" si="111"/>
        <v>193.0049156653109</v>
      </c>
      <c r="I353" s="17">
        <f t="shared" si="112"/>
        <v>22.492386709957231</v>
      </c>
      <c r="J353" s="2">
        <f t="shared" si="125"/>
        <v>168.63816339660477</v>
      </c>
      <c r="K353" s="2">
        <f t="shared" si="126"/>
        <v>100.45357782167379</v>
      </c>
      <c r="L353" s="15">
        <f>K353/(1-SUM(G$16:G353))</f>
        <v>759.7448356440691</v>
      </c>
      <c r="M353" s="15">
        <f t="shared" si="127"/>
        <v>25182.924662090431</v>
      </c>
      <c r="N353" s="2">
        <f t="shared" si="113"/>
        <v>269.09174121827857</v>
      </c>
      <c r="O353" s="3">
        <f t="shared" si="114"/>
        <v>291.58412792823583</v>
      </c>
      <c r="P353" s="3"/>
      <c r="Q353">
        <v>338</v>
      </c>
      <c r="R353" s="2">
        <v>631956.68505482073</v>
      </c>
      <c r="S353" s="2">
        <v>537136.3925604712</v>
      </c>
      <c r="T353" s="2">
        <v>234221.53850523321</v>
      </c>
      <c r="U353" s="2">
        <v>99130.800156941055</v>
      </c>
      <c r="V353" s="2">
        <v>40644.916535806486</v>
      </c>
      <c r="W353" s="2">
        <v>16110.189086136756</v>
      </c>
      <c r="X353" s="3">
        <f t="shared" si="115"/>
        <v>16110.189086136756</v>
      </c>
      <c r="Y353">
        <f t="shared" si="116"/>
        <v>300</v>
      </c>
      <c r="AA353" s="39">
        <f t="shared" si="128"/>
        <v>3598.7818736340632</v>
      </c>
      <c r="AB353" s="3">
        <f t="shared" si="117"/>
        <v>269.09174121827857</v>
      </c>
      <c r="AC353" s="46">
        <f t="shared" si="129"/>
        <v>22.492386710212894</v>
      </c>
      <c r="AD353" s="39">
        <f t="shared" si="130"/>
        <v>0</v>
      </c>
      <c r="AE353" s="3">
        <f t="shared" si="118"/>
        <v>0</v>
      </c>
      <c r="AF353" s="23">
        <f t="shared" si="131"/>
        <v>0</v>
      </c>
      <c r="AH353">
        <v>338</v>
      </c>
      <c r="AI353" s="3">
        <f t="shared" si="119"/>
        <v>291.58412792849145</v>
      </c>
      <c r="AJ353" s="3">
        <f t="shared" si="120"/>
        <v>0</v>
      </c>
    </row>
    <row r="354" spans="2:36">
      <c r="B354">
        <v>339</v>
      </c>
      <c r="C354" s="3">
        <f t="shared" si="121"/>
        <v>3329.6901323748784</v>
      </c>
      <c r="D354">
        <f t="shared" si="122"/>
        <v>0.3</v>
      </c>
      <c r="E354" s="13">
        <f t="shared" si="110"/>
        <v>2.9285530376777613E-2</v>
      </c>
      <c r="F354" s="15">
        <f t="shared" si="123"/>
        <v>25182.924662090431</v>
      </c>
      <c r="G354" s="16">
        <f t="shared" si="124"/>
        <v>6.5444299904999764E-3</v>
      </c>
      <c r="H354" s="17">
        <f t="shared" si="111"/>
        <v>187.3526643446269</v>
      </c>
      <c r="I354" s="17">
        <f t="shared" si="112"/>
        <v>20.81056332734299</v>
      </c>
      <c r="J354" s="2">
        <f t="shared" si="125"/>
        <v>164.8078874070861</v>
      </c>
      <c r="K354" s="2">
        <f t="shared" si="126"/>
        <v>92.685255123928414</v>
      </c>
      <c r="L354" s="15">
        <f>K354/(1-SUM(G$16:G354))</f>
        <v>737.49530518191591</v>
      </c>
      <c r="M354" s="15">
        <f t="shared" si="127"/>
        <v>24445.429356908513</v>
      </c>
      <c r="N354" s="2">
        <f t="shared" si="113"/>
        <v>257.49314253101454</v>
      </c>
      <c r="O354" s="3">
        <f t="shared" si="114"/>
        <v>278.30370585835755</v>
      </c>
      <c r="P354" s="3"/>
      <c r="Q354">
        <v>339</v>
      </c>
      <c r="R354" s="2">
        <v>630261.50410360389</v>
      </c>
      <c r="S354" s="2">
        <v>535144.53296892007</v>
      </c>
      <c r="T354" s="2">
        <v>232165.31664679252</v>
      </c>
      <c r="U354" s="2">
        <v>97765.927431492251</v>
      </c>
      <c r="V354" s="2">
        <v>39884.949439557757</v>
      </c>
      <c r="W354" s="2">
        <v>15730.204578339393</v>
      </c>
      <c r="X354" s="3">
        <f t="shared" si="115"/>
        <v>15730.204578339393</v>
      </c>
      <c r="Y354">
        <f t="shared" si="116"/>
        <v>300</v>
      </c>
      <c r="AA354" s="39">
        <f t="shared" si="128"/>
        <v>3329.6901324157848</v>
      </c>
      <c r="AB354" s="3">
        <f t="shared" si="117"/>
        <v>257.49314253101454</v>
      </c>
      <c r="AC354" s="46">
        <f t="shared" si="129"/>
        <v>20.810563327598654</v>
      </c>
      <c r="AD354" s="39">
        <f t="shared" si="130"/>
        <v>0</v>
      </c>
      <c r="AE354" s="3">
        <f t="shared" si="118"/>
        <v>0</v>
      </c>
      <c r="AF354" s="23">
        <f t="shared" si="131"/>
        <v>0</v>
      </c>
      <c r="AH354">
        <v>339</v>
      </c>
      <c r="AI354" s="3">
        <f t="shared" si="119"/>
        <v>278.30370585861317</v>
      </c>
      <c r="AJ354" s="3">
        <f t="shared" si="120"/>
        <v>0</v>
      </c>
    </row>
    <row r="355" spans="2:36">
      <c r="B355">
        <v>340</v>
      </c>
      <c r="C355" s="3">
        <f t="shared" si="121"/>
        <v>3072.1969898438638</v>
      </c>
      <c r="D355">
        <f t="shared" si="122"/>
        <v>0.3</v>
      </c>
      <c r="E355" s="13">
        <f t="shared" si="110"/>
        <v>2.9285530376777613E-2</v>
      </c>
      <c r="F355" s="15">
        <f t="shared" si="123"/>
        <v>24445.429356908513</v>
      </c>
      <c r="G355" s="16">
        <f t="shared" si="124"/>
        <v>6.5887412352273215E-3</v>
      </c>
      <c r="H355" s="17">
        <f t="shared" si="111"/>
        <v>181.86594220168672</v>
      </c>
      <c r="I355" s="17">
        <f t="shared" si="112"/>
        <v>19.201231186524147</v>
      </c>
      <c r="J355" s="2">
        <f t="shared" si="125"/>
        <v>161.06460841669963</v>
      </c>
      <c r="K355" s="2">
        <f t="shared" si="126"/>
        <v>85.254055787106168</v>
      </c>
      <c r="L355" s="15">
        <f>K355/(1-SUM(G$16:G355))</f>
        <v>715.89736402006383</v>
      </c>
      <c r="M355" s="15">
        <f t="shared" si="127"/>
        <v>23729.531992888449</v>
      </c>
      <c r="N355" s="2">
        <f t="shared" si="113"/>
        <v>246.31866420380578</v>
      </c>
      <c r="O355" s="3">
        <f t="shared" si="114"/>
        <v>265.51989539032991</v>
      </c>
      <c r="P355" s="3"/>
      <c r="Q355">
        <v>340</v>
      </c>
      <c r="R355" s="2">
        <v>628576.74184626213</v>
      </c>
      <c r="S355" s="2">
        <v>533164.14516443096</v>
      </c>
      <c r="T355" s="2">
        <v>230125.43901645864</v>
      </c>
      <c r="U355" s="2">
        <v>96416.742720791444</v>
      </c>
      <c r="V355" s="2">
        <v>39136.649305978579</v>
      </c>
      <c r="W355" s="2">
        <v>15357.580050188679</v>
      </c>
      <c r="X355" s="3">
        <f t="shared" si="115"/>
        <v>15357.580050188679</v>
      </c>
      <c r="Y355">
        <f t="shared" si="116"/>
        <v>300</v>
      </c>
      <c r="AA355" s="39">
        <f t="shared" si="128"/>
        <v>3072.1969898847701</v>
      </c>
      <c r="AB355" s="3">
        <f t="shared" si="117"/>
        <v>246.31866420380578</v>
      </c>
      <c r="AC355" s="46">
        <f t="shared" si="129"/>
        <v>19.201231186779811</v>
      </c>
      <c r="AD355" s="39">
        <f t="shared" si="130"/>
        <v>0</v>
      </c>
      <c r="AE355" s="3">
        <f t="shared" si="118"/>
        <v>0</v>
      </c>
      <c r="AF355" s="23">
        <f t="shared" si="131"/>
        <v>0</v>
      </c>
      <c r="AH355">
        <v>340</v>
      </c>
      <c r="AI355" s="3">
        <f t="shared" si="119"/>
        <v>265.51989539058559</v>
      </c>
      <c r="AJ355" s="3">
        <f t="shared" si="120"/>
        <v>0</v>
      </c>
    </row>
    <row r="356" spans="2:36">
      <c r="B356">
        <v>341</v>
      </c>
      <c r="C356" s="3">
        <f t="shared" si="121"/>
        <v>2825.8783256400579</v>
      </c>
      <c r="D356">
        <f t="shared" si="122"/>
        <v>0.3</v>
      </c>
      <c r="E356" s="13">
        <f t="shared" si="110"/>
        <v>2.9285530376777613E-2</v>
      </c>
      <c r="F356" s="15">
        <f t="shared" si="123"/>
        <v>23729.531992888449</v>
      </c>
      <c r="G356" s="16">
        <f t="shared" si="124"/>
        <v>6.6333525040075071E-3</v>
      </c>
      <c r="H356" s="17">
        <f t="shared" si="111"/>
        <v>176.53990162672676</v>
      </c>
      <c r="I356" s="17">
        <f t="shared" si="112"/>
        <v>17.661739535250362</v>
      </c>
      <c r="J356" s="2">
        <f t="shared" si="125"/>
        <v>157.40635046395283</v>
      </c>
      <c r="K356" s="2">
        <f t="shared" si="126"/>
        <v>78.147617088599574</v>
      </c>
      <c r="L356" s="15">
        <f>K356/(1-SUM(G$16:G356))</f>
        <v>694.93193002028113</v>
      </c>
      <c r="M356" s="15">
        <f t="shared" si="127"/>
        <v>23034.600062868169</v>
      </c>
      <c r="N356" s="2">
        <f t="shared" si="113"/>
        <v>235.55396755255242</v>
      </c>
      <c r="O356" s="3">
        <f t="shared" si="114"/>
        <v>253.2157070878028</v>
      </c>
      <c r="P356" s="3"/>
      <c r="Q356">
        <v>341</v>
      </c>
      <c r="R356" s="2">
        <v>626902.35570850095</v>
      </c>
      <c r="S356" s="2">
        <v>531195.17210306379</v>
      </c>
      <c r="T356" s="2">
        <v>228101.77739013982</v>
      </c>
      <c r="U356" s="2">
        <v>95083.07501491376</v>
      </c>
      <c r="V356" s="2">
        <v>38399.849413160489</v>
      </c>
      <c r="W356" s="2">
        <v>14992.183801196943</v>
      </c>
      <c r="X356" s="3">
        <f t="shared" si="115"/>
        <v>14992.183801196943</v>
      </c>
      <c r="Y356">
        <f t="shared" si="116"/>
        <v>300</v>
      </c>
      <c r="AA356" s="39">
        <f t="shared" si="128"/>
        <v>2825.8783256809643</v>
      </c>
      <c r="AB356" s="3">
        <f t="shared" si="117"/>
        <v>235.55396755255242</v>
      </c>
      <c r="AC356" s="46">
        <f t="shared" si="129"/>
        <v>17.661739535506026</v>
      </c>
      <c r="AD356" s="39">
        <f t="shared" si="130"/>
        <v>0</v>
      </c>
      <c r="AE356" s="3">
        <f t="shared" si="118"/>
        <v>0</v>
      </c>
      <c r="AF356" s="23">
        <f t="shared" si="131"/>
        <v>0</v>
      </c>
      <c r="AH356">
        <v>341</v>
      </c>
      <c r="AI356" s="3">
        <f t="shared" si="119"/>
        <v>253.21570708805845</v>
      </c>
      <c r="AJ356" s="3">
        <f t="shared" si="120"/>
        <v>0</v>
      </c>
    </row>
    <row r="357" spans="2:36">
      <c r="B357">
        <v>342</v>
      </c>
      <c r="C357" s="3">
        <f t="shared" si="121"/>
        <v>2590.3243580875055</v>
      </c>
      <c r="D357">
        <f t="shared" si="122"/>
        <v>0.3</v>
      </c>
      <c r="E357" s="13">
        <f t="shared" si="110"/>
        <v>2.9285530376777613E-2</v>
      </c>
      <c r="F357" s="15">
        <f t="shared" si="123"/>
        <v>23034.600062868169</v>
      </c>
      <c r="G357" s="16">
        <f t="shared" si="124"/>
        <v>6.6782658282533913E-3</v>
      </c>
      <c r="H357" s="17">
        <f t="shared" si="111"/>
        <v>171.36983697480613</v>
      </c>
      <c r="I357" s="17">
        <f t="shared" si="112"/>
        <v>16.18952723804691</v>
      </c>
      <c r="J357" s="2">
        <f t="shared" si="125"/>
        <v>153.83118246733591</v>
      </c>
      <c r="K357" s="2">
        <f t="shared" si="126"/>
        <v>71.353994907435819</v>
      </c>
      <c r="L357" s="15">
        <f>K357/(1-SUM(G$16:G357))</f>
        <v>674.58047987487885</v>
      </c>
      <c r="M357" s="15">
        <f t="shared" si="127"/>
        <v>22360.019582993289</v>
      </c>
      <c r="N357" s="2">
        <f t="shared" si="113"/>
        <v>225.18517737477174</v>
      </c>
      <c r="O357" s="3">
        <f t="shared" si="114"/>
        <v>241.37470461281865</v>
      </c>
      <c r="P357" s="3"/>
      <c r="Q357">
        <v>342</v>
      </c>
      <c r="R357" s="2">
        <v>625238.3033242306</v>
      </c>
      <c r="S357" s="2">
        <v>529237.55703737226</v>
      </c>
      <c r="T357" s="2">
        <v>226094.20454784131</v>
      </c>
      <c r="U357" s="2">
        <v>93764.755134609426</v>
      </c>
      <c r="V357" s="2">
        <v>37674.385348151518</v>
      </c>
      <c r="W357" s="2">
        <v>14633.886397988363</v>
      </c>
      <c r="X357" s="3">
        <f t="shared" si="115"/>
        <v>14633.886397988363</v>
      </c>
      <c r="Y357">
        <f t="shared" si="116"/>
        <v>300</v>
      </c>
      <c r="AA357" s="39">
        <f t="shared" si="128"/>
        <v>2590.3243581284119</v>
      </c>
      <c r="AB357" s="3">
        <f t="shared" si="117"/>
        <v>225.18517737477174</v>
      </c>
      <c r="AC357" s="46">
        <f t="shared" si="129"/>
        <v>16.189527238302574</v>
      </c>
      <c r="AD357" s="39">
        <f t="shared" si="130"/>
        <v>0</v>
      </c>
      <c r="AE357" s="3">
        <f t="shared" si="118"/>
        <v>0</v>
      </c>
      <c r="AF357" s="23">
        <f t="shared" si="131"/>
        <v>0</v>
      </c>
      <c r="AH357">
        <v>342</v>
      </c>
      <c r="AI357" s="3">
        <f t="shared" si="119"/>
        <v>241.3747046130743</v>
      </c>
      <c r="AJ357" s="3">
        <f t="shared" si="120"/>
        <v>0</v>
      </c>
    </row>
    <row r="358" spans="2:36">
      <c r="B358">
        <v>343</v>
      </c>
      <c r="C358" s="3">
        <f t="shared" si="121"/>
        <v>2365.1391807127338</v>
      </c>
      <c r="D358">
        <f t="shared" si="122"/>
        <v>0.3</v>
      </c>
      <c r="E358" s="13">
        <f t="shared" si="110"/>
        <v>2.9285530376777613E-2</v>
      </c>
      <c r="F358" s="15">
        <f t="shared" si="123"/>
        <v>22360.019582993289</v>
      </c>
      <c r="G358" s="16">
        <f t="shared" si="124"/>
        <v>6.7234832531321894E-3</v>
      </c>
      <c r="H358" s="17">
        <f t="shared" si="111"/>
        <v>166.35118040829178</v>
      </c>
      <c r="I358" s="17">
        <f t="shared" si="112"/>
        <v>14.782119879454585</v>
      </c>
      <c r="J358" s="2">
        <f t="shared" si="125"/>
        <v>150.33721720596319</v>
      </c>
      <c r="K358" s="2">
        <f t="shared" si="126"/>
        <v>64.861650180824242</v>
      </c>
      <c r="L358" s="15">
        <f>K358/(1-SUM(G$16:G358))</f>
        <v>654.82503274106455</v>
      </c>
      <c r="M358" s="15">
        <f t="shared" si="127"/>
        <v>21705.194550252225</v>
      </c>
      <c r="N358" s="2">
        <f t="shared" si="113"/>
        <v>215.19886738678741</v>
      </c>
      <c r="O358" s="3">
        <f t="shared" si="114"/>
        <v>229.98098726624201</v>
      </c>
      <c r="P358" s="3"/>
      <c r="Q358">
        <v>343</v>
      </c>
      <c r="R358" s="2">
        <v>623584.54253463005</v>
      </c>
      <c r="S358" s="2">
        <v>527291.24351488252</v>
      </c>
      <c r="T358" s="2">
        <v>224102.59426580468</v>
      </c>
      <c r="U358" s="2">
        <v>92461.615711832681</v>
      </c>
      <c r="V358" s="2">
        <v>36960.094975447755</v>
      </c>
      <c r="W358" s="2">
        <v>14282.560636072236</v>
      </c>
      <c r="X358" s="3">
        <f t="shared" si="115"/>
        <v>14282.560636072236</v>
      </c>
      <c r="Y358">
        <f t="shared" si="116"/>
        <v>300</v>
      </c>
      <c r="AA358" s="39">
        <f t="shared" si="128"/>
        <v>2365.1391807536402</v>
      </c>
      <c r="AB358" s="3">
        <f t="shared" si="117"/>
        <v>215.19886738678741</v>
      </c>
      <c r="AC358" s="46">
        <f t="shared" si="129"/>
        <v>14.782119879710251</v>
      </c>
      <c r="AD358" s="39">
        <f t="shared" si="130"/>
        <v>0</v>
      </c>
      <c r="AE358" s="3">
        <f t="shared" si="118"/>
        <v>0</v>
      </c>
      <c r="AF358" s="23">
        <f t="shared" si="131"/>
        <v>0</v>
      </c>
      <c r="AH358">
        <v>343</v>
      </c>
      <c r="AI358" s="3">
        <f t="shared" si="119"/>
        <v>229.98098726649766</v>
      </c>
      <c r="AJ358" s="3">
        <f t="shared" si="120"/>
        <v>0</v>
      </c>
    </row>
    <row r="359" spans="2:36">
      <c r="B359">
        <v>344</v>
      </c>
      <c r="C359" s="3">
        <f t="shared" si="121"/>
        <v>2149.9403133259466</v>
      </c>
      <c r="D359">
        <f t="shared" si="122"/>
        <v>0.3</v>
      </c>
      <c r="E359" s="13">
        <f t="shared" si="110"/>
        <v>2.9285530376777613E-2</v>
      </c>
      <c r="F359" s="15">
        <f t="shared" si="123"/>
        <v>21705.194550252225</v>
      </c>
      <c r="G359" s="16">
        <f t="shared" si="124"/>
        <v>6.7690068376586067E-3</v>
      </c>
      <c r="H359" s="17">
        <f t="shared" si="111"/>
        <v>161.47949786109828</v>
      </c>
      <c r="I359" s="17">
        <f t="shared" si="112"/>
        <v>13.437126958287166</v>
      </c>
      <c r="J359" s="2">
        <f t="shared" si="125"/>
        <v>146.92261032336765</v>
      </c>
      <c r="K359" s="2">
        <f t="shared" si="126"/>
        <v>58.659435786505341</v>
      </c>
      <c r="L359" s="15">
        <f>K359/(1-SUM(G$16:G359))</f>
        <v>635.64813435456972</v>
      </c>
      <c r="M359" s="15">
        <f t="shared" si="127"/>
        <v>21069.546415897654</v>
      </c>
      <c r="N359" s="2">
        <f t="shared" si="113"/>
        <v>205.58204610987298</v>
      </c>
      <c r="O359" s="3">
        <f t="shared" si="114"/>
        <v>219.01917306816014</v>
      </c>
      <c r="P359" s="3"/>
      <c r="Q359">
        <v>344</v>
      </c>
      <c r="R359" s="2">
        <v>621941.03138721548</v>
      </c>
      <c r="S359" s="2">
        <v>525356.17537658219</v>
      </c>
      <c r="T359" s="2">
        <v>222126.82130870855</v>
      </c>
      <c r="U359" s="2">
        <v>91173.49117047785</v>
      </c>
      <c r="V359" s="2">
        <v>36256.818405911807</v>
      </c>
      <c r="W359" s="2">
        <v>13938.081502253339</v>
      </c>
      <c r="X359" s="3">
        <f t="shared" si="115"/>
        <v>13938.081502253339</v>
      </c>
      <c r="Y359">
        <f t="shared" si="116"/>
        <v>300</v>
      </c>
      <c r="AA359" s="39">
        <f t="shared" si="128"/>
        <v>2149.9403133668529</v>
      </c>
      <c r="AB359" s="3">
        <f t="shared" si="117"/>
        <v>205.58204610987298</v>
      </c>
      <c r="AC359" s="46">
        <f t="shared" si="129"/>
        <v>13.437126958542832</v>
      </c>
      <c r="AD359" s="39">
        <f t="shared" si="130"/>
        <v>0</v>
      </c>
      <c r="AE359" s="3">
        <f t="shared" si="118"/>
        <v>0</v>
      </c>
      <c r="AF359" s="23">
        <f t="shared" si="131"/>
        <v>0</v>
      </c>
      <c r="AH359">
        <v>344</v>
      </c>
      <c r="AI359" s="3">
        <f t="shared" si="119"/>
        <v>219.0191730684158</v>
      </c>
      <c r="AJ359" s="3">
        <f t="shared" si="120"/>
        <v>0</v>
      </c>
    </row>
    <row r="360" spans="2:36">
      <c r="B360">
        <v>345</v>
      </c>
      <c r="C360" s="3">
        <f t="shared" si="121"/>
        <v>1944.3582672160735</v>
      </c>
      <c r="D360">
        <f t="shared" si="122"/>
        <v>0.3</v>
      </c>
      <c r="E360" s="13">
        <f t="shared" si="110"/>
        <v>2.9285530376777613E-2</v>
      </c>
      <c r="F360" s="15">
        <f t="shared" si="123"/>
        <v>21069.546415897654</v>
      </c>
      <c r="G360" s="16">
        <f t="shared" si="124"/>
        <v>6.8148386547885881E-3</v>
      </c>
      <c r="H360" s="17">
        <f t="shared" si="111"/>
        <v>156.75048512111672</v>
      </c>
      <c r="I360" s="17">
        <f t="shared" si="112"/>
        <v>12.152239170100458</v>
      </c>
      <c r="J360" s="2">
        <f t="shared" si="125"/>
        <v>143.5855593539217</v>
      </c>
      <c r="K360" s="2">
        <f t="shared" si="126"/>
        <v>52.736583837769125</v>
      </c>
      <c r="L360" s="15">
        <f>K360/(1-SUM(G$16:G360))</f>
        <v>617.03284160852513</v>
      </c>
      <c r="M360" s="15">
        <f t="shared" si="127"/>
        <v>20452.513574289129</v>
      </c>
      <c r="N360" s="2">
        <f t="shared" si="113"/>
        <v>196.32214319169083</v>
      </c>
      <c r="O360" s="3">
        <f t="shared" si="114"/>
        <v>208.4743823617913</v>
      </c>
      <c r="P360" s="3"/>
      <c r="Q360">
        <v>345</v>
      </c>
      <c r="R360" s="2">
        <v>620307.72813491221</v>
      </c>
      <c r="S360" s="2">
        <v>523432.29675541539</v>
      </c>
      <c r="T360" s="2">
        <v>220166.76142192999</v>
      </c>
      <c r="U360" s="2">
        <v>89900.217707319272</v>
      </c>
      <c r="V360" s="2">
        <v>35564.397966112345</v>
      </c>
      <c r="W360" s="2">
        <v>13600.326137668926</v>
      </c>
      <c r="X360" s="3">
        <f t="shared" si="115"/>
        <v>13600.326137668926</v>
      </c>
      <c r="Y360">
        <f t="shared" si="116"/>
        <v>300</v>
      </c>
      <c r="AA360" s="39">
        <f t="shared" si="128"/>
        <v>1944.3582672569801</v>
      </c>
      <c r="AB360" s="3">
        <f t="shared" si="117"/>
        <v>196.32214319169083</v>
      </c>
      <c r="AC360" s="46">
        <f t="shared" si="129"/>
        <v>12.152239170356125</v>
      </c>
      <c r="AD360" s="39">
        <f t="shared" si="130"/>
        <v>0</v>
      </c>
      <c r="AE360" s="3">
        <f t="shared" si="118"/>
        <v>0</v>
      </c>
      <c r="AF360" s="23">
        <f t="shared" si="131"/>
        <v>0</v>
      </c>
      <c r="AH360">
        <v>345</v>
      </c>
      <c r="AI360" s="3">
        <f t="shared" si="119"/>
        <v>208.47438236204695</v>
      </c>
      <c r="AJ360" s="3">
        <f t="shared" si="120"/>
        <v>0</v>
      </c>
    </row>
    <row r="361" spans="2:36">
      <c r="B361">
        <v>346</v>
      </c>
      <c r="C361" s="3">
        <f t="shared" si="121"/>
        <v>1748.0361240243826</v>
      </c>
      <c r="D361">
        <f t="shared" si="122"/>
        <v>0.3</v>
      </c>
      <c r="E361" s="13">
        <f t="shared" si="110"/>
        <v>2.9285530376777613E-2</v>
      </c>
      <c r="F361" s="15">
        <f t="shared" si="123"/>
        <v>20452.513574289129</v>
      </c>
      <c r="G361" s="16">
        <f t="shared" si="124"/>
        <v>6.86098079151372E-3</v>
      </c>
      <c r="H361" s="17">
        <f t="shared" si="111"/>
        <v>152.15996402737269</v>
      </c>
      <c r="I361" s="17">
        <f t="shared" si="112"/>
        <v>10.925225775152391</v>
      </c>
      <c r="J361" s="2">
        <f t="shared" si="125"/>
        <v>140.32430277137132</v>
      </c>
      <c r="K361" s="2">
        <f t="shared" si="126"/>
        <v>47.082693378409523</v>
      </c>
      <c r="L361" s="15">
        <f>K361/(1-SUM(G$16:G361))</f>
        <v>598.96270758394758</v>
      </c>
      <c r="M361" s="15">
        <f t="shared" si="127"/>
        <v>19853.55086670518</v>
      </c>
      <c r="N361" s="2">
        <f t="shared" si="113"/>
        <v>187.40699614978084</v>
      </c>
      <c r="O361" s="3">
        <f t="shared" si="114"/>
        <v>198.33222192493324</v>
      </c>
      <c r="P361" s="3"/>
      <c r="Q361">
        <v>346</v>
      </c>
      <c r="R361" s="2">
        <v>618684.59123513231</v>
      </c>
      <c r="S361" s="2">
        <v>521519.5520747861</v>
      </c>
      <c r="T361" s="2">
        <v>218222.29132386722</v>
      </c>
      <c r="U361" s="2">
        <v>88641.633273153828</v>
      </c>
      <c r="V361" s="2">
        <v>34882.678168079183</v>
      </c>
      <c r="W361" s="2">
        <v>13269.173801441902</v>
      </c>
      <c r="X361" s="3">
        <f t="shared" si="115"/>
        <v>13269.173801441902</v>
      </c>
      <c r="Y361">
        <f t="shared" si="116"/>
        <v>300</v>
      </c>
      <c r="AA361" s="39">
        <f t="shared" si="128"/>
        <v>1748.0361240652892</v>
      </c>
      <c r="AB361" s="3">
        <f t="shared" si="117"/>
        <v>187.40699614978084</v>
      </c>
      <c r="AC361" s="46">
        <f t="shared" si="129"/>
        <v>10.925225775408057</v>
      </c>
      <c r="AD361" s="39">
        <f t="shared" si="130"/>
        <v>0</v>
      </c>
      <c r="AE361" s="3">
        <f t="shared" si="118"/>
        <v>0</v>
      </c>
      <c r="AF361" s="23">
        <f t="shared" si="131"/>
        <v>0</v>
      </c>
      <c r="AH361">
        <v>346</v>
      </c>
      <c r="AI361" s="3">
        <f t="shared" si="119"/>
        <v>198.33222192518889</v>
      </c>
      <c r="AJ361" s="3">
        <f t="shared" si="120"/>
        <v>0</v>
      </c>
    </row>
    <row r="362" spans="2:36">
      <c r="B362">
        <v>347</v>
      </c>
      <c r="C362" s="3">
        <f t="shared" si="121"/>
        <v>1560.6291278746019</v>
      </c>
      <c r="D362">
        <f t="shared" si="122"/>
        <v>0.3</v>
      </c>
      <c r="E362" s="13">
        <f t="shared" si="110"/>
        <v>2.9285530376777613E-2</v>
      </c>
      <c r="F362" s="15">
        <f t="shared" si="123"/>
        <v>19853.55086670518</v>
      </c>
      <c r="G362" s="16">
        <f t="shared" si="124"/>
        <v>6.9074353489562614E-3</v>
      </c>
      <c r="H362" s="17">
        <f t="shared" si="111"/>
        <v>147.7038787785512</v>
      </c>
      <c r="I362" s="17">
        <f t="shared" si="112"/>
        <v>9.753932049216262</v>
      </c>
      <c r="J362" s="2">
        <f t="shared" si="125"/>
        <v>137.13711905898057</v>
      </c>
      <c r="K362" s="2">
        <f t="shared" si="126"/>
        <v>41.687718465270066</v>
      </c>
      <c r="L362" s="15">
        <f>K362/(1-SUM(G$16:G362))</f>
        <v>581.42176701862229</v>
      </c>
      <c r="M362" s="15">
        <f t="shared" si="127"/>
        <v>19272.129099686557</v>
      </c>
      <c r="N362" s="2">
        <f t="shared" si="113"/>
        <v>178.82483752425065</v>
      </c>
      <c r="O362" s="3">
        <f t="shared" si="114"/>
        <v>188.57876957346693</v>
      </c>
      <c r="P362" s="3"/>
      <c r="Q362">
        <v>347</v>
      </c>
      <c r="R362" s="2">
        <v>617071.579348856</v>
      </c>
      <c r="S362" s="2">
        <v>519617.88604707015</v>
      </c>
      <c r="T362" s="2">
        <v>216293.28869832205</v>
      </c>
      <c r="U362" s="2">
        <v>87397.577554143645</v>
      </c>
      <c r="V362" s="2">
        <v>34211.505679468093</v>
      </c>
      <c r="W362" s="2">
        <v>12944.505834940024</v>
      </c>
      <c r="X362" s="3">
        <f t="shared" si="115"/>
        <v>12944.505834940024</v>
      </c>
      <c r="Y362">
        <f t="shared" si="116"/>
        <v>300</v>
      </c>
      <c r="AA362" s="39">
        <f t="shared" si="128"/>
        <v>1560.6291279155084</v>
      </c>
      <c r="AB362" s="3">
        <f t="shared" si="117"/>
        <v>178.82483752425065</v>
      </c>
      <c r="AC362" s="46">
        <f t="shared" si="129"/>
        <v>9.7539320494719277</v>
      </c>
      <c r="AD362" s="39">
        <f t="shared" si="130"/>
        <v>0</v>
      </c>
      <c r="AE362" s="3">
        <f t="shared" si="118"/>
        <v>0</v>
      </c>
      <c r="AF362" s="23">
        <f t="shared" si="131"/>
        <v>0</v>
      </c>
      <c r="AH362">
        <v>347</v>
      </c>
      <c r="AI362" s="3">
        <f t="shared" si="119"/>
        <v>188.57876957372258</v>
      </c>
      <c r="AJ362" s="3">
        <f t="shared" si="120"/>
        <v>0</v>
      </c>
    </row>
    <row r="363" spans="2:36">
      <c r="B363">
        <v>348</v>
      </c>
      <c r="C363" s="3">
        <f t="shared" si="121"/>
        <v>1381.8042903503513</v>
      </c>
      <c r="D363">
        <f t="shared" si="122"/>
        <v>0.3</v>
      </c>
      <c r="E363" s="13">
        <f t="shared" si="110"/>
        <v>2.9285530376777613E-2</v>
      </c>
      <c r="F363" s="15">
        <f t="shared" si="123"/>
        <v>19272.129099686557</v>
      </c>
      <c r="G363" s="16">
        <f t="shared" si="124"/>
        <v>6.9542044424648185E-3</v>
      </c>
      <c r="H363" s="17">
        <f t="shared" si="111"/>
        <v>143.37829234962933</v>
      </c>
      <c r="I363" s="17">
        <f t="shared" si="112"/>
        <v>8.6362768146896958</v>
      </c>
      <c r="J363" s="2">
        <f t="shared" si="125"/>
        <v>134.02232580079576</v>
      </c>
      <c r="K363" s="2">
        <f t="shared" si="126"/>
        <v>36.541956626411256</v>
      </c>
      <c r="L363" s="15">
        <f>K363/(1-SUM(G$16:G363))</f>
        <v>564.3945222015459</v>
      </c>
      <c r="M363" s="15">
        <f t="shared" si="127"/>
        <v>18707.734577485011</v>
      </c>
      <c r="N363" s="2">
        <f t="shared" si="113"/>
        <v>170.56428242720702</v>
      </c>
      <c r="O363" s="3">
        <f t="shared" si="114"/>
        <v>179.20055924189671</v>
      </c>
      <c r="P363" s="3"/>
      <c r="Q363">
        <v>348</v>
      </c>
      <c r="R363" s="2">
        <v>615468.65133971674</v>
      </c>
      <c r="S363" s="2">
        <v>517727.24367213307</v>
      </c>
      <c r="T363" s="2">
        <v>214379.6321869416</v>
      </c>
      <c r="U363" s="2">
        <v>86167.891953356375</v>
      </c>
      <c r="V363" s="2">
        <v>33550.729294129931</v>
      </c>
      <c r="W363" s="2">
        <v>12626.205626631065</v>
      </c>
      <c r="X363" s="3">
        <f t="shared" si="115"/>
        <v>12626.205626631065</v>
      </c>
      <c r="Y363">
        <f t="shared" si="116"/>
        <v>300</v>
      </c>
      <c r="AA363" s="39">
        <f t="shared" si="128"/>
        <v>1381.8042903912578</v>
      </c>
      <c r="AB363" s="3">
        <f t="shared" si="117"/>
        <v>170.56428242720702</v>
      </c>
      <c r="AC363" s="46">
        <f t="shared" si="129"/>
        <v>8.6362768149453615</v>
      </c>
      <c r="AD363" s="39">
        <f t="shared" si="130"/>
        <v>0</v>
      </c>
      <c r="AE363" s="3">
        <f t="shared" si="118"/>
        <v>0</v>
      </c>
      <c r="AF363" s="23">
        <f t="shared" si="131"/>
        <v>0</v>
      </c>
      <c r="AH363">
        <v>348</v>
      </c>
      <c r="AI363" s="3">
        <f t="shared" si="119"/>
        <v>179.20055924215239</v>
      </c>
      <c r="AJ363" s="3">
        <f t="shared" si="120"/>
        <v>0</v>
      </c>
    </row>
    <row r="364" spans="2:36">
      <c r="B364">
        <v>349</v>
      </c>
      <c r="C364" s="3">
        <f t="shared" si="121"/>
        <v>1211.2400079231443</v>
      </c>
      <c r="D364">
        <f t="shared" si="122"/>
        <v>0.3</v>
      </c>
      <c r="E364" s="13">
        <f t="shared" si="110"/>
        <v>2.9285530376777613E-2</v>
      </c>
      <c r="F364" s="15">
        <f t="shared" si="123"/>
        <v>18707.734577485011</v>
      </c>
      <c r="G364" s="16">
        <f t="shared" si="124"/>
        <v>7.0012902017106762E-3</v>
      </c>
      <c r="H364" s="17">
        <f t="shared" si="111"/>
        <v>139.17938301344921</v>
      </c>
      <c r="I364" s="17">
        <f t="shared" si="112"/>
        <v>7.5702500495196512</v>
      </c>
      <c r="J364" s="2">
        <f t="shared" si="125"/>
        <v>130.97827879354983</v>
      </c>
      <c r="K364" s="2">
        <f t="shared" si="126"/>
        <v>31.636037683295047</v>
      </c>
      <c r="L364" s="15">
        <f>K364/(1-SUM(G$16:G364))</f>
        <v>547.86592928045957</v>
      </c>
      <c r="M364" s="15">
        <f t="shared" si="127"/>
        <v>18159.868648204552</v>
      </c>
      <c r="N364" s="2">
        <f t="shared" si="113"/>
        <v>162.61431647684489</v>
      </c>
      <c r="O364" s="3">
        <f t="shared" si="114"/>
        <v>170.18456652636453</v>
      </c>
      <c r="P364" s="3"/>
      <c r="Q364">
        <v>349</v>
      </c>
      <c r="R364" s="2">
        <v>613875.7662730919</v>
      </c>
      <c r="S364" s="2">
        <v>515847.57023585757</v>
      </c>
      <c r="T364" s="2">
        <v>212481.20138172005</v>
      </c>
      <c r="U364" s="2">
        <v>84952.419572501793</v>
      </c>
      <c r="V364" s="2">
        <v>32900.199903078683</v>
      </c>
      <c r="W364" s="2">
        <v>12314.158577524086</v>
      </c>
      <c r="X364" s="3">
        <f t="shared" si="115"/>
        <v>12314.158577524086</v>
      </c>
      <c r="Y364">
        <f t="shared" si="116"/>
        <v>300</v>
      </c>
      <c r="AA364" s="39">
        <f t="shared" si="128"/>
        <v>1211.2400079640508</v>
      </c>
      <c r="AB364" s="3">
        <f t="shared" si="117"/>
        <v>162.61431647684489</v>
      </c>
      <c r="AC364" s="46">
        <f t="shared" si="129"/>
        <v>7.5702500497753178</v>
      </c>
      <c r="AD364" s="39">
        <f t="shared" si="130"/>
        <v>0</v>
      </c>
      <c r="AE364" s="3">
        <f t="shared" si="118"/>
        <v>0</v>
      </c>
      <c r="AF364" s="23">
        <f t="shared" si="131"/>
        <v>0</v>
      </c>
      <c r="AH364">
        <v>349</v>
      </c>
      <c r="AI364" s="3">
        <f t="shared" si="119"/>
        <v>170.18456652662022</v>
      </c>
      <c r="AJ364" s="3">
        <f t="shared" si="120"/>
        <v>0</v>
      </c>
    </row>
    <row r="365" spans="2:36">
      <c r="B365">
        <v>350</v>
      </c>
      <c r="C365" s="3">
        <f t="shared" si="121"/>
        <v>1048.6256914462995</v>
      </c>
      <c r="D365">
        <f t="shared" si="122"/>
        <v>0.3</v>
      </c>
      <c r="E365" s="13">
        <f t="shared" si="110"/>
        <v>2.9285530376777613E-2</v>
      </c>
      <c r="F365" s="15">
        <f t="shared" si="123"/>
        <v>18159.868648204552</v>
      </c>
      <c r="G365" s="16">
        <f t="shared" si="124"/>
        <v>7.0486947707847592E-3</v>
      </c>
      <c r="H365" s="17">
        <f t="shared" si="111"/>
        <v>135.1034409641583</v>
      </c>
      <c r="I365" s="17">
        <f t="shared" si="112"/>
        <v>6.5539105715393715</v>
      </c>
      <c r="J365" s="2">
        <f t="shared" si="125"/>
        <v>128.00337117873752</v>
      </c>
      <c r="K365" s="2">
        <f t="shared" si="126"/>
        <v>26.960912925735173</v>
      </c>
      <c r="L365" s="15">
        <f>K365/(1-SUM(G$16:G365))</f>
        <v>531.82138497040137</v>
      </c>
      <c r="M365" s="15">
        <f t="shared" si="127"/>
        <v>17628.047263234152</v>
      </c>
      <c r="N365" s="2">
        <f t="shared" si="113"/>
        <v>154.96428410447271</v>
      </c>
      <c r="O365" s="3">
        <f t="shared" si="114"/>
        <v>161.51819467601209</v>
      </c>
      <c r="P365" s="3"/>
      <c r="Q365">
        <v>350</v>
      </c>
      <c r="R365" s="2">
        <v>612292.88341519563</v>
      </c>
      <c r="S365" s="2">
        <v>513978.81130867614</v>
      </c>
      <c r="T365" s="2">
        <v>210597.87681755819</v>
      </c>
      <c r="U365" s="2">
        <v>83751.005193861813</v>
      </c>
      <c r="V365" s="2">
        <v>32259.770465852816</v>
      </c>
      <c r="W365" s="2">
        <v>12008.252067187084</v>
      </c>
      <c r="X365" s="3">
        <f t="shared" si="115"/>
        <v>12008.252067187084</v>
      </c>
      <c r="Y365">
        <f t="shared" si="116"/>
        <v>300</v>
      </c>
      <c r="AA365" s="39">
        <f t="shared" si="128"/>
        <v>1048.625691487206</v>
      </c>
      <c r="AB365" s="3">
        <f t="shared" si="117"/>
        <v>154.96428410447271</v>
      </c>
      <c r="AC365" s="46">
        <f t="shared" si="129"/>
        <v>6.5539105717950372</v>
      </c>
      <c r="AD365" s="39">
        <f t="shared" si="130"/>
        <v>0</v>
      </c>
      <c r="AE365" s="3">
        <f t="shared" si="118"/>
        <v>0</v>
      </c>
      <c r="AF365" s="23">
        <f t="shared" si="131"/>
        <v>0</v>
      </c>
      <c r="AH365">
        <v>350</v>
      </c>
      <c r="AI365" s="3">
        <f t="shared" si="119"/>
        <v>161.51819467626774</v>
      </c>
      <c r="AJ365" s="3">
        <f t="shared" si="120"/>
        <v>0</v>
      </c>
    </row>
    <row r="366" spans="2:36">
      <c r="B366">
        <v>351</v>
      </c>
      <c r="C366" s="3">
        <f t="shared" si="121"/>
        <v>893.6614073418267</v>
      </c>
      <c r="D366">
        <f t="shared" si="122"/>
        <v>0.3</v>
      </c>
      <c r="E366" s="13">
        <f t="shared" si="110"/>
        <v>2.9285530376777613E-2</v>
      </c>
      <c r="F366" s="15">
        <f t="shared" si="123"/>
        <v>17628.047263234152</v>
      </c>
      <c r="G366" s="16">
        <f t="shared" si="124"/>
        <v>7.0964203082952825E-3</v>
      </c>
      <c r="H366" s="17">
        <f t="shared" si="111"/>
        <v>131.14686503953405</v>
      </c>
      <c r="I366" s="17">
        <f t="shared" si="112"/>
        <v>5.5853837958864174</v>
      </c>
      <c r="J366" s="2">
        <f t="shared" si="125"/>
        <v>125.09603259440391</v>
      </c>
      <c r="K366" s="2">
        <f t="shared" si="126"/>
        <v>22.507844628705119</v>
      </c>
      <c r="L366" s="15">
        <f>K366/(1-SUM(G$16:G366))</f>
        <v>516.2467136515462</v>
      </c>
      <c r="M366" s="15">
        <f t="shared" si="127"/>
        <v>17111.800549582604</v>
      </c>
      <c r="N366" s="2">
        <f t="shared" si="113"/>
        <v>147.60387722310904</v>
      </c>
      <c r="O366" s="3">
        <f t="shared" si="114"/>
        <v>153.18926101899547</v>
      </c>
      <c r="P366" s="3"/>
      <c r="Q366">
        <v>351</v>
      </c>
      <c r="R366" s="2">
        <v>610719.96223217854</v>
      </c>
      <c r="S366" s="2">
        <v>512120.91274411423</v>
      </c>
      <c r="T366" s="2">
        <v>208729.5399648819</v>
      </c>
      <c r="U366" s="2">
        <v>82563.495262412645</v>
      </c>
      <c r="V366" s="2">
        <v>31629.295982264928</v>
      </c>
      <c r="W366" s="2">
        <v>11708.375420331526</v>
      </c>
      <c r="X366" s="3">
        <f t="shared" si="115"/>
        <v>11708.375420331526</v>
      </c>
      <c r="Y366">
        <f t="shared" si="116"/>
        <v>300</v>
      </c>
      <c r="AA366" s="39">
        <f t="shared" si="128"/>
        <v>893.66140738273339</v>
      </c>
      <c r="AB366" s="3">
        <f t="shared" si="117"/>
        <v>147.60387722310904</v>
      </c>
      <c r="AC366" s="46">
        <f t="shared" si="129"/>
        <v>5.5853837961420831</v>
      </c>
      <c r="AD366" s="39">
        <f t="shared" si="130"/>
        <v>0</v>
      </c>
      <c r="AE366" s="3">
        <f t="shared" si="118"/>
        <v>0</v>
      </c>
      <c r="AF366" s="23">
        <f t="shared" si="131"/>
        <v>0</v>
      </c>
      <c r="AH366">
        <v>351</v>
      </c>
      <c r="AI366" s="3">
        <f t="shared" si="119"/>
        <v>153.18926101925112</v>
      </c>
      <c r="AJ366" s="3">
        <f t="shared" si="120"/>
        <v>0</v>
      </c>
    </row>
    <row r="367" spans="2:36">
      <c r="B367">
        <v>352</v>
      </c>
      <c r="C367" s="3">
        <f t="shared" si="121"/>
        <v>746.05753011871764</v>
      </c>
      <c r="D367">
        <f t="shared" si="122"/>
        <v>0.3</v>
      </c>
      <c r="E367" s="13">
        <f t="shared" si="110"/>
        <v>2.9285530376777613E-2</v>
      </c>
      <c r="F367" s="15">
        <f t="shared" si="123"/>
        <v>17111.800549582604</v>
      </c>
      <c r="G367" s="16">
        <f t="shared" si="124"/>
        <v>7.1444689874660345E-3</v>
      </c>
      <c r="H367" s="17">
        <f t="shared" si="111"/>
        <v>127.30615953929585</v>
      </c>
      <c r="I367" s="17">
        <f t="shared" si="112"/>
        <v>4.6628595632419847</v>
      </c>
      <c r="J367" s="2">
        <f t="shared" si="125"/>
        <v>122.25472834619715</v>
      </c>
      <c r="K367" s="2">
        <f t="shared" si="126"/>
        <v>18.268395900428132</v>
      </c>
      <c r="L367" s="15">
        <f>K367/(1-SUM(G$16:G367))</f>
        <v>501.12815484499413</v>
      </c>
      <c r="M367" s="15">
        <f t="shared" si="127"/>
        <v>16610.672394737609</v>
      </c>
      <c r="N367" s="2">
        <f t="shared" si="113"/>
        <v>140.52312424662529</v>
      </c>
      <c r="O367" s="3">
        <f t="shared" si="114"/>
        <v>145.18598380986728</v>
      </c>
      <c r="P367" s="3"/>
      <c r="Q367">
        <v>352</v>
      </c>
      <c r="R367" s="2">
        <v>609156.96238922933</v>
      </c>
      <c r="S367" s="2">
        <v>510273.82067733828</v>
      </c>
      <c r="T367" s="2">
        <v>206876.07322231782</v>
      </c>
      <c r="U367" s="2">
        <v>81389.737868136246</v>
      </c>
      <c r="V367" s="2">
        <v>31008.633464534185</v>
      </c>
      <c r="W367" s="2">
        <v>11414.41987395429</v>
      </c>
      <c r="X367" s="3">
        <f t="shared" si="115"/>
        <v>11414.41987395429</v>
      </c>
      <c r="Y367">
        <f t="shared" si="116"/>
        <v>300</v>
      </c>
      <c r="AA367" s="39">
        <f t="shared" si="128"/>
        <v>746.05753015962432</v>
      </c>
      <c r="AB367" s="3">
        <f t="shared" si="117"/>
        <v>140.52312424662529</v>
      </c>
      <c r="AC367" s="46">
        <f t="shared" si="129"/>
        <v>4.6628595634976522</v>
      </c>
      <c r="AD367" s="39">
        <f t="shared" si="130"/>
        <v>0</v>
      </c>
      <c r="AE367" s="3">
        <f t="shared" si="118"/>
        <v>0</v>
      </c>
      <c r="AF367" s="23">
        <f t="shared" si="131"/>
        <v>0</v>
      </c>
      <c r="AH367">
        <v>352</v>
      </c>
      <c r="AI367" s="3">
        <f t="shared" si="119"/>
        <v>145.18598381012293</v>
      </c>
      <c r="AJ367" s="3">
        <f t="shared" si="120"/>
        <v>0</v>
      </c>
    </row>
    <row r="368" spans="2:36">
      <c r="B368">
        <v>353</v>
      </c>
      <c r="C368" s="3">
        <f t="shared" si="121"/>
        <v>605.53440587209241</v>
      </c>
      <c r="D368">
        <f t="shared" si="122"/>
        <v>0.3</v>
      </c>
      <c r="E368" s="13">
        <f t="shared" si="110"/>
        <v>2.9285530376777613E-2</v>
      </c>
      <c r="F368" s="15">
        <f t="shared" si="123"/>
        <v>16610.672394737609</v>
      </c>
      <c r="G368" s="16">
        <f t="shared" si="124"/>
        <v>7.1928429962353352E-3</v>
      </c>
      <c r="H368" s="17">
        <f t="shared" si="111"/>
        <v>123.57793113659356</v>
      </c>
      <c r="I368" s="17">
        <f t="shared" si="112"/>
        <v>3.7845900367005778</v>
      </c>
      <c r="J368" s="2">
        <f t="shared" si="125"/>
        <v>119.47795859724803</v>
      </c>
      <c r="K368" s="2">
        <f t="shared" si="126"/>
        <v>14.23442085149606</v>
      </c>
      <c r="L368" s="15">
        <f>K368/(1-SUM(G$16:G368))</f>
        <v>486.45235105562642</v>
      </c>
      <c r="M368" s="15">
        <f t="shared" si="127"/>
        <v>16124.220043681982</v>
      </c>
      <c r="N368" s="2">
        <f t="shared" si="113"/>
        <v>133.71237944874409</v>
      </c>
      <c r="O368" s="3">
        <f t="shared" si="114"/>
        <v>137.49696948544465</v>
      </c>
      <c r="P368" s="3"/>
      <c r="Q368">
        <v>353</v>
      </c>
      <c r="R368" s="2">
        <v>607603.84374968184</v>
      </c>
      <c r="S368" s="2">
        <v>508437.48152371211</v>
      </c>
      <c r="T368" s="2">
        <v>205037.35990942686</v>
      </c>
      <c r="U368" s="2">
        <v>80229.582728519817</v>
      </c>
      <c r="V368" s="2">
        <v>30397.641909796508</v>
      </c>
      <c r="W368" s="2">
        <v>11126.278545027872</v>
      </c>
      <c r="X368" s="3">
        <f t="shared" si="115"/>
        <v>11126.278545027872</v>
      </c>
      <c r="Y368">
        <f t="shared" si="116"/>
        <v>300</v>
      </c>
      <c r="AA368" s="39">
        <f t="shared" si="128"/>
        <v>605.53440591299909</v>
      </c>
      <c r="AB368" s="3">
        <f t="shared" si="117"/>
        <v>133.71237944874409</v>
      </c>
      <c r="AC368" s="46">
        <f t="shared" si="129"/>
        <v>3.784590036956244</v>
      </c>
      <c r="AD368" s="39">
        <f t="shared" si="130"/>
        <v>0</v>
      </c>
      <c r="AE368" s="3">
        <f t="shared" si="118"/>
        <v>0</v>
      </c>
      <c r="AF368" s="23">
        <f t="shared" si="131"/>
        <v>0</v>
      </c>
      <c r="AH368">
        <v>353</v>
      </c>
      <c r="AI368" s="3">
        <f t="shared" si="119"/>
        <v>137.49696948570033</v>
      </c>
      <c r="AJ368" s="3">
        <f t="shared" si="120"/>
        <v>0</v>
      </c>
    </row>
    <row r="369" spans="2:36">
      <c r="B369">
        <v>354</v>
      </c>
      <c r="C369" s="3">
        <f t="shared" si="121"/>
        <v>471.82202642334829</v>
      </c>
      <c r="D369">
        <f t="shared" si="122"/>
        <v>0.3</v>
      </c>
      <c r="E369" s="13">
        <f t="shared" si="110"/>
        <v>2.9285530376777613E-2</v>
      </c>
      <c r="F369" s="15">
        <f t="shared" si="123"/>
        <v>16124.220043681982</v>
      </c>
      <c r="G369" s="16">
        <f t="shared" si="124"/>
        <v>7.241544537355679E-3</v>
      </c>
      <c r="H369" s="17">
        <f t="shared" si="111"/>
        <v>119.95888587994092</v>
      </c>
      <c r="I369" s="17">
        <f t="shared" si="112"/>
        <v>2.9488876651459268</v>
      </c>
      <c r="J369" s="2">
        <f t="shared" si="125"/>
        <v>116.76425757644621</v>
      </c>
      <c r="K369" s="2">
        <f t="shared" si="126"/>
        <v>10.398055075076835</v>
      </c>
      <c r="L369" s="15">
        <f>K369/(1-SUM(G$16:G369))</f>
        <v>472.20633597193938</v>
      </c>
      <c r="M369" s="15">
        <f t="shared" si="127"/>
        <v>15652.013707710043</v>
      </c>
      <c r="N369" s="2">
        <f t="shared" si="113"/>
        <v>127.16231265152305</v>
      </c>
      <c r="O369" s="3">
        <f t="shared" si="114"/>
        <v>130.11120031666897</v>
      </c>
      <c r="P369" s="3"/>
      <c r="Q369">
        <v>354</v>
      </c>
      <c r="R369" s="2">
        <v>606060.56637412636</v>
      </c>
      <c r="S369" s="2">
        <v>506611.84197736194</v>
      </c>
      <c r="T369" s="2">
        <v>203213.28425949457</v>
      </c>
      <c r="U369" s="2">
        <v>79082.881171240879</v>
      </c>
      <c r="V369" s="2">
        <v>29796.182272987455</v>
      </c>
      <c r="W369" s="2">
        <v>10843.846398729716</v>
      </c>
      <c r="X369" s="3">
        <f t="shared" si="115"/>
        <v>10843.846398729716</v>
      </c>
      <c r="Y369">
        <f t="shared" si="116"/>
        <v>300</v>
      </c>
      <c r="AA369" s="39">
        <f t="shared" si="128"/>
        <v>471.82202646425503</v>
      </c>
      <c r="AB369" s="3">
        <f t="shared" si="117"/>
        <v>127.16231265152305</v>
      </c>
      <c r="AC369" s="46">
        <f t="shared" si="129"/>
        <v>2.9488876654015939</v>
      </c>
      <c r="AD369" s="39">
        <f t="shared" si="130"/>
        <v>0</v>
      </c>
      <c r="AE369" s="3">
        <f t="shared" si="118"/>
        <v>0</v>
      </c>
      <c r="AF369" s="23">
        <f t="shared" si="131"/>
        <v>0</v>
      </c>
      <c r="AH369">
        <v>354</v>
      </c>
      <c r="AI369" s="3">
        <f t="shared" si="119"/>
        <v>130.11120031692465</v>
      </c>
      <c r="AJ369" s="3">
        <f t="shared" si="120"/>
        <v>0</v>
      </c>
    </row>
    <row r="370" spans="2:36">
      <c r="B370">
        <v>355</v>
      </c>
      <c r="C370" s="3">
        <f t="shared" si="121"/>
        <v>344.65971377182524</v>
      </c>
      <c r="D370">
        <f t="shared" si="122"/>
        <v>0.3</v>
      </c>
      <c r="E370" s="13">
        <f t="shared" si="110"/>
        <v>2.9285530376777613E-2</v>
      </c>
      <c r="F370" s="15">
        <f t="shared" si="123"/>
        <v>15652.013707710043</v>
      </c>
      <c r="G370" s="16">
        <f t="shared" si="124"/>
        <v>7.2905758284940248E-3</v>
      </c>
      <c r="H370" s="17">
        <f t="shared" si="111"/>
        <v>116.44582628293807</v>
      </c>
      <c r="I370" s="17">
        <f t="shared" si="112"/>
        <v>2.1541232110739075</v>
      </c>
      <c r="J370" s="2">
        <f t="shared" si="125"/>
        <v>114.11219280468798</v>
      </c>
      <c r="K370" s="2">
        <f t="shared" si="126"/>
        <v>6.751706428573871</v>
      </c>
      <c r="L370" s="15">
        <f>K370/(1-SUM(G$16:G370))</f>
        <v>458.37752301574079</v>
      </c>
      <c r="M370" s="15">
        <f t="shared" si="127"/>
        <v>15193.636184694302</v>
      </c>
      <c r="N370" s="2">
        <f t="shared" si="113"/>
        <v>120.86389923326185</v>
      </c>
      <c r="O370" s="3">
        <f t="shared" si="114"/>
        <v>123.01802244433576</v>
      </c>
      <c r="P370" s="3"/>
      <c r="Q370">
        <v>355</v>
      </c>
      <c r="R370" s="2">
        <v>604527.09051952441</v>
      </c>
      <c r="S370" s="2">
        <v>504796.84900974721</v>
      </c>
      <c r="T370" s="2">
        <v>201403.73141237756</v>
      </c>
      <c r="U370" s="2">
        <v>77949.486117036096</v>
      </c>
      <c r="V370" s="2">
        <v>29204.117440092577</v>
      </c>
      <c r="W370" s="2">
        <v>10567.020217201745</v>
      </c>
      <c r="X370" s="3">
        <f t="shared" si="115"/>
        <v>10567.020217201745</v>
      </c>
      <c r="Y370">
        <f t="shared" si="116"/>
        <v>300</v>
      </c>
      <c r="AA370" s="39">
        <f t="shared" si="128"/>
        <v>344.65971381273198</v>
      </c>
      <c r="AB370" s="3">
        <f t="shared" si="117"/>
        <v>120.86389923326185</v>
      </c>
      <c r="AC370" s="46">
        <f t="shared" si="129"/>
        <v>2.154123211329575</v>
      </c>
      <c r="AD370" s="39">
        <f t="shared" si="130"/>
        <v>0</v>
      </c>
      <c r="AE370" s="3">
        <f t="shared" si="118"/>
        <v>0</v>
      </c>
      <c r="AF370" s="23">
        <f t="shared" si="131"/>
        <v>0</v>
      </c>
      <c r="AH370">
        <v>355</v>
      </c>
      <c r="AI370" s="3">
        <f t="shared" si="119"/>
        <v>123.01802244459142</v>
      </c>
      <c r="AJ370" s="3">
        <f t="shared" si="120"/>
        <v>0</v>
      </c>
    </row>
    <row r="371" spans="2:36">
      <c r="B371">
        <v>356</v>
      </c>
      <c r="C371" s="3">
        <f t="shared" si="121"/>
        <v>223.79581453856338</v>
      </c>
      <c r="D371">
        <f t="shared" si="122"/>
        <v>0.3</v>
      </c>
      <c r="E371" s="13">
        <f t="shared" si="110"/>
        <v>2.9285530376777613E-2</v>
      </c>
      <c r="F371" s="15">
        <f t="shared" si="123"/>
        <v>15193.636184694302</v>
      </c>
      <c r="G371" s="16">
        <f t="shared" si="124"/>
        <v>7.3399391023327891E-3</v>
      </c>
      <c r="H371" s="17">
        <f t="shared" si="111"/>
        <v>113.03564849918095</v>
      </c>
      <c r="I371" s="17">
        <f t="shared" si="112"/>
        <v>1.398723840866021</v>
      </c>
      <c r="J371" s="2">
        <f t="shared" si="125"/>
        <v>111.52036433865608</v>
      </c>
      <c r="K371" s="2">
        <f t="shared" si="126"/>
        <v>3.2880461073957674</v>
      </c>
      <c r="L371" s="15">
        <f>K371/(1-SUM(G$16:G371))</f>
        <v>444.95369426147607</v>
      </c>
      <c r="M371" s="15">
        <f t="shared" si="127"/>
        <v>14748.682490432826</v>
      </c>
      <c r="N371" s="2">
        <f t="shared" si="113"/>
        <v>114.80841044605185</v>
      </c>
      <c r="O371" s="3">
        <f t="shared" si="114"/>
        <v>116.20713428691788</v>
      </c>
      <c r="P371" s="3"/>
      <c r="Q371">
        <v>356</v>
      </c>
      <c r="R371" s="2">
        <v>603003.37663832807</v>
      </c>
      <c r="S371" s="2">
        <v>502992.44986823923</v>
      </c>
      <c r="T371" s="2">
        <v>199608.58740740627</v>
      </c>
      <c r="U371" s="2">
        <v>76829.252062751955</v>
      </c>
      <c r="V371" s="2">
        <v>28621.312201760411</v>
      </c>
      <c r="W371" s="2">
        <v>10295.69856883132</v>
      </c>
      <c r="X371" s="3">
        <f t="shared" si="115"/>
        <v>10295.69856883132</v>
      </c>
      <c r="Y371">
        <f t="shared" si="116"/>
        <v>300</v>
      </c>
      <c r="AA371" s="39">
        <f t="shared" si="128"/>
        <v>223.79581457947012</v>
      </c>
      <c r="AB371" s="3">
        <f t="shared" si="117"/>
        <v>114.80841044605185</v>
      </c>
      <c r="AC371" s="46">
        <f t="shared" si="129"/>
        <v>1.3987238411216882</v>
      </c>
      <c r="AD371" s="39">
        <f t="shared" si="130"/>
        <v>0</v>
      </c>
      <c r="AE371" s="3">
        <f t="shared" si="118"/>
        <v>0</v>
      </c>
      <c r="AF371" s="23">
        <f t="shared" si="131"/>
        <v>0</v>
      </c>
      <c r="AH371">
        <v>356</v>
      </c>
      <c r="AI371" s="3">
        <f t="shared" si="119"/>
        <v>116.20713428717355</v>
      </c>
      <c r="AJ371" s="3">
        <f t="shared" si="120"/>
        <v>0</v>
      </c>
    </row>
    <row r="372" spans="2:36" ht="15" thickBot="1">
      <c r="B372">
        <v>357</v>
      </c>
      <c r="C372" s="3">
        <f t="shared" si="121"/>
        <v>108.98740409251153</v>
      </c>
      <c r="D372">
        <f t="shared" si="122"/>
        <v>0.3</v>
      </c>
      <c r="E372" s="13">
        <f t="shared" si="110"/>
        <v>2.9285530376777613E-2</v>
      </c>
      <c r="F372" s="15">
        <f t="shared" si="123"/>
        <v>14748.682490432826</v>
      </c>
      <c r="G372" s="16">
        <f t="shared" si="124"/>
        <v>7.389636606671501E-3</v>
      </c>
      <c r="H372" s="17">
        <f t="shared" si="111"/>
        <v>109.72533957960721</v>
      </c>
      <c r="I372" s="17">
        <f t="shared" si="112"/>
        <v>0.68117127557819701</v>
      </c>
      <c r="J372" s="2">
        <f t="shared" si="125"/>
        <v>108.98740403147741</v>
      </c>
      <c r="K372" s="2">
        <f t="shared" si="126"/>
        <v>1.7874164186372342E-9</v>
      </c>
      <c r="L372" s="15"/>
      <c r="M372" s="15"/>
      <c r="N372" s="2">
        <f t="shared" si="113"/>
        <v>108.98740403326482</v>
      </c>
      <c r="O372" s="3">
        <f t="shared" si="114"/>
        <v>109.66857530884302</v>
      </c>
      <c r="P372" s="3"/>
      <c r="Q372">
        <v>357</v>
      </c>
      <c r="R372" s="2">
        <v>601489.385377603</v>
      </c>
      <c r="S372" s="2">
        <v>501198.59207470686</v>
      </c>
      <c r="T372" s="2">
        <v>197827.73917634354</v>
      </c>
      <c r="U372" s="2">
        <v>75722.035064575786</v>
      </c>
      <c r="V372" s="2">
        <v>28047.633227272712</v>
      </c>
      <c r="W372" s="2">
        <v>10029.781778044891</v>
      </c>
      <c r="X372" s="3">
        <f t="shared" si="115"/>
        <v>10029.781778044891</v>
      </c>
      <c r="AA372" s="40">
        <f t="shared" si="128"/>
        <v>108.98740413341827</v>
      </c>
      <c r="AB372" s="3">
        <f t="shared" si="117"/>
        <v>108.98740403326482</v>
      </c>
      <c r="AC372" s="47">
        <f t="shared" si="129"/>
        <v>0.68117127583386416</v>
      </c>
      <c r="AD372" s="40">
        <f t="shared" si="130"/>
        <v>0</v>
      </c>
      <c r="AE372" s="3">
        <f t="shared" si="118"/>
        <v>0</v>
      </c>
      <c r="AF372" s="25">
        <f t="shared" si="131"/>
        <v>0</v>
      </c>
      <c r="AH372">
        <v>357</v>
      </c>
      <c r="AI372" s="3">
        <f t="shared" si="119"/>
        <v>109.66857530909869</v>
      </c>
      <c r="AJ372" s="3">
        <f t="shared" si="120"/>
        <v>0</v>
      </c>
    </row>
    <row r="382" spans="2:36">
      <c r="O382" s="18"/>
    </row>
  </sheetData>
  <mergeCells count="2">
    <mergeCell ref="AA14:AC14"/>
    <mergeCell ref="AD14:AF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4"/>
  <sheetViews>
    <sheetView zoomScale="80" zoomScaleNormal="80" workbookViewId="0">
      <selection activeCell="K23" sqref="K23"/>
    </sheetView>
  </sheetViews>
  <sheetFormatPr defaultRowHeight="14.4"/>
  <cols>
    <col min="2" max="2" width="23.109375" customWidth="1"/>
    <col min="3" max="3" width="18.6640625" customWidth="1"/>
    <col min="4" max="4" width="12.5546875" customWidth="1"/>
    <col min="5" max="5" width="11.6640625" customWidth="1"/>
    <col min="6" max="6" width="20.109375" customWidth="1"/>
  </cols>
  <sheetData>
    <row r="2" spans="2:6">
      <c r="B2" s="10" t="s">
        <v>55</v>
      </c>
      <c r="C2" s="2">
        <v>400000000</v>
      </c>
      <c r="D2" s="2"/>
    </row>
    <row r="3" spans="2:6">
      <c r="B3" s="10" t="s">
        <v>56</v>
      </c>
      <c r="C3">
        <v>7.4999999999999997E-2</v>
      </c>
    </row>
    <row r="4" spans="2:6">
      <c r="B4" s="10" t="s">
        <v>70</v>
      </c>
      <c r="C4">
        <v>357</v>
      </c>
      <c r="D4" t="s">
        <v>71</v>
      </c>
    </row>
    <row r="5" spans="2:6">
      <c r="B5" s="10" t="s">
        <v>63</v>
      </c>
      <c r="C5" s="13">
        <v>8.1250000000000003E-2</v>
      </c>
      <c r="D5" t="s">
        <v>65</v>
      </c>
    </row>
    <row r="6" spans="2:6">
      <c r="B6" s="10" t="s">
        <v>64</v>
      </c>
      <c r="C6">
        <v>165</v>
      </c>
      <c r="D6" t="s">
        <v>69</v>
      </c>
    </row>
    <row r="8" spans="2:6" ht="29.4" thickBot="1">
      <c r="B8" s="10" t="s">
        <v>87</v>
      </c>
      <c r="C8" t="s">
        <v>92</v>
      </c>
      <c r="D8" s="48" t="s">
        <v>121</v>
      </c>
      <c r="E8" t="s">
        <v>93</v>
      </c>
      <c r="F8" t="s">
        <v>123</v>
      </c>
    </row>
    <row r="9" spans="2:6">
      <c r="B9" s="30" t="s">
        <v>88</v>
      </c>
      <c r="C9" s="31">
        <v>194500000</v>
      </c>
      <c r="D9" s="49">
        <v>7.4999999999999997E-2</v>
      </c>
      <c r="E9" s="32">
        <v>0.06</v>
      </c>
      <c r="F9" s="2">
        <f>C9*($C$3-E9)</f>
        <v>2917500</v>
      </c>
    </row>
    <row r="10" spans="2:6">
      <c r="B10" s="33" t="s">
        <v>89</v>
      </c>
      <c r="C10" s="34">
        <v>36000000</v>
      </c>
      <c r="D10">
        <v>7.4999999999999997E-2</v>
      </c>
      <c r="E10" s="35">
        <v>6.5000000000000002E-2</v>
      </c>
      <c r="F10" s="2">
        <f t="shared" ref="F10:F12" si="0">C10*($C$3-E10)</f>
        <v>359999.99999999983</v>
      </c>
    </row>
    <row r="11" spans="2:6">
      <c r="B11" s="33" t="s">
        <v>90</v>
      </c>
      <c r="C11" s="34">
        <v>96500000</v>
      </c>
      <c r="D11">
        <v>7.4999999999999997E-2</v>
      </c>
      <c r="E11" s="35">
        <v>7.0000000000000007E-2</v>
      </c>
      <c r="F11" s="2">
        <f t="shared" si="0"/>
        <v>482499.99999999907</v>
      </c>
    </row>
    <row r="12" spans="2:6">
      <c r="B12" s="33" t="s">
        <v>105</v>
      </c>
      <c r="C12" s="34">
        <v>73000000</v>
      </c>
      <c r="D12">
        <v>7.4999999999999997E-2</v>
      </c>
      <c r="E12" s="35">
        <v>7.2499999999999995E-2</v>
      </c>
      <c r="F12" s="2">
        <f t="shared" si="0"/>
        <v>182500.00000000017</v>
      </c>
    </row>
    <row r="13" spans="2:6" ht="15" thickBot="1">
      <c r="B13" s="36" t="s">
        <v>122</v>
      </c>
      <c r="C13" s="50"/>
      <c r="D13" s="50"/>
      <c r="E13" s="38">
        <v>7.4999999999999997E-2</v>
      </c>
    </row>
    <row r="14" spans="2:6">
      <c r="E14" t="s">
        <v>124</v>
      </c>
      <c r="F14" s="4">
        <f>SUM(F9:F12)/E13</f>
        <v>52566666.666666657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strips</vt:lpstr>
      <vt:lpstr>treasury quotes</vt:lpstr>
      <vt:lpstr>credit rating</vt:lpstr>
      <vt:lpstr>default</vt:lpstr>
      <vt:lpstr>corporate governance ranking</vt:lpstr>
      <vt:lpstr>callable bond</vt:lpstr>
      <vt:lpstr>mortgage loan classification</vt:lpstr>
      <vt:lpstr>mortgage amortization</vt:lpstr>
      <vt:lpstr>pass-through</vt:lpstr>
      <vt:lpstr>cmo-01</vt:lpstr>
      <vt:lpstr>cmo-02</vt:lpstr>
      <vt:lpstr>cmo-04</vt:lpstr>
      <vt:lpstr>cmo-06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Jaepil Choi</cp:lastModifiedBy>
  <dcterms:created xsi:type="dcterms:W3CDTF">2022-11-28T08:20:30Z</dcterms:created>
  <dcterms:modified xsi:type="dcterms:W3CDTF">2024-04-03T09:53:18Z</dcterms:modified>
</cp:coreProperties>
</file>