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n\Dropbox\[510] 채권분석 (new)\slides\"/>
    </mc:Choice>
  </mc:AlternateContent>
  <bookViews>
    <workbookView xWindow="0" yWindow="0" windowWidth="23040" windowHeight="8970" activeTab="3"/>
  </bookViews>
  <sheets>
    <sheet name="등급별금리스프레드(20220929)" sheetId="1" r:id="rId1"/>
    <sheet name="Sheet1" sheetId="2" r:id="rId2"/>
    <sheet name="Sheet2" sheetId="3" r:id="rId3"/>
    <sheet name="daily-treasury-rates" sheetId="5" r:id="rId4"/>
  </sheets>
  <externalReferences>
    <externalReference r:id="rId5"/>
  </externalReferences>
  <calcPr calcId="162913"/>
</workbook>
</file>

<file path=xl/calcChain.xml><?xml version="1.0" encoding="utf-8"?>
<calcChain xmlns="http://schemas.openxmlformats.org/spreadsheetml/2006/main">
  <c r="F1" i="5" l="1"/>
  <c r="E1" i="5"/>
  <c r="D1" i="5"/>
  <c r="C1" i="5"/>
  <c r="B1" i="5"/>
  <c r="A32" i="1" l="1"/>
  <c r="I28" i="1"/>
  <c r="H28" i="1"/>
  <c r="G28" i="1"/>
  <c r="F28" i="1"/>
  <c r="E28" i="1"/>
  <c r="D28" i="1"/>
  <c r="C28" i="1"/>
  <c r="B28" i="1"/>
  <c r="I27" i="1"/>
  <c r="H27" i="1"/>
  <c r="G27" i="1"/>
  <c r="F27" i="1"/>
  <c r="E27" i="1"/>
  <c r="D27" i="1"/>
  <c r="C27" i="1"/>
  <c r="B27" i="1"/>
  <c r="I26" i="1"/>
  <c r="H26" i="1"/>
  <c r="G26" i="1"/>
  <c r="F26" i="1"/>
  <c r="E26" i="1"/>
  <c r="D26" i="1"/>
  <c r="C26" i="1"/>
  <c r="B26" i="1"/>
  <c r="I25" i="1"/>
  <c r="H25" i="1"/>
  <c r="G25" i="1"/>
  <c r="F25" i="1"/>
  <c r="E25" i="1"/>
  <c r="D25" i="1"/>
  <c r="C25" i="1"/>
  <c r="B25" i="1"/>
  <c r="I24" i="1"/>
  <c r="H24" i="1"/>
  <c r="G24" i="1"/>
  <c r="F24" i="1"/>
  <c r="E24" i="1"/>
  <c r="D24" i="1"/>
  <c r="C24" i="1"/>
  <c r="B24" i="1"/>
  <c r="I23" i="1"/>
  <c r="H23" i="1"/>
  <c r="G23" i="1"/>
  <c r="F23" i="1"/>
  <c r="E23" i="1"/>
  <c r="D23" i="1"/>
  <c r="C23" i="1"/>
  <c r="B23" i="1"/>
  <c r="I22" i="1"/>
  <c r="H22" i="1"/>
  <c r="G22" i="1"/>
  <c r="F22" i="1"/>
  <c r="E22" i="1"/>
  <c r="D22" i="1"/>
  <c r="C22" i="1"/>
  <c r="B22" i="1"/>
  <c r="I21" i="1"/>
  <c r="H21" i="1"/>
  <c r="G21" i="1"/>
  <c r="F21" i="1"/>
  <c r="E21" i="1"/>
  <c r="D21" i="1"/>
  <c r="C21" i="1"/>
  <c r="B21" i="1"/>
  <c r="I20" i="1"/>
  <c r="H20" i="1"/>
  <c r="G20" i="1"/>
  <c r="F20" i="1"/>
  <c r="E20" i="1"/>
  <c r="D20" i="1"/>
  <c r="C20" i="1"/>
  <c r="B20" i="1"/>
  <c r="I19" i="1"/>
  <c r="H19" i="1"/>
  <c r="G19" i="1"/>
  <c r="F19" i="1"/>
  <c r="E19" i="1"/>
  <c r="D19" i="1"/>
  <c r="C19" i="1"/>
  <c r="B19" i="1"/>
</calcChain>
</file>

<file path=xl/sharedStrings.xml><?xml version="1.0" encoding="utf-8"?>
<sst xmlns="http://schemas.openxmlformats.org/spreadsheetml/2006/main" count="185" uniqueCount="131">
  <si>
    <t>구분</t>
  </si>
  <si>
    <t>3월</t>
  </si>
  <si>
    <t>6월</t>
  </si>
  <si>
    <t>9월</t>
  </si>
  <si>
    <t>1년</t>
  </si>
  <si>
    <t>1년6월</t>
  </si>
  <si>
    <t>2년</t>
  </si>
  <si>
    <t>3년</t>
  </si>
  <si>
    <t>5년</t>
  </si>
  <si>
    <t>#,###</t>
    <phoneticPr fontId="20" type="noConversion"/>
  </si>
  <si>
    <t>등급분포 - 등급별 금리스프레드 - 수익률(2022.09.28)</t>
  </si>
  <si>
    <t>국고채</t>
  </si>
  <si>
    <t>AAA</t>
  </si>
  <si>
    <t>AA+</t>
  </si>
  <si>
    <t>AA</t>
  </si>
  <si>
    <t>AA-</t>
  </si>
  <si>
    <t>A+</t>
  </si>
  <si>
    <t>A</t>
  </si>
  <si>
    <t>A-</t>
  </si>
  <si>
    <t>BBB+</t>
  </si>
  <si>
    <t>BBB</t>
  </si>
  <si>
    <t>BBB-</t>
  </si>
  <si>
    <t>등급분포 - 등급별 금리스프레드 - 스프레드(2022.09.28)</t>
  </si>
  <si>
    <t>71.00</t>
  </si>
  <si>
    <t>72.00</t>
  </si>
  <si>
    <t>100.00</t>
  </si>
  <si>
    <t>127.00</t>
  </si>
  <si>
    <t>111.00</t>
  </si>
  <si>
    <t>89.00</t>
  </si>
  <si>
    <t>93.00</t>
  </si>
  <si>
    <t>90.00</t>
  </si>
  <si>
    <t>79.00</t>
  </si>
  <si>
    <t>80.00</t>
  </si>
  <si>
    <t>106.00</t>
  </si>
  <si>
    <t>132.00</t>
  </si>
  <si>
    <t>116.00</t>
  </si>
  <si>
    <t>94.00</t>
  </si>
  <si>
    <t>99.00</t>
  </si>
  <si>
    <t>95.00</t>
  </si>
  <si>
    <t>84.00</t>
  </si>
  <si>
    <t>85.00</t>
  </si>
  <si>
    <t>136.00</t>
  </si>
  <si>
    <t>119.00</t>
  </si>
  <si>
    <t>98.00</t>
  </si>
  <si>
    <t>103.00</t>
  </si>
  <si>
    <t>101.00</t>
  </si>
  <si>
    <t>86.00</t>
  </si>
  <si>
    <t>113.00</t>
  </si>
  <si>
    <t>140.00</t>
  </si>
  <si>
    <t>122.00</t>
  </si>
  <si>
    <t>104.00</t>
  </si>
  <si>
    <t>109.00</t>
  </si>
  <si>
    <t>112.00</t>
  </si>
  <si>
    <t>105.00</t>
  </si>
  <si>
    <t>129.00</t>
  </si>
  <si>
    <t>154.00</t>
  </si>
  <si>
    <t>114.00</t>
  </si>
  <si>
    <t>123.00</t>
  </si>
  <si>
    <t>151.00</t>
  </si>
  <si>
    <t>145.00</t>
  </si>
  <si>
    <t>171.00</t>
  </si>
  <si>
    <t>135.00</t>
  </si>
  <si>
    <t>196.00</t>
  </si>
  <si>
    <t>141.00</t>
  </si>
  <si>
    <t>169.00</t>
  </si>
  <si>
    <t>197.00</t>
  </si>
  <si>
    <t>182.00</t>
  </si>
  <si>
    <t>172.00</t>
  </si>
  <si>
    <t>199.00</t>
  </si>
  <si>
    <t>257.00</t>
  </si>
  <si>
    <t>205.00</t>
  </si>
  <si>
    <t>236.00</t>
  </si>
  <si>
    <t>295.00</t>
  </si>
  <si>
    <t>341.00</t>
  </si>
  <si>
    <t>361.00</t>
  </si>
  <si>
    <t>393.00</t>
  </si>
  <si>
    <t>454.00</t>
  </si>
  <si>
    <t>463.00</t>
  </si>
  <si>
    <t>243.00</t>
  </si>
  <si>
    <t>286.00</t>
  </si>
  <si>
    <t>353.00</t>
  </si>
  <si>
    <t>408.00</t>
  </si>
  <si>
    <t>442.00</t>
  </si>
  <si>
    <t>487.00</t>
  </si>
  <si>
    <t>559.00</t>
  </si>
  <si>
    <t>568.00</t>
  </si>
  <si>
    <t>310.00</t>
  </si>
  <si>
    <t>365.00</t>
  </si>
  <si>
    <t>446.00</t>
  </si>
  <si>
    <t>506.00</t>
  </si>
  <si>
    <t>553.00</t>
  </si>
  <si>
    <t>602.00</t>
  </si>
  <si>
    <t>696.00</t>
  </si>
  <si>
    <t>710.00</t>
  </si>
  <si>
    <t>%</t>
    <phoneticPr fontId="20" type="noConversion"/>
  </si>
  <si>
    <t>bp</t>
    <phoneticPr fontId="20" type="noConversion"/>
  </si>
  <si>
    <t>curve</t>
    <phoneticPr fontId="20" type="noConversion"/>
  </si>
  <si>
    <t xml:space="preserve">yield </t>
    <phoneticPr fontId="20" type="noConversion"/>
  </si>
  <si>
    <t>maturity</t>
    <phoneticPr fontId="20" type="noConversion"/>
  </si>
  <si>
    <t xml:space="preserve">yield change to </t>
    <phoneticPr fontId="20" type="noConversion"/>
  </si>
  <si>
    <t>구 분</t>
  </si>
  <si>
    <t>(매매수량 단위)</t>
  </si>
  <si>
    <t>목 적</t>
  </si>
  <si>
    <t>대상채권</t>
  </si>
  <si>
    <t>시장참가자</t>
  </si>
  <si>
    <t>국채전문유통시장(10억)</t>
  </si>
  <si>
    <t>국채의 발행 및 유통 활성화지표금리형성</t>
  </si>
  <si>
    <t>통안채</t>
  </si>
  <si>
    <t>예보채</t>
  </si>
  <si>
    <t>국고채딜러</t>
  </si>
  <si>
    <t>(증권사/은행)</t>
  </si>
  <si>
    <t>보유채권 담보부자금조달일시 과부족채권의 담보거래촉진</t>
  </si>
  <si>
    <t>예보채등 특수채</t>
  </si>
  <si>
    <t>회사채(AA이상)</t>
  </si>
  <si>
    <t>한은,증금</t>
  </si>
  <si>
    <t>일반채권시장(1천원)</t>
  </si>
  <si>
    <t>일반투자자의 채권거래 활성화</t>
  </si>
  <si>
    <t>상장채권 전종목</t>
  </si>
  <si>
    <t>증권사</t>
  </si>
  <si>
    <t>일반투자자</t>
  </si>
  <si>
    <t>소액채권시장(1천원)</t>
  </si>
  <si>
    <t>첨가소화채의 환금성제고 및 공정가격 형성</t>
  </si>
  <si>
    <t>국민주택채권</t>
  </si>
  <si>
    <t>도시철도채권</t>
  </si>
  <si>
    <t>지역개발채권</t>
  </si>
  <si>
    <r>
      <rPr>
        <sz val="9"/>
        <color rgb="FF555555"/>
        <rFont val="맑은 고딕"/>
        <family val="3"/>
        <charset val="129"/>
      </rPr>
      <t>환매조건부채권
매매</t>
    </r>
    <r>
      <rPr>
        <sz val="9"/>
        <color rgb="FF555555"/>
        <rFont val="Arial"/>
        <family val="2"/>
      </rPr>
      <t>(Repo)</t>
    </r>
    <r>
      <rPr>
        <sz val="9"/>
        <color rgb="FF555555"/>
        <rFont val="맑은 고딕"/>
        <family val="3"/>
        <charset val="129"/>
      </rPr>
      <t>시장</t>
    </r>
    <r>
      <rPr>
        <sz val="9"/>
        <color rgb="FF555555"/>
        <rFont val="Arial"/>
        <family val="2"/>
      </rPr>
      <t>(1</t>
    </r>
    <r>
      <rPr>
        <sz val="9"/>
        <color rgb="FF555555"/>
        <rFont val="맑은 고딕"/>
        <family val="3"/>
        <charset val="129"/>
      </rPr>
      <t>억</t>
    </r>
    <r>
      <rPr>
        <sz val="9"/>
        <color rgb="FF555555"/>
        <rFont val="Arial"/>
        <family val="2"/>
      </rPr>
      <t>)</t>
    </r>
    <phoneticPr fontId="20" type="noConversion"/>
  </si>
  <si>
    <t>Date</t>
  </si>
  <si>
    <t>02/15/2023</t>
  </si>
  <si>
    <t>02/10/2023</t>
  </si>
  <si>
    <t>02/06/2023</t>
  </si>
  <si>
    <t>02/01/2023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</si>
</sst>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7" formatCode="0.0%"/>
  </numFmts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555555"/>
      <name val="Arial"/>
      <family val="2"/>
    </font>
    <font>
      <sz val="9"/>
      <color rgb="FF555555"/>
      <name val="Arial"/>
      <family val="2"/>
    </font>
    <font>
      <sz val="9"/>
      <color rgb="FF555555"/>
      <name val="맑은 고딕"/>
      <family val="3"/>
      <charset val="129"/>
    </font>
    <font>
      <sz val="9"/>
      <color rgb="FF555555"/>
      <name val="Arial"/>
      <family val="3"/>
      <charset val="129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D0D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ADADA"/>
      </left>
      <right style="medium">
        <color rgb="FFDADADA"/>
      </right>
      <top style="medium">
        <color rgb="FFDADADA"/>
      </top>
      <bottom/>
      <diagonal/>
    </border>
    <border>
      <left style="medium">
        <color rgb="FFDADADA"/>
      </left>
      <right style="medium">
        <color rgb="FFDADADA"/>
      </right>
      <top/>
      <bottom style="medium">
        <color rgb="FFDADADA"/>
      </bottom>
      <diagonal/>
    </border>
    <border>
      <left style="medium">
        <color rgb="FFDADADA"/>
      </left>
      <right style="medium">
        <color rgb="FFDADADA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49" fontId="18" fillId="34" borderId="10" xfId="0" applyNumberFormat="1" applyFont="1" applyFill="1" applyBorder="1" applyAlignment="1">
      <alignment horizontal="left" vertical="center" wrapText="1"/>
    </xf>
    <xf numFmtId="176" fontId="18" fillId="34" borderId="10" xfId="0" applyNumberFormat="1" applyFont="1" applyFill="1" applyBorder="1" applyAlignment="1">
      <alignment horizontal="left" vertical="center" wrapText="1"/>
    </xf>
    <xf numFmtId="176" fontId="18" fillId="34" borderId="0" xfId="0" applyNumberFormat="1" applyFont="1" applyFill="1" applyBorder="1" applyAlignment="1">
      <alignment horizontal="left" vertical="center" wrapText="1"/>
    </xf>
    <xf numFmtId="0" fontId="18" fillId="34" borderId="10" xfId="0" applyNumberFormat="1" applyFont="1" applyFill="1" applyBorder="1" applyAlignment="1">
      <alignment horizontal="left" vertical="center" wrapText="1"/>
    </xf>
    <xf numFmtId="0" fontId="0" fillId="0" borderId="11" xfId="0" applyBorder="1">
      <alignment vertical="center"/>
    </xf>
    <xf numFmtId="49" fontId="18" fillId="34" borderId="11" xfId="0" applyNumberFormat="1" applyFont="1" applyFill="1" applyBorder="1" applyAlignment="1">
      <alignment horizontal="left" vertical="center" wrapText="1"/>
    </xf>
    <xf numFmtId="0" fontId="18" fillId="34" borderId="11" xfId="0" applyNumberFormat="1" applyFont="1" applyFill="1" applyBorder="1" applyAlignment="1">
      <alignment horizontal="left" vertical="center" wrapText="1"/>
    </xf>
    <xf numFmtId="177" fontId="0" fillId="0" borderId="0" xfId="42" applyNumberFormat="1" applyFont="1">
      <alignment vertical="center"/>
    </xf>
    <xf numFmtId="10" fontId="0" fillId="0" borderId="0" xfId="42" applyNumberFormat="1" applyFont="1">
      <alignment vertical="center"/>
    </xf>
    <xf numFmtId="0" fontId="21" fillId="35" borderId="12" xfId="0" applyFont="1" applyFill="1" applyBorder="1" applyAlignment="1">
      <alignment horizontal="center" vertical="center" wrapText="1"/>
    </xf>
    <xf numFmtId="0" fontId="21" fillId="35" borderId="13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center" vertical="center" wrapText="1"/>
    </xf>
    <xf numFmtId="0" fontId="22" fillId="34" borderId="1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2" fillId="34" borderId="12" xfId="0" applyFont="1" applyFill="1" applyBorder="1" applyAlignment="1">
      <alignment horizontal="center" vertical="center" wrapText="1"/>
    </xf>
    <xf numFmtId="0" fontId="22" fillId="34" borderId="13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left" vertical="center" wrapText="1"/>
    </xf>
    <xf numFmtId="0" fontId="22" fillId="34" borderId="13" xfId="0" applyFont="1" applyFill="1" applyBorder="1" applyAlignment="1">
      <alignment horizontal="left" vertical="center" wrapText="1"/>
    </xf>
    <xf numFmtId="0" fontId="22" fillId="34" borderId="14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4" fillId="34" borderId="14" xfId="0" applyFont="1" applyFill="1" applyBorder="1" applyAlignment="1">
      <alignment horizontal="center" vertical="center" wrapText="1"/>
    </xf>
    <xf numFmtId="0" fontId="24" fillId="34" borderId="13" xfId="0" applyFont="1" applyFill="1" applyBorder="1" applyAlignment="1">
      <alignment horizontal="center" vertical="center" wrapText="1"/>
    </xf>
    <xf numFmtId="0" fontId="21" fillId="35" borderId="12" xfId="0" applyFont="1" applyFill="1" applyBorder="1" applyAlignment="1">
      <alignment horizontal="center" vertical="center" wrapText="1"/>
    </xf>
    <xf numFmtId="0" fontId="21" fillId="35" borderId="13" xfId="0" applyFont="1" applyFill="1" applyBorder="1" applyAlignment="1">
      <alignment horizontal="center" vertical="center" wrapText="1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백분율" xfId="42" builtinId="5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Yield Curve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국채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'등급별금리스프레드(20220929)'!$A$32:$A$39</c:f>
              <c:numCache>
                <c:formatCode>General</c:formatCode>
                <c:ptCount val="8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1.5</c:v>
                </c:pt>
                <c:pt idx="5">
                  <c:v>2</c:v>
                </c:pt>
                <c:pt idx="6">
                  <c:v>3</c:v>
                </c:pt>
                <c:pt idx="7">
                  <c:v>5</c:v>
                </c:pt>
              </c:numCache>
            </c:numRef>
          </c:xVal>
          <c:yVal>
            <c:numRef>
              <c:f>'등급별금리스프레드(20220929)'!$B$32:$B$39</c:f>
              <c:numCache>
                <c:formatCode>General</c:formatCode>
                <c:ptCount val="8"/>
                <c:pt idx="0">
                  <c:v>2.8</c:v>
                </c:pt>
                <c:pt idx="1">
                  <c:v>3.28</c:v>
                </c:pt>
                <c:pt idx="2">
                  <c:v>3.44</c:v>
                </c:pt>
                <c:pt idx="3">
                  <c:v>3.45</c:v>
                </c:pt>
                <c:pt idx="4">
                  <c:v>3.95</c:v>
                </c:pt>
                <c:pt idx="5">
                  <c:v>4.3899999999999997</c:v>
                </c:pt>
                <c:pt idx="6">
                  <c:v>4.34</c:v>
                </c:pt>
                <c:pt idx="7">
                  <c:v>4.37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56F-4B6D-95D6-7F0932BFBA95}"/>
            </c:ext>
          </c:extLst>
        </c:ser>
        <c:ser>
          <c:idx val="1"/>
          <c:order val="1"/>
          <c:tx>
            <c:v>AAA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'등급별금리스프레드(20220929)'!$A$32:$A$39</c:f>
              <c:numCache>
                <c:formatCode>General</c:formatCode>
                <c:ptCount val="8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1.5</c:v>
                </c:pt>
                <c:pt idx="5">
                  <c:v>2</c:v>
                </c:pt>
                <c:pt idx="6">
                  <c:v>3</c:v>
                </c:pt>
                <c:pt idx="7">
                  <c:v>5</c:v>
                </c:pt>
              </c:numCache>
            </c:numRef>
          </c:xVal>
          <c:yVal>
            <c:numRef>
              <c:f>'등급별금리스프레드(20220929)'!$C$32:$C$39</c:f>
              <c:numCache>
                <c:formatCode>General</c:formatCode>
                <c:ptCount val="8"/>
                <c:pt idx="0">
                  <c:v>3.51</c:v>
                </c:pt>
                <c:pt idx="1">
                  <c:v>4</c:v>
                </c:pt>
                <c:pt idx="2">
                  <c:v>4.4399999999999995</c:v>
                </c:pt>
                <c:pt idx="3">
                  <c:v>4.7200000000000006</c:v>
                </c:pt>
                <c:pt idx="4">
                  <c:v>5.0600000000000005</c:v>
                </c:pt>
                <c:pt idx="5">
                  <c:v>5.2799999999999994</c:v>
                </c:pt>
                <c:pt idx="6">
                  <c:v>5.27</c:v>
                </c:pt>
                <c:pt idx="7">
                  <c:v>5.2700000000000005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56F-4B6D-95D6-7F0932BFBA95}"/>
            </c:ext>
          </c:extLst>
        </c:ser>
        <c:ser>
          <c:idx val="2"/>
          <c:order val="2"/>
          <c:tx>
            <c:v>A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'등급별금리스프레드(20220929)'!$A$32:$A$39</c:f>
              <c:numCache>
                <c:formatCode>General</c:formatCode>
                <c:ptCount val="8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1.5</c:v>
                </c:pt>
                <c:pt idx="5">
                  <c:v>2</c:v>
                </c:pt>
                <c:pt idx="6">
                  <c:v>3</c:v>
                </c:pt>
                <c:pt idx="7">
                  <c:v>5</c:v>
                </c:pt>
              </c:numCache>
            </c:numRef>
          </c:xVal>
          <c:yVal>
            <c:numRef>
              <c:f>'등급별금리스프레드(20220929)'!$H$32:$H$39</c:f>
              <c:numCache>
                <c:formatCode>General</c:formatCode>
                <c:ptCount val="8"/>
                <c:pt idx="0">
                  <c:v>3.9899999999999998</c:v>
                </c:pt>
                <c:pt idx="1">
                  <c:v>4.47</c:v>
                </c:pt>
                <c:pt idx="2">
                  <c:v>4.8899999999999997</c:v>
                </c:pt>
                <c:pt idx="3">
                  <c:v>5.16</c:v>
                </c:pt>
                <c:pt idx="4">
                  <c:v>5.49</c:v>
                </c:pt>
                <c:pt idx="5">
                  <c:v>5.74</c:v>
                </c:pt>
                <c:pt idx="6">
                  <c:v>5.88</c:v>
                </c:pt>
                <c:pt idx="7">
                  <c:v>6.33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56F-4B6D-95D6-7F0932BFBA95}"/>
            </c:ext>
          </c:extLst>
        </c:ser>
        <c:ser>
          <c:idx val="3"/>
          <c:order val="3"/>
          <c:tx>
            <c:v>BBB-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'등급별금리스프레드(20220929)'!$A$32:$A$39</c:f>
              <c:numCache>
                <c:formatCode>General</c:formatCode>
                <c:ptCount val="8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1.5</c:v>
                </c:pt>
                <c:pt idx="5">
                  <c:v>2</c:v>
                </c:pt>
                <c:pt idx="6">
                  <c:v>3</c:v>
                </c:pt>
                <c:pt idx="7">
                  <c:v>5</c:v>
                </c:pt>
              </c:numCache>
            </c:numRef>
          </c:xVal>
          <c:yVal>
            <c:numRef>
              <c:f>'등급별금리스프레드(20220929)'!$L$32:$L$39</c:f>
              <c:numCache>
                <c:formatCode>General</c:formatCode>
                <c:ptCount val="8"/>
                <c:pt idx="0">
                  <c:v>5.9</c:v>
                </c:pt>
                <c:pt idx="1">
                  <c:v>6.93</c:v>
                </c:pt>
                <c:pt idx="2">
                  <c:v>7.9</c:v>
                </c:pt>
                <c:pt idx="3">
                  <c:v>8.51</c:v>
                </c:pt>
                <c:pt idx="4">
                  <c:v>9.48</c:v>
                </c:pt>
                <c:pt idx="5">
                  <c:v>10.41</c:v>
                </c:pt>
                <c:pt idx="6">
                  <c:v>11.3</c:v>
                </c:pt>
                <c:pt idx="7">
                  <c:v>11.469999999999999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56F-4B6D-95D6-7F0932BFBA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6547695"/>
        <c:axId val="1214573519"/>
      </c:scatterChart>
      <c:valAx>
        <c:axId val="1206547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14573519"/>
        <c:crosses val="autoZero"/>
        <c:crossBetween val="midCat"/>
      </c:valAx>
      <c:valAx>
        <c:axId val="1214573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065476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treasury par</a:t>
            </a:r>
            <a:r>
              <a:rPr lang="en-US" altLang="ko-KR" baseline="0"/>
              <a:t> yield curve</a:t>
            </a:r>
            <a:endParaRPr lang="ko-KR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15-Feb-23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'daily-treasury-rates'!$B$1:$N$1</c:f>
              <c:numCache>
                <c:formatCode>General</c:formatCode>
                <c:ptCount val="13"/>
                <c:pt idx="0">
                  <c:v>8.3333333333333329E-2</c:v>
                </c:pt>
                <c:pt idx="1">
                  <c:v>0.16666666666666666</c:v>
                </c:pt>
                <c:pt idx="2">
                  <c:v>0.25</c:v>
                </c:pt>
                <c:pt idx="3">
                  <c:v>0.33333333333333331</c:v>
                </c:pt>
                <c:pt idx="4">
                  <c:v>0.5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5</c:v>
                </c:pt>
                <c:pt idx="9">
                  <c:v>7</c:v>
                </c:pt>
                <c:pt idx="10">
                  <c:v>10</c:v>
                </c:pt>
                <c:pt idx="11">
                  <c:v>20</c:v>
                </c:pt>
                <c:pt idx="12">
                  <c:v>30</c:v>
                </c:pt>
              </c:numCache>
            </c:numRef>
          </c:xVal>
          <c:yVal>
            <c:numRef>
              <c:f>'daily-treasury-rates'!$B$2:$N$2</c:f>
              <c:numCache>
                <c:formatCode>General</c:formatCode>
                <c:ptCount val="13"/>
                <c:pt idx="0">
                  <c:v>4.6399999999999997</c:v>
                </c:pt>
                <c:pt idx="1">
                  <c:v>4.79</c:v>
                </c:pt>
                <c:pt idx="2">
                  <c:v>4.79</c:v>
                </c:pt>
                <c:pt idx="3">
                  <c:v>4.9400000000000004</c:v>
                </c:pt>
                <c:pt idx="4">
                  <c:v>4.97</c:v>
                </c:pt>
                <c:pt idx="5">
                  <c:v>4.96</c:v>
                </c:pt>
                <c:pt idx="6">
                  <c:v>4.62</c:v>
                </c:pt>
                <c:pt idx="7">
                  <c:v>4.3499999999999996</c:v>
                </c:pt>
                <c:pt idx="8">
                  <c:v>4.04</c:v>
                </c:pt>
                <c:pt idx="9">
                  <c:v>3.94</c:v>
                </c:pt>
                <c:pt idx="10">
                  <c:v>3.81</c:v>
                </c:pt>
                <c:pt idx="11">
                  <c:v>3.97</c:v>
                </c:pt>
                <c:pt idx="12">
                  <c:v>3.85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0A1-485D-A224-4E6719C535A3}"/>
            </c:ext>
          </c:extLst>
        </c:ser>
        <c:ser>
          <c:idx val="1"/>
          <c:order val="1"/>
          <c:tx>
            <c:v>10-Feb-23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'daily-treasury-rates'!$B$1:$N$1</c:f>
              <c:numCache>
                <c:formatCode>General</c:formatCode>
                <c:ptCount val="13"/>
                <c:pt idx="0">
                  <c:v>8.3333333333333329E-2</c:v>
                </c:pt>
                <c:pt idx="1">
                  <c:v>0.16666666666666666</c:v>
                </c:pt>
                <c:pt idx="2">
                  <c:v>0.25</c:v>
                </c:pt>
                <c:pt idx="3">
                  <c:v>0.33333333333333331</c:v>
                </c:pt>
                <c:pt idx="4">
                  <c:v>0.5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5</c:v>
                </c:pt>
                <c:pt idx="9">
                  <c:v>7</c:v>
                </c:pt>
                <c:pt idx="10">
                  <c:v>10</c:v>
                </c:pt>
                <c:pt idx="11">
                  <c:v>20</c:v>
                </c:pt>
                <c:pt idx="12">
                  <c:v>30</c:v>
                </c:pt>
              </c:numCache>
            </c:numRef>
          </c:xVal>
          <c:yVal>
            <c:numRef>
              <c:f>'daily-treasury-rates'!$B$3:$N$3</c:f>
              <c:numCache>
                <c:formatCode>General</c:formatCode>
                <c:ptCount val="13"/>
                <c:pt idx="0">
                  <c:v>4.66</c:v>
                </c:pt>
                <c:pt idx="1">
                  <c:v>4.7699999999999996</c:v>
                </c:pt>
                <c:pt idx="2">
                  <c:v>4.79</c:v>
                </c:pt>
                <c:pt idx="3">
                  <c:v>4.8899999999999997</c:v>
                </c:pt>
                <c:pt idx="4">
                  <c:v>4.8899999999999997</c:v>
                </c:pt>
                <c:pt idx="5">
                  <c:v>4.8899999999999997</c:v>
                </c:pt>
                <c:pt idx="6">
                  <c:v>4.5</c:v>
                </c:pt>
                <c:pt idx="7">
                  <c:v>4.1900000000000004</c:v>
                </c:pt>
                <c:pt idx="8">
                  <c:v>3.93</c:v>
                </c:pt>
                <c:pt idx="9">
                  <c:v>3.86</c:v>
                </c:pt>
                <c:pt idx="10">
                  <c:v>3.74</c:v>
                </c:pt>
                <c:pt idx="11">
                  <c:v>3.96</c:v>
                </c:pt>
                <c:pt idx="12">
                  <c:v>3.83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0A1-485D-A224-4E6719C535A3}"/>
            </c:ext>
          </c:extLst>
        </c:ser>
        <c:ser>
          <c:idx val="2"/>
          <c:order val="2"/>
          <c:tx>
            <c:v>06-Feb-23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'daily-treasury-rates'!$B$1:$N$1</c:f>
              <c:numCache>
                <c:formatCode>General</c:formatCode>
                <c:ptCount val="13"/>
                <c:pt idx="0">
                  <c:v>8.3333333333333329E-2</c:v>
                </c:pt>
                <c:pt idx="1">
                  <c:v>0.16666666666666666</c:v>
                </c:pt>
                <c:pt idx="2">
                  <c:v>0.25</c:v>
                </c:pt>
                <c:pt idx="3">
                  <c:v>0.33333333333333331</c:v>
                </c:pt>
                <c:pt idx="4">
                  <c:v>0.5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5</c:v>
                </c:pt>
                <c:pt idx="9">
                  <c:v>7</c:v>
                </c:pt>
                <c:pt idx="10">
                  <c:v>10</c:v>
                </c:pt>
                <c:pt idx="11">
                  <c:v>20</c:v>
                </c:pt>
                <c:pt idx="12">
                  <c:v>30</c:v>
                </c:pt>
              </c:numCache>
            </c:numRef>
          </c:xVal>
          <c:yVal>
            <c:numRef>
              <c:f>'daily-treasury-rates'!$B$4:$N$4</c:f>
              <c:numCache>
                <c:formatCode>General</c:formatCode>
                <c:ptCount val="13"/>
                <c:pt idx="0">
                  <c:v>4.6100000000000003</c:v>
                </c:pt>
                <c:pt idx="1">
                  <c:v>4.67</c:v>
                </c:pt>
                <c:pt idx="2">
                  <c:v>4.71</c:v>
                </c:pt>
                <c:pt idx="3">
                  <c:v>4.8099999999999996</c:v>
                </c:pt>
                <c:pt idx="4">
                  <c:v>4.8899999999999997</c:v>
                </c:pt>
                <c:pt idx="5">
                  <c:v>4.8499999999999996</c:v>
                </c:pt>
                <c:pt idx="6">
                  <c:v>4.4400000000000004</c:v>
                </c:pt>
                <c:pt idx="7">
                  <c:v>4.0999999999999996</c:v>
                </c:pt>
                <c:pt idx="8">
                  <c:v>3.81</c:v>
                </c:pt>
                <c:pt idx="9">
                  <c:v>3.73</c:v>
                </c:pt>
                <c:pt idx="10">
                  <c:v>3.63</c:v>
                </c:pt>
                <c:pt idx="11">
                  <c:v>3.82</c:v>
                </c:pt>
                <c:pt idx="12">
                  <c:v>3.67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0A1-485D-A224-4E6719C535A3}"/>
            </c:ext>
          </c:extLst>
        </c:ser>
        <c:ser>
          <c:idx val="3"/>
          <c:order val="3"/>
          <c:tx>
            <c:v>01-Feb-23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'daily-treasury-rates'!$B$1:$N$1</c:f>
              <c:numCache>
                <c:formatCode>General</c:formatCode>
                <c:ptCount val="13"/>
                <c:pt idx="0">
                  <c:v>8.3333333333333329E-2</c:v>
                </c:pt>
                <c:pt idx="1">
                  <c:v>0.16666666666666666</c:v>
                </c:pt>
                <c:pt idx="2">
                  <c:v>0.25</c:v>
                </c:pt>
                <c:pt idx="3">
                  <c:v>0.33333333333333331</c:v>
                </c:pt>
                <c:pt idx="4">
                  <c:v>0.5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5</c:v>
                </c:pt>
                <c:pt idx="9">
                  <c:v>7</c:v>
                </c:pt>
                <c:pt idx="10">
                  <c:v>10</c:v>
                </c:pt>
                <c:pt idx="11">
                  <c:v>20</c:v>
                </c:pt>
                <c:pt idx="12">
                  <c:v>30</c:v>
                </c:pt>
              </c:numCache>
            </c:numRef>
          </c:xVal>
          <c:yVal>
            <c:numRef>
              <c:f>'daily-treasury-rates'!$B$5:$N$5</c:f>
              <c:numCache>
                <c:formatCode>General</c:formatCode>
                <c:ptCount val="13"/>
                <c:pt idx="0">
                  <c:v>4.59</c:v>
                </c:pt>
                <c:pt idx="1">
                  <c:v>4.63</c:v>
                </c:pt>
                <c:pt idx="2">
                  <c:v>4.66</c:v>
                </c:pt>
                <c:pt idx="3">
                  <c:v>4.7699999999999996</c:v>
                </c:pt>
                <c:pt idx="4">
                  <c:v>4.79</c:v>
                </c:pt>
                <c:pt idx="5">
                  <c:v>4.66</c:v>
                </c:pt>
                <c:pt idx="6">
                  <c:v>4.09</c:v>
                </c:pt>
                <c:pt idx="7">
                  <c:v>3.75</c:v>
                </c:pt>
                <c:pt idx="8">
                  <c:v>3.48</c:v>
                </c:pt>
                <c:pt idx="9">
                  <c:v>3.43</c:v>
                </c:pt>
                <c:pt idx="10">
                  <c:v>3.39</c:v>
                </c:pt>
                <c:pt idx="11">
                  <c:v>3.67</c:v>
                </c:pt>
                <c:pt idx="12">
                  <c:v>3.55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0A1-485D-A224-4E6719C535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4774831"/>
        <c:axId val="1024776495"/>
      </c:scatterChart>
      <c:valAx>
        <c:axId val="10247748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4776495"/>
        <c:crosses val="autoZero"/>
        <c:crossBetween val="midCat"/>
      </c:valAx>
      <c:valAx>
        <c:axId val="1024776495"/>
        <c:scaling>
          <c:orientation val="minMax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47748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39</xdr:row>
      <xdr:rowOff>190500</xdr:rowOff>
    </xdr:from>
    <xdr:to>
      <xdr:col>24</xdr:col>
      <xdr:colOff>548640</xdr:colOff>
      <xdr:row>59</xdr:row>
      <xdr:rowOff>114300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EFDBFA4F-FAE4-4E21-8778-6E32D98C67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276224</xdr:colOff>
      <xdr:row>8</xdr:row>
      <xdr:rowOff>119061</xdr:rowOff>
    </xdr:from>
    <xdr:to>
      <xdr:col>18</xdr:col>
      <xdr:colOff>57149</xdr:colOff>
      <xdr:row>31</xdr:row>
      <xdr:rowOff>47624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en/Downloads/daily-treasury-rates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-treasury-rates"/>
    </sheetNames>
    <sheetDataSet>
      <sheetData sheetId="0">
        <row r="1">
          <cell r="B1">
            <v>8.3333333333333329E-2</v>
          </cell>
          <cell r="C1">
            <v>0.16666666666666666</v>
          </cell>
          <cell r="D1">
            <v>0.25</v>
          </cell>
          <cell r="E1">
            <v>0.33333333333333331</v>
          </cell>
          <cell r="F1">
            <v>0.5</v>
          </cell>
          <cell r="G1">
            <v>1</v>
          </cell>
          <cell r="H1">
            <v>2</v>
          </cell>
          <cell r="I1">
            <v>3</v>
          </cell>
          <cell r="J1">
            <v>5</v>
          </cell>
          <cell r="K1">
            <v>7</v>
          </cell>
          <cell r="L1">
            <v>10</v>
          </cell>
          <cell r="M1">
            <v>20</v>
          </cell>
          <cell r="N1">
            <v>30</v>
          </cell>
        </row>
        <row r="2">
          <cell r="B2">
            <v>4.6399999999999997</v>
          </cell>
          <cell r="C2">
            <v>4.79</v>
          </cell>
          <cell r="D2">
            <v>4.79</v>
          </cell>
          <cell r="E2">
            <v>4.9400000000000004</v>
          </cell>
          <cell r="F2">
            <v>4.97</v>
          </cell>
          <cell r="G2">
            <v>4.96</v>
          </cell>
          <cell r="H2">
            <v>4.62</v>
          </cell>
          <cell r="I2">
            <v>4.3499999999999996</v>
          </cell>
          <cell r="J2">
            <v>4.04</v>
          </cell>
          <cell r="K2">
            <v>3.94</v>
          </cell>
          <cell r="L2">
            <v>3.81</v>
          </cell>
          <cell r="M2">
            <v>3.97</v>
          </cell>
          <cell r="N2">
            <v>3.85</v>
          </cell>
        </row>
        <row r="3">
          <cell r="B3">
            <v>4.66</v>
          </cell>
          <cell r="C3">
            <v>4.7699999999999996</v>
          </cell>
          <cell r="D3">
            <v>4.79</v>
          </cell>
          <cell r="E3">
            <v>4.8899999999999997</v>
          </cell>
          <cell r="F3">
            <v>4.8899999999999997</v>
          </cell>
          <cell r="G3">
            <v>4.8899999999999997</v>
          </cell>
          <cell r="H3">
            <v>4.5</v>
          </cell>
          <cell r="I3">
            <v>4.1900000000000004</v>
          </cell>
          <cell r="J3">
            <v>3.93</v>
          </cell>
          <cell r="K3">
            <v>3.86</v>
          </cell>
          <cell r="L3">
            <v>3.74</v>
          </cell>
          <cell r="M3">
            <v>3.96</v>
          </cell>
          <cell r="N3">
            <v>3.83</v>
          </cell>
        </row>
        <row r="4">
          <cell r="B4">
            <v>4.6100000000000003</v>
          </cell>
          <cell r="C4">
            <v>4.67</v>
          </cell>
          <cell r="D4">
            <v>4.71</v>
          </cell>
          <cell r="E4">
            <v>4.8099999999999996</v>
          </cell>
          <cell r="F4">
            <v>4.8899999999999997</v>
          </cell>
          <cell r="G4">
            <v>4.8499999999999996</v>
          </cell>
          <cell r="H4">
            <v>4.4400000000000004</v>
          </cell>
          <cell r="I4">
            <v>4.0999999999999996</v>
          </cell>
          <cell r="J4">
            <v>3.81</v>
          </cell>
          <cell r="K4">
            <v>3.73</v>
          </cell>
          <cell r="L4">
            <v>3.63</v>
          </cell>
          <cell r="M4">
            <v>3.82</v>
          </cell>
          <cell r="N4">
            <v>3.67</v>
          </cell>
        </row>
        <row r="5">
          <cell r="B5">
            <v>4.59</v>
          </cell>
          <cell r="C5">
            <v>4.63</v>
          </cell>
          <cell r="D5">
            <v>4.66</v>
          </cell>
          <cell r="E5">
            <v>4.7699999999999996</v>
          </cell>
          <cell r="F5">
            <v>4.79</v>
          </cell>
          <cell r="G5">
            <v>4.66</v>
          </cell>
          <cell r="H5">
            <v>4.09</v>
          </cell>
          <cell r="I5">
            <v>3.75</v>
          </cell>
          <cell r="J5">
            <v>3.48</v>
          </cell>
          <cell r="K5">
            <v>3.43</v>
          </cell>
          <cell r="L5">
            <v>3.39</v>
          </cell>
          <cell r="M5">
            <v>3.67</v>
          </cell>
          <cell r="N5">
            <v>3.55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workbookViewId="0">
      <selection activeCell="A51" sqref="A51"/>
    </sheetView>
  </sheetViews>
  <sheetFormatPr defaultRowHeight="16.5" x14ac:dyDescent="0.3"/>
  <cols>
    <col min="1" max="1" width="13.375" customWidth="1"/>
    <col min="2" max="2" width="5.75" bestFit="1" customWidth="1"/>
    <col min="3" max="5" width="5.375" bestFit="1" customWidth="1"/>
    <col min="6" max="6" width="6.75" bestFit="1" customWidth="1"/>
    <col min="7" max="9" width="5.375" bestFit="1" customWidth="1"/>
    <col min="12" max="12" width="8.75" customWidth="1"/>
    <col min="13" max="13" width="8" hidden="1" customWidth="1"/>
    <col min="14" max="21" width="8.75" hidden="1" customWidth="1"/>
  </cols>
  <sheetData>
    <row r="1" spans="1:9" x14ac:dyDescent="0.3">
      <c r="A1" s="1" t="s">
        <v>10</v>
      </c>
    </row>
    <row r="2" spans="1:9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ht="16.5" customHeight="1" x14ac:dyDescent="0.3">
      <c r="A3" s="3" t="s">
        <v>11</v>
      </c>
      <c r="B3" s="6">
        <v>2.8</v>
      </c>
      <c r="C3" s="6">
        <v>3.28</v>
      </c>
      <c r="D3" s="6">
        <v>3.44</v>
      </c>
      <c r="E3" s="6">
        <v>3.45</v>
      </c>
      <c r="F3" s="6">
        <v>3.95</v>
      </c>
      <c r="G3" s="6">
        <v>4.3899999999999997</v>
      </c>
      <c r="H3" s="6">
        <v>4.34</v>
      </c>
      <c r="I3" s="6">
        <v>4.37</v>
      </c>
    </row>
    <row r="4" spans="1:9" ht="16.5" customHeight="1" x14ac:dyDescent="0.3">
      <c r="A4" s="3" t="s">
        <v>12</v>
      </c>
      <c r="B4" s="6">
        <v>3.51</v>
      </c>
      <c r="C4" s="6">
        <v>4</v>
      </c>
      <c r="D4" s="6">
        <v>4.4400000000000004</v>
      </c>
      <c r="E4" s="6">
        <v>4.72</v>
      </c>
      <c r="F4" s="6">
        <v>5.0599999999999996</v>
      </c>
      <c r="G4" s="6">
        <v>5.28</v>
      </c>
      <c r="H4" s="6">
        <v>5.27</v>
      </c>
      <c r="I4" s="6">
        <v>5.27</v>
      </c>
    </row>
    <row r="5" spans="1:9" ht="16.5" customHeight="1" x14ac:dyDescent="0.3">
      <c r="A5" s="3" t="s">
        <v>13</v>
      </c>
      <c r="B5" s="6">
        <v>3.59</v>
      </c>
      <c r="C5" s="6">
        <v>4.08</v>
      </c>
      <c r="D5" s="6">
        <v>4.5</v>
      </c>
      <c r="E5" s="6">
        <v>4.7699999999999996</v>
      </c>
      <c r="F5" s="6">
        <v>5.1100000000000003</v>
      </c>
      <c r="G5" s="6">
        <v>5.33</v>
      </c>
      <c r="H5" s="6">
        <v>5.33</v>
      </c>
      <c r="I5" s="6">
        <v>5.32</v>
      </c>
    </row>
    <row r="6" spans="1:9" ht="16.5" customHeight="1" x14ac:dyDescent="0.3">
      <c r="A6" s="3" t="s">
        <v>14</v>
      </c>
      <c r="B6" s="6">
        <v>3.64</v>
      </c>
      <c r="C6" s="6">
        <v>4.13</v>
      </c>
      <c r="D6" s="6">
        <v>4.55</v>
      </c>
      <c r="E6" s="6">
        <v>4.8099999999999996</v>
      </c>
      <c r="F6" s="6">
        <v>5.14</v>
      </c>
      <c r="G6" s="6">
        <v>5.37</v>
      </c>
      <c r="H6" s="6">
        <v>5.37</v>
      </c>
      <c r="I6" s="6">
        <v>5.38</v>
      </c>
    </row>
    <row r="7" spans="1:9" ht="16.5" customHeight="1" x14ac:dyDescent="0.3">
      <c r="A7" s="3" t="s">
        <v>15</v>
      </c>
      <c r="B7" s="6">
        <v>3.66</v>
      </c>
      <c r="C7" s="6">
        <v>4.1399999999999997</v>
      </c>
      <c r="D7" s="6">
        <v>4.57</v>
      </c>
      <c r="E7" s="6">
        <v>4.8499999999999996</v>
      </c>
      <c r="F7" s="6">
        <v>5.17</v>
      </c>
      <c r="G7" s="6">
        <v>5.43</v>
      </c>
      <c r="H7" s="6">
        <v>5.43</v>
      </c>
      <c r="I7" s="6">
        <v>5.49</v>
      </c>
    </row>
    <row r="8" spans="1:9" ht="16.5" customHeight="1" x14ac:dyDescent="0.3">
      <c r="A8" s="3" t="s">
        <v>16</v>
      </c>
      <c r="B8" s="6">
        <v>3.85</v>
      </c>
      <c r="C8" s="6">
        <v>4.32</v>
      </c>
      <c r="D8" s="6">
        <v>4.7300000000000004</v>
      </c>
      <c r="E8" s="6">
        <v>4.99</v>
      </c>
      <c r="F8" s="6">
        <v>5.31</v>
      </c>
      <c r="G8" s="6">
        <v>5.53</v>
      </c>
      <c r="H8" s="6">
        <v>5.57</v>
      </c>
      <c r="I8" s="6">
        <v>5.88</v>
      </c>
    </row>
    <row r="9" spans="1:9" ht="16.5" customHeight="1" x14ac:dyDescent="0.3">
      <c r="A9" s="3" t="s">
        <v>17</v>
      </c>
      <c r="B9" s="6">
        <v>3.99</v>
      </c>
      <c r="C9" s="6">
        <v>4.47</v>
      </c>
      <c r="D9" s="6">
        <v>4.8899999999999997</v>
      </c>
      <c r="E9" s="6">
        <v>5.16</v>
      </c>
      <c r="F9" s="6">
        <v>5.49</v>
      </c>
      <c r="G9" s="6">
        <v>5.74</v>
      </c>
      <c r="H9" s="6">
        <v>5.88</v>
      </c>
      <c r="I9" s="6">
        <v>6.33</v>
      </c>
    </row>
    <row r="10" spans="1:9" ht="16.5" customHeight="1" x14ac:dyDescent="0.3">
      <c r="A10" s="3" t="s">
        <v>18</v>
      </c>
      <c r="B10" s="6">
        <v>4.2</v>
      </c>
      <c r="C10" s="6">
        <v>4.6900000000000004</v>
      </c>
      <c r="D10" s="6">
        <v>5.13</v>
      </c>
      <c r="E10" s="6">
        <v>5.42</v>
      </c>
      <c r="F10" s="6">
        <v>5.77</v>
      </c>
      <c r="G10" s="6">
        <v>6.11</v>
      </c>
      <c r="H10" s="6">
        <v>6.33</v>
      </c>
      <c r="I10" s="6">
        <v>6.94</v>
      </c>
    </row>
    <row r="11" spans="1:9" ht="16.5" customHeight="1" x14ac:dyDescent="0.3">
      <c r="A11" s="3" t="s">
        <v>19</v>
      </c>
      <c r="B11" s="6">
        <v>4.8499999999999996</v>
      </c>
      <c r="C11" s="6">
        <v>5.64</v>
      </c>
      <c r="D11" s="6">
        <v>6.39</v>
      </c>
      <c r="E11" s="6">
        <v>6.86</v>
      </c>
      <c r="F11" s="6">
        <v>7.56</v>
      </c>
      <c r="G11" s="6">
        <v>8.32</v>
      </c>
      <c r="H11" s="6">
        <v>8.8800000000000008</v>
      </c>
      <c r="I11" s="6">
        <v>9</v>
      </c>
    </row>
    <row r="12" spans="1:9" ht="16.5" customHeight="1" x14ac:dyDescent="0.3">
      <c r="A12" s="3" t="s">
        <v>20</v>
      </c>
      <c r="B12" s="6">
        <v>5.23</v>
      </c>
      <c r="C12" s="6">
        <v>6.14</v>
      </c>
      <c r="D12" s="6">
        <v>6.97</v>
      </c>
      <c r="E12" s="6">
        <v>7.53</v>
      </c>
      <c r="F12" s="6">
        <v>8.3699999999999992</v>
      </c>
      <c r="G12" s="6">
        <v>9.26</v>
      </c>
      <c r="H12" s="6">
        <v>9.93</v>
      </c>
      <c r="I12" s="6">
        <v>10.050000000000001</v>
      </c>
    </row>
    <row r="13" spans="1:9" ht="16.5" customHeight="1" x14ac:dyDescent="0.3">
      <c r="A13" s="3" t="s">
        <v>21</v>
      </c>
      <c r="B13" s="6">
        <v>5.9</v>
      </c>
      <c r="C13" s="6">
        <v>6.93</v>
      </c>
      <c r="D13" s="6">
        <v>7.9</v>
      </c>
      <c r="E13" s="6">
        <v>8.51</v>
      </c>
      <c r="F13" s="6">
        <v>9.48</v>
      </c>
      <c r="G13" s="6">
        <v>10.41</v>
      </c>
      <c r="H13" s="6">
        <v>11.3</v>
      </c>
      <c r="I13" s="6">
        <v>11.47</v>
      </c>
    </row>
    <row r="16" spans="1:9" ht="16.5" customHeight="1" x14ac:dyDescent="0.3">
      <c r="A16" s="1" t="s">
        <v>22</v>
      </c>
    </row>
    <row r="17" spans="1:21" ht="16.5" customHeight="1" x14ac:dyDescent="0.3">
      <c r="A17" s="2" t="s">
        <v>0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  <c r="H17" s="2" t="s">
        <v>7</v>
      </c>
      <c r="I17" s="2" t="s">
        <v>8</v>
      </c>
    </row>
    <row r="18" spans="1:21" ht="16.5" customHeight="1" x14ac:dyDescent="0.3">
      <c r="A18" s="3" t="s">
        <v>11</v>
      </c>
      <c r="B18" s="6">
        <v>2.8</v>
      </c>
      <c r="C18" s="6">
        <v>3.28</v>
      </c>
      <c r="D18" s="6">
        <v>3.44</v>
      </c>
      <c r="E18" s="6">
        <v>3.45</v>
      </c>
      <c r="F18" s="6">
        <v>3.95</v>
      </c>
      <c r="G18" s="6">
        <v>4.3899999999999997</v>
      </c>
      <c r="H18" s="6">
        <v>4.34</v>
      </c>
      <c r="I18" s="6">
        <v>4.37</v>
      </c>
      <c r="J18" t="s">
        <v>94</v>
      </c>
    </row>
    <row r="19" spans="1:21" ht="16.5" customHeight="1" x14ac:dyDescent="0.3">
      <c r="A19" s="3" t="s">
        <v>12</v>
      </c>
      <c r="B19" s="4" t="str">
        <f t="shared" ref="B19:B28" si="0">TEXT(N19,M19)</f>
        <v>71</v>
      </c>
      <c r="C19" s="4" t="str">
        <f t="shared" ref="C19:C28" si="1">TEXT(O19,M19)</f>
        <v>72</v>
      </c>
      <c r="D19" s="4" t="str">
        <f t="shared" ref="D19:D28" si="2">TEXT(P19,M19)</f>
        <v>100</v>
      </c>
      <c r="E19" s="4" t="str">
        <f t="shared" ref="E19:E28" si="3">TEXT(Q19,M19)</f>
        <v>127</v>
      </c>
      <c r="F19" s="4" t="str">
        <f t="shared" ref="F19:F28" si="4">TEXT(R19,M19)</f>
        <v>111</v>
      </c>
      <c r="G19" s="4" t="str">
        <f t="shared" ref="G19:G28" si="5">TEXT(S19,M19)</f>
        <v>89</v>
      </c>
      <c r="H19" s="4" t="str">
        <f t="shared" ref="H19:H28" si="6">TEXT(T19,M19)</f>
        <v>93</v>
      </c>
      <c r="I19" s="4" t="str">
        <f t="shared" ref="I19:I28" si="7">TEXT(U19,M19)</f>
        <v>90</v>
      </c>
      <c r="J19" t="s">
        <v>95</v>
      </c>
      <c r="M19" t="s">
        <v>9</v>
      </c>
      <c r="N19" s="5" t="s">
        <v>23</v>
      </c>
      <c r="O19" s="5" t="s">
        <v>24</v>
      </c>
      <c r="P19" s="5" t="s">
        <v>25</v>
      </c>
      <c r="Q19" s="5" t="s">
        <v>26</v>
      </c>
      <c r="R19" s="5" t="s">
        <v>27</v>
      </c>
      <c r="S19" s="5" t="s">
        <v>28</v>
      </c>
      <c r="T19" s="5" t="s">
        <v>29</v>
      </c>
      <c r="U19" s="5" t="s">
        <v>30</v>
      </c>
    </row>
    <row r="20" spans="1:21" ht="16.5" customHeight="1" x14ac:dyDescent="0.3">
      <c r="A20" s="3" t="s">
        <v>13</v>
      </c>
      <c r="B20" s="4" t="str">
        <f t="shared" si="0"/>
        <v>79</v>
      </c>
      <c r="C20" s="4" t="str">
        <f t="shared" si="1"/>
        <v>80</v>
      </c>
      <c r="D20" s="4" t="str">
        <f t="shared" si="2"/>
        <v>106</v>
      </c>
      <c r="E20" s="4" t="str">
        <f t="shared" si="3"/>
        <v>132</v>
      </c>
      <c r="F20" s="4" t="str">
        <f t="shared" si="4"/>
        <v>116</v>
      </c>
      <c r="G20" s="4" t="str">
        <f t="shared" si="5"/>
        <v>94</v>
      </c>
      <c r="H20" s="4" t="str">
        <f t="shared" si="6"/>
        <v>99</v>
      </c>
      <c r="I20" s="4" t="str">
        <f t="shared" si="7"/>
        <v>95</v>
      </c>
      <c r="M20" t="s">
        <v>9</v>
      </c>
      <c r="N20" s="5" t="s">
        <v>31</v>
      </c>
      <c r="O20" s="5" t="s">
        <v>32</v>
      </c>
      <c r="P20" s="5" t="s">
        <v>33</v>
      </c>
      <c r="Q20" s="5" t="s">
        <v>34</v>
      </c>
      <c r="R20" s="5" t="s">
        <v>35</v>
      </c>
      <c r="S20" s="5" t="s">
        <v>36</v>
      </c>
      <c r="T20" s="5" t="s">
        <v>37</v>
      </c>
      <c r="U20" s="5" t="s">
        <v>38</v>
      </c>
    </row>
    <row r="21" spans="1:21" ht="16.5" customHeight="1" x14ac:dyDescent="0.3">
      <c r="A21" s="3" t="s">
        <v>14</v>
      </c>
      <c r="B21" s="4" t="str">
        <f t="shared" si="0"/>
        <v>84</v>
      </c>
      <c r="C21" s="4" t="str">
        <f t="shared" si="1"/>
        <v>85</v>
      </c>
      <c r="D21" s="4" t="str">
        <f t="shared" si="2"/>
        <v>111</v>
      </c>
      <c r="E21" s="4" t="str">
        <f t="shared" si="3"/>
        <v>136</v>
      </c>
      <c r="F21" s="4" t="str">
        <f t="shared" si="4"/>
        <v>119</v>
      </c>
      <c r="G21" s="4" t="str">
        <f t="shared" si="5"/>
        <v>98</v>
      </c>
      <c r="H21" s="4" t="str">
        <f t="shared" si="6"/>
        <v>103</v>
      </c>
      <c r="I21" s="4" t="str">
        <f t="shared" si="7"/>
        <v>101</v>
      </c>
      <c r="M21" t="s">
        <v>9</v>
      </c>
      <c r="N21" s="5" t="s">
        <v>39</v>
      </c>
      <c r="O21" s="5" t="s">
        <v>40</v>
      </c>
      <c r="P21" s="5" t="s">
        <v>27</v>
      </c>
      <c r="Q21" s="5" t="s">
        <v>41</v>
      </c>
      <c r="R21" s="5" t="s">
        <v>42</v>
      </c>
      <c r="S21" s="5" t="s">
        <v>43</v>
      </c>
      <c r="T21" s="5" t="s">
        <v>44</v>
      </c>
      <c r="U21" s="5" t="s">
        <v>45</v>
      </c>
    </row>
    <row r="22" spans="1:21" ht="16.5" customHeight="1" x14ac:dyDescent="0.3">
      <c r="A22" s="3" t="s">
        <v>15</v>
      </c>
      <c r="B22" s="4" t="str">
        <f t="shared" si="0"/>
        <v>86</v>
      </c>
      <c r="C22" s="4" t="str">
        <f t="shared" si="1"/>
        <v>86</v>
      </c>
      <c r="D22" s="4" t="str">
        <f t="shared" si="2"/>
        <v>113</v>
      </c>
      <c r="E22" s="4" t="str">
        <f t="shared" si="3"/>
        <v>140</v>
      </c>
      <c r="F22" s="4" t="str">
        <f t="shared" si="4"/>
        <v>122</v>
      </c>
      <c r="G22" s="4" t="str">
        <f t="shared" si="5"/>
        <v>104</v>
      </c>
      <c r="H22" s="4" t="str">
        <f t="shared" si="6"/>
        <v>109</v>
      </c>
      <c r="I22" s="4" t="str">
        <f t="shared" si="7"/>
        <v>112</v>
      </c>
      <c r="M22" t="s">
        <v>9</v>
      </c>
      <c r="N22" s="5" t="s">
        <v>46</v>
      </c>
      <c r="O22" s="5" t="s">
        <v>46</v>
      </c>
      <c r="P22" s="5" t="s">
        <v>47</v>
      </c>
      <c r="Q22" s="5" t="s">
        <v>48</v>
      </c>
      <c r="R22" s="5" t="s">
        <v>49</v>
      </c>
      <c r="S22" s="5" t="s">
        <v>50</v>
      </c>
      <c r="T22" s="5" t="s">
        <v>51</v>
      </c>
      <c r="U22" s="5" t="s">
        <v>52</v>
      </c>
    </row>
    <row r="23" spans="1:21" ht="16.5" customHeight="1" x14ac:dyDescent="0.3">
      <c r="A23" s="3" t="s">
        <v>16</v>
      </c>
      <c r="B23" s="4" t="str">
        <f t="shared" si="0"/>
        <v>105</v>
      </c>
      <c r="C23" s="4" t="str">
        <f t="shared" si="1"/>
        <v>104</v>
      </c>
      <c r="D23" s="4" t="str">
        <f t="shared" si="2"/>
        <v>129</v>
      </c>
      <c r="E23" s="4" t="str">
        <f t="shared" si="3"/>
        <v>154</v>
      </c>
      <c r="F23" s="4" t="str">
        <f t="shared" si="4"/>
        <v>136</v>
      </c>
      <c r="G23" s="4" t="str">
        <f t="shared" si="5"/>
        <v>114</v>
      </c>
      <c r="H23" s="4" t="str">
        <f t="shared" si="6"/>
        <v>123</v>
      </c>
      <c r="I23" s="4" t="str">
        <f t="shared" si="7"/>
        <v>151</v>
      </c>
      <c r="M23" t="s">
        <v>9</v>
      </c>
      <c r="N23" s="5" t="s">
        <v>53</v>
      </c>
      <c r="O23" s="5" t="s">
        <v>50</v>
      </c>
      <c r="P23" s="5" t="s">
        <v>54</v>
      </c>
      <c r="Q23" s="5" t="s">
        <v>55</v>
      </c>
      <c r="R23" s="5" t="s">
        <v>41</v>
      </c>
      <c r="S23" s="5" t="s">
        <v>56</v>
      </c>
      <c r="T23" s="5" t="s">
        <v>57</v>
      </c>
      <c r="U23" s="5" t="s">
        <v>58</v>
      </c>
    </row>
    <row r="24" spans="1:21" ht="16.5" customHeight="1" x14ac:dyDescent="0.3">
      <c r="A24" s="3" t="s">
        <v>17</v>
      </c>
      <c r="B24" s="4" t="str">
        <f t="shared" si="0"/>
        <v>119</v>
      </c>
      <c r="C24" s="4" t="str">
        <f t="shared" si="1"/>
        <v>119</v>
      </c>
      <c r="D24" s="4" t="str">
        <f t="shared" si="2"/>
        <v>145</v>
      </c>
      <c r="E24" s="4" t="str">
        <f t="shared" si="3"/>
        <v>171</v>
      </c>
      <c r="F24" s="4" t="str">
        <f t="shared" si="4"/>
        <v>154</v>
      </c>
      <c r="G24" s="4" t="str">
        <f t="shared" si="5"/>
        <v>135</v>
      </c>
      <c r="H24" s="4" t="str">
        <f t="shared" si="6"/>
        <v>154</v>
      </c>
      <c r="I24" s="4" t="str">
        <f t="shared" si="7"/>
        <v>196</v>
      </c>
      <c r="M24" t="s">
        <v>9</v>
      </c>
      <c r="N24" s="5" t="s">
        <v>42</v>
      </c>
      <c r="O24" s="5" t="s">
        <v>42</v>
      </c>
      <c r="P24" s="5" t="s">
        <v>59</v>
      </c>
      <c r="Q24" s="5" t="s">
        <v>60</v>
      </c>
      <c r="R24" s="5" t="s">
        <v>55</v>
      </c>
      <c r="S24" s="5" t="s">
        <v>61</v>
      </c>
      <c r="T24" s="5" t="s">
        <v>55</v>
      </c>
      <c r="U24" s="5" t="s">
        <v>62</v>
      </c>
    </row>
    <row r="25" spans="1:21" ht="16.5" customHeight="1" x14ac:dyDescent="0.3">
      <c r="A25" s="3" t="s">
        <v>18</v>
      </c>
      <c r="B25" s="4" t="str">
        <f t="shared" si="0"/>
        <v>140</v>
      </c>
      <c r="C25" s="4" t="str">
        <f t="shared" si="1"/>
        <v>141</v>
      </c>
      <c r="D25" s="4" t="str">
        <f t="shared" si="2"/>
        <v>169</v>
      </c>
      <c r="E25" s="4" t="str">
        <f t="shared" si="3"/>
        <v>197</v>
      </c>
      <c r="F25" s="4" t="str">
        <f t="shared" si="4"/>
        <v>182</v>
      </c>
      <c r="G25" s="4" t="str">
        <f t="shared" si="5"/>
        <v>172</v>
      </c>
      <c r="H25" s="4" t="str">
        <f t="shared" si="6"/>
        <v>199</v>
      </c>
      <c r="I25" s="4" t="str">
        <f t="shared" si="7"/>
        <v>257</v>
      </c>
      <c r="M25" t="s">
        <v>9</v>
      </c>
      <c r="N25" s="5" t="s">
        <v>48</v>
      </c>
      <c r="O25" s="5" t="s">
        <v>63</v>
      </c>
      <c r="P25" s="5" t="s">
        <v>64</v>
      </c>
      <c r="Q25" s="5" t="s">
        <v>65</v>
      </c>
      <c r="R25" s="5" t="s">
        <v>66</v>
      </c>
      <c r="S25" s="5" t="s">
        <v>67</v>
      </c>
      <c r="T25" s="5" t="s">
        <v>68</v>
      </c>
      <c r="U25" s="5" t="s">
        <v>69</v>
      </c>
    </row>
    <row r="26" spans="1:21" ht="16.5" customHeight="1" x14ac:dyDescent="0.3">
      <c r="A26" s="3" t="s">
        <v>19</v>
      </c>
      <c r="B26" s="4" t="str">
        <f t="shared" si="0"/>
        <v>205</v>
      </c>
      <c r="C26" s="4" t="str">
        <f t="shared" si="1"/>
        <v>236</v>
      </c>
      <c r="D26" s="4" t="str">
        <f t="shared" si="2"/>
        <v>295</v>
      </c>
      <c r="E26" s="4" t="str">
        <f t="shared" si="3"/>
        <v>341</v>
      </c>
      <c r="F26" s="4" t="str">
        <f t="shared" si="4"/>
        <v>361</v>
      </c>
      <c r="G26" s="4" t="str">
        <f t="shared" si="5"/>
        <v>393</v>
      </c>
      <c r="H26" s="4" t="str">
        <f t="shared" si="6"/>
        <v>454</v>
      </c>
      <c r="I26" s="4" t="str">
        <f t="shared" si="7"/>
        <v>463</v>
      </c>
      <c r="M26" t="s">
        <v>9</v>
      </c>
      <c r="N26" s="5" t="s">
        <v>70</v>
      </c>
      <c r="O26" s="5" t="s">
        <v>71</v>
      </c>
      <c r="P26" s="5" t="s">
        <v>72</v>
      </c>
      <c r="Q26" s="5" t="s">
        <v>73</v>
      </c>
      <c r="R26" s="5" t="s">
        <v>74</v>
      </c>
      <c r="S26" s="5" t="s">
        <v>75</v>
      </c>
      <c r="T26" s="5" t="s">
        <v>76</v>
      </c>
      <c r="U26" s="5" t="s">
        <v>77</v>
      </c>
    </row>
    <row r="27" spans="1:21" ht="16.5" customHeight="1" x14ac:dyDescent="0.3">
      <c r="A27" s="3" t="s">
        <v>20</v>
      </c>
      <c r="B27" s="4" t="str">
        <f t="shared" si="0"/>
        <v>243</v>
      </c>
      <c r="C27" s="4" t="str">
        <f t="shared" si="1"/>
        <v>286</v>
      </c>
      <c r="D27" s="4" t="str">
        <f t="shared" si="2"/>
        <v>353</v>
      </c>
      <c r="E27" s="4" t="str">
        <f t="shared" si="3"/>
        <v>408</v>
      </c>
      <c r="F27" s="4" t="str">
        <f t="shared" si="4"/>
        <v>442</v>
      </c>
      <c r="G27" s="4" t="str">
        <f t="shared" si="5"/>
        <v>487</v>
      </c>
      <c r="H27" s="4" t="str">
        <f t="shared" si="6"/>
        <v>559</v>
      </c>
      <c r="I27" s="4" t="str">
        <f t="shared" si="7"/>
        <v>568</v>
      </c>
      <c r="M27" t="s">
        <v>9</v>
      </c>
      <c r="N27" s="5" t="s">
        <v>78</v>
      </c>
      <c r="O27" s="5" t="s">
        <v>79</v>
      </c>
      <c r="P27" s="5" t="s">
        <v>80</v>
      </c>
      <c r="Q27" s="5" t="s">
        <v>81</v>
      </c>
      <c r="R27" s="5" t="s">
        <v>82</v>
      </c>
      <c r="S27" s="5" t="s">
        <v>83</v>
      </c>
      <c r="T27" s="5" t="s">
        <v>84</v>
      </c>
      <c r="U27" s="5" t="s">
        <v>85</v>
      </c>
    </row>
    <row r="28" spans="1:21" ht="16.5" customHeight="1" x14ac:dyDescent="0.3">
      <c r="A28" s="3" t="s">
        <v>21</v>
      </c>
      <c r="B28" s="4" t="str">
        <f t="shared" si="0"/>
        <v>310</v>
      </c>
      <c r="C28" s="4" t="str">
        <f t="shared" si="1"/>
        <v>365</v>
      </c>
      <c r="D28" s="4" t="str">
        <f t="shared" si="2"/>
        <v>446</v>
      </c>
      <c r="E28" s="4" t="str">
        <f t="shared" si="3"/>
        <v>506</v>
      </c>
      <c r="F28" s="4" t="str">
        <f t="shared" si="4"/>
        <v>553</v>
      </c>
      <c r="G28" s="4" t="str">
        <f t="shared" si="5"/>
        <v>602</v>
      </c>
      <c r="H28" s="4" t="str">
        <f t="shared" si="6"/>
        <v>696</v>
      </c>
      <c r="I28" s="4" t="str">
        <f t="shared" si="7"/>
        <v>710</v>
      </c>
      <c r="M28" t="s">
        <v>9</v>
      </c>
      <c r="N28" s="5" t="s">
        <v>86</v>
      </c>
      <c r="O28" s="5" t="s">
        <v>87</v>
      </c>
      <c r="P28" s="5" t="s">
        <v>88</v>
      </c>
      <c r="Q28" s="5" t="s">
        <v>89</v>
      </c>
      <c r="R28" s="5" t="s">
        <v>90</v>
      </c>
      <c r="S28" s="5" t="s">
        <v>91</v>
      </c>
      <c r="T28" s="5" t="s">
        <v>92</v>
      </c>
      <c r="U28" s="5" t="s">
        <v>93</v>
      </c>
    </row>
    <row r="31" spans="1:21" x14ac:dyDescent="0.3">
      <c r="A31" s="8" t="s">
        <v>96</v>
      </c>
      <c r="B31" s="7" t="s">
        <v>97</v>
      </c>
      <c r="C31" s="8" t="s">
        <v>12</v>
      </c>
      <c r="D31" s="8" t="s">
        <v>13</v>
      </c>
      <c r="E31" s="8" t="s">
        <v>14</v>
      </c>
      <c r="F31" s="8" t="s">
        <v>15</v>
      </c>
      <c r="G31" s="8" t="s">
        <v>16</v>
      </c>
      <c r="H31" s="8" t="s">
        <v>17</v>
      </c>
      <c r="I31" s="8" t="s">
        <v>18</v>
      </c>
      <c r="J31" s="8" t="s">
        <v>19</v>
      </c>
      <c r="K31" s="8" t="s">
        <v>20</v>
      </c>
      <c r="L31" s="8" t="s">
        <v>21</v>
      </c>
    </row>
    <row r="32" spans="1:21" x14ac:dyDescent="0.3">
      <c r="A32" s="7">
        <f>1/4</f>
        <v>0.25</v>
      </c>
      <c r="B32" s="9">
        <v>2.8</v>
      </c>
      <c r="C32" s="7">
        <v>3.51</v>
      </c>
      <c r="D32" s="7">
        <v>3.59</v>
      </c>
      <c r="E32" s="7">
        <v>3.6399999999999997</v>
      </c>
      <c r="F32" s="7">
        <v>3.6599999999999997</v>
      </c>
      <c r="G32" s="7">
        <v>3.8499999999999996</v>
      </c>
      <c r="H32" s="7">
        <v>3.9899999999999998</v>
      </c>
      <c r="I32" s="7">
        <v>4.1999999999999993</v>
      </c>
      <c r="J32" s="7">
        <v>4.8499999999999996</v>
      </c>
      <c r="K32" s="7">
        <v>5.23</v>
      </c>
      <c r="L32" s="7">
        <v>5.9</v>
      </c>
    </row>
    <row r="33" spans="1:12" x14ac:dyDescent="0.3">
      <c r="A33" s="7">
        <v>0.5</v>
      </c>
      <c r="B33" s="9">
        <v>3.28</v>
      </c>
      <c r="C33" s="7">
        <v>4</v>
      </c>
      <c r="D33" s="7">
        <v>4.08</v>
      </c>
      <c r="E33" s="7">
        <v>4.13</v>
      </c>
      <c r="F33" s="7">
        <v>4.1399999999999997</v>
      </c>
      <c r="G33" s="7">
        <v>4.32</v>
      </c>
      <c r="H33" s="7">
        <v>4.47</v>
      </c>
      <c r="I33" s="7">
        <v>4.6899999999999995</v>
      </c>
      <c r="J33" s="7">
        <v>5.64</v>
      </c>
      <c r="K33" s="7">
        <v>6.14</v>
      </c>
      <c r="L33" s="7">
        <v>6.93</v>
      </c>
    </row>
    <row r="34" spans="1:12" x14ac:dyDescent="0.3">
      <c r="A34" s="7">
        <v>0.75</v>
      </c>
      <c r="B34" s="9">
        <v>3.44</v>
      </c>
      <c r="C34" s="7">
        <v>4.4399999999999995</v>
      </c>
      <c r="D34" s="7">
        <v>4.5</v>
      </c>
      <c r="E34" s="7">
        <v>4.55</v>
      </c>
      <c r="F34" s="7">
        <v>4.57</v>
      </c>
      <c r="G34" s="7">
        <v>4.7300000000000004</v>
      </c>
      <c r="H34" s="7">
        <v>4.8899999999999997</v>
      </c>
      <c r="I34" s="7">
        <v>5.13</v>
      </c>
      <c r="J34" s="7">
        <v>6.3900000000000006</v>
      </c>
      <c r="K34" s="7">
        <v>6.97</v>
      </c>
      <c r="L34" s="7">
        <v>7.9</v>
      </c>
    </row>
    <row r="35" spans="1:12" x14ac:dyDescent="0.3">
      <c r="A35" s="7">
        <v>1</v>
      </c>
      <c r="B35" s="9">
        <v>3.45</v>
      </c>
      <c r="C35" s="7">
        <v>4.7200000000000006</v>
      </c>
      <c r="D35" s="7">
        <v>4.7700000000000005</v>
      </c>
      <c r="E35" s="7">
        <v>4.8100000000000005</v>
      </c>
      <c r="F35" s="7">
        <v>4.8499999999999996</v>
      </c>
      <c r="G35" s="7">
        <v>4.99</v>
      </c>
      <c r="H35" s="7">
        <v>5.16</v>
      </c>
      <c r="I35" s="7">
        <v>5.42</v>
      </c>
      <c r="J35" s="7">
        <v>6.86</v>
      </c>
      <c r="K35" s="7">
        <v>7.53</v>
      </c>
      <c r="L35" s="7">
        <v>8.51</v>
      </c>
    </row>
    <row r="36" spans="1:12" x14ac:dyDescent="0.3">
      <c r="A36" s="7">
        <v>1.5</v>
      </c>
      <c r="B36" s="9">
        <v>3.95</v>
      </c>
      <c r="C36" s="7">
        <v>5.0600000000000005</v>
      </c>
      <c r="D36" s="7">
        <v>5.1100000000000003</v>
      </c>
      <c r="E36" s="7">
        <v>5.1400000000000006</v>
      </c>
      <c r="F36" s="7">
        <v>5.17</v>
      </c>
      <c r="G36" s="7">
        <v>5.3100000000000005</v>
      </c>
      <c r="H36" s="7">
        <v>5.49</v>
      </c>
      <c r="I36" s="7">
        <v>5.7700000000000005</v>
      </c>
      <c r="J36" s="7">
        <v>7.5600000000000005</v>
      </c>
      <c r="K36" s="7">
        <v>8.370000000000001</v>
      </c>
      <c r="L36" s="7">
        <v>9.48</v>
      </c>
    </row>
    <row r="37" spans="1:12" x14ac:dyDescent="0.3">
      <c r="A37" s="7">
        <v>2</v>
      </c>
      <c r="B37" s="9">
        <v>4.3899999999999997</v>
      </c>
      <c r="C37" s="7">
        <v>5.2799999999999994</v>
      </c>
      <c r="D37" s="7">
        <v>5.33</v>
      </c>
      <c r="E37" s="7">
        <v>5.3699999999999992</v>
      </c>
      <c r="F37" s="7">
        <v>5.43</v>
      </c>
      <c r="G37" s="7">
        <v>5.5299999999999994</v>
      </c>
      <c r="H37" s="7">
        <v>5.74</v>
      </c>
      <c r="I37" s="7">
        <v>6.1099999999999994</v>
      </c>
      <c r="J37" s="7">
        <v>8.32</v>
      </c>
      <c r="K37" s="7">
        <v>9.26</v>
      </c>
      <c r="L37" s="7">
        <v>10.41</v>
      </c>
    </row>
    <row r="38" spans="1:12" x14ac:dyDescent="0.3">
      <c r="A38" s="7">
        <v>3</v>
      </c>
      <c r="B38" s="9">
        <v>4.34</v>
      </c>
      <c r="C38" s="7">
        <v>5.27</v>
      </c>
      <c r="D38" s="7">
        <v>5.33</v>
      </c>
      <c r="E38" s="7">
        <v>5.37</v>
      </c>
      <c r="F38" s="7">
        <v>5.43</v>
      </c>
      <c r="G38" s="7">
        <v>5.57</v>
      </c>
      <c r="H38" s="7">
        <v>5.88</v>
      </c>
      <c r="I38" s="7">
        <v>6.33</v>
      </c>
      <c r="J38" s="7">
        <v>8.879999999999999</v>
      </c>
      <c r="K38" s="7">
        <v>9.93</v>
      </c>
      <c r="L38" s="7">
        <v>11.3</v>
      </c>
    </row>
    <row r="39" spans="1:12" x14ac:dyDescent="0.3">
      <c r="A39" s="7">
        <v>5</v>
      </c>
      <c r="B39" s="9">
        <v>4.37</v>
      </c>
      <c r="C39" s="7">
        <v>5.2700000000000005</v>
      </c>
      <c r="D39" s="7">
        <v>5.32</v>
      </c>
      <c r="E39" s="7">
        <v>5.38</v>
      </c>
      <c r="F39" s="7">
        <v>5.49</v>
      </c>
      <c r="G39" s="7">
        <v>5.88</v>
      </c>
      <c r="H39" s="7">
        <v>6.33</v>
      </c>
      <c r="I39" s="7">
        <v>6.9399999999999995</v>
      </c>
      <c r="J39" s="7">
        <v>9</v>
      </c>
      <c r="K39" s="7">
        <v>10.050000000000001</v>
      </c>
      <c r="L39" s="7">
        <v>11.469999999999999</v>
      </c>
    </row>
  </sheetData>
  <phoneticPr fontId="20" type="noConversion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zoomScale="80" zoomScaleNormal="80" workbookViewId="0">
      <selection activeCell="L12" sqref="L12"/>
    </sheetView>
  </sheetViews>
  <sheetFormatPr defaultRowHeight="16.5" x14ac:dyDescent="0.3"/>
  <sheetData>
    <row r="2" spans="2:8" x14ac:dyDescent="0.3">
      <c r="C2" s="17" t="s">
        <v>99</v>
      </c>
      <c r="D2" s="17"/>
      <c r="E2" s="17"/>
      <c r="F2" s="17"/>
      <c r="G2" s="17"/>
      <c r="H2" s="17"/>
    </row>
    <row r="3" spans="2:8" x14ac:dyDescent="0.3">
      <c r="B3" t="s">
        <v>98</v>
      </c>
      <c r="C3" s="11">
        <v>0.05</v>
      </c>
      <c r="D3" s="11">
        <v>0.06</v>
      </c>
      <c r="E3" s="11">
        <v>6.5000000000000002E-2</v>
      </c>
      <c r="F3" s="11">
        <v>7.4999999999999997E-2</v>
      </c>
      <c r="G3" s="11">
        <v>0.08</v>
      </c>
      <c r="H3" s="11">
        <v>0.09</v>
      </c>
    </row>
    <row r="4" spans="2:8" x14ac:dyDescent="0.3">
      <c r="B4">
        <v>2</v>
      </c>
      <c r="C4" s="10">
        <v>3.7999999999999999E-2</v>
      </c>
      <c r="D4" s="10">
        <v>1.9E-2</v>
      </c>
      <c r="E4" s="10">
        <v>8.9999999999999993E-3</v>
      </c>
      <c r="F4" s="10">
        <v>-8.9999999999999993E-3</v>
      </c>
      <c r="G4" s="10">
        <v>-1.0999999999999999E-2</v>
      </c>
      <c r="H4" s="10">
        <v>-3.5999999999999997E-2</v>
      </c>
    </row>
    <row r="5" spans="2:8" x14ac:dyDescent="0.3">
      <c r="B5">
        <v>5</v>
      </c>
      <c r="C5" s="10">
        <v>8.6999999999999994E-2</v>
      </c>
      <c r="D5" s="10">
        <v>4.2999999999999997E-2</v>
      </c>
      <c r="E5" s="10">
        <v>2.1000000000000001E-2</v>
      </c>
      <c r="F5" s="10">
        <v>-2.1000000000000001E-2</v>
      </c>
      <c r="G5" s="10">
        <v>-3.5000000000000003E-2</v>
      </c>
      <c r="H5" s="10">
        <v>-4.7E-2</v>
      </c>
    </row>
    <row r="6" spans="2:8" x14ac:dyDescent="0.3">
      <c r="B6">
        <v>10</v>
      </c>
      <c r="C6" s="10">
        <v>0.156</v>
      </c>
      <c r="D6" s="10">
        <v>7.3999999999999996E-2</v>
      </c>
      <c r="E6" s="10">
        <v>3.5999999999999997E-2</v>
      </c>
      <c r="F6" s="10">
        <v>-3.5000000000000003E-2</v>
      </c>
      <c r="G6" s="10">
        <v>-6.8000000000000005E-2</v>
      </c>
      <c r="H6" s="10">
        <v>-0.13</v>
      </c>
    </row>
    <row r="7" spans="2:8" x14ac:dyDescent="0.3">
      <c r="B7">
        <v>30</v>
      </c>
      <c r="C7" s="10">
        <v>0.309</v>
      </c>
      <c r="D7" s="10">
        <v>0.13800000000000001</v>
      </c>
      <c r="E7" s="10">
        <v>6.6000000000000003E-2</v>
      </c>
      <c r="F7" s="10">
        <v>-5.8999999999999997E-2</v>
      </c>
      <c r="G7" s="10">
        <v>-0.113</v>
      </c>
      <c r="H7" s="10">
        <v>-0.20599999999999999</v>
      </c>
    </row>
  </sheetData>
  <mergeCells count="1">
    <mergeCell ref="C2:H2"/>
  </mergeCells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"/>
  <sheetViews>
    <sheetView workbookViewId="0">
      <selection activeCell="K6" sqref="K6"/>
    </sheetView>
  </sheetViews>
  <sheetFormatPr defaultRowHeight="16.5" x14ac:dyDescent="0.3"/>
  <cols>
    <col min="2" max="2" width="22.875" customWidth="1"/>
    <col min="3" max="3" width="21.25" customWidth="1"/>
    <col min="4" max="4" width="15.375" customWidth="1"/>
    <col min="5" max="5" width="13.5" customWidth="1"/>
  </cols>
  <sheetData>
    <row r="1" spans="2:5" ht="17.25" thickBot="1" x14ac:dyDescent="0.35"/>
    <row r="2" spans="2:5" x14ac:dyDescent="0.3">
      <c r="B2" s="12" t="s">
        <v>100</v>
      </c>
      <c r="C2" s="27" t="s">
        <v>102</v>
      </c>
      <c r="D2" s="27" t="s">
        <v>103</v>
      </c>
      <c r="E2" s="27" t="s">
        <v>104</v>
      </c>
    </row>
    <row r="3" spans="2:5" ht="17.25" thickBot="1" x14ac:dyDescent="0.35">
      <c r="B3" s="13" t="s">
        <v>101</v>
      </c>
      <c r="C3" s="28"/>
      <c r="D3" s="28"/>
      <c r="E3" s="28"/>
    </row>
    <row r="4" spans="2:5" x14ac:dyDescent="0.3">
      <c r="B4" s="18" t="s">
        <v>105</v>
      </c>
      <c r="C4" s="20" t="s">
        <v>106</v>
      </c>
      <c r="D4" s="14" t="s">
        <v>11</v>
      </c>
      <c r="E4" s="14" t="s">
        <v>109</v>
      </c>
    </row>
    <row r="5" spans="2:5" x14ac:dyDescent="0.3">
      <c r="B5" s="22"/>
      <c r="C5" s="23"/>
      <c r="D5" s="15" t="s">
        <v>107</v>
      </c>
      <c r="E5" s="15" t="s">
        <v>110</v>
      </c>
    </row>
    <row r="6" spans="2:5" ht="17.25" thickBot="1" x14ac:dyDescent="0.35">
      <c r="B6" s="19"/>
      <c r="C6" s="21"/>
      <c r="D6" s="16" t="s">
        <v>108</v>
      </c>
      <c r="E6" s="16"/>
    </row>
    <row r="7" spans="2:5" ht="17.45" customHeight="1" x14ac:dyDescent="0.3">
      <c r="B7" s="24" t="s">
        <v>125</v>
      </c>
      <c r="C7" s="20" t="s">
        <v>111</v>
      </c>
      <c r="D7" s="14" t="s">
        <v>11</v>
      </c>
      <c r="E7" s="14" t="s">
        <v>109</v>
      </c>
    </row>
    <row r="8" spans="2:5" x14ac:dyDescent="0.3">
      <c r="B8" s="25"/>
      <c r="C8" s="23"/>
      <c r="D8" s="15" t="s">
        <v>107</v>
      </c>
      <c r="E8" s="15" t="s">
        <v>114</v>
      </c>
    </row>
    <row r="9" spans="2:5" x14ac:dyDescent="0.3">
      <c r="B9" s="25"/>
      <c r="C9" s="23"/>
      <c r="D9" s="15" t="s">
        <v>112</v>
      </c>
      <c r="E9" s="15"/>
    </row>
    <row r="10" spans="2:5" ht="17.25" thickBot="1" x14ac:dyDescent="0.35">
      <c r="B10" s="26"/>
      <c r="C10" s="21"/>
      <c r="D10" s="16" t="s">
        <v>113</v>
      </c>
      <c r="E10" s="16"/>
    </row>
    <row r="11" spans="2:5" x14ac:dyDescent="0.3">
      <c r="B11" s="18" t="s">
        <v>115</v>
      </c>
      <c r="C11" s="20" t="s">
        <v>116</v>
      </c>
      <c r="D11" s="18" t="s">
        <v>117</v>
      </c>
      <c r="E11" s="14" t="s">
        <v>118</v>
      </c>
    </row>
    <row r="12" spans="2:5" ht="17.25" thickBot="1" x14ac:dyDescent="0.35">
      <c r="B12" s="19"/>
      <c r="C12" s="21"/>
      <c r="D12" s="19"/>
      <c r="E12" s="16" t="s">
        <v>119</v>
      </c>
    </row>
    <row r="13" spans="2:5" x14ac:dyDescent="0.3">
      <c r="B13" s="18" t="s">
        <v>120</v>
      </c>
      <c r="C13" s="20" t="s">
        <v>121</v>
      </c>
      <c r="D13" s="14" t="s">
        <v>122</v>
      </c>
      <c r="E13" s="14" t="s">
        <v>118</v>
      </c>
    </row>
    <row r="14" spans="2:5" x14ac:dyDescent="0.3">
      <c r="B14" s="22"/>
      <c r="C14" s="23"/>
      <c r="D14" s="15" t="s">
        <v>123</v>
      </c>
      <c r="E14" s="15" t="s">
        <v>119</v>
      </c>
    </row>
    <row r="15" spans="2:5" ht="17.25" thickBot="1" x14ac:dyDescent="0.35">
      <c r="B15" s="19"/>
      <c r="C15" s="21"/>
      <c r="D15" s="16" t="s">
        <v>124</v>
      </c>
      <c r="E15" s="16"/>
    </row>
  </sheetData>
  <mergeCells count="12">
    <mergeCell ref="B7:B10"/>
    <mergeCell ref="C2:C3"/>
    <mergeCell ref="D2:D3"/>
    <mergeCell ref="E2:E3"/>
    <mergeCell ref="B4:B6"/>
    <mergeCell ref="C4:C6"/>
    <mergeCell ref="C7:C10"/>
    <mergeCell ref="B11:B12"/>
    <mergeCell ref="C11:C12"/>
    <mergeCell ref="D11:D12"/>
    <mergeCell ref="B13:B15"/>
    <mergeCell ref="C13:C15"/>
  </mergeCells>
  <phoneticPr fontId="2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F22" sqref="F22"/>
    </sheetView>
  </sheetViews>
  <sheetFormatPr defaultRowHeight="16.5" x14ac:dyDescent="0.3"/>
  <sheetData>
    <row r="1" spans="1:14" x14ac:dyDescent="0.3">
      <c r="A1" t="s">
        <v>126</v>
      </c>
      <c r="B1">
        <f>1/12</f>
        <v>8.3333333333333329E-2</v>
      </c>
      <c r="C1">
        <f>2/12</f>
        <v>0.16666666666666666</v>
      </c>
      <c r="D1">
        <f>3/12</f>
        <v>0.25</v>
      </c>
      <c r="E1">
        <f>4/12</f>
        <v>0.33333333333333331</v>
      </c>
      <c r="F1">
        <f>0.5</f>
        <v>0.5</v>
      </c>
      <c r="G1">
        <v>1</v>
      </c>
      <c r="H1">
        <v>2</v>
      </c>
      <c r="I1">
        <v>3</v>
      </c>
      <c r="J1">
        <v>5</v>
      </c>
      <c r="K1">
        <v>7</v>
      </c>
      <c r="L1">
        <v>10</v>
      </c>
      <c r="M1">
        <v>20</v>
      </c>
      <c r="N1">
        <v>30</v>
      </c>
    </row>
    <row r="2" spans="1:14" x14ac:dyDescent="0.3">
      <c r="A2" t="s">
        <v>127</v>
      </c>
      <c r="B2">
        <v>4.6399999999999997</v>
      </c>
      <c r="C2">
        <v>4.79</v>
      </c>
      <c r="D2">
        <v>4.79</v>
      </c>
      <c r="E2">
        <v>4.9400000000000004</v>
      </c>
      <c r="F2">
        <v>4.97</v>
      </c>
      <c r="G2">
        <v>4.96</v>
      </c>
      <c r="H2">
        <v>4.62</v>
      </c>
      <c r="I2">
        <v>4.3499999999999996</v>
      </c>
      <c r="J2">
        <v>4.04</v>
      </c>
      <c r="K2">
        <v>3.94</v>
      </c>
      <c r="L2">
        <v>3.81</v>
      </c>
      <c r="M2">
        <v>3.97</v>
      </c>
      <c r="N2">
        <v>3.85</v>
      </c>
    </row>
    <row r="3" spans="1:14" x14ac:dyDescent="0.3">
      <c r="A3" t="s">
        <v>128</v>
      </c>
      <c r="B3">
        <v>4.66</v>
      </c>
      <c r="C3">
        <v>4.7699999999999996</v>
      </c>
      <c r="D3">
        <v>4.79</v>
      </c>
      <c r="E3">
        <v>4.8899999999999997</v>
      </c>
      <c r="F3">
        <v>4.8899999999999997</v>
      </c>
      <c r="G3">
        <v>4.8899999999999997</v>
      </c>
      <c r="H3">
        <v>4.5</v>
      </c>
      <c r="I3">
        <v>4.1900000000000004</v>
      </c>
      <c r="J3">
        <v>3.93</v>
      </c>
      <c r="K3">
        <v>3.86</v>
      </c>
      <c r="L3">
        <v>3.74</v>
      </c>
      <c r="M3">
        <v>3.96</v>
      </c>
      <c r="N3">
        <v>3.83</v>
      </c>
    </row>
    <row r="4" spans="1:14" x14ac:dyDescent="0.3">
      <c r="A4" t="s">
        <v>129</v>
      </c>
      <c r="B4">
        <v>4.6100000000000003</v>
      </c>
      <c r="C4">
        <v>4.67</v>
      </c>
      <c r="D4">
        <v>4.71</v>
      </c>
      <c r="E4">
        <v>4.8099999999999996</v>
      </c>
      <c r="F4">
        <v>4.8899999999999997</v>
      </c>
      <c r="G4">
        <v>4.8499999999999996</v>
      </c>
      <c r="H4">
        <v>4.4400000000000004</v>
      </c>
      <c r="I4">
        <v>4.0999999999999996</v>
      </c>
      <c r="J4">
        <v>3.81</v>
      </c>
      <c r="K4">
        <v>3.73</v>
      </c>
      <c r="L4">
        <v>3.63</v>
      </c>
      <c r="M4">
        <v>3.82</v>
      </c>
      <c r="N4">
        <v>3.67</v>
      </c>
    </row>
    <row r="5" spans="1:14" x14ac:dyDescent="0.3">
      <c r="A5" t="s">
        <v>130</v>
      </c>
      <c r="B5">
        <v>4.59</v>
      </c>
      <c r="C5">
        <v>4.63</v>
      </c>
      <c r="D5">
        <v>4.66</v>
      </c>
      <c r="E5">
        <v>4.7699999999999996</v>
      </c>
      <c r="F5">
        <v>4.79</v>
      </c>
      <c r="G5">
        <v>4.66</v>
      </c>
      <c r="H5">
        <v>4.09</v>
      </c>
      <c r="I5">
        <v>3.75</v>
      </c>
      <c r="J5">
        <v>3.48</v>
      </c>
      <c r="K5">
        <v>3.43</v>
      </c>
      <c r="L5">
        <v>3.39</v>
      </c>
      <c r="M5">
        <v>3.67</v>
      </c>
      <c r="N5">
        <v>3.55</v>
      </c>
    </row>
  </sheetData>
  <phoneticPr fontId="20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등급별금리스프레드(20220929)</vt:lpstr>
      <vt:lpstr>Sheet1</vt:lpstr>
      <vt:lpstr>Sheet2</vt:lpstr>
      <vt:lpstr>daily-treasury-rates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Document</dc:title>
  <dc:creator>USER</dc:creator>
  <cp:lastModifiedBy>Windows 사용자</cp:lastModifiedBy>
  <dcterms:created xsi:type="dcterms:W3CDTF">2017-03-14T01:50:19Z</dcterms:created>
  <dcterms:modified xsi:type="dcterms:W3CDTF">2023-02-20T07:39:13Z</dcterms:modified>
</cp:coreProperties>
</file>