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내 드라이브\연구\(Pf. 이재영) HIFU-Adenomyosis\Result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58" i="1" l="1"/>
  <c r="AX58" i="1"/>
  <c r="AP58" i="1"/>
  <c r="AO58" i="1"/>
  <c r="AN58" i="1"/>
  <c r="AH58" i="1"/>
  <c r="AG58" i="1"/>
  <c r="AF58" i="1"/>
  <c r="AE58" i="1"/>
  <c r="AD58" i="1"/>
  <c r="M58" i="1"/>
  <c r="AP30" i="1"/>
  <c r="AO30" i="1"/>
  <c r="AN30" i="1"/>
  <c r="AH30" i="1"/>
  <c r="AG30" i="1"/>
  <c r="AF30" i="1"/>
  <c r="AE30" i="1"/>
  <c r="AD30" i="1"/>
  <c r="M30" i="1"/>
  <c r="AP28" i="1"/>
  <c r="AO28" i="1"/>
  <c r="AN28" i="1"/>
  <c r="AH28" i="1"/>
  <c r="AG28" i="1"/>
  <c r="AF28" i="1"/>
  <c r="AE28" i="1"/>
  <c r="AD28" i="1"/>
  <c r="M28" i="1"/>
  <c r="BG24" i="1"/>
  <c r="AX24" i="1"/>
  <c r="AP24" i="1"/>
  <c r="AO24" i="1"/>
  <c r="AN24" i="1"/>
  <c r="AH24" i="1"/>
  <c r="AG24" i="1"/>
  <c r="AF24" i="1"/>
  <c r="AE24" i="1"/>
  <c r="AD24" i="1"/>
  <c r="P24" i="1"/>
  <c r="M24" i="1"/>
  <c r="BG13" i="1"/>
  <c r="AX13" i="1"/>
  <c r="AP13" i="1"/>
  <c r="AO13" i="1"/>
  <c r="AN13" i="1"/>
  <c r="AH13" i="1"/>
  <c r="AG13" i="1"/>
  <c r="AF13" i="1"/>
  <c r="AE13" i="1"/>
  <c r="AD13" i="1"/>
  <c r="P13" i="1"/>
  <c r="M13" i="1"/>
  <c r="AP2" i="1"/>
  <c r="AO2" i="1"/>
  <c r="AN2" i="1"/>
  <c r="AH2" i="1"/>
  <c r="AG2" i="1"/>
  <c r="AF2" i="1"/>
  <c r="AE2" i="1"/>
  <c r="AD2" i="1"/>
  <c r="M2" i="1"/>
  <c r="BG67" i="1"/>
  <c r="AX67" i="1"/>
  <c r="AP67" i="1"/>
  <c r="AO67" i="1"/>
  <c r="AN67" i="1"/>
  <c r="AH67" i="1"/>
  <c r="AG67" i="1"/>
  <c r="AF67" i="1"/>
  <c r="AE67" i="1"/>
  <c r="AD67" i="1"/>
  <c r="M67" i="1"/>
  <c r="BG66" i="1"/>
  <c r="AX66" i="1"/>
  <c r="AP66" i="1"/>
  <c r="AO66" i="1"/>
  <c r="AN66" i="1"/>
  <c r="AH66" i="1"/>
  <c r="AG66" i="1"/>
  <c r="AF66" i="1"/>
  <c r="AE66" i="1"/>
  <c r="AD66" i="1"/>
  <c r="M66" i="1"/>
  <c r="BG65" i="1"/>
  <c r="AX65" i="1"/>
  <c r="AP65" i="1"/>
  <c r="AO65" i="1"/>
  <c r="AN65" i="1"/>
  <c r="AH65" i="1"/>
  <c r="AG65" i="1"/>
  <c r="AF65" i="1"/>
  <c r="AE65" i="1"/>
  <c r="AD65" i="1"/>
  <c r="M65" i="1"/>
  <c r="BG64" i="1"/>
  <c r="AX64" i="1"/>
  <c r="AP64" i="1"/>
  <c r="AO64" i="1"/>
  <c r="AN64" i="1"/>
  <c r="AH64" i="1"/>
  <c r="AG64" i="1"/>
  <c r="AF64" i="1"/>
  <c r="AE64" i="1"/>
  <c r="AD64" i="1"/>
  <c r="M64" i="1"/>
  <c r="BG63" i="1"/>
  <c r="AX63" i="1"/>
  <c r="AP63" i="1"/>
  <c r="AO63" i="1"/>
  <c r="AN63" i="1"/>
  <c r="AH63" i="1"/>
  <c r="AG63" i="1"/>
  <c r="AF63" i="1"/>
  <c r="AE63" i="1"/>
  <c r="AD63" i="1"/>
  <c r="M63" i="1"/>
  <c r="AP62" i="1"/>
  <c r="AO62" i="1"/>
  <c r="AN62" i="1"/>
  <c r="AH62" i="1"/>
  <c r="AG62" i="1"/>
  <c r="AF62" i="1"/>
  <c r="AE62" i="1"/>
  <c r="AD62" i="1"/>
  <c r="M62" i="1"/>
  <c r="BG61" i="1"/>
  <c r="AX61" i="1"/>
  <c r="AP61" i="1"/>
  <c r="AO61" i="1"/>
  <c r="AN61" i="1"/>
  <c r="AH61" i="1"/>
  <c r="AG61" i="1"/>
  <c r="AF61" i="1"/>
  <c r="AE61" i="1"/>
  <c r="AD61" i="1"/>
  <c r="M61" i="1"/>
  <c r="AP60" i="1"/>
  <c r="AO60" i="1"/>
  <c r="AN60" i="1"/>
  <c r="AH60" i="1"/>
  <c r="AG60" i="1"/>
  <c r="AF60" i="1"/>
  <c r="AE60" i="1"/>
  <c r="AD60" i="1"/>
  <c r="M60" i="1"/>
  <c r="BG59" i="1"/>
  <c r="AX59" i="1"/>
  <c r="AP59" i="1"/>
  <c r="AO59" i="1"/>
  <c r="AN59" i="1"/>
  <c r="AH59" i="1"/>
  <c r="AG59" i="1"/>
  <c r="AF59" i="1"/>
  <c r="AE59" i="1"/>
  <c r="AD59" i="1"/>
  <c r="M59" i="1"/>
  <c r="BG57" i="1"/>
  <c r="AX57" i="1"/>
  <c r="AP57" i="1"/>
  <c r="AO57" i="1"/>
  <c r="AN57" i="1"/>
  <c r="AH57" i="1"/>
  <c r="AG57" i="1"/>
  <c r="AF57" i="1"/>
  <c r="AE57" i="1"/>
  <c r="AD57" i="1"/>
  <c r="M57" i="1"/>
  <c r="BG56" i="1"/>
  <c r="AX56" i="1"/>
  <c r="AP56" i="1"/>
  <c r="AO56" i="1"/>
  <c r="AN56" i="1"/>
  <c r="AH56" i="1"/>
  <c r="AG56" i="1"/>
  <c r="AF56" i="1"/>
  <c r="AE56" i="1"/>
  <c r="AD56" i="1"/>
  <c r="M56" i="1"/>
  <c r="BG50" i="1"/>
  <c r="AX50" i="1"/>
  <c r="AP50" i="1"/>
  <c r="AO50" i="1"/>
  <c r="AN50" i="1"/>
  <c r="AH50" i="1"/>
  <c r="AG50" i="1"/>
  <c r="AF50" i="1"/>
  <c r="AE50" i="1"/>
  <c r="AD50" i="1"/>
  <c r="P50" i="1"/>
  <c r="M50" i="1"/>
  <c r="BG36" i="1"/>
  <c r="AX36" i="1"/>
  <c r="AP36" i="1"/>
  <c r="AO36" i="1"/>
  <c r="AN36" i="1"/>
  <c r="AH36" i="1"/>
  <c r="AG36" i="1"/>
  <c r="AF36" i="1"/>
  <c r="AE36" i="1"/>
  <c r="AD36" i="1"/>
  <c r="M36" i="1"/>
  <c r="BG33" i="1"/>
  <c r="AX33" i="1"/>
  <c r="AP33" i="1"/>
  <c r="AO33" i="1"/>
  <c r="AN33" i="1"/>
  <c r="AH33" i="1"/>
  <c r="AG33" i="1"/>
  <c r="AF33" i="1"/>
  <c r="AE33" i="1"/>
  <c r="AD33" i="1"/>
  <c r="P33" i="1"/>
  <c r="M33" i="1"/>
  <c r="BG32" i="1"/>
  <c r="AX32" i="1"/>
  <c r="AP32" i="1"/>
  <c r="AO32" i="1"/>
  <c r="AN32" i="1"/>
  <c r="AH32" i="1"/>
  <c r="AG32" i="1"/>
  <c r="AF32" i="1"/>
  <c r="AE32" i="1"/>
  <c r="AD32" i="1"/>
  <c r="M32" i="1"/>
  <c r="BG31" i="1"/>
  <c r="AX31" i="1"/>
  <c r="AP31" i="1"/>
  <c r="AO31" i="1"/>
  <c r="AN31" i="1"/>
  <c r="AH31" i="1"/>
  <c r="AG31" i="1"/>
  <c r="AF31" i="1"/>
  <c r="AE31" i="1"/>
  <c r="AD31" i="1"/>
  <c r="M31" i="1"/>
  <c r="BG26" i="1"/>
  <c r="AX26" i="1"/>
  <c r="AP26" i="1"/>
  <c r="AO26" i="1"/>
  <c r="AN26" i="1"/>
  <c r="AH26" i="1"/>
  <c r="AG26" i="1"/>
  <c r="AF26" i="1"/>
  <c r="AE26" i="1"/>
  <c r="AD26" i="1"/>
  <c r="M26" i="1"/>
  <c r="BG19" i="1"/>
  <c r="AX19" i="1"/>
  <c r="AP19" i="1"/>
  <c r="AO19" i="1"/>
  <c r="AN19" i="1"/>
  <c r="AH19" i="1"/>
  <c r="AG19" i="1"/>
  <c r="AF19" i="1"/>
  <c r="AE19" i="1"/>
  <c r="AD19" i="1"/>
  <c r="M19" i="1"/>
  <c r="BG17" i="1"/>
  <c r="AX17" i="1"/>
  <c r="AP17" i="1"/>
  <c r="AO17" i="1"/>
  <c r="AN17" i="1"/>
  <c r="AH17" i="1"/>
  <c r="AG17" i="1"/>
  <c r="AF17" i="1"/>
  <c r="AE17" i="1"/>
  <c r="AD17" i="1"/>
  <c r="M17" i="1"/>
  <c r="BG15" i="1"/>
  <c r="AX15" i="1"/>
  <c r="AP15" i="1"/>
  <c r="AO15" i="1"/>
  <c r="AN15" i="1"/>
  <c r="AH15" i="1"/>
  <c r="AG15" i="1"/>
  <c r="AF15" i="1"/>
  <c r="AE15" i="1"/>
  <c r="AD15" i="1"/>
  <c r="M15" i="1"/>
  <c r="BG12" i="1"/>
  <c r="AX12" i="1"/>
  <c r="AP12" i="1"/>
  <c r="AO12" i="1"/>
  <c r="AN12" i="1"/>
  <c r="AH12" i="1"/>
  <c r="AG12" i="1"/>
  <c r="AF12" i="1"/>
  <c r="AE12" i="1"/>
  <c r="AD12" i="1"/>
  <c r="M12" i="1"/>
  <c r="BG11" i="1"/>
  <c r="AX11" i="1"/>
  <c r="AP11" i="1"/>
  <c r="AO11" i="1"/>
  <c r="AN11" i="1"/>
  <c r="AH11" i="1"/>
  <c r="AG11" i="1"/>
  <c r="AF11" i="1"/>
  <c r="AE11" i="1"/>
  <c r="AD11" i="1"/>
  <c r="M11" i="1"/>
  <c r="BG7" i="1"/>
  <c r="AX7" i="1"/>
  <c r="AP7" i="1"/>
  <c r="AO7" i="1"/>
  <c r="AN7" i="1"/>
  <c r="AH7" i="1"/>
  <c r="AG7" i="1"/>
  <c r="AF7" i="1"/>
  <c r="AE7" i="1"/>
  <c r="AD7" i="1"/>
  <c r="M7" i="1"/>
  <c r="BG5" i="1"/>
  <c r="AX5" i="1"/>
  <c r="AP5" i="1"/>
  <c r="AO5" i="1"/>
  <c r="AN5" i="1"/>
  <c r="AH5" i="1"/>
  <c r="AG5" i="1"/>
  <c r="AF5" i="1"/>
  <c r="AE5" i="1"/>
  <c r="AD5" i="1"/>
  <c r="M5" i="1"/>
  <c r="BG53" i="1"/>
  <c r="AX53" i="1"/>
  <c r="AP53" i="1"/>
  <c r="AO53" i="1"/>
  <c r="AN53" i="1"/>
  <c r="AH53" i="1"/>
  <c r="AG53" i="1"/>
  <c r="AF53" i="1"/>
  <c r="AE53" i="1"/>
  <c r="AD53" i="1"/>
  <c r="P53" i="1"/>
  <c r="M53" i="1"/>
  <c r="BG51" i="1"/>
  <c r="AX51" i="1"/>
  <c r="AP51" i="1"/>
  <c r="AO51" i="1"/>
  <c r="AN51" i="1"/>
  <c r="AH51" i="1"/>
  <c r="AG51" i="1"/>
  <c r="AF51" i="1"/>
  <c r="AE51" i="1"/>
  <c r="AD51" i="1"/>
  <c r="P51" i="1"/>
  <c r="M51" i="1"/>
  <c r="BG8" i="1"/>
  <c r="AX8" i="1"/>
  <c r="AP8" i="1"/>
  <c r="AO8" i="1"/>
  <c r="AN8" i="1"/>
  <c r="AH8" i="1"/>
  <c r="AG8" i="1"/>
  <c r="AF8" i="1"/>
  <c r="AE8" i="1"/>
  <c r="AD8" i="1"/>
  <c r="P8" i="1"/>
  <c r="M8" i="1"/>
  <c r="AP55" i="1"/>
  <c r="AO55" i="1"/>
  <c r="AN55" i="1"/>
  <c r="AH55" i="1"/>
  <c r="AG55" i="1"/>
  <c r="AF55" i="1"/>
  <c r="AE55" i="1"/>
  <c r="AD55" i="1"/>
  <c r="M55" i="1"/>
  <c r="AP54" i="1"/>
  <c r="AO54" i="1"/>
  <c r="AN54" i="1"/>
  <c r="AH54" i="1"/>
  <c r="AG54" i="1"/>
  <c r="AF54" i="1"/>
  <c r="AE54" i="1"/>
  <c r="AD54" i="1"/>
  <c r="P54" i="1"/>
  <c r="M54" i="1"/>
  <c r="BG52" i="1"/>
  <c r="AX52" i="1"/>
  <c r="AP52" i="1"/>
  <c r="AO52" i="1"/>
  <c r="AN52" i="1"/>
  <c r="AH52" i="1"/>
  <c r="AG52" i="1"/>
  <c r="AF52" i="1"/>
  <c r="AE52" i="1"/>
  <c r="AD52" i="1"/>
  <c r="P52" i="1"/>
  <c r="M52" i="1"/>
  <c r="BG47" i="1"/>
  <c r="AX47" i="1"/>
  <c r="AP47" i="1"/>
  <c r="AO47" i="1"/>
  <c r="AN47" i="1"/>
  <c r="AH47" i="1"/>
  <c r="AG47" i="1"/>
  <c r="AF47" i="1"/>
  <c r="AE47" i="1"/>
  <c r="AD47" i="1"/>
  <c r="P47" i="1"/>
  <c r="M47" i="1"/>
  <c r="BG38" i="1"/>
  <c r="AX38" i="1"/>
  <c r="AP38" i="1"/>
  <c r="AO38" i="1"/>
  <c r="AN38" i="1"/>
  <c r="AH38" i="1"/>
  <c r="AG38" i="1"/>
  <c r="AF38" i="1"/>
  <c r="AE38" i="1"/>
  <c r="AD38" i="1"/>
  <c r="P38" i="1"/>
  <c r="M38" i="1"/>
  <c r="BG37" i="1"/>
  <c r="AX37" i="1"/>
  <c r="AP37" i="1"/>
  <c r="AO37" i="1"/>
  <c r="AN37" i="1"/>
  <c r="AH37" i="1"/>
  <c r="AG37" i="1"/>
  <c r="AF37" i="1"/>
  <c r="AE37" i="1"/>
  <c r="AD37" i="1"/>
  <c r="P37" i="1"/>
  <c r="M37" i="1"/>
  <c r="BG35" i="1"/>
  <c r="AX35" i="1"/>
  <c r="AP35" i="1"/>
  <c r="AO35" i="1"/>
  <c r="AN35" i="1"/>
  <c r="AH35" i="1"/>
  <c r="AG35" i="1"/>
  <c r="AF35" i="1"/>
  <c r="AE35" i="1"/>
  <c r="AD35" i="1"/>
  <c r="M35" i="1"/>
  <c r="BG29" i="1"/>
  <c r="AX29" i="1"/>
  <c r="AP29" i="1"/>
  <c r="AO29" i="1"/>
  <c r="AN29" i="1"/>
  <c r="AH29" i="1"/>
  <c r="AG29" i="1"/>
  <c r="AF29" i="1"/>
  <c r="AE29" i="1"/>
  <c r="AD29" i="1"/>
  <c r="P29" i="1"/>
  <c r="M29" i="1"/>
  <c r="BG27" i="1"/>
  <c r="AX27" i="1"/>
  <c r="AP27" i="1"/>
  <c r="AO27" i="1"/>
  <c r="AN27" i="1"/>
  <c r="AH27" i="1"/>
  <c r="AG27" i="1"/>
  <c r="AF27" i="1"/>
  <c r="AE27" i="1"/>
  <c r="AD27" i="1"/>
  <c r="P27" i="1"/>
  <c r="M27" i="1"/>
  <c r="BG25" i="1"/>
  <c r="AX25" i="1"/>
  <c r="AP25" i="1"/>
  <c r="AO25" i="1"/>
  <c r="AN25" i="1"/>
  <c r="AH25" i="1"/>
  <c r="AG25" i="1"/>
  <c r="AF25" i="1"/>
  <c r="AE25" i="1"/>
  <c r="AD25" i="1"/>
  <c r="P25" i="1"/>
  <c r="M25" i="1"/>
  <c r="BG21" i="1"/>
  <c r="AX21" i="1"/>
  <c r="AP21" i="1"/>
  <c r="AO21" i="1"/>
  <c r="AN21" i="1"/>
  <c r="AH21" i="1"/>
  <c r="AG21" i="1"/>
  <c r="AD21" i="1"/>
  <c r="M21" i="1"/>
  <c r="BG18" i="1"/>
  <c r="AX18" i="1"/>
  <c r="AP18" i="1"/>
  <c r="AO18" i="1"/>
  <c r="AN18" i="1"/>
  <c r="AH18" i="1"/>
  <c r="AG18" i="1"/>
  <c r="AF18" i="1"/>
  <c r="AE18" i="1"/>
  <c r="AD18" i="1"/>
  <c r="P18" i="1"/>
  <c r="M18" i="1"/>
  <c r="BG6" i="1"/>
  <c r="AX6" i="1"/>
  <c r="AP6" i="1"/>
  <c r="AO6" i="1"/>
  <c r="AN6" i="1"/>
  <c r="AH6" i="1"/>
  <c r="AG6" i="1"/>
  <c r="AF6" i="1"/>
  <c r="AE6" i="1"/>
  <c r="AD6" i="1"/>
  <c r="P6" i="1"/>
  <c r="M6" i="1"/>
  <c r="BG41" i="1"/>
  <c r="AX41" i="1"/>
  <c r="AP41" i="1"/>
  <c r="AO41" i="1"/>
  <c r="AN41" i="1"/>
  <c r="AH41" i="1"/>
  <c r="AG41" i="1"/>
  <c r="AF41" i="1"/>
  <c r="AE41" i="1"/>
  <c r="AD41" i="1"/>
  <c r="P41" i="1"/>
  <c r="M41" i="1"/>
  <c r="BG34" i="1"/>
  <c r="AX34" i="1"/>
  <c r="AP34" i="1"/>
  <c r="AO34" i="1"/>
  <c r="AN34" i="1"/>
  <c r="AH34" i="1"/>
  <c r="AG34" i="1"/>
  <c r="AF34" i="1"/>
  <c r="AE34" i="1"/>
  <c r="AD34" i="1"/>
  <c r="P34" i="1"/>
  <c r="M34" i="1"/>
  <c r="BG10" i="1"/>
  <c r="AX10" i="1"/>
  <c r="AP10" i="1"/>
  <c r="AO10" i="1"/>
  <c r="AN10" i="1"/>
  <c r="AH10" i="1"/>
  <c r="AG10" i="1"/>
  <c r="AF10" i="1"/>
  <c r="AE10" i="1"/>
  <c r="AD10" i="1"/>
  <c r="P10" i="1"/>
  <c r="M10" i="1"/>
  <c r="AP3" i="1"/>
  <c r="AO3" i="1"/>
  <c r="AN3" i="1"/>
  <c r="AH3" i="1"/>
  <c r="AG3" i="1"/>
  <c r="AF3" i="1"/>
  <c r="AE3" i="1"/>
  <c r="AD3" i="1"/>
  <c r="P3" i="1"/>
  <c r="M3" i="1"/>
  <c r="BG49" i="1"/>
  <c r="AX49" i="1"/>
  <c r="AP49" i="1"/>
  <c r="AO49" i="1"/>
  <c r="AN49" i="1"/>
  <c r="AH49" i="1"/>
  <c r="AG49" i="1"/>
  <c r="AF49" i="1"/>
  <c r="AE49" i="1"/>
  <c r="AD49" i="1"/>
  <c r="P49" i="1"/>
  <c r="M49" i="1"/>
  <c r="BG48" i="1"/>
  <c r="AX48" i="1"/>
  <c r="AP48" i="1"/>
  <c r="AO48" i="1"/>
  <c r="AN48" i="1"/>
  <c r="AH48" i="1"/>
  <c r="AG48" i="1"/>
  <c r="AF48" i="1"/>
  <c r="AE48" i="1"/>
  <c r="AD48" i="1"/>
  <c r="P48" i="1"/>
  <c r="M48" i="1"/>
  <c r="BG46" i="1"/>
  <c r="AX46" i="1"/>
  <c r="AP46" i="1"/>
  <c r="AO46" i="1"/>
  <c r="AN46" i="1"/>
  <c r="AH46" i="1"/>
  <c r="AG46" i="1"/>
  <c r="AF46" i="1"/>
  <c r="AE46" i="1"/>
  <c r="AD46" i="1"/>
  <c r="P46" i="1"/>
  <c r="M46" i="1"/>
  <c r="BG45" i="1"/>
  <c r="AX45" i="1"/>
  <c r="AP45" i="1"/>
  <c r="AO45" i="1"/>
  <c r="AN45" i="1"/>
  <c r="AH45" i="1"/>
  <c r="AG45" i="1"/>
  <c r="AF45" i="1"/>
  <c r="AE45" i="1"/>
  <c r="AD45" i="1"/>
  <c r="P45" i="1"/>
  <c r="M45" i="1"/>
  <c r="BG44" i="1"/>
  <c r="AX44" i="1"/>
  <c r="AP44" i="1"/>
  <c r="AO44" i="1"/>
  <c r="AN44" i="1"/>
  <c r="AH44" i="1"/>
  <c r="AG44" i="1"/>
  <c r="AF44" i="1"/>
  <c r="AE44" i="1"/>
  <c r="AD44" i="1"/>
  <c r="P44" i="1"/>
  <c r="M44" i="1"/>
  <c r="BG43" i="1"/>
  <c r="AX43" i="1"/>
  <c r="AP43" i="1"/>
  <c r="AO43" i="1"/>
  <c r="AN43" i="1"/>
  <c r="AH43" i="1"/>
  <c r="AG43" i="1"/>
  <c r="AF43" i="1"/>
  <c r="AE43" i="1"/>
  <c r="AD43" i="1"/>
  <c r="P43" i="1"/>
  <c r="M43" i="1"/>
  <c r="BG42" i="1"/>
  <c r="AX42" i="1"/>
  <c r="AP42" i="1"/>
  <c r="AO42" i="1"/>
  <c r="AN42" i="1"/>
  <c r="AH42" i="1"/>
  <c r="AG42" i="1"/>
  <c r="AF42" i="1"/>
  <c r="AE42" i="1"/>
  <c r="AD42" i="1"/>
  <c r="P42" i="1"/>
  <c r="M42" i="1"/>
  <c r="BG40" i="1"/>
  <c r="AX40" i="1"/>
  <c r="AP40" i="1"/>
  <c r="AO40" i="1"/>
  <c r="AN40" i="1"/>
  <c r="AH40" i="1"/>
  <c r="AG40" i="1"/>
  <c r="AF40" i="1"/>
  <c r="AE40" i="1"/>
  <c r="AD40" i="1"/>
  <c r="P40" i="1"/>
  <c r="M40" i="1"/>
  <c r="BG39" i="1"/>
  <c r="AX39" i="1"/>
  <c r="AP39" i="1"/>
  <c r="AO39" i="1"/>
  <c r="AN39" i="1"/>
  <c r="AH39" i="1"/>
  <c r="AG39" i="1"/>
  <c r="AF39" i="1"/>
  <c r="AE39" i="1"/>
  <c r="AD39" i="1"/>
  <c r="P39" i="1"/>
  <c r="M39" i="1"/>
  <c r="BG23" i="1"/>
  <c r="AX23" i="1"/>
  <c r="AP23" i="1"/>
  <c r="AO23" i="1"/>
  <c r="AN23" i="1"/>
  <c r="AH23" i="1"/>
  <c r="AG23" i="1"/>
  <c r="AF23" i="1"/>
  <c r="AE23" i="1"/>
  <c r="AD23" i="1"/>
  <c r="P23" i="1"/>
  <c r="M23" i="1"/>
  <c r="BG22" i="1"/>
  <c r="AX22" i="1"/>
  <c r="AP22" i="1"/>
  <c r="AO22" i="1"/>
  <c r="AN22" i="1"/>
  <c r="AH22" i="1"/>
  <c r="AG22" i="1"/>
  <c r="AF22" i="1"/>
  <c r="AE22" i="1"/>
  <c r="AD22" i="1"/>
  <c r="M22" i="1"/>
  <c r="BG20" i="1"/>
  <c r="AX20" i="1"/>
  <c r="AP20" i="1"/>
  <c r="AO20" i="1"/>
  <c r="AN20" i="1"/>
  <c r="AH20" i="1"/>
  <c r="AG20" i="1"/>
  <c r="AF20" i="1"/>
  <c r="AE20" i="1"/>
  <c r="AD20" i="1"/>
  <c r="P20" i="1"/>
  <c r="M20" i="1"/>
  <c r="BG16" i="1"/>
  <c r="AX16" i="1"/>
  <c r="AP16" i="1"/>
  <c r="AO16" i="1"/>
  <c r="AN16" i="1"/>
  <c r="AH16" i="1"/>
  <c r="AG16" i="1"/>
  <c r="AF16" i="1"/>
  <c r="AE16" i="1"/>
  <c r="AD16" i="1"/>
  <c r="P16" i="1"/>
  <c r="M16" i="1"/>
  <c r="BG14" i="1"/>
  <c r="AX14" i="1"/>
  <c r="AP14" i="1"/>
  <c r="AO14" i="1"/>
  <c r="AN14" i="1"/>
  <c r="AH14" i="1"/>
  <c r="AG14" i="1"/>
  <c r="AF14" i="1"/>
  <c r="AE14" i="1"/>
  <c r="AD14" i="1"/>
  <c r="P14" i="1"/>
  <c r="M14" i="1"/>
  <c r="BG9" i="1"/>
  <c r="AX9" i="1"/>
  <c r="AP9" i="1"/>
  <c r="AO9" i="1"/>
  <c r="AN9" i="1"/>
  <c r="AH9" i="1"/>
  <c r="AG9" i="1"/>
  <c r="AF9" i="1"/>
  <c r="AE9" i="1"/>
  <c r="AD9" i="1"/>
  <c r="P9" i="1"/>
  <c r="M9" i="1"/>
  <c r="BG4" i="1"/>
  <c r="AX4" i="1"/>
  <c r="AP4" i="1"/>
  <c r="AO4" i="1"/>
  <c r="AN4" i="1"/>
  <c r="AH4" i="1"/>
  <c r="AG4" i="1"/>
  <c r="AF4" i="1"/>
  <c r="AE4" i="1"/>
  <c r="AD4" i="1"/>
  <c r="P4" i="1"/>
  <c r="M4" i="1"/>
</calcChain>
</file>

<file path=xl/comments1.xml><?xml version="1.0" encoding="utf-8"?>
<comments xmlns="http://schemas.openxmlformats.org/spreadsheetml/2006/main">
  <authors>
    <author>SNUH</author>
  </authors>
  <commentList>
    <comment ref="BI1" authorId="0" shapeId="0">
      <text>
        <r>
          <rPr>
            <b/>
            <sz val="9"/>
            <color indexed="81"/>
            <rFont val="Tahoma"/>
            <family val="2"/>
          </rPr>
          <t>SNUH:</t>
        </r>
        <r>
          <rPr>
            <sz val="9"/>
            <color indexed="81"/>
            <rFont val="Tahoma"/>
            <family val="2"/>
          </rPr>
          <t xml:space="preserve">
1. Complete relief
2. Partial relief 
3. Minor relief 
4. Ineffective 
5. Excerbated pain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SNUH:</t>
        </r>
        <r>
          <rPr>
            <sz val="9"/>
            <color indexed="81"/>
            <rFont val="Tahoma"/>
            <family val="2"/>
          </rPr>
          <t xml:space="preserve">
1. Complete relief
2. Partial relief 
3. Minor relief 
4. Ineffective 
5. Excerbated pain</t>
        </r>
      </text>
    </comment>
    <comment ref="BK1" authorId="0" shapeId="0">
      <text>
        <r>
          <rPr>
            <b/>
            <sz val="9"/>
            <color indexed="81"/>
            <rFont val="Tahoma"/>
            <family val="2"/>
          </rPr>
          <t>SNUH:</t>
        </r>
        <r>
          <rPr>
            <sz val="9"/>
            <color indexed="81"/>
            <rFont val="Tahoma"/>
            <family val="2"/>
          </rPr>
          <t xml:space="preserve">
1. Complete relief
2. Partial relief 
3. Minor relief 
4. Ineffective 
5. Excerbated pain</t>
        </r>
      </text>
    </comment>
    <comment ref="BL1" authorId="0" shapeId="0">
      <text>
        <r>
          <rPr>
            <b/>
            <sz val="9"/>
            <color indexed="81"/>
            <rFont val="Tahoma"/>
            <family val="2"/>
          </rPr>
          <t>SNUH:</t>
        </r>
        <r>
          <rPr>
            <sz val="9"/>
            <color indexed="81"/>
            <rFont val="Tahoma"/>
            <family val="2"/>
          </rPr>
          <t xml:space="preserve">
1. Complete relief
2. Partial relief 
3. Minor relief 
4. Ineffective 
5. Excerbated pain</t>
        </r>
      </text>
    </comment>
  </commentList>
</comments>
</file>

<file path=xl/sharedStrings.xml><?xml version="1.0" encoding="utf-8"?>
<sst xmlns="http://schemas.openxmlformats.org/spreadsheetml/2006/main" count="218" uniqueCount="183">
  <si>
    <t>3yrFU</t>
    <phoneticPr fontId="2" type="noConversion"/>
  </si>
  <si>
    <t>ID</t>
    <phoneticPr fontId="2" type="noConversion"/>
  </si>
  <si>
    <t>Age</t>
    <phoneticPr fontId="2" type="noConversion"/>
  </si>
  <si>
    <t>BMI</t>
  </si>
  <si>
    <t>Date_Sc</t>
    <phoneticPr fontId="2" type="noConversion"/>
  </si>
  <si>
    <t>Date_HIFU</t>
    <phoneticPr fontId="2" type="noConversion"/>
  </si>
  <si>
    <t>Date_1M</t>
    <phoneticPr fontId="2" type="noConversion"/>
  </si>
  <si>
    <t>Date_3M</t>
    <phoneticPr fontId="2" type="noConversion"/>
  </si>
  <si>
    <t>Dropout</t>
    <phoneticPr fontId="2" type="noConversion"/>
  </si>
  <si>
    <t>Time_Tx</t>
    <phoneticPr fontId="2" type="noConversion"/>
  </si>
  <si>
    <t>Time_sonication</t>
    <phoneticPr fontId="2" type="noConversion"/>
  </si>
  <si>
    <t>Time_new_sonication_sec</t>
    <phoneticPr fontId="2" type="noConversion"/>
  </si>
  <si>
    <t>Time_new_sonication_min</t>
    <phoneticPr fontId="2" type="noConversion"/>
  </si>
  <si>
    <t>Watt</t>
    <phoneticPr fontId="2" type="noConversion"/>
  </si>
  <si>
    <t>Rectus Muscle Heat Injury</t>
  </si>
  <si>
    <t>C/S 여부</t>
  </si>
  <si>
    <t>Scar</t>
    <phoneticPr fontId="2" type="noConversion"/>
  </si>
  <si>
    <t>Location</t>
    <phoneticPr fontId="2" type="noConversion"/>
  </si>
  <si>
    <t>Vol_Ut_0mo</t>
  </si>
  <si>
    <t>Vol_Ut_HIFU</t>
  </si>
  <si>
    <t>Vol_Ut_1mo</t>
  </si>
  <si>
    <t>Vol_Ut_3mo</t>
  </si>
  <si>
    <t>Vol_adeno_0mo</t>
  </si>
  <si>
    <t>Vol_Adeno_HIFU</t>
  </si>
  <si>
    <t>Vol_Adeno_1mo</t>
  </si>
  <si>
    <t>Vol_Adeno_3mo</t>
  </si>
  <si>
    <t>NPV_0mo</t>
    <phoneticPr fontId="2" type="noConversion"/>
  </si>
  <si>
    <t>NPV_1mo</t>
  </si>
  <si>
    <t>NPV_3mo</t>
  </si>
  <si>
    <t>NPVR_0mo</t>
    <phoneticPr fontId="2" type="noConversion"/>
  </si>
  <si>
    <t>NPVR_1mo</t>
  </si>
  <si>
    <t>NPVR_3mo</t>
  </si>
  <si>
    <t>AVSR_1mo</t>
  </si>
  <si>
    <t>AVSR_3mo</t>
  </si>
  <si>
    <t>Interval_P</t>
  </si>
  <si>
    <t>epidural</t>
  </si>
  <si>
    <t>Parameter_group_new</t>
    <phoneticPr fontId="2" type="noConversion"/>
  </si>
  <si>
    <t>Pain_HIFU</t>
    <phoneticPr fontId="2" type="noConversion"/>
  </si>
  <si>
    <t>Willing_reTx</t>
    <phoneticPr fontId="2" type="noConversion"/>
  </si>
  <si>
    <t>Group_FAS</t>
    <phoneticPr fontId="2" type="noConversion"/>
  </si>
  <si>
    <t>Group_OneMo</t>
    <phoneticPr fontId="2" type="noConversion"/>
  </si>
  <si>
    <t>Group_PPS</t>
    <phoneticPr fontId="2" type="noConversion"/>
  </si>
  <si>
    <t>Dys_0mo</t>
    <phoneticPr fontId="2" type="noConversion"/>
  </si>
  <si>
    <t>Dys_1mo</t>
  </si>
  <si>
    <t>Dys_3mo</t>
  </si>
  <si>
    <t>Dys_12mo</t>
    <phoneticPr fontId="2" type="noConversion"/>
  </si>
  <si>
    <t>Dys_3yr</t>
    <phoneticPr fontId="2" type="noConversion"/>
  </si>
  <si>
    <t>Imp_Dys_1mo</t>
    <phoneticPr fontId="2" type="noConversion"/>
  </si>
  <si>
    <t>Imp_Dys_3mo</t>
    <phoneticPr fontId="2" type="noConversion"/>
  </si>
  <si>
    <t>Imp_Dys_12mo</t>
    <phoneticPr fontId="2" type="noConversion"/>
  </si>
  <si>
    <t>Imp_Dys_3yr</t>
    <phoneticPr fontId="2" type="noConversion"/>
  </si>
  <si>
    <t>Meno_0mo</t>
  </si>
  <si>
    <t>Meno_1mo</t>
  </si>
  <si>
    <t>Meno_3mo</t>
  </si>
  <si>
    <t>Meno_12mo</t>
    <phoneticPr fontId="2" type="noConversion"/>
  </si>
  <si>
    <t>Meno_3yr</t>
    <phoneticPr fontId="2" type="noConversion"/>
  </si>
  <si>
    <t>Imp_Meno_1mo</t>
  </si>
  <si>
    <t>Imp_Meno_3mo</t>
  </si>
  <si>
    <t>Imp_Meno_12mo</t>
    <phoneticPr fontId="2" type="noConversion"/>
  </si>
  <si>
    <t>Imp_Meno_3yr</t>
    <phoneticPr fontId="2" type="noConversion"/>
  </si>
  <si>
    <t>DII_1mo</t>
  </si>
  <si>
    <t>DII_3mo</t>
  </si>
  <si>
    <t>DII_12mo</t>
    <phoneticPr fontId="2" type="noConversion"/>
  </si>
  <si>
    <t>DII_3yr</t>
    <phoneticPr fontId="2" type="noConversion"/>
  </si>
  <si>
    <t>DII_C_1mo</t>
    <phoneticPr fontId="2" type="noConversion"/>
  </si>
  <si>
    <t>DII_C_3mo</t>
    <phoneticPr fontId="2" type="noConversion"/>
  </si>
  <si>
    <t>DII_C_12mo</t>
    <phoneticPr fontId="2" type="noConversion"/>
  </si>
  <si>
    <t>DII_C_3yr</t>
    <phoneticPr fontId="2" type="noConversion"/>
  </si>
  <si>
    <t>SF_0mo</t>
  </si>
  <si>
    <t>SF_1mo</t>
  </si>
  <si>
    <t>SF_3mo</t>
  </si>
  <si>
    <t>SF_3yr</t>
    <phoneticPr fontId="2" type="noConversion"/>
  </si>
  <si>
    <t>UFS_0mo</t>
  </si>
  <si>
    <t>UFS_1mo</t>
  </si>
  <si>
    <t>UFS_3mo</t>
  </si>
  <si>
    <t>UFS_3yr</t>
    <phoneticPr fontId="2" type="noConversion"/>
  </si>
  <si>
    <t>SSS_0mo</t>
  </si>
  <si>
    <t>SSS_1mo</t>
  </si>
  <si>
    <t>SSS_3mo</t>
  </si>
  <si>
    <t>SSS_3yr</t>
    <phoneticPr fontId="2" type="noConversion"/>
  </si>
  <si>
    <t>body and fundus</t>
  </si>
  <si>
    <t>mild</t>
  </si>
  <si>
    <t xml:space="preserve"> uterine body posterior wall 
</t>
  </si>
  <si>
    <t>2016-05-19
(2016-05-23MRI)</t>
  </si>
  <si>
    <t>2016-08-25</t>
  </si>
  <si>
    <t>fundus</t>
  </si>
  <si>
    <t xml:space="preserve">mild
</t>
  </si>
  <si>
    <t xml:space="preserve">anterior and posterior wall of the uterine body 
</t>
  </si>
  <si>
    <t>mild to moderate</t>
  </si>
  <si>
    <t>Mild to moderate</t>
  </si>
  <si>
    <t xml:space="preserve">Right lateral wall of uterine body 
</t>
  </si>
  <si>
    <t xml:space="preserve">Fundus and anterior wall of uterine body </t>
  </si>
  <si>
    <t xml:space="preserve">Anterior wall of Uterine body 
</t>
  </si>
  <si>
    <t>2016-05-17</t>
  </si>
  <si>
    <t xml:space="preserve">Posterior wall of fundus and body </t>
  </si>
  <si>
    <t>2016-02-11 
/ 2016-02-15</t>
    <phoneticPr fontId="2" type="noConversion"/>
  </si>
  <si>
    <t xml:space="preserve">posterior wall of uterine body 
</t>
  </si>
  <si>
    <t xml:space="preserve"> uterine body, posteior wall and fundus</t>
  </si>
  <si>
    <t>Focal defect at anterior uterine body wall due to heat injury. 
Moderate heat injury at lower midline abdominal wall.</t>
  </si>
  <si>
    <t xml:space="preserve">anterior wall of uterine body </t>
  </si>
  <si>
    <t xml:space="preserve">Posterior wall of uterine body </t>
  </si>
  <si>
    <t xml:space="preserve">2016-08-05
2016-08-03 </t>
  </si>
  <si>
    <t xml:space="preserve"> Post. wall, uterine body </t>
  </si>
  <si>
    <t>2016-07-14</t>
  </si>
  <si>
    <t>2016-08-17</t>
  </si>
  <si>
    <t>posterior wall of uterine body</t>
  </si>
  <si>
    <t>uterine body</t>
  </si>
  <si>
    <t xml:space="preserve">body, anterior and posterior </t>
  </si>
  <si>
    <t>fundus and body</t>
  </si>
  <si>
    <t>2016-11-11</t>
  </si>
  <si>
    <t>2016-11-16</t>
  </si>
  <si>
    <t xml:space="preserve">2016-12-16  
</t>
  </si>
  <si>
    <t>mild to mod</t>
  </si>
  <si>
    <t xml:space="preserve"> posterior wall of uterine body</t>
  </si>
  <si>
    <t>2016-09-29</t>
  </si>
  <si>
    <t>2016-10-26</t>
  </si>
  <si>
    <t xml:space="preserve">2016-12-20 </t>
  </si>
  <si>
    <t>moderate(around incision scar)</t>
  </si>
  <si>
    <t>2016-09-12</t>
  </si>
  <si>
    <t>2016-11-17</t>
  </si>
  <si>
    <t>minimal</t>
  </si>
  <si>
    <t>2016-08-22</t>
  </si>
  <si>
    <t>2016-11-01</t>
  </si>
  <si>
    <t>anterior wall of uterine fundus</t>
  </si>
  <si>
    <t>mod</t>
  </si>
  <si>
    <t>1)fundus
2) body posterior wall, left sided</t>
  </si>
  <si>
    <t>2016-10-07</t>
  </si>
  <si>
    <t xml:space="preserve">posterior wall of uterine body and fundus 
</t>
  </si>
  <si>
    <t xml:space="preserve">Rectal wall swelling and suspected transmural wall injury
</t>
  </si>
  <si>
    <t xml:space="preserve">Mod: Swelling and signal change of lower abdominal wall and lower rectus muscle - 3M : modereate degree heat injury, interval decrease in size. </t>
  </si>
  <si>
    <t>Fundus</t>
  </si>
  <si>
    <t>2016-07-14
/MRI 07-15</t>
  </si>
  <si>
    <t>2016-08-09</t>
  </si>
  <si>
    <t xml:space="preserve">anterior and posterior wall of uterine body 
</t>
  </si>
  <si>
    <t xml:space="preserve">2016-10-07
/ MRI 2016-10-10 </t>
  </si>
  <si>
    <t>anterior wall of uterine body</t>
  </si>
  <si>
    <t xml:space="preserve">Uterine body and fundus </t>
  </si>
  <si>
    <t>2017-02-13
US 2017-02-16</t>
  </si>
  <si>
    <t>Body, anterior wall</t>
  </si>
  <si>
    <t>2017-08-29</t>
  </si>
  <si>
    <t>2017-08-31</t>
  </si>
  <si>
    <t>anterior wall, body</t>
  </si>
  <si>
    <t xml:space="preserve">2017-06-07  </t>
  </si>
  <si>
    <t xml:space="preserve">2017-06-08  </t>
  </si>
  <si>
    <t>2017-07-10</t>
  </si>
  <si>
    <t>2017-09-05</t>
  </si>
  <si>
    <t>Injury</t>
  </si>
  <si>
    <t xml:space="preserve">2017-05-22 </t>
  </si>
  <si>
    <t>2017-07-18</t>
  </si>
  <si>
    <t>Anterior wall, uterine body</t>
  </si>
  <si>
    <t>Bone signal change in S2 
  : HIFU induced bone change, most likely. 
  : F/U is needed</t>
  </si>
  <si>
    <t>body right posterioi wall</t>
  </si>
  <si>
    <t>2017-06-12</t>
  </si>
  <si>
    <t>2017-06-15</t>
  </si>
  <si>
    <t>Posterior wall of uterine body and fundus</t>
  </si>
  <si>
    <t>Fundus and posterior wallof body, mainly</t>
  </si>
  <si>
    <t>Uterine body and fundus</t>
  </si>
  <si>
    <t>Anterior wall of body</t>
  </si>
  <si>
    <t>posterior wall of uterine</t>
  </si>
  <si>
    <t>pos, body</t>
  </si>
  <si>
    <t>mild heat injury, abdominal wall</t>
  </si>
  <si>
    <t xml:space="preserve"> Fundus </t>
  </si>
  <si>
    <t>ild heat accumuation around central scar and mild rectus abdominis musle heat injury - improving</t>
  </si>
  <si>
    <t>Uterine Body</t>
  </si>
  <si>
    <t>posterior wall of uterine wall</t>
  </si>
  <si>
    <t>2017-05-02</t>
  </si>
  <si>
    <t>2017-05-04</t>
  </si>
  <si>
    <t>2017-06-05</t>
  </si>
  <si>
    <t>2017-08-07</t>
  </si>
  <si>
    <t>anterior wall, uterine body</t>
  </si>
  <si>
    <t>2017-07-03/07-04</t>
  </si>
  <si>
    <t xml:space="preserve">posterior wall of uterine body </t>
  </si>
  <si>
    <t xml:space="preserve">2017-07-20 </t>
  </si>
  <si>
    <t>2017-07-31</t>
  </si>
  <si>
    <t>2017-08-03</t>
  </si>
  <si>
    <t xml:space="preserve">2017-07-31 </t>
  </si>
  <si>
    <t>fundus of the uterus</t>
  </si>
  <si>
    <t>posterior wall of body</t>
  </si>
  <si>
    <t>Anterior wall of uterine body</t>
  </si>
  <si>
    <t>body</t>
  </si>
  <si>
    <t>2017-07-06</t>
  </si>
  <si>
    <t>mild, left lower rectus muscle</t>
  </si>
  <si>
    <t>heat change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</si>
</sst>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 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76" fontId="1" fillId="3" borderId="1" xfId="0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4" borderId="1" xfId="0" applyNumberFormat="1" applyFont="1" applyFill="1" applyBorder="1" applyAlignment="1">
      <alignment horizontal="left" vertical="center" wrapText="1"/>
    </xf>
    <xf numFmtId="176" fontId="1" fillId="5" borderId="1" xfId="0" applyNumberFormat="1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176" fontId="0" fillId="0" borderId="1" xfId="0" applyNumberFormat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left" vertical="center" wrapText="1"/>
    </xf>
    <xf numFmtId="176" fontId="0" fillId="4" borderId="1" xfId="0" applyNumberFormat="1" applyFill="1" applyBorder="1" applyAlignment="1">
      <alignment horizontal="left" vertical="center" wrapText="1"/>
    </xf>
    <xf numFmtId="176" fontId="0" fillId="5" borderId="1" xfId="0" applyNumberFormat="1" applyFill="1" applyBorder="1" applyAlignment="1">
      <alignment horizontal="left" vertical="center" wrapText="1"/>
    </xf>
    <xf numFmtId="176" fontId="0" fillId="6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177" fontId="0" fillId="4" borderId="1" xfId="0" applyNumberForma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67"/>
  <sheetViews>
    <sheetView tabSelected="1" topLeftCell="A46" workbookViewId="0">
      <selection activeCell="F57" sqref="F57"/>
    </sheetView>
  </sheetViews>
  <sheetFormatPr defaultRowHeight="16.5" customHeight="1" x14ac:dyDescent="0.3"/>
  <cols>
    <col min="2" max="2" width="9.875" style="30" customWidth="1"/>
    <col min="3" max="3" width="4.5" style="30" customWidth="1"/>
    <col min="4" max="4" width="6" style="31" customWidth="1"/>
    <col min="5" max="8" width="11.125" style="32" customWidth="1"/>
    <col min="9" max="9" width="11.125" style="30" customWidth="1"/>
    <col min="10" max="12" width="9" style="30" customWidth="1"/>
    <col min="13" max="14" width="9" style="31" customWidth="1"/>
    <col min="15" max="15" width="13.5" style="30" customWidth="1"/>
    <col min="16" max="17" width="9" customWidth="1"/>
    <col min="18" max="18" width="18.75" customWidth="1"/>
    <col min="19" max="22" width="9" style="33" customWidth="1"/>
    <col min="23" max="26" width="9" style="34" customWidth="1"/>
    <col min="27" max="29" width="9" style="35" customWidth="1"/>
    <col min="30" max="32" width="9" style="36" customWidth="1"/>
    <col min="33" max="34" width="9" style="37" customWidth="1"/>
    <col min="35" max="42" width="9" style="30" customWidth="1"/>
    <col min="43" max="45" width="9" style="34" customWidth="1"/>
    <col min="46" max="47" width="9" style="34"/>
    <col min="48" max="51" width="9" style="38" customWidth="1"/>
    <col min="52" max="54" width="9" style="37" customWidth="1"/>
    <col min="55" max="56" width="9" style="37"/>
    <col min="57" max="58" width="15.25" style="39" customWidth="1"/>
    <col min="59" max="60" width="16.375" style="39" customWidth="1"/>
    <col min="61" max="62" width="9" style="36" customWidth="1"/>
    <col min="63" max="64" width="9" style="36"/>
    <col min="65" max="66" width="9" style="36" customWidth="1"/>
    <col min="67" max="68" width="9" style="36"/>
    <col min="69" max="72" width="9" style="32" customWidth="1"/>
    <col min="73" max="76" width="9" style="37" customWidth="1"/>
    <col min="77" max="80" width="9" style="34" customWidth="1"/>
  </cols>
  <sheetData>
    <row r="1" spans="1:80" ht="16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8" t="s">
        <v>26</v>
      </c>
      <c r="AB1" s="8" t="s">
        <v>27</v>
      </c>
      <c r="AC1" s="8" t="s">
        <v>28</v>
      </c>
      <c r="AD1" s="9" t="s">
        <v>29</v>
      </c>
      <c r="AE1" s="9" t="s">
        <v>30</v>
      </c>
      <c r="AF1" s="9" t="s">
        <v>31</v>
      </c>
      <c r="AG1" s="10" t="s">
        <v>32</v>
      </c>
      <c r="AH1" s="10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11" t="s">
        <v>47</v>
      </c>
      <c r="AW1" s="11" t="s">
        <v>48</v>
      </c>
      <c r="AX1" s="11" t="s">
        <v>49</v>
      </c>
      <c r="AY1" s="11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2" t="s">
        <v>56</v>
      </c>
      <c r="BF1" s="12" t="s">
        <v>57</v>
      </c>
      <c r="BG1" s="12" t="s">
        <v>58</v>
      </c>
      <c r="BH1" s="12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6" t="s">
        <v>76</v>
      </c>
      <c r="BZ1" s="6" t="s">
        <v>77</v>
      </c>
      <c r="CA1" s="6" t="s">
        <v>78</v>
      </c>
      <c r="CB1" s="6" t="s">
        <v>79</v>
      </c>
    </row>
    <row r="2" spans="1:80" ht="16.5" customHeight="1" x14ac:dyDescent="0.3">
      <c r="A2" s="13">
        <v>0</v>
      </c>
      <c r="B2" s="29">
        <v>1</v>
      </c>
      <c r="C2" s="14">
        <v>42</v>
      </c>
      <c r="D2" s="15">
        <v>18.134938511823172</v>
      </c>
      <c r="E2" s="16">
        <v>42870</v>
      </c>
      <c r="F2" s="16">
        <v>42873</v>
      </c>
      <c r="G2" s="16">
        <v>42902</v>
      </c>
      <c r="H2" s="16">
        <v>42950</v>
      </c>
      <c r="I2" s="17"/>
      <c r="J2" s="14">
        <v>125</v>
      </c>
      <c r="K2" s="14">
        <v>72</v>
      </c>
      <c r="L2" s="14">
        <v>3409</v>
      </c>
      <c r="M2" s="15">
        <f>L2/60</f>
        <v>56.81666666666667</v>
      </c>
      <c r="N2" s="15">
        <v>186.36527777777778</v>
      </c>
      <c r="O2" s="14" t="s">
        <v>182</v>
      </c>
      <c r="P2" s="14">
        <v>0</v>
      </c>
      <c r="Q2" s="14">
        <v>0</v>
      </c>
      <c r="R2" s="14" t="s">
        <v>176</v>
      </c>
      <c r="S2" s="18">
        <v>562.32959999999991</v>
      </c>
      <c r="T2" s="18">
        <v>517.24281599999995</v>
      </c>
      <c r="U2" s="18">
        <v>470.51172000000003</v>
      </c>
      <c r="V2" s="18">
        <v>424.91030400000005</v>
      </c>
      <c r="W2" s="19">
        <v>251.20735999999999</v>
      </c>
      <c r="X2" s="19">
        <v>251.20735999999999</v>
      </c>
      <c r="Y2" s="19">
        <v>244.4502</v>
      </c>
      <c r="Z2" s="19">
        <v>194.87398399999998</v>
      </c>
      <c r="AA2" s="20">
        <v>241.83519999999999</v>
      </c>
      <c r="AB2" s="20">
        <v>158.00876</v>
      </c>
      <c r="AC2" s="20">
        <v>109.03922399999999</v>
      </c>
      <c r="AD2" s="21">
        <f>AA2/X2*100</f>
        <v>96.269153897401722</v>
      </c>
      <c r="AE2" s="21">
        <f>AB2/Y2*100</f>
        <v>64.638425331621747</v>
      </c>
      <c r="AF2" s="21">
        <f>AC2/Z2*100</f>
        <v>55.953710065269668</v>
      </c>
      <c r="AG2" s="18">
        <f>(X2-Y2)/X2*100</f>
        <v>2.6898734177215187</v>
      </c>
      <c r="AH2" s="18">
        <f>(X2-Z2)/X2*100</f>
        <v>22.425049966688881</v>
      </c>
      <c r="AI2" s="14">
        <v>2</v>
      </c>
      <c r="AJ2" s="14">
        <v>1</v>
      </c>
      <c r="AK2" s="14">
        <v>2</v>
      </c>
      <c r="AL2" s="14">
        <v>3</v>
      </c>
      <c r="AM2" s="14">
        <v>4</v>
      </c>
      <c r="AN2" s="14">
        <f>1</f>
        <v>1</v>
      </c>
      <c r="AO2" s="14">
        <f>1</f>
        <v>1</v>
      </c>
      <c r="AP2" s="14">
        <f>1</f>
        <v>1</v>
      </c>
      <c r="AQ2" s="22">
        <v>5</v>
      </c>
      <c r="AR2" s="22">
        <v>5</v>
      </c>
      <c r="AS2" s="22">
        <v>3</v>
      </c>
      <c r="AT2" s="22"/>
      <c r="AU2" s="22"/>
      <c r="AV2" s="23">
        <v>0</v>
      </c>
      <c r="AW2" s="23">
        <v>1</v>
      </c>
      <c r="AX2" s="23"/>
      <c r="AY2" s="23"/>
      <c r="AZ2" s="24">
        <v>5</v>
      </c>
      <c r="BA2" s="24">
        <v>3</v>
      </c>
      <c r="BB2" s="24">
        <v>2</v>
      </c>
      <c r="BC2" s="24"/>
      <c r="BD2" s="24"/>
      <c r="BE2" s="25">
        <v>1</v>
      </c>
      <c r="BF2" s="25">
        <v>1</v>
      </c>
      <c r="BG2" s="25"/>
      <c r="BH2" s="25"/>
      <c r="BI2" s="26">
        <v>2</v>
      </c>
      <c r="BJ2" s="26">
        <v>2</v>
      </c>
      <c r="BK2" s="26"/>
      <c r="BL2" s="26"/>
      <c r="BM2" s="26">
        <v>1</v>
      </c>
      <c r="BN2" s="26">
        <v>1</v>
      </c>
      <c r="BO2" s="26"/>
      <c r="BP2" s="26"/>
      <c r="BQ2" s="27">
        <v>95</v>
      </c>
      <c r="BR2" s="27">
        <v>101</v>
      </c>
      <c r="BS2" s="27">
        <v>102</v>
      </c>
      <c r="BT2" s="27"/>
      <c r="BU2" s="24">
        <v>154</v>
      </c>
      <c r="BV2" s="24">
        <v>92</v>
      </c>
      <c r="BW2" s="24">
        <v>94</v>
      </c>
      <c r="BX2" s="24"/>
      <c r="BY2" s="22">
        <v>63</v>
      </c>
      <c r="BZ2" s="22">
        <v>66</v>
      </c>
      <c r="CA2" s="22">
        <v>41</v>
      </c>
      <c r="CB2" s="22"/>
    </row>
    <row r="3" spans="1:80" ht="16.5" customHeight="1" x14ac:dyDescent="0.3">
      <c r="A3" s="13">
        <v>0</v>
      </c>
      <c r="B3" s="14">
        <v>2</v>
      </c>
      <c r="C3" s="14">
        <v>53</v>
      </c>
      <c r="D3" s="15">
        <v>24.002140518761021</v>
      </c>
      <c r="E3" s="16">
        <v>42541</v>
      </c>
      <c r="F3" s="16">
        <v>42544</v>
      </c>
      <c r="G3" s="16">
        <v>42573</v>
      </c>
      <c r="H3" s="16">
        <v>42643</v>
      </c>
      <c r="I3" s="17"/>
      <c r="J3" s="14">
        <v>117</v>
      </c>
      <c r="K3" s="14">
        <v>76</v>
      </c>
      <c r="L3" s="14">
        <v>3220</v>
      </c>
      <c r="M3" s="15">
        <f>L3/60</f>
        <v>53.666666666666664</v>
      </c>
      <c r="N3" s="15">
        <v>145.73815789473684</v>
      </c>
      <c r="O3" s="14"/>
      <c r="P3" s="14">
        <f>0</f>
        <v>0</v>
      </c>
      <c r="Q3" s="14">
        <v>0</v>
      </c>
      <c r="R3" s="14" t="s">
        <v>106</v>
      </c>
      <c r="S3" s="18">
        <v>216.66634800000003</v>
      </c>
      <c r="T3" s="18">
        <v>241.38437400000001</v>
      </c>
      <c r="U3" s="18">
        <v>244.04226</v>
      </c>
      <c r="V3" s="18">
        <v>214.48020799999998</v>
      </c>
      <c r="W3" s="19">
        <v>33.258092999999995</v>
      </c>
      <c r="X3" s="19">
        <v>33.258092999999995</v>
      </c>
      <c r="Y3" s="19">
        <v>38.645516000000008</v>
      </c>
      <c r="Z3" s="19">
        <v>32.004462000000004</v>
      </c>
      <c r="AA3" s="20">
        <v>0</v>
      </c>
      <c r="AB3" s="20">
        <v>0</v>
      </c>
      <c r="AC3" s="20">
        <v>0</v>
      </c>
      <c r="AD3" s="21">
        <f>AA3/X3*100</f>
        <v>0</v>
      </c>
      <c r="AE3" s="21">
        <f>AB3/Y3*100</f>
        <v>0</v>
      </c>
      <c r="AF3" s="21">
        <f>AC3/Z3*100</f>
        <v>0</v>
      </c>
      <c r="AG3" s="18">
        <f>(X3-Y3)/X3*100</f>
        <v>-16.198833168215668</v>
      </c>
      <c r="AH3" s="18">
        <f>(X3-Z3)/X3*100</f>
        <v>3.7694013303769154</v>
      </c>
      <c r="AI3" s="14">
        <v>4</v>
      </c>
      <c r="AJ3" s="14">
        <v>0</v>
      </c>
      <c r="AK3" s="14">
        <v>1</v>
      </c>
      <c r="AL3" s="14">
        <v>5</v>
      </c>
      <c r="AM3" s="14">
        <v>0</v>
      </c>
      <c r="AN3" s="14">
        <f>1</f>
        <v>1</v>
      </c>
      <c r="AO3" s="14">
        <f>1</f>
        <v>1</v>
      </c>
      <c r="AP3" s="14">
        <f>1</f>
        <v>1</v>
      </c>
      <c r="AQ3" s="22">
        <v>5</v>
      </c>
      <c r="AR3" s="22">
        <v>3</v>
      </c>
      <c r="AS3" s="22">
        <v>1</v>
      </c>
      <c r="AT3" s="22"/>
      <c r="AU3" s="22"/>
      <c r="AV3" s="23">
        <v>1</v>
      </c>
      <c r="AW3" s="23">
        <v>1</v>
      </c>
      <c r="AX3" s="23"/>
      <c r="AY3" s="23"/>
      <c r="AZ3" s="24">
        <v>4</v>
      </c>
      <c r="BA3" s="24">
        <v>3</v>
      </c>
      <c r="BB3" s="24">
        <v>1</v>
      </c>
      <c r="BC3" s="24"/>
      <c r="BD3" s="24"/>
      <c r="BE3" s="25">
        <v>1</v>
      </c>
      <c r="BF3" s="25">
        <v>1</v>
      </c>
      <c r="BG3" s="25"/>
      <c r="BH3" s="25"/>
      <c r="BI3" s="26">
        <v>3</v>
      </c>
      <c r="BJ3" s="26">
        <v>1</v>
      </c>
      <c r="BK3" s="26"/>
      <c r="BL3" s="26"/>
      <c r="BM3" s="26">
        <v>1</v>
      </c>
      <c r="BN3" s="26">
        <v>1</v>
      </c>
      <c r="BO3" s="26"/>
      <c r="BP3" s="26"/>
      <c r="BQ3" s="27">
        <v>117</v>
      </c>
      <c r="BR3" s="27">
        <v>112</v>
      </c>
      <c r="BS3" s="27">
        <v>121</v>
      </c>
      <c r="BT3" s="27"/>
      <c r="BU3" s="24">
        <v>117</v>
      </c>
      <c r="BV3" s="24">
        <v>97</v>
      </c>
      <c r="BW3" s="24">
        <v>56</v>
      </c>
      <c r="BX3" s="24"/>
      <c r="BY3" s="22">
        <v>44</v>
      </c>
      <c r="BZ3" s="22">
        <v>28</v>
      </c>
      <c r="CA3" s="22">
        <v>6</v>
      </c>
      <c r="CB3" s="22"/>
    </row>
    <row r="4" spans="1:80" ht="16.5" customHeight="1" x14ac:dyDescent="0.3">
      <c r="A4" s="13">
        <v>1</v>
      </c>
      <c r="B4" s="14">
        <v>3</v>
      </c>
      <c r="C4" s="14">
        <v>45</v>
      </c>
      <c r="D4" s="15">
        <v>21.856769665421279</v>
      </c>
      <c r="E4" s="16">
        <v>42360</v>
      </c>
      <c r="F4" s="16">
        <v>42383</v>
      </c>
      <c r="G4" s="16">
        <v>42416</v>
      </c>
      <c r="H4" s="16">
        <v>42486</v>
      </c>
      <c r="I4" s="17"/>
      <c r="J4" s="14">
        <v>121</v>
      </c>
      <c r="K4" s="14">
        <v>76</v>
      </c>
      <c r="L4" s="14">
        <v>2636</v>
      </c>
      <c r="M4" s="15">
        <f>L4/60</f>
        <v>43.93333333333333</v>
      </c>
      <c r="N4" s="15">
        <v>158.60657894736846</v>
      </c>
      <c r="O4" s="14"/>
      <c r="P4" s="14">
        <f>0</f>
        <v>0</v>
      </c>
      <c r="Q4" s="14">
        <v>0</v>
      </c>
      <c r="R4" s="14" t="s">
        <v>80</v>
      </c>
      <c r="S4" s="18">
        <v>349.03346399999998</v>
      </c>
      <c r="T4" s="18">
        <v>370.878128</v>
      </c>
      <c r="U4" s="18">
        <v>329.18875200000008</v>
      </c>
      <c r="V4" s="18">
        <v>329.70076899999998</v>
      </c>
      <c r="W4" s="19">
        <v>208.42595999999998</v>
      </c>
      <c r="X4" s="19">
        <v>208.42595999999998</v>
      </c>
      <c r="Y4" s="19">
        <v>150.473376</v>
      </c>
      <c r="Z4" s="19">
        <v>151.01625000000001</v>
      </c>
      <c r="AA4" s="20">
        <v>171.25635</v>
      </c>
      <c r="AB4" s="20">
        <v>128.03039999999999</v>
      </c>
      <c r="AC4" s="20">
        <v>81.1173</v>
      </c>
      <c r="AD4" s="21">
        <f>AA4/X4*100</f>
        <v>82.166516109605553</v>
      </c>
      <c r="AE4" s="21">
        <f>AB4/Y4*100</f>
        <v>85.085085085085083</v>
      </c>
      <c r="AF4" s="21">
        <f>AC4/Z4*100</f>
        <v>53.714285714285715</v>
      </c>
      <c r="AG4" s="18">
        <f>(X4-Y4)/X4*100</f>
        <v>27.804878048780481</v>
      </c>
      <c r="AH4" s="18">
        <f>(X4-Z4)/X4*100</f>
        <v>27.544414333032201</v>
      </c>
      <c r="AI4" s="14">
        <v>4</v>
      </c>
      <c r="AJ4" s="14">
        <v>0</v>
      </c>
      <c r="AK4" s="14">
        <v>1</v>
      </c>
      <c r="AL4" s="14">
        <v>4</v>
      </c>
      <c r="AM4" s="14">
        <v>3</v>
      </c>
      <c r="AN4" s="14">
        <f>1</f>
        <v>1</v>
      </c>
      <c r="AO4" s="14">
        <f>1</f>
        <v>1</v>
      </c>
      <c r="AP4" s="14">
        <f>1</f>
        <v>1</v>
      </c>
      <c r="AQ4" s="22">
        <v>4</v>
      </c>
      <c r="AR4" s="22">
        <v>1</v>
      </c>
      <c r="AS4" s="22">
        <v>1</v>
      </c>
      <c r="AT4" s="22">
        <v>2</v>
      </c>
      <c r="AU4" s="22">
        <v>4</v>
      </c>
      <c r="AV4" s="23">
        <v>1</v>
      </c>
      <c r="AW4" s="23">
        <v>1</v>
      </c>
      <c r="AX4" s="23">
        <f>IF(AQ4-AT4&gt;0,1,0)</f>
        <v>1</v>
      </c>
      <c r="AY4" s="23">
        <v>0</v>
      </c>
      <c r="AZ4" s="24">
        <v>4</v>
      </c>
      <c r="BA4" s="24">
        <v>3</v>
      </c>
      <c r="BB4" s="24">
        <v>2</v>
      </c>
      <c r="BC4" s="24">
        <v>2</v>
      </c>
      <c r="BD4" s="24">
        <v>4</v>
      </c>
      <c r="BE4" s="25">
        <v>1</v>
      </c>
      <c r="BF4" s="25">
        <v>1</v>
      </c>
      <c r="BG4" s="25">
        <f>IF(AZ4-BC4&gt;0,1,0)</f>
        <v>1</v>
      </c>
      <c r="BH4" s="25">
        <v>0</v>
      </c>
      <c r="BI4" s="26">
        <v>1</v>
      </c>
      <c r="BJ4" s="26">
        <v>1</v>
      </c>
      <c r="BK4" s="26">
        <v>2</v>
      </c>
      <c r="BL4" s="26">
        <v>4</v>
      </c>
      <c r="BM4" s="26">
        <v>1</v>
      </c>
      <c r="BN4" s="26">
        <v>1</v>
      </c>
      <c r="BO4" s="26">
        <v>1</v>
      </c>
      <c r="BP4" s="26">
        <v>0</v>
      </c>
      <c r="BQ4" s="27">
        <v>118</v>
      </c>
      <c r="BR4" s="27">
        <v>125</v>
      </c>
      <c r="BS4" s="27">
        <v>124</v>
      </c>
      <c r="BT4" s="27">
        <v>122</v>
      </c>
      <c r="BU4" s="24">
        <v>111</v>
      </c>
      <c r="BV4" s="24">
        <v>57</v>
      </c>
      <c r="BW4" s="24">
        <v>63</v>
      </c>
      <c r="BX4" s="24">
        <v>101</v>
      </c>
      <c r="BY4" s="22">
        <v>63</v>
      </c>
      <c r="BZ4" s="22">
        <v>34</v>
      </c>
      <c r="CA4" s="22">
        <v>22</v>
      </c>
      <c r="CB4" s="28">
        <v>56.25</v>
      </c>
    </row>
    <row r="5" spans="1:80" ht="16.5" customHeight="1" x14ac:dyDescent="0.3">
      <c r="A5" s="13">
        <v>1</v>
      </c>
      <c r="B5" s="14">
        <v>4</v>
      </c>
      <c r="C5" s="14">
        <v>47</v>
      </c>
      <c r="D5" s="15">
        <v>20.424441221658125</v>
      </c>
      <c r="E5" s="16" t="s">
        <v>137</v>
      </c>
      <c r="F5" s="16">
        <v>42782</v>
      </c>
      <c r="G5" s="16">
        <v>42815</v>
      </c>
      <c r="H5" s="16">
        <v>42871</v>
      </c>
      <c r="I5" s="17"/>
      <c r="J5" s="14">
        <v>135</v>
      </c>
      <c r="K5" s="14">
        <v>81</v>
      </c>
      <c r="L5" s="14">
        <v>3584</v>
      </c>
      <c r="M5" s="15">
        <f>L5/60</f>
        <v>59.733333333333334</v>
      </c>
      <c r="N5" s="15">
        <v>113.1358024691358</v>
      </c>
      <c r="O5" s="14"/>
      <c r="P5" s="14">
        <v>1</v>
      </c>
      <c r="Q5" s="14">
        <v>1</v>
      </c>
      <c r="R5" s="14" t="s">
        <v>138</v>
      </c>
      <c r="S5" s="18">
        <v>310.59924000000001</v>
      </c>
      <c r="T5" s="18">
        <v>334.97679299999999</v>
      </c>
      <c r="U5" s="18">
        <v>339.24290400000001</v>
      </c>
      <c r="V5" s="18">
        <v>269.14835200000005</v>
      </c>
      <c r="W5" s="19">
        <v>60.098976</v>
      </c>
      <c r="X5" s="20">
        <v>76.658725000000004</v>
      </c>
      <c r="Y5" s="19">
        <v>85.165320000000008</v>
      </c>
      <c r="Z5" s="19">
        <v>39.35575</v>
      </c>
      <c r="AA5" s="19">
        <v>60.098976</v>
      </c>
      <c r="AB5" s="20">
        <v>60.626160000000006</v>
      </c>
      <c r="AC5" s="20">
        <v>25.997284000000001</v>
      </c>
      <c r="AD5" s="21">
        <f>AA5/X5*100</f>
        <v>78.398089715162882</v>
      </c>
      <c r="AE5" s="21">
        <f>AB5/Y5*100</f>
        <v>71.186440677966104</v>
      </c>
      <c r="AF5" s="21">
        <f>AC5/Z5*100</f>
        <v>66.057142857142864</v>
      </c>
      <c r="AG5" s="18">
        <f>(X5-Y5)/X5*100</f>
        <v>-11.096708169878907</v>
      </c>
      <c r="AH5" s="18">
        <f>(X5-Z5)/X5*100</f>
        <v>48.661095002558419</v>
      </c>
      <c r="AI5" s="14">
        <v>2</v>
      </c>
      <c r="AJ5" s="14">
        <v>1</v>
      </c>
      <c r="AK5" s="14">
        <v>2</v>
      </c>
      <c r="AL5" s="14">
        <v>2</v>
      </c>
      <c r="AM5" s="14">
        <v>5</v>
      </c>
      <c r="AN5" s="14">
        <f>1</f>
        <v>1</v>
      </c>
      <c r="AO5" s="14">
        <f>1</f>
        <v>1</v>
      </c>
      <c r="AP5" s="14">
        <f>1</f>
        <v>1</v>
      </c>
      <c r="AQ5" s="22">
        <v>4</v>
      </c>
      <c r="AR5" s="22">
        <v>1</v>
      </c>
      <c r="AS5" s="22">
        <v>2</v>
      </c>
      <c r="AT5" s="22">
        <v>4</v>
      </c>
      <c r="AU5" s="22">
        <v>2</v>
      </c>
      <c r="AV5" s="23">
        <v>1</v>
      </c>
      <c r="AW5" s="23">
        <v>1</v>
      </c>
      <c r="AX5" s="23">
        <f>IF(AQ5-AT5&gt;0,1,0)</f>
        <v>0</v>
      </c>
      <c r="AY5" s="23">
        <v>1</v>
      </c>
      <c r="AZ5" s="24">
        <v>3</v>
      </c>
      <c r="BA5" s="24">
        <v>1</v>
      </c>
      <c r="BB5" s="24">
        <v>2</v>
      </c>
      <c r="BC5" s="24">
        <v>1</v>
      </c>
      <c r="BD5" s="24">
        <v>3</v>
      </c>
      <c r="BE5" s="25">
        <v>1</v>
      </c>
      <c r="BF5" s="25">
        <v>1</v>
      </c>
      <c r="BG5" s="25">
        <f>IF(AZ5-BC5&gt;0,1,0)</f>
        <v>1</v>
      </c>
      <c r="BH5" s="25">
        <v>0</v>
      </c>
      <c r="BI5" s="26">
        <v>2</v>
      </c>
      <c r="BJ5" s="26">
        <v>2</v>
      </c>
      <c r="BK5" s="26">
        <v>3</v>
      </c>
      <c r="BL5" s="26">
        <v>2</v>
      </c>
      <c r="BM5" s="26">
        <v>1</v>
      </c>
      <c r="BN5" s="26">
        <v>1</v>
      </c>
      <c r="BO5" s="26">
        <v>1</v>
      </c>
      <c r="BP5" s="26">
        <v>1</v>
      </c>
      <c r="BQ5" s="27">
        <v>123</v>
      </c>
      <c r="BR5" s="27">
        <v>123</v>
      </c>
      <c r="BS5" s="27">
        <v>118</v>
      </c>
      <c r="BT5" s="27">
        <v>113</v>
      </c>
      <c r="BU5" s="24">
        <v>74</v>
      </c>
      <c r="BV5" s="24">
        <v>63</v>
      </c>
      <c r="BW5" s="24">
        <v>56</v>
      </c>
      <c r="BX5" s="24">
        <v>93</v>
      </c>
      <c r="BY5" s="22">
        <v>41</v>
      </c>
      <c r="BZ5" s="22">
        <v>50</v>
      </c>
      <c r="CA5" s="22">
        <v>47</v>
      </c>
      <c r="CB5" s="28">
        <v>46.875</v>
      </c>
    </row>
    <row r="6" spans="1:80" ht="16.5" customHeight="1" x14ac:dyDescent="0.3">
      <c r="A6" s="13">
        <v>1</v>
      </c>
      <c r="B6" s="14">
        <v>5</v>
      </c>
      <c r="C6" s="14">
        <v>50</v>
      </c>
      <c r="D6" s="15">
        <v>20.832529609197177</v>
      </c>
      <c r="E6" s="16" t="s">
        <v>109</v>
      </c>
      <c r="F6" s="16" t="s">
        <v>110</v>
      </c>
      <c r="G6" s="16" t="s">
        <v>111</v>
      </c>
      <c r="H6" s="16">
        <v>42780</v>
      </c>
      <c r="I6" s="17"/>
      <c r="J6" s="14">
        <v>201</v>
      </c>
      <c r="K6" s="14">
        <v>110</v>
      </c>
      <c r="L6" s="14">
        <v>4756</v>
      </c>
      <c r="M6" s="15">
        <f>L6/60</f>
        <v>79.266666666666666</v>
      </c>
      <c r="N6" s="15">
        <v>163.46999999999997</v>
      </c>
      <c r="O6" s="14"/>
      <c r="P6" s="14">
        <f>0</f>
        <v>0</v>
      </c>
      <c r="Q6" s="14">
        <v>0</v>
      </c>
      <c r="R6" s="14" t="s">
        <v>100</v>
      </c>
      <c r="S6" s="18">
        <v>311.82933600000001</v>
      </c>
      <c r="T6" s="18">
        <v>289.06523800000002</v>
      </c>
      <c r="U6" s="18">
        <v>286.18559999999997</v>
      </c>
      <c r="V6" s="18">
        <v>292.31097599999998</v>
      </c>
      <c r="W6" s="19">
        <v>6.7571599999999998</v>
      </c>
      <c r="X6" s="19">
        <v>6.7571599999999998</v>
      </c>
      <c r="Y6" s="19">
        <v>3.8142389999999997</v>
      </c>
      <c r="Z6" s="19">
        <v>2.4968020000000002</v>
      </c>
      <c r="AA6" s="20">
        <v>0.89746800000000015</v>
      </c>
      <c r="AB6" s="20">
        <v>0.87863999999999998</v>
      </c>
      <c r="AC6" s="20">
        <v>0.12551999999999999</v>
      </c>
      <c r="AD6" s="21">
        <f>AA6/X6*100</f>
        <v>13.281733746130033</v>
      </c>
      <c r="AE6" s="21">
        <f>AB6/Y6*100</f>
        <v>23.035787741670095</v>
      </c>
      <c r="AF6" s="21">
        <f>AC6/Z6*100</f>
        <v>5.0272308336824461</v>
      </c>
      <c r="AG6" s="18">
        <f>(X6-Y6)/X6*100</f>
        <v>43.55263157894737</v>
      </c>
      <c r="AH6" s="18">
        <f>(X6-Z6)/X6*100</f>
        <v>63.049535603715171</v>
      </c>
      <c r="AI6" s="14">
        <v>2</v>
      </c>
      <c r="AJ6" s="14">
        <v>0</v>
      </c>
      <c r="AK6" s="14">
        <v>2</v>
      </c>
      <c r="AL6" s="14">
        <v>3</v>
      </c>
      <c r="AM6" s="14">
        <v>5</v>
      </c>
      <c r="AN6" s="14">
        <f>1</f>
        <v>1</v>
      </c>
      <c r="AO6" s="14">
        <f>1</f>
        <v>1</v>
      </c>
      <c r="AP6" s="14">
        <f>1</f>
        <v>1</v>
      </c>
      <c r="AQ6" s="22">
        <v>4</v>
      </c>
      <c r="AR6" s="22">
        <v>2</v>
      </c>
      <c r="AS6" s="22">
        <v>2</v>
      </c>
      <c r="AT6" s="22">
        <v>1</v>
      </c>
      <c r="AU6" s="22">
        <v>1</v>
      </c>
      <c r="AV6" s="23">
        <v>1</v>
      </c>
      <c r="AW6" s="23">
        <v>1</v>
      </c>
      <c r="AX6" s="23">
        <f>IF(AQ6-AT6&gt;0,1,0)</f>
        <v>1</v>
      </c>
      <c r="AY6" s="23">
        <v>1</v>
      </c>
      <c r="AZ6" s="24">
        <v>4</v>
      </c>
      <c r="BA6" s="24">
        <v>1</v>
      </c>
      <c r="BB6" s="24">
        <v>2</v>
      </c>
      <c r="BC6" s="24">
        <v>1</v>
      </c>
      <c r="BD6" s="24">
        <v>2</v>
      </c>
      <c r="BE6" s="25">
        <v>1</v>
      </c>
      <c r="BF6" s="25">
        <v>1</v>
      </c>
      <c r="BG6" s="25">
        <f>IF(AZ6-BC6&gt;0,1,0)</f>
        <v>1</v>
      </c>
      <c r="BH6" s="25">
        <v>1</v>
      </c>
      <c r="BI6" s="26">
        <v>2</v>
      </c>
      <c r="BJ6" s="26">
        <v>2</v>
      </c>
      <c r="BK6" s="26">
        <v>1</v>
      </c>
      <c r="BL6" s="26">
        <v>1</v>
      </c>
      <c r="BM6" s="26">
        <v>1</v>
      </c>
      <c r="BN6" s="26">
        <v>1</v>
      </c>
      <c r="BO6" s="26">
        <v>1</v>
      </c>
      <c r="BP6" s="26">
        <v>1</v>
      </c>
      <c r="BQ6" s="27">
        <v>100</v>
      </c>
      <c r="BR6" s="27">
        <v>116</v>
      </c>
      <c r="BS6" s="27">
        <v>118</v>
      </c>
      <c r="BT6" s="27">
        <v>118</v>
      </c>
      <c r="BU6" s="24">
        <v>127</v>
      </c>
      <c r="BV6" s="24">
        <v>63</v>
      </c>
      <c r="BW6" s="24">
        <v>50</v>
      </c>
      <c r="BX6" s="24">
        <v>50</v>
      </c>
      <c r="BY6" s="22">
        <v>66</v>
      </c>
      <c r="BZ6" s="22">
        <v>25</v>
      </c>
      <c r="CA6" s="22">
        <v>25</v>
      </c>
      <c r="CB6" s="28">
        <v>12.5</v>
      </c>
    </row>
    <row r="7" spans="1:80" ht="16.5" customHeight="1" x14ac:dyDescent="0.3">
      <c r="A7" s="13">
        <v>1</v>
      </c>
      <c r="B7" s="14">
        <v>6</v>
      </c>
      <c r="C7" s="14">
        <v>50</v>
      </c>
      <c r="D7" s="15">
        <v>21.048047612135289</v>
      </c>
      <c r="E7" s="16" t="s">
        <v>139</v>
      </c>
      <c r="F7" s="16" t="s">
        <v>140</v>
      </c>
      <c r="G7" s="16">
        <v>43006</v>
      </c>
      <c r="H7" s="16">
        <v>43074</v>
      </c>
      <c r="I7" s="17"/>
      <c r="J7" s="14">
        <v>85</v>
      </c>
      <c r="K7" s="14">
        <v>64</v>
      </c>
      <c r="L7" s="14">
        <v>2751</v>
      </c>
      <c r="M7" s="15">
        <f>L7/60</f>
        <v>45.85</v>
      </c>
      <c r="N7" s="15">
        <v>215.28281250000003</v>
      </c>
      <c r="O7" s="14"/>
      <c r="P7" s="14">
        <v>0</v>
      </c>
      <c r="Q7" s="14">
        <v>0</v>
      </c>
      <c r="R7" s="14" t="s">
        <v>105</v>
      </c>
      <c r="S7" s="18">
        <v>182.86695000000003</v>
      </c>
      <c r="T7" s="18">
        <v>168.73235199999999</v>
      </c>
      <c r="U7" s="18">
        <v>159.43655000000001</v>
      </c>
      <c r="V7" s="18">
        <v>140.83344</v>
      </c>
      <c r="W7" s="19">
        <v>60.814440000000005</v>
      </c>
      <c r="X7" s="19">
        <v>60.814440000000005</v>
      </c>
      <c r="Y7" s="19">
        <v>20.083200000000005</v>
      </c>
      <c r="Z7" s="19">
        <v>11.993435999999999</v>
      </c>
      <c r="AA7" s="20">
        <v>35.246016000000004</v>
      </c>
      <c r="AB7" s="20">
        <v>19.330080000000002</v>
      </c>
      <c r="AC7" s="20">
        <v>8.284320000000001</v>
      </c>
      <c r="AD7" s="21">
        <f>AA7/X7*100</f>
        <v>57.956656346749227</v>
      </c>
      <c r="AE7" s="21">
        <f>AB7/Y7*100</f>
        <v>96.249999999999986</v>
      </c>
      <c r="AF7" s="21">
        <f>AC7/Z7*100</f>
        <v>69.073783359497654</v>
      </c>
      <c r="AG7" s="18">
        <f>(X7-Y7)/X7*100</f>
        <v>66.976264189886464</v>
      </c>
      <c r="AH7" s="18">
        <f>(X7-Z7)/X7*100</f>
        <v>80.278637770897831</v>
      </c>
      <c r="AI7" s="14">
        <v>2</v>
      </c>
      <c r="AJ7" s="14">
        <v>1</v>
      </c>
      <c r="AK7" s="14">
        <v>2</v>
      </c>
      <c r="AL7" s="14">
        <v>5</v>
      </c>
      <c r="AM7" s="14">
        <v>5</v>
      </c>
      <c r="AN7" s="14">
        <f>1</f>
        <v>1</v>
      </c>
      <c r="AO7" s="14">
        <f>1</f>
        <v>1</v>
      </c>
      <c r="AP7" s="14">
        <f>1</f>
        <v>1</v>
      </c>
      <c r="AQ7" s="22">
        <v>4</v>
      </c>
      <c r="AR7" s="22">
        <v>1</v>
      </c>
      <c r="AS7" s="22">
        <v>1</v>
      </c>
      <c r="AT7" s="22">
        <v>1</v>
      </c>
      <c r="AU7" s="22"/>
      <c r="AV7" s="23">
        <v>1</v>
      </c>
      <c r="AW7" s="23">
        <v>1</v>
      </c>
      <c r="AX7" s="23">
        <f>IF(AQ7-AT7&gt;0,1,0)</f>
        <v>1</v>
      </c>
      <c r="AY7" s="23"/>
      <c r="AZ7" s="24">
        <v>5</v>
      </c>
      <c r="BA7" s="24">
        <v>1</v>
      </c>
      <c r="BB7" s="24">
        <v>1</v>
      </c>
      <c r="BC7" s="24">
        <v>1</v>
      </c>
      <c r="BD7" s="24"/>
      <c r="BE7" s="25">
        <v>1</v>
      </c>
      <c r="BF7" s="25">
        <v>1</v>
      </c>
      <c r="BG7" s="25">
        <f>IF(AZ7-BC7&gt;0,1,0)</f>
        <v>1</v>
      </c>
      <c r="BH7" s="25"/>
      <c r="BI7" s="26">
        <v>1</v>
      </c>
      <c r="BJ7" s="26">
        <v>1</v>
      </c>
      <c r="BK7" s="26">
        <v>1</v>
      </c>
      <c r="BL7" s="26"/>
      <c r="BM7" s="26">
        <v>1</v>
      </c>
      <c r="BN7" s="26">
        <v>1</v>
      </c>
      <c r="BO7" s="26">
        <v>1</v>
      </c>
      <c r="BP7" s="26"/>
      <c r="BQ7" s="27">
        <v>95</v>
      </c>
      <c r="BR7" s="27">
        <v>124</v>
      </c>
      <c r="BS7" s="27">
        <v>122</v>
      </c>
      <c r="BT7" s="27">
        <v>119</v>
      </c>
      <c r="BU7" s="24">
        <v>130</v>
      </c>
      <c r="BV7" s="24">
        <v>91</v>
      </c>
      <c r="BW7" s="24">
        <v>53</v>
      </c>
      <c r="BX7" s="24">
        <v>52</v>
      </c>
      <c r="BY7" s="22">
        <v>50</v>
      </c>
      <c r="BZ7" s="22">
        <v>16</v>
      </c>
      <c r="CA7" s="22">
        <v>16</v>
      </c>
      <c r="CB7" s="28">
        <v>25</v>
      </c>
    </row>
    <row r="8" spans="1:80" ht="16.5" customHeight="1" x14ac:dyDescent="0.3">
      <c r="A8" s="13">
        <v>0</v>
      </c>
      <c r="B8" s="14">
        <v>7</v>
      </c>
      <c r="C8" s="14">
        <v>46</v>
      </c>
      <c r="D8" s="15">
        <v>25.9765625</v>
      </c>
      <c r="E8" s="16">
        <v>42549</v>
      </c>
      <c r="F8" s="16" t="s">
        <v>131</v>
      </c>
      <c r="G8" s="16" t="s">
        <v>132</v>
      </c>
      <c r="H8" s="16">
        <v>42660</v>
      </c>
      <c r="I8" s="17"/>
      <c r="J8" s="14">
        <v>86</v>
      </c>
      <c r="K8" s="14">
        <v>70</v>
      </c>
      <c r="L8" s="14">
        <v>2009</v>
      </c>
      <c r="M8" s="15">
        <f>L8/60</f>
        <v>33.483333333333334</v>
      </c>
      <c r="N8" s="15">
        <v>266.31142857142856</v>
      </c>
      <c r="O8" s="14" t="s">
        <v>81</v>
      </c>
      <c r="P8" s="14">
        <f>0</f>
        <v>0</v>
      </c>
      <c r="Q8" s="14">
        <v>0</v>
      </c>
      <c r="R8" s="14" t="s">
        <v>133</v>
      </c>
      <c r="S8" s="18">
        <v>899.98363000000006</v>
      </c>
      <c r="T8" s="18">
        <v>999.21503500000006</v>
      </c>
      <c r="U8" s="18">
        <v>795.35748000000001</v>
      </c>
      <c r="V8" s="18">
        <v>633.93876</v>
      </c>
      <c r="W8" s="19">
        <v>550.71900000000005</v>
      </c>
      <c r="X8" s="19">
        <v>550.71900000000005</v>
      </c>
      <c r="Y8" s="20">
        <v>384.30144599999994</v>
      </c>
      <c r="Z8" s="19">
        <v>201.62696</v>
      </c>
      <c r="AA8" s="20">
        <v>339.50649599999997</v>
      </c>
      <c r="AB8" s="19">
        <v>342.56081600000005</v>
      </c>
      <c r="AC8" s="20">
        <v>167.61836199999999</v>
      </c>
      <c r="AD8" s="21">
        <f>AA8/X8*100</f>
        <v>61.647863247863235</v>
      </c>
      <c r="AE8" s="21">
        <f>AB8/Y8*100</f>
        <v>89.138570662573073</v>
      </c>
      <c r="AF8" s="21">
        <f>AC8/Z8*100</f>
        <v>83.132911392405063</v>
      </c>
      <c r="AG8" s="18">
        <f>(X8-Y8)/X8*100</f>
        <v>30.218233618233636</v>
      </c>
      <c r="AH8" s="18">
        <f>(X8-Z8)/X8*100</f>
        <v>63.388414055080723</v>
      </c>
      <c r="AI8" s="14">
        <v>2</v>
      </c>
      <c r="AJ8" s="14">
        <v>0</v>
      </c>
      <c r="AK8" s="14">
        <v>2</v>
      </c>
      <c r="AL8" s="14">
        <v>5</v>
      </c>
      <c r="AM8" s="14">
        <v>0</v>
      </c>
      <c r="AN8" s="14">
        <f>1</f>
        <v>1</v>
      </c>
      <c r="AO8" s="14">
        <f>1</f>
        <v>1</v>
      </c>
      <c r="AP8" s="14">
        <f>1</f>
        <v>1</v>
      </c>
      <c r="AQ8" s="22">
        <v>5</v>
      </c>
      <c r="AR8" s="22">
        <v>3</v>
      </c>
      <c r="AS8" s="22">
        <v>2</v>
      </c>
      <c r="AT8" s="22">
        <v>1</v>
      </c>
      <c r="AU8" s="22"/>
      <c r="AV8" s="23">
        <v>1</v>
      </c>
      <c r="AW8" s="23">
        <v>1</v>
      </c>
      <c r="AX8" s="23">
        <f>IF(AQ8-AT8&gt;0,1,0)</f>
        <v>1</v>
      </c>
      <c r="AY8" s="23"/>
      <c r="AZ8" s="24">
        <v>5</v>
      </c>
      <c r="BA8" s="24">
        <v>3</v>
      </c>
      <c r="BB8" s="24">
        <v>1</v>
      </c>
      <c r="BC8" s="24">
        <v>1</v>
      </c>
      <c r="BD8" s="24"/>
      <c r="BE8" s="25">
        <v>1</v>
      </c>
      <c r="BF8" s="25">
        <v>1</v>
      </c>
      <c r="BG8" s="25">
        <f>IF(AZ8-BC8&gt;0,1,0)</f>
        <v>1</v>
      </c>
      <c r="BH8" s="25"/>
      <c r="BI8" s="26">
        <v>3</v>
      </c>
      <c r="BJ8" s="26">
        <v>1</v>
      </c>
      <c r="BK8" s="26">
        <v>1</v>
      </c>
      <c r="BL8" s="26"/>
      <c r="BM8" s="26">
        <v>1</v>
      </c>
      <c r="BN8" s="26">
        <v>1</v>
      </c>
      <c r="BO8" s="26">
        <v>1</v>
      </c>
      <c r="BP8" s="26"/>
      <c r="BQ8" s="27">
        <v>116</v>
      </c>
      <c r="BR8" s="27">
        <v>117</v>
      </c>
      <c r="BS8" s="27">
        <v>118</v>
      </c>
      <c r="BT8" s="27"/>
      <c r="BU8" s="24">
        <v>93</v>
      </c>
      <c r="BV8" s="24">
        <v>84</v>
      </c>
      <c r="BW8" s="24">
        <v>50</v>
      </c>
      <c r="BX8" s="24"/>
      <c r="BY8" s="22">
        <v>41</v>
      </c>
      <c r="BZ8" s="22">
        <v>44</v>
      </c>
      <c r="CA8" s="22">
        <v>13</v>
      </c>
      <c r="CB8" s="22"/>
    </row>
    <row r="9" spans="1:80" ht="16.5" customHeight="1" x14ac:dyDescent="0.3">
      <c r="A9" s="13">
        <v>1</v>
      </c>
      <c r="B9" s="14">
        <v>8</v>
      </c>
      <c r="C9" s="14">
        <v>41</v>
      </c>
      <c r="D9" s="15">
        <v>21.806226516371446</v>
      </c>
      <c r="E9" s="16">
        <v>42542</v>
      </c>
      <c r="F9" s="16">
        <v>42544</v>
      </c>
      <c r="G9" s="16">
        <v>42573</v>
      </c>
      <c r="H9" s="16">
        <v>42642</v>
      </c>
      <c r="I9" s="17"/>
      <c r="J9" s="14">
        <v>133</v>
      </c>
      <c r="K9" s="14">
        <v>67</v>
      </c>
      <c r="L9" s="14">
        <v>3122</v>
      </c>
      <c r="M9" s="15">
        <f>L9/60</f>
        <v>52.033333333333331</v>
      </c>
      <c r="N9" s="15">
        <v>182.47313432835821</v>
      </c>
      <c r="O9" s="14" t="s">
        <v>81</v>
      </c>
      <c r="P9" s="14">
        <f>0</f>
        <v>0</v>
      </c>
      <c r="Q9" s="14">
        <v>0</v>
      </c>
      <c r="R9" s="14" t="s">
        <v>82</v>
      </c>
      <c r="S9" s="18">
        <v>184.93279999999999</v>
      </c>
      <c r="T9" s="18">
        <v>204.35911199999998</v>
      </c>
      <c r="U9" s="18">
        <v>167.776308</v>
      </c>
      <c r="V9" s="18">
        <v>163.08813599999999</v>
      </c>
      <c r="W9" s="19">
        <v>52.111720000000005</v>
      </c>
      <c r="X9" s="19">
        <v>52.111720000000005</v>
      </c>
      <c r="Y9" s="19">
        <v>42.843114000000007</v>
      </c>
      <c r="Z9" s="19">
        <v>34.823431999999997</v>
      </c>
      <c r="AA9" s="20">
        <v>17.338496000000003</v>
      </c>
      <c r="AB9" s="20">
        <v>19.581119999999999</v>
      </c>
      <c r="AC9" s="20">
        <v>5.23</v>
      </c>
      <c r="AD9" s="21">
        <f>AA9/X9*100</f>
        <v>33.271778402248096</v>
      </c>
      <c r="AE9" s="21">
        <f>AB9/Y9*100</f>
        <v>45.704240826192034</v>
      </c>
      <c r="AF9" s="21">
        <f>AC9/Z9*100</f>
        <v>15.01862309263487</v>
      </c>
      <c r="AG9" s="18">
        <f>(X9-Y9)/X9*100</f>
        <v>17.786029706944998</v>
      </c>
      <c r="AH9" s="18">
        <f>(X9-Z9)/X9*100</f>
        <v>33.175431553592951</v>
      </c>
      <c r="AI9" s="14">
        <v>4</v>
      </c>
      <c r="AJ9" s="14">
        <v>0</v>
      </c>
      <c r="AK9" s="14">
        <v>1</v>
      </c>
      <c r="AL9" s="14">
        <v>3</v>
      </c>
      <c r="AM9" s="14">
        <v>3</v>
      </c>
      <c r="AN9" s="14">
        <f>1</f>
        <v>1</v>
      </c>
      <c r="AO9" s="14">
        <f>1</f>
        <v>1</v>
      </c>
      <c r="AP9" s="14">
        <f>1</f>
        <v>1</v>
      </c>
      <c r="AQ9" s="22">
        <v>5</v>
      </c>
      <c r="AR9" s="22">
        <v>2</v>
      </c>
      <c r="AS9" s="22">
        <v>3</v>
      </c>
      <c r="AT9" s="22">
        <v>3</v>
      </c>
      <c r="AU9" s="22">
        <v>3</v>
      </c>
      <c r="AV9" s="23">
        <v>1</v>
      </c>
      <c r="AW9" s="23">
        <v>1</v>
      </c>
      <c r="AX9" s="23">
        <f>IF(AQ9-AT9&gt;0,1,0)</f>
        <v>1</v>
      </c>
      <c r="AY9" s="23">
        <v>1</v>
      </c>
      <c r="AZ9" s="24">
        <v>4</v>
      </c>
      <c r="BA9" s="24">
        <v>1</v>
      </c>
      <c r="BB9" s="24">
        <v>3</v>
      </c>
      <c r="BC9" s="24">
        <v>2</v>
      </c>
      <c r="BD9" s="24">
        <v>2</v>
      </c>
      <c r="BE9" s="25">
        <v>1</v>
      </c>
      <c r="BF9" s="25">
        <v>1</v>
      </c>
      <c r="BG9" s="25">
        <f>IF(AZ9-BC9&gt;0,1,0)</f>
        <v>1</v>
      </c>
      <c r="BH9" s="25">
        <v>1</v>
      </c>
      <c r="BI9" s="26">
        <v>2</v>
      </c>
      <c r="BJ9" s="26">
        <v>2</v>
      </c>
      <c r="BK9" s="26">
        <v>2</v>
      </c>
      <c r="BL9" s="26">
        <v>3</v>
      </c>
      <c r="BM9" s="26">
        <v>1</v>
      </c>
      <c r="BN9" s="26">
        <v>1</v>
      </c>
      <c r="BO9" s="26">
        <v>1</v>
      </c>
      <c r="BP9" s="26">
        <v>1</v>
      </c>
      <c r="BQ9" s="27">
        <v>114</v>
      </c>
      <c r="BR9" s="27">
        <v>123</v>
      </c>
      <c r="BS9" s="27">
        <v>124</v>
      </c>
      <c r="BT9" s="27">
        <v>123</v>
      </c>
      <c r="BU9" s="24">
        <v>96</v>
      </c>
      <c r="BV9" s="24">
        <v>82</v>
      </c>
      <c r="BW9" s="24">
        <v>69</v>
      </c>
      <c r="BX9" s="24">
        <v>75</v>
      </c>
      <c r="BY9" s="22">
        <v>41</v>
      </c>
      <c r="BZ9" s="22">
        <v>50</v>
      </c>
      <c r="CA9" s="22">
        <v>38</v>
      </c>
      <c r="CB9" s="28">
        <v>37.5</v>
      </c>
    </row>
    <row r="10" spans="1:80" ht="16.5" customHeight="1" x14ac:dyDescent="0.3">
      <c r="A10" s="13">
        <v>0</v>
      </c>
      <c r="B10" s="14">
        <v>9</v>
      </c>
      <c r="C10" s="14">
        <v>41</v>
      </c>
      <c r="D10" s="15">
        <v>19.397322192153034</v>
      </c>
      <c r="E10" s="16">
        <v>42521</v>
      </c>
      <c r="F10" s="16">
        <v>42523</v>
      </c>
      <c r="G10" s="16">
        <v>42555</v>
      </c>
      <c r="H10" s="16">
        <v>42605</v>
      </c>
      <c r="I10" s="17"/>
      <c r="J10" s="14">
        <v>59</v>
      </c>
      <c r="K10" s="14">
        <v>22</v>
      </c>
      <c r="L10" s="14">
        <v>888</v>
      </c>
      <c r="M10" s="15">
        <f>L10/60</f>
        <v>14.8</v>
      </c>
      <c r="N10" s="15">
        <v>135.90909090909091</v>
      </c>
      <c r="O10" s="14"/>
      <c r="P10" s="14">
        <f>0</f>
        <v>0</v>
      </c>
      <c r="Q10" s="14">
        <v>0</v>
      </c>
      <c r="R10" s="14" t="s">
        <v>107</v>
      </c>
      <c r="S10" s="18">
        <v>117.152</v>
      </c>
      <c r="T10" s="18">
        <v>136.08721500000001</v>
      </c>
      <c r="U10" s="18">
        <v>121.15818000000002</v>
      </c>
      <c r="V10" s="18">
        <v>74.332944000000012</v>
      </c>
      <c r="W10" s="19">
        <v>2.7</v>
      </c>
      <c r="X10" s="19">
        <v>2.7</v>
      </c>
      <c r="Y10" s="19">
        <v>2.2999999999999998</v>
      </c>
      <c r="Z10" s="19">
        <v>1.5</v>
      </c>
      <c r="AA10" s="20">
        <v>0</v>
      </c>
      <c r="AB10" s="20">
        <v>0</v>
      </c>
      <c r="AC10" s="20">
        <v>0</v>
      </c>
      <c r="AD10" s="21">
        <f>AA10/X10*100</f>
        <v>0</v>
      </c>
      <c r="AE10" s="21">
        <f>AB10/Y10*100</f>
        <v>0</v>
      </c>
      <c r="AF10" s="21">
        <f>AC10/Z10*100</f>
        <v>0</v>
      </c>
      <c r="AG10" s="18">
        <f>(X10-Y10)/X10*100</f>
        <v>14.814814814814827</v>
      </c>
      <c r="AH10" s="18">
        <f>(X10-Z10)/X10*100</f>
        <v>44.44444444444445</v>
      </c>
      <c r="AI10" s="14">
        <v>4</v>
      </c>
      <c r="AJ10" s="14">
        <v>0</v>
      </c>
      <c r="AK10" s="14">
        <v>1</v>
      </c>
      <c r="AL10" s="14">
        <v>2</v>
      </c>
      <c r="AM10" s="14">
        <v>5</v>
      </c>
      <c r="AN10" s="14">
        <f>1</f>
        <v>1</v>
      </c>
      <c r="AO10" s="14">
        <f>1</f>
        <v>1</v>
      </c>
      <c r="AP10" s="14">
        <f>1</f>
        <v>1</v>
      </c>
      <c r="AQ10" s="22">
        <v>5</v>
      </c>
      <c r="AR10" s="22">
        <v>4</v>
      </c>
      <c r="AS10" s="22">
        <v>2</v>
      </c>
      <c r="AT10" s="22">
        <v>2</v>
      </c>
      <c r="AU10" s="22"/>
      <c r="AV10" s="23">
        <v>1</v>
      </c>
      <c r="AW10" s="23">
        <v>1</v>
      </c>
      <c r="AX10" s="23">
        <f>IF(AQ10-AT10&gt;0,1,0)</f>
        <v>1</v>
      </c>
      <c r="AY10" s="23"/>
      <c r="AZ10" s="24">
        <v>5</v>
      </c>
      <c r="BA10" s="24">
        <v>3</v>
      </c>
      <c r="BB10" s="24">
        <v>2</v>
      </c>
      <c r="BC10" s="24">
        <v>1</v>
      </c>
      <c r="BD10" s="24"/>
      <c r="BE10" s="25">
        <v>1</v>
      </c>
      <c r="BF10" s="25">
        <v>1</v>
      </c>
      <c r="BG10" s="25">
        <f>IF(AZ10-BC10&gt;0,1,0)</f>
        <v>1</v>
      </c>
      <c r="BH10" s="25"/>
      <c r="BI10" s="26">
        <v>4</v>
      </c>
      <c r="BJ10" s="26">
        <v>1</v>
      </c>
      <c r="BK10" s="26">
        <v>2</v>
      </c>
      <c r="BL10" s="26"/>
      <c r="BM10" s="26">
        <v>0</v>
      </c>
      <c r="BN10" s="26">
        <v>1</v>
      </c>
      <c r="BO10" s="26">
        <v>1</v>
      </c>
      <c r="BP10" s="26"/>
      <c r="BQ10" s="27">
        <v>111</v>
      </c>
      <c r="BR10" s="27">
        <v>104</v>
      </c>
      <c r="BS10" s="27">
        <v>110</v>
      </c>
      <c r="BT10" s="27"/>
      <c r="BU10" s="24">
        <v>141</v>
      </c>
      <c r="BV10" s="24">
        <v>116</v>
      </c>
      <c r="BW10" s="24">
        <v>77</v>
      </c>
      <c r="BX10" s="24"/>
      <c r="BY10" s="22">
        <v>72</v>
      </c>
      <c r="BZ10" s="22">
        <v>72</v>
      </c>
      <c r="CA10" s="22">
        <v>25</v>
      </c>
      <c r="CB10" s="22"/>
    </row>
    <row r="11" spans="1:80" ht="16.5" customHeight="1" x14ac:dyDescent="0.3">
      <c r="A11" s="13">
        <v>1</v>
      </c>
      <c r="B11" s="14">
        <v>10</v>
      </c>
      <c r="C11" s="14">
        <v>45</v>
      </c>
      <c r="D11" s="15">
        <v>20.324438255109339</v>
      </c>
      <c r="E11" s="16">
        <v>42793</v>
      </c>
      <c r="F11" s="16">
        <v>42796</v>
      </c>
      <c r="G11" s="16">
        <v>42825</v>
      </c>
      <c r="H11" s="16">
        <v>42899</v>
      </c>
      <c r="I11" s="17"/>
      <c r="J11" s="14">
        <v>118</v>
      </c>
      <c r="K11" s="14">
        <v>85</v>
      </c>
      <c r="L11" s="14">
        <v>4018</v>
      </c>
      <c r="M11" s="15">
        <f>L11/60</f>
        <v>66.966666666666669</v>
      </c>
      <c r="N11" s="15">
        <v>123.36117647058822</v>
      </c>
      <c r="O11" s="14"/>
      <c r="P11" s="14">
        <v>0</v>
      </c>
      <c r="Q11" s="14">
        <v>0</v>
      </c>
      <c r="R11" s="14" t="s">
        <v>141</v>
      </c>
      <c r="S11" s="18">
        <v>248.981472</v>
      </c>
      <c r="T11" s="18">
        <v>280.16064000000006</v>
      </c>
      <c r="U11" s="18">
        <v>207.23456600000006</v>
      </c>
      <c r="V11" s="18">
        <v>206.27956800000001</v>
      </c>
      <c r="W11" s="19">
        <v>70.830936000000023</v>
      </c>
      <c r="X11" s="20">
        <v>76.504440000000002</v>
      </c>
      <c r="Y11" s="19">
        <v>70.830936000000023</v>
      </c>
      <c r="Z11" s="19">
        <v>36.80874</v>
      </c>
      <c r="AA11" s="19">
        <v>70.830936000000023</v>
      </c>
      <c r="AB11" s="20">
        <v>55.33339999999999</v>
      </c>
      <c r="AC11" s="20">
        <v>26.359200000000001</v>
      </c>
      <c r="AD11" s="21">
        <f>AA11/X11*100</f>
        <v>92.584085315832681</v>
      </c>
      <c r="AE11" s="21">
        <f>AB11/Y11*100</f>
        <v>78.120385137928963</v>
      </c>
      <c r="AF11" s="21">
        <f>AC11/Z11*100</f>
        <v>71.611253196930946</v>
      </c>
      <c r="AG11" s="18">
        <f>(X11-Y11)/X11*100</f>
        <v>7.4159146841673245</v>
      </c>
      <c r="AH11" s="18">
        <f>(X11-Z11)/X11*100</f>
        <v>51.886792452830186</v>
      </c>
      <c r="AI11" s="14">
        <v>2</v>
      </c>
      <c r="AJ11" s="14">
        <v>1</v>
      </c>
      <c r="AK11" s="14">
        <v>2</v>
      </c>
      <c r="AL11" s="14">
        <v>5</v>
      </c>
      <c r="AM11" s="14">
        <v>4</v>
      </c>
      <c r="AN11" s="14">
        <f>1</f>
        <v>1</v>
      </c>
      <c r="AO11" s="14">
        <f>1</f>
        <v>1</v>
      </c>
      <c r="AP11" s="14">
        <f>1</f>
        <v>1</v>
      </c>
      <c r="AQ11" s="22">
        <v>4</v>
      </c>
      <c r="AR11" s="22">
        <v>3</v>
      </c>
      <c r="AS11" s="22">
        <v>2</v>
      </c>
      <c r="AT11" s="22">
        <v>1</v>
      </c>
      <c r="AU11" s="22">
        <v>2</v>
      </c>
      <c r="AV11" s="23">
        <v>1</v>
      </c>
      <c r="AW11" s="23">
        <v>1</v>
      </c>
      <c r="AX11" s="23">
        <f>IF(AQ11-AT11&gt;0,1,0)</f>
        <v>1</v>
      </c>
      <c r="AY11" s="23">
        <v>1</v>
      </c>
      <c r="AZ11" s="24">
        <v>5</v>
      </c>
      <c r="BA11" s="24">
        <v>2</v>
      </c>
      <c r="BB11" s="24">
        <v>5</v>
      </c>
      <c r="BC11" s="24">
        <v>4</v>
      </c>
      <c r="BD11" s="24">
        <v>2</v>
      </c>
      <c r="BE11" s="25">
        <v>1</v>
      </c>
      <c r="BF11" s="25">
        <v>0</v>
      </c>
      <c r="BG11" s="25">
        <f>IF(AZ11-BC11&gt;0,1,0)</f>
        <v>1</v>
      </c>
      <c r="BH11" s="25">
        <v>1</v>
      </c>
      <c r="BI11" s="26">
        <v>2</v>
      </c>
      <c r="BJ11" s="26">
        <v>2</v>
      </c>
      <c r="BK11" s="26">
        <v>1</v>
      </c>
      <c r="BL11" s="26">
        <v>2</v>
      </c>
      <c r="BM11" s="26">
        <v>1</v>
      </c>
      <c r="BN11" s="26">
        <v>1</v>
      </c>
      <c r="BO11" s="26">
        <v>1</v>
      </c>
      <c r="BP11" s="26">
        <v>1</v>
      </c>
      <c r="BQ11" s="27">
        <v>126</v>
      </c>
      <c r="BR11" s="27">
        <v>124</v>
      </c>
      <c r="BS11" s="27">
        <v>122</v>
      </c>
      <c r="BT11" s="27">
        <v>112</v>
      </c>
      <c r="BU11" s="24">
        <v>110</v>
      </c>
      <c r="BV11" s="24">
        <v>117</v>
      </c>
      <c r="BW11" s="24">
        <v>91</v>
      </c>
      <c r="BX11" s="24">
        <v>111</v>
      </c>
      <c r="BY11" s="22">
        <v>69</v>
      </c>
      <c r="BZ11" s="22">
        <v>63</v>
      </c>
      <c r="CA11" s="22">
        <v>44</v>
      </c>
      <c r="CB11" s="28">
        <v>43.75</v>
      </c>
    </row>
    <row r="12" spans="1:80" ht="16.5" customHeight="1" x14ac:dyDescent="0.3">
      <c r="A12" s="13">
        <v>1</v>
      </c>
      <c r="B12" s="14">
        <v>11</v>
      </c>
      <c r="C12" s="14">
        <v>43</v>
      </c>
      <c r="D12" s="15">
        <v>24.386526444139612</v>
      </c>
      <c r="E12" s="16" t="s">
        <v>142</v>
      </c>
      <c r="F12" s="16" t="s">
        <v>143</v>
      </c>
      <c r="G12" s="16" t="s">
        <v>144</v>
      </c>
      <c r="H12" s="16" t="s">
        <v>145</v>
      </c>
      <c r="I12" s="17"/>
      <c r="J12" s="14">
        <v>56</v>
      </c>
      <c r="K12" s="14">
        <v>34</v>
      </c>
      <c r="L12" s="14">
        <v>1547</v>
      </c>
      <c r="M12" s="15">
        <f>L12/60</f>
        <v>25.783333333333335</v>
      </c>
      <c r="N12" s="15">
        <v>234.14999999999998</v>
      </c>
      <c r="O12" s="14" t="s">
        <v>146</v>
      </c>
      <c r="P12" s="14">
        <v>0</v>
      </c>
      <c r="Q12" s="14">
        <v>0</v>
      </c>
      <c r="R12" s="14" t="s">
        <v>105</v>
      </c>
      <c r="S12" s="18">
        <v>225.40044800000004</v>
      </c>
      <c r="T12" s="18">
        <v>254.09954999999999</v>
      </c>
      <c r="U12" s="18">
        <v>243.784944</v>
      </c>
      <c r="V12" s="18">
        <v>173.44719700000002</v>
      </c>
      <c r="W12" s="19">
        <v>66.358239999999995</v>
      </c>
      <c r="X12" s="19">
        <v>66.358239999999995</v>
      </c>
      <c r="Y12" s="19">
        <v>69.582534999999993</v>
      </c>
      <c r="Z12" s="19">
        <v>29.371680000000001</v>
      </c>
      <c r="AA12" s="20">
        <v>51.006621000000003</v>
      </c>
      <c r="AB12" s="20">
        <v>69.582534999999993</v>
      </c>
      <c r="AC12" s="20">
        <v>25.129104000000002</v>
      </c>
      <c r="AD12" s="21">
        <f>AA12/X12*100</f>
        <v>76.865542244640622</v>
      </c>
      <c r="AE12" s="21">
        <f>AB12/Y12*100</f>
        <v>100</v>
      </c>
      <c r="AF12" s="21">
        <f>AC12/Z12*100</f>
        <v>85.555555555555557</v>
      </c>
      <c r="AG12" s="18">
        <f>(X12-Y12)/X12*100</f>
        <v>-4.8589218158890262</v>
      </c>
      <c r="AH12" s="18">
        <f>(X12-Z12)/X12*100</f>
        <v>55.737704918032783</v>
      </c>
      <c r="AI12" s="14">
        <v>2</v>
      </c>
      <c r="AJ12" s="14">
        <v>1</v>
      </c>
      <c r="AK12" s="14">
        <v>2</v>
      </c>
      <c r="AL12" s="14">
        <v>1</v>
      </c>
      <c r="AM12" s="14">
        <v>4</v>
      </c>
      <c r="AN12" s="14">
        <f>1</f>
        <v>1</v>
      </c>
      <c r="AO12" s="14">
        <f>1</f>
        <v>1</v>
      </c>
      <c r="AP12" s="14">
        <f>1</f>
        <v>1</v>
      </c>
      <c r="AQ12" s="22">
        <v>5</v>
      </c>
      <c r="AR12" s="22">
        <v>1</v>
      </c>
      <c r="AS12" s="22">
        <v>1</v>
      </c>
      <c r="AT12" s="22">
        <v>1</v>
      </c>
      <c r="AU12" s="22">
        <v>1</v>
      </c>
      <c r="AV12" s="23">
        <v>1</v>
      </c>
      <c r="AW12" s="23">
        <v>1</v>
      </c>
      <c r="AX12" s="23">
        <f>IF(AQ12-AT12&gt;0,1,0)</f>
        <v>1</v>
      </c>
      <c r="AY12" s="23">
        <v>1</v>
      </c>
      <c r="AZ12" s="24">
        <v>5</v>
      </c>
      <c r="BA12" s="24">
        <v>1</v>
      </c>
      <c r="BB12" s="24">
        <v>1</v>
      </c>
      <c r="BC12" s="24">
        <v>1</v>
      </c>
      <c r="BD12" s="24">
        <v>1</v>
      </c>
      <c r="BE12" s="25">
        <v>1</v>
      </c>
      <c r="BF12" s="25">
        <v>1</v>
      </c>
      <c r="BG12" s="25">
        <f>IF(AZ12-BC12&gt;0,1,0)</f>
        <v>1</v>
      </c>
      <c r="BH12" s="25">
        <v>1</v>
      </c>
      <c r="BI12" s="26">
        <v>1</v>
      </c>
      <c r="BJ12" s="26">
        <v>1</v>
      </c>
      <c r="BK12" s="26">
        <v>1</v>
      </c>
      <c r="BL12" s="26">
        <v>1</v>
      </c>
      <c r="BM12" s="26">
        <v>1</v>
      </c>
      <c r="BN12" s="26">
        <v>1</v>
      </c>
      <c r="BO12" s="26">
        <v>1</v>
      </c>
      <c r="BP12" s="26">
        <v>1</v>
      </c>
      <c r="BQ12" s="27">
        <v>119</v>
      </c>
      <c r="BR12" s="27">
        <v>128</v>
      </c>
      <c r="BS12" s="27">
        <v>112</v>
      </c>
      <c r="BT12" s="27">
        <v>107</v>
      </c>
      <c r="BU12" s="24">
        <v>137</v>
      </c>
      <c r="BV12" s="24">
        <v>72</v>
      </c>
      <c r="BW12" s="24">
        <v>80</v>
      </c>
      <c r="BX12" s="24">
        <v>114</v>
      </c>
      <c r="BY12" s="22">
        <v>72</v>
      </c>
      <c r="BZ12" s="22">
        <v>28</v>
      </c>
      <c r="CA12" s="22">
        <v>25</v>
      </c>
      <c r="CB12" s="28">
        <v>34.375</v>
      </c>
    </row>
    <row r="13" spans="1:80" ht="16.5" customHeight="1" x14ac:dyDescent="0.3">
      <c r="A13" s="13">
        <v>0</v>
      </c>
      <c r="B13" s="14">
        <v>12</v>
      </c>
      <c r="C13" s="14">
        <v>37</v>
      </c>
      <c r="D13" s="15">
        <v>26.998878384874221</v>
      </c>
      <c r="E13" s="16">
        <v>42753</v>
      </c>
      <c r="F13" s="16">
        <v>42754</v>
      </c>
      <c r="G13" s="16">
        <v>42793</v>
      </c>
      <c r="H13" s="16">
        <v>42839</v>
      </c>
      <c r="I13" s="17"/>
      <c r="J13" s="14">
        <v>67</v>
      </c>
      <c r="K13" s="14">
        <v>23</v>
      </c>
      <c r="L13" s="14">
        <v>861</v>
      </c>
      <c r="M13" s="15">
        <f>L13/60</f>
        <v>14.35</v>
      </c>
      <c r="N13" s="15">
        <v>252.78260869565219</v>
      </c>
      <c r="O13" s="14"/>
      <c r="P13" s="14">
        <f>0</f>
        <v>0</v>
      </c>
      <c r="Q13" s="14">
        <v>0</v>
      </c>
      <c r="R13" s="14" t="s">
        <v>177</v>
      </c>
      <c r="S13" s="18">
        <v>140.95582200000001</v>
      </c>
      <c r="T13" s="18">
        <v>156.34300499999998</v>
      </c>
      <c r="U13" s="18">
        <v>145.700478</v>
      </c>
      <c r="V13" s="18">
        <v>103.11468000000001</v>
      </c>
      <c r="W13" s="19">
        <v>59.890298999999999</v>
      </c>
      <c r="X13" s="19">
        <v>59.890298999999999</v>
      </c>
      <c r="Y13" s="19">
        <v>36.902880000000003</v>
      </c>
      <c r="Z13" s="19">
        <v>22.000518</v>
      </c>
      <c r="AA13" s="20">
        <v>50.741460000000011</v>
      </c>
      <c r="AB13" s="20">
        <v>36.902880000000003</v>
      </c>
      <c r="AC13" s="20">
        <v>18.846827999999999</v>
      </c>
      <c r="AD13" s="21">
        <f>AA13/X13*100</f>
        <v>84.7240051347882</v>
      </c>
      <c r="AE13" s="21">
        <f>AB13/Y13*100</f>
        <v>100</v>
      </c>
      <c r="AF13" s="21">
        <f>AC13/Z13*100</f>
        <v>85.665382969619159</v>
      </c>
      <c r="AG13" s="18">
        <f>(X13-Y13)/X13*100</f>
        <v>38.382541720154038</v>
      </c>
      <c r="AH13" s="18">
        <f>(X13-Z13)/X13*100</f>
        <v>63.265306122448983</v>
      </c>
      <c r="AI13" s="14">
        <v>2</v>
      </c>
      <c r="AJ13" s="14">
        <v>1</v>
      </c>
      <c r="AK13" s="14">
        <v>2</v>
      </c>
      <c r="AL13" s="14">
        <v>5</v>
      </c>
      <c r="AM13" s="14">
        <v>5</v>
      </c>
      <c r="AN13" s="14">
        <f>1</f>
        <v>1</v>
      </c>
      <c r="AO13" s="14">
        <f>1</f>
        <v>1</v>
      </c>
      <c r="AP13" s="14">
        <f>1</f>
        <v>1</v>
      </c>
      <c r="AQ13" s="22">
        <v>4</v>
      </c>
      <c r="AR13" s="22">
        <v>2</v>
      </c>
      <c r="AS13" s="22">
        <v>2</v>
      </c>
      <c r="AT13" s="22">
        <v>1</v>
      </c>
      <c r="AU13" s="22"/>
      <c r="AV13" s="23">
        <v>1</v>
      </c>
      <c r="AW13" s="23">
        <v>1</v>
      </c>
      <c r="AX13" s="23">
        <f>IF(AQ13-AT13&gt;0,1,0)</f>
        <v>1</v>
      </c>
      <c r="AY13" s="23"/>
      <c r="AZ13" s="24">
        <v>3</v>
      </c>
      <c r="BA13" s="24">
        <v>2</v>
      </c>
      <c r="BB13" s="24">
        <v>1</v>
      </c>
      <c r="BC13" s="24">
        <v>1</v>
      </c>
      <c r="BD13" s="24"/>
      <c r="BE13" s="25">
        <v>1</v>
      </c>
      <c r="BF13" s="25">
        <v>1</v>
      </c>
      <c r="BG13" s="25">
        <f>IF(AZ13-BC13&gt;0,1,0)</f>
        <v>1</v>
      </c>
      <c r="BH13" s="25"/>
      <c r="BI13" s="26">
        <v>2</v>
      </c>
      <c r="BJ13" s="26">
        <v>1</v>
      </c>
      <c r="BK13" s="26">
        <v>1</v>
      </c>
      <c r="BL13" s="26"/>
      <c r="BM13" s="26">
        <v>1</v>
      </c>
      <c r="BN13" s="26">
        <v>1</v>
      </c>
      <c r="BO13" s="26">
        <v>1</v>
      </c>
      <c r="BP13" s="26"/>
      <c r="BQ13" s="27">
        <v>111</v>
      </c>
      <c r="BR13" s="27">
        <v>103</v>
      </c>
      <c r="BS13" s="27">
        <v>120</v>
      </c>
      <c r="BT13" s="27"/>
      <c r="BU13" s="24">
        <v>138</v>
      </c>
      <c r="BV13" s="24">
        <v>78</v>
      </c>
      <c r="BW13" s="24">
        <v>53</v>
      </c>
      <c r="BX13" s="24"/>
      <c r="BY13" s="22">
        <v>72</v>
      </c>
      <c r="BZ13" s="22">
        <v>28</v>
      </c>
      <c r="CA13" s="22">
        <v>13</v>
      </c>
      <c r="CB13" s="22"/>
    </row>
    <row r="14" spans="1:80" ht="16.5" customHeight="1" x14ac:dyDescent="0.3">
      <c r="A14" s="13">
        <v>1</v>
      </c>
      <c r="B14" s="14">
        <v>13</v>
      </c>
      <c r="C14" s="14">
        <v>49</v>
      </c>
      <c r="D14" s="15">
        <v>21.907582457706194</v>
      </c>
      <c r="E14" s="16">
        <v>42507</v>
      </c>
      <c r="F14" s="16" t="s">
        <v>83</v>
      </c>
      <c r="G14" s="16">
        <v>42545</v>
      </c>
      <c r="H14" s="16" t="s">
        <v>84</v>
      </c>
      <c r="I14" s="17"/>
      <c r="J14" s="14">
        <v>58</v>
      </c>
      <c r="K14" s="14">
        <v>43</v>
      </c>
      <c r="L14" s="14">
        <v>1616</v>
      </c>
      <c r="M14" s="15">
        <f>L14/60</f>
        <v>26.933333333333334</v>
      </c>
      <c r="N14" s="15">
        <v>178.16046511627906</v>
      </c>
      <c r="O14" s="14"/>
      <c r="P14" s="14">
        <f>0</f>
        <v>0</v>
      </c>
      <c r="Q14" s="14">
        <v>0</v>
      </c>
      <c r="R14" s="14" t="s">
        <v>85</v>
      </c>
      <c r="S14" s="18">
        <v>355.79428500000006</v>
      </c>
      <c r="T14" s="18">
        <v>379.96786800000007</v>
      </c>
      <c r="U14" s="18">
        <v>311.24096100000008</v>
      </c>
      <c r="V14" s="18">
        <v>317.23297200000007</v>
      </c>
      <c r="W14" s="19">
        <v>110.37548900000002</v>
      </c>
      <c r="X14" s="20">
        <v>122.19372000000001</v>
      </c>
      <c r="Y14" s="19">
        <v>90.412056000000007</v>
      </c>
      <c r="Z14" s="19">
        <v>51.291655999999996</v>
      </c>
      <c r="AA14" s="19">
        <v>110.37548900000002</v>
      </c>
      <c r="AB14" s="20">
        <v>90.412056000000007</v>
      </c>
      <c r="AC14" s="20">
        <v>51.291655999999996</v>
      </c>
      <c r="AD14" s="21">
        <f>AA14/X14*100</f>
        <v>90.328282828282838</v>
      </c>
      <c r="AE14" s="21">
        <f>AB14/Y14*100</f>
        <v>100</v>
      </c>
      <c r="AF14" s="21">
        <f>AC14/Z14*100</f>
        <v>100</v>
      </c>
      <c r="AG14" s="18">
        <f>(X14-Y14)/X14*100</f>
        <v>26.009244992295844</v>
      </c>
      <c r="AH14" s="18">
        <f>(X14-Z14)/X14*100</f>
        <v>58.024310905666852</v>
      </c>
      <c r="AI14" s="14">
        <v>4</v>
      </c>
      <c r="AJ14" s="14">
        <v>0</v>
      </c>
      <c r="AK14" s="14">
        <v>1</v>
      </c>
      <c r="AL14" s="14">
        <v>3</v>
      </c>
      <c r="AM14" s="14">
        <v>1</v>
      </c>
      <c r="AN14" s="14">
        <f>1</f>
        <v>1</v>
      </c>
      <c r="AO14" s="14">
        <f>1</f>
        <v>1</v>
      </c>
      <c r="AP14" s="14">
        <f>1</f>
        <v>1</v>
      </c>
      <c r="AQ14" s="22">
        <v>5</v>
      </c>
      <c r="AR14" s="22">
        <v>2</v>
      </c>
      <c r="AS14" s="22">
        <v>2</v>
      </c>
      <c r="AT14" s="22">
        <v>2</v>
      </c>
      <c r="AU14" s="22">
        <v>1</v>
      </c>
      <c r="AV14" s="23">
        <v>1</v>
      </c>
      <c r="AW14" s="23">
        <v>1</v>
      </c>
      <c r="AX14" s="23">
        <f>IF(AQ14-AT14&gt;0,1,0)</f>
        <v>1</v>
      </c>
      <c r="AY14" s="23">
        <v>1</v>
      </c>
      <c r="AZ14" s="24">
        <v>5</v>
      </c>
      <c r="BA14" s="24">
        <v>2</v>
      </c>
      <c r="BB14" s="24">
        <v>5</v>
      </c>
      <c r="BC14" s="24">
        <v>1</v>
      </c>
      <c r="BD14" s="24">
        <v>1</v>
      </c>
      <c r="BE14" s="25">
        <v>1</v>
      </c>
      <c r="BF14" s="25">
        <v>0</v>
      </c>
      <c r="BG14" s="25">
        <f>IF(AZ14-BC14&gt;0,1,0)</f>
        <v>1</v>
      </c>
      <c r="BH14" s="25">
        <v>1</v>
      </c>
      <c r="BI14" s="26">
        <v>2</v>
      </c>
      <c r="BJ14" s="26">
        <v>1</v>
      </c>
      <c r="BK14" s="26">
        <v>1</v>
      </c>
      <c r="BL14" s="26">
        <v>1</v>
      </c>
      <c r="BM14" s="26">
        <v>1</v>
      </c>
      <c r="BN14" s="26">
        <v>1</v>
      </c>
      <c r="BO14" s="26">
        <v>1</v>
      </c>
      <c r="BP14" s="26">
        <v>1</v>
      </c>
      <c r="BQ14" s="27">
        <v>89</v>
      </c>
      <c r="BR14" s="27">
        <v>116</v>
      </c>
      <c r="BS14" s="27">
        <v>122</v>
      </c>
      <c r="BT14" s="27">
        <v>119</v>
      </c>
      <c r="BU14" s="24">
        <v>141</v>
      </c>
      <c r="BV14" s="24">
        <v>72</v>
      </c>
      <c r="BW14" s="24">
        <v>78</v>
      </c>
      <c r="BX14" s="24">
        <v>54</v>
      </c>
      <c r="BY14" s="22">
        <v>81</v>
      </c>
      <c r="BZ14" s="22">
        <v>25</v>
      </c>
      <c r="CA14" s="22">
        <v>50</v>
      </c>
      <c r="CB14" s="28">
        <v>31.25</v>
      </c>
    </row>
    <row r="15" spans="1:80" ht="16.5" customHeight="1" x14ac:dyDescent="0.3">
      <c r="A15" s="13">
        <v>1</v>
      </c>
      <c r="B15" s="14">
        <v>14</v>
      </c>
      <c r="C15" s="14">
        <v>43</v>
      </c>
      <c r="D15" s="15">
        <v>19.27505008912679</v>
      </c>
      <c r="E15" s="16" t="s">
        <v>139</v>
      </c>
      <c r="F15" s="16" t="s">
        <v>140</v>
      </c>
      <c r="G15" s="16">
        <v>43003</v>
      </c>
      <c r="H15" s="16">
        <v>43073</v>
      </c>
      <c r="I15" s="17"/>
      <c r="J15" s="14">
        <v>100</v>
      </c>
      <c r="K15" s="14">
        <v>71</v>
      </c>
      <c r="L15" s="14">
        <v>3234</v>
      </c>
      <c r="M15" s="15">
        <f>L15/60</f>
        <v>53.9</v>
      </c>
      <c r="N15" s="15">
        <v>169.41267605633806</v>
      </c>
      <c r="O15" s="14"/>
      <c r="P15" s="14">
        <v>0</v>
      </c>
      <c r="Q15" s="14">
        <v>0</v>
      </c>
      <c r="R15" s="14" t="s">
        <v>105</v>
      </c>
      <c r="S15" s="18">
        <v>144.97559999999996</v>
      </c>
      <c r="T15" s="18">
        <v>121.700008</v>
      </c>
      <c r="U15" s="18">
        <v>138.35965000000002</v>
      </c>
      <c r="V15" s="18">
        <v>101.28522599999999</v>
      </c>
      <c r="W15" s="19">
        <v>23.253626000000004</v>
      </c>
      <c r="X15" s="20">
        <v>23.986871999999998</v>
      </c>
      <c r="Y15" s="20">
        <v>20.644901999999998</v>
      </c>
      <c r="Z15" s="19">
        <v>4.7634840000000001</v>
      </c>
      <c r="AA15" s="19">
        <v>23.253626000000004</v>
      </c>
      <c r="AB15" s="19">
        <v>17.926347999999997</v>
      </c>
      <c r="AC15" s="20">
        <v>3.17984</v>
      </c>
      <c r="AD15" s="21">
        <f>AA15/X15*100</f>
        <v>96.943136228850534</v>
      </c>
      <c r="AE15" s="21">
        <f>AB15/Y15*100</f>
        <v>86.831838678623896</v>
      </c>
      <c r="AF15" s="21">
        <f>AC15/Z15*100</f>
        <v>66.754501537110229</v>
      </c>
      <c r="AG15" s="18">
        <f>(X15-Y15)/X15*100</f>
        <v>13.932496075353217</v>
      </c>
      <c r="AH15" s="18">
        <f>(X15-Z15)/X15*100</f>
        <v>80.14128728414444</v>
      </c>
      <c r="AI15" s="14">
        <v>2</v>
      </c>
      <c r="AJ15" s="14">
        <v>1</v>
      </c>
      <c r="AK15" s="14">
        <v>2</v>
      </c>
      <c r="AL15" s="14">
        <v>4</v>
      </c>
      <c r="AM15" s="14">
        <v>5</v>
      </c>
      <c r="AN15" s="14">
        <f>1</f>
        <v>1</v>
      </c>
      <c r="AO15" s="14">
        <f>1</f>
        <v>1</v>
      </c>
      <c r="AP15" s="14">
        <f>1</f>
        <v>1</v>
      </c>
      <c r="AQ15" s="22">
        <v>5</v>
      </c>
      <c r="AR15" s="22">
        <v>3</v>
      </c>
      <c r="AS15" s="22">
        <v>2</v>
      </c>
      <c r="AT15" s="22">
        <v>2</v>
      </c>
      <c r="AU15" s="22"/>
      <c r="AV15" s="23">
        <v>1</v>
      </c>
      <c r="AW15" s="23">
        <v>1</v>
      </c>
      <c r="AX15" s="23">
        <f>IF(AQ15-AT15&gt;0,1,0)</f>
        <v>1</v>
      </c>
      <c r="AY15" s="23"/>
      <c r="AZ15" s="24">
        <v>2</v>
      </c>
      <c r="BA15" s="24">
        <v>1</v>
      </c>
      <c r="BB15" s="24">
        <v>1</v>
      </c>
      <c r="BC15" s="24">
        <v>1</v>
      </c>
      <c r="BD15" s="24"/>
      <c r="BE15" s="25">
        <v>1</v>
      </c>
      <c r="BF15" s="25">
        <v>1</v>
      </c>
      <c r="BG15" s="25">
        <f>IF(AZ15-BC15&gt;0,1,0)</f>
        <v>1</v>
      </c>
      <c r="BH15" s="25"/>
      <c r="BI15" s="26">
        <v>3</v>
      </c>
      <c r="BJ15" s="26">
        <v>2</v>
      </c>
      <c r="BK15" s="26">
        <v>2</v>
      </c>
      <c r="BL15" s="26"/>
      <c r="BM15" s="26">
        <v>1</v>
      </c>
      <c r="BN15" s="26">
        <v>1</v>
      </c>
      <c r="BO15" s="26">
        <v>1</v>
      </c>
      <c r="BP15" s="26"/>
      <c r="BQ15" s="27">
        <v>113</v>
      </c>
      <c r="BR15" s="27">
        <v>108</v>
      </c>
      <c r="BS15" s="27">
        <v>119</v>
      </c>
      <c r="BT15" s="27">
        <v>110</v>
      </c>
      <c r="BU15" s="24">
        <v>121</v>
      </c>
      <c r="BV15" s="24">
        <v>108</v>
      </c>
      <c r="BW15" s="24">
        <v>69</v>
      </c>
      <c r="BX15" s="24">
        <v>59</v>
      </c>
      <c r="BY15" s="22">
        <v>53</v>
      </c>
      <c r="BZ15" s="22">
        <v>59</v>
      </c>
      <c r="CA15" s="22">
        <v>44</v>
      </c>
      <c r="CB15" s="28">
        <v>34.375</v>
      </c>
    </row>
    <row r="16" spans="1:80" ht="16.5" customHeight="1" x14ac:dyDescent="0.3">
      <c r="A16" s="13">
        <v>1</v>
      </c>
      <c r="B16" s="14">
        <v>15</v>
      </c>
      <c r="C16" s="14">
        <v>44</v>
      </c>
      <c r="D16" s="15">
        <v>24.609375</v>
      </c>
      <c r="E16" s="16">
        <v>42457</v>
      </c>
      <c r="F16" s="16">
        <v>42460</v>
      </c>
      <c r="G16" s="16">
        <v>42487</v>
      </c>
      <c r="H16" s="16">
        <v>42549</v>
      </c>
      <c r="I16" s="17"/>
      <c r="J16" s="14">
        <v>93</v>
      </c>
      <c r="K16" s="14">
        <v>30</v>
      </c>
      <c r="L16" s="14">
        <v>815</v>
      </c>
      <c r="M16" s="15">
        <f>L16/60</f>
        <v>13.583333333333334</v>
      </c>
      <c r="N16" s="15">
        <v>284.33333333333331</v>
      </c>
      <c r="O16" s="14" t="s">
        <v>86</v>
      </c>
      <c r="P16" s="14">
        <f>0</f>
        <v>0</v>
      </c>
      <c r="Q16" s="14">
        <v>0</v>
      </c>
      <c r="R16" s="14" t="s">
        <v>87</v>
      </c>
      <c r="S16" s="18">
        <v>217.30231599999999</v>
      </c>
      <c r="T16" s="18">
        <v>213.04928000000001</v>
      </c>
      <c r="U16" s="18">
        <v>150.32589000000002</v>
      </c>
      <c r="V16" s="18">
        <v>206.20425600000004</v>
      </c>
      <c r="W16" s="19">
        <v>84.415338000000006</v>
      </c>
      <c r="X16" s="19">
        <v>84.415338000000006</v>
      </c>
      <c r="Y16" s="19">
        <v>86.899065000000007</v>
      </c>
      <c r="Z16" s="19">
        <v>114.59348400000002</v>
      </c>
      <c r="AA16" s="20">
        <v>1.24474</v>
      </c>
      <c r="AB16" s="20">
        <v>0</v>
      </c>
      <c r="AC16" s="20">
        <v>0</v>
      </c>
      <c r="AD16" s="21">
        <f>AA16/X16*100</f>
        <v>1.4745424581490152</v>
      </c>
      <c r="AE16" s="21">
        <f>AB16/Y16*100</f>
        <v>0</v>
      </c>
      <c r="AF16" s="21">
        <f>AC16/Z16*100</f>
        <v>0</v>
      </c>
      <c r="AG16" s="18">
        <f>(X16-Y16)/X16*100</f>
        <v>-2.9422698040965036</v>
      </c>
      <c r="AH16" s="18">
        <f>(X16-Z16)/X16*100</f>
        <v>-35.749600386602744</v>
      </c>
      <c r="AI16" s="14">
        <v>4</v>
      </c>
      <c r="AJ16" s="14">
        <v>0</v>
      </c>
      <c r="AK16" s="14">
        <v>1</v>
      </c>
      <c r="AL16" s="14">
        <v>4</v>
      </c>
      <c r="AM16" s="14">
        <v>3</v>
      </c>
      <c r="AN16" s="14">
        <f>1</f>
        <v>1</v>
      </c>
      <c r="AO16" s="14">
        <f>1</f>
        <v>1</v>
      </c>
      <c r="AP16" s="14">
        <f>1</f>
        <v>1</v>
      </c>
      <c r="AQ16" s="22">
        <v>4</v>
      </c>
      <c r="AR16" s="22">
        <v>4</v>
      </c>
      <c r="AS16" s="22">
        <v>3</v>
      </c>
      <c r="AT16" s="22">
        <v>2</v>
      </c>
      <c r="AU16" s="22">
        <v>4</v>
      </c>
      <c r="AV16" s="23">
        <v>0</v>
      </c>
      <c r="AW16" s="23">
        <v>1</v>
      </c>
      <c r="AX16" s="23">
        <f>IF(AQ16-AT16&gt;0,1,0)</f>
        <v>1</v>
      </c>
      <c r="AY16" s="23">
        <v>0</v>
      </c>
      <c r="AZ16" s="24">
        <v>4</v>
      </c>
      <c r="BA16" s="24">
        <v>4</v>
      </c>
      <c r="BB16" s="24">
        <v>2</v>
      </c>
      <c r="BC16" s="24">
        <v>2</v>
      </c>
      <c r="BD16" s="24">
        <v>2</v>
      </c>
      <c r="BE16" s="25">
        <v>0</v>
      </c>
      <c r="BF16" s="25">
        <v>1</v>
      </c>
      <c r="BG16" s="25">
        <f>IF(AZ16-BC16&gt;0,1,0)</f>
        <v>1</v>
      </c>
      <c r="BH16" s="25">
        <v>1</v>
      </c>
      <c r="BI16" s="26">
        <v>2</v>
      </c>
      <c r="BJ16" s="26">
        <v>2</v>
      </c>
      <c r="BK16" s="26">
        <v>3</v>
      </c>
      <c r="BL16" s="26">
        <v>2</v>
      </c>
      <c r="BM16" s="26">
        <v>1</v>
      </c>
      <c r="BN16" s="26">
        <v>1</v>
      </c>
      <c r="BO16" s="26">
        <v>1</v>
      </c>
      <c r="BP16" s="26">
        <v>1</v>
      </c>
      <c r="BQ16" s="27">
        <v>117</v>
      </c>
      <c r="BR16" s="27">
        <v>105</v>
      </c>
      <c r="BS16" s="27">
        <v>101</v>
      </c>
      <c r="BT16" s="27">
        <v>106</v>
      </c>
      <c r="BU16" s="24">
        <v>126</v>
      </c>
      <c r="BV16" s="24">
        <v>120</v>
      </c>
      <c r="BW16" s="24">
        <v>128</v>
      </c>
      <c r="BX16" s="24">
        <v>122</v>
      </c>
      <c r="BY16" s="22">
        <v>75</v>
      </c>
      <c r="BZ16" s="22">
        <v>53</v>
      </c>
      <c r="CA16" s="22">
        <v>50</v>
      </c>
      <c r="CB16" s="28">
        <v>56.25</v>
      </c>
    </row>
    <row r="17" spans="1:80" ht="16.5" customHeight="1" x14ac:dyDescent="0.3">
      <c r="A17" s="13">
        <v>1</v>
      </c>
      <c r="B17" s="14">
        <v>16</v>
      </c>
      <c r="C17" s="14">
        <v>42</v>
      </c>
      <c r="D17" s="15">
        <v>17.865202346923422</v>
      </c>
      <c r="E17" s="16">
        <v>42842</v>
      </c>
      <c r="F17" s="16">
        <v>42845</v>
      </c>
      <c r="G17" s="16" t="s">
        <v>147</v>
      </c>
      <c r="H17" s="16" t="s">
        <v>148</v>
      </c>
      <c r="I17" s="17"/>
      <c r="J17" s="14">
        <v>110</v>
      </c>
      <c r="K17" s="14">
        <v>62</v>
      </c>
      <c r="L17" s="14">
        <v>2520</v>
      </c>
      <c r="M17" s="15">
        <f>L17/60</f>
        <v>42</v>
      </c>
      <c r="N17" s="15">
        <v>181.97419354838712</v>
      </c>
      <c r="O17" s="14"/>
      <c r="P17" s="14">
        <v>0</v>
      </c>
      <c r="Q17" s="14">
        <v>0</v>
      </c>
      <c r="R17" s="14" t="s">
        <v>105</v>
      </c>
      <c r="S17" s="18">
        <v>229.30935000000002</v>
      </c>
      <c r="T17" s="18">
        <v>229.09910399999998</v>
      </c>
      <c r="U17" s="18">
        <v>222.69863000000004</v>
      </c>
      <c r="V17" s="18">
        <v>197.105625</v>
      </c>
      <c r="W17" s="19">
        <v>106.30236500000001</v>
      </c>
      <c r="X17" s="19">
        <v>106.30236500000001</v>
      </c>
      <c r="Y17" s="19">
        <v>84.951936000000018</v>
      </c>
      <c r="Z17" s="19">
        <v>33.212592000000001</v>
      </c>
      <c r="AA17" s="20">
        <v>66.425184000000002</v>
      </c>
      <c r="AB17" s="20">
        <v>49.115976000000003</v>
      </c>
      <c r="AC17" s="20">
        <v>22.911584000000005</v>
      </c>
      <c r="AD17" s="21">
        <f>AA17/X17*100</f>
        <v>62.487023689454134</v>
      </c>
      <c r="AE17" s="21">
        <f>AB17/Y17*100</f>
        <v>57.81619385342789</v>
      </c>
      <c r="AF17" s="21">
        <f>AC17/Z17*100</f>
        <v>68.984630889392804</v>
      </c>
      <c r="AG17" s="18">
        <f>(X17-Y17)/X17*100</f>
        <v>20.084622764507628</v>
      </c>
      <c r="AH17" s="18">
        <f>(X17-Z17)/X17*100</f>
        <v>68.756488155272933</v>
      </c>
      <c r="AI17" s="14">
        <v>2</v>
      </c>
      <c r="AJ17" s="14">
        <v>1</v>
      </c>
      <c r="AK17" s="14">
        <v>2</v>
      </c>
      <c r="AL17" s="14">
        <v>5</v>
      </c>
      <c r="AM17" s="14">
        <v>0</v>
      </c>
      <c r="AN17" s="14">
        <f>1</f>
        <v>1</v>
      </c>
      <c r="AO17" s="14">
        <f>1</f>
        <v>1</v>
      </c>
      <c r="AP17" s="14">
        <f>1</f>
        <v>1</v>
      </c>
      <c r="AQ17" s="22">
        <v>5</v>
      </c>
      <c r="AR17" s="22">
        <v>1</v>
      </c>
      <c r="AS17" s="22">
        <v>1</v>
      </c>
      <c r="AT17" s="22">
        <v>2</v>
      </c>
      <c r="AU17" s="22">
        <v>2</v>
      </c>
      <c r="AV17" s="23">
        <v>1</v>
      </c>
      <c r="AW17" s="23">
        <v>1</v>
      </c>
      <c r="AX17" s="23">
        <f>IF(AQ17-AT17&gt;0,1,0)</f>
        <v>1</v>
      </c>
      <c r="AY17" s="23">
        <v>1</v>
      </c>
      <c r="AZ17" s="24">
        <v>1</v>
      </c>
      <c r="BA17" s="24">
        <v>1</v>
      </c>
      <c r="BB17" s="24">
        <v>1</v>
      </c>
      <c r="BC17" s="24">
        <v>1</v>
      </c>
      <c r="BD17" s="24">
        <v>1</v>
      </c>
      <c r="BE17" s="25">
        <v>0</v>
      </c>
      <c r="BF17" s="25">
        <v>0</v>
      </c>
      <c r="BG17" s="25">
        <f>IF(AZ17-BC17&gt;0,1,0)</f>
        <v>0</v>
      </c>
      <c r="BH17" s="25">
        <v>0</v>
      </c>
      <c r="BI17" s="26">
        <v>1</v>
      </c>
      <c r="BJ17" s="26">
        <v>1</v>
      </c>
      <c r="BK17" s="26">
        <v>2</v>
      </c>
      <c r="BL17" s="26">
        <v>2</v>
      </c>
      <c r="BM17" s="26">
        <v>1</v>
      </c>
      <c r="BN17" s="26">
        <v>1</v>
      </c>
      <c r="BO17" s="26">
        <v>1</v>
      </c>
      <c r="BP17" s="26">
        <v>1</v>
      </c>
      <c r="BQ17" s="27">
        <v>117</v>
      </c>
      <c r="BR17" s="27">
        <v>118</v>
      </c>
      <c r="BS17" s="27">
        <v>116</v>
      </c>
      <c r="BT17" s="27">
        <v>118</v>
      </c>
      <c r="BU17" s="24">
        <v>69</v>
      </c>
      <c r="BV17" s="24">
        <v>63</v>
      </c>
      <c r="BW17" s="24">
        <v>45</v>
      </c>
      <c r="BX17" s="24">
        <v>45</v>
      </c>
      <c r="BY17" s="22">
        <v>9</v>
      </c>
      <c r="BZ17" s="22">
        <v>9</v>
      </c>
      <c r="CA17" s="22">
        <v>13</v>
      </c>
      <c r="CB17" s="28">
        <v>12.5</v>
      </c>
    </row>
    <row r="18" spans="1:80" ht="16.5" customHeight="1" x14ac:dyDescent="0.3">
      <c r="A18" s="13">
        <v>1</v>
      </c>
      <c r="B18" s="14">
        <v>17</v>
      </c>
      <c r="C18" s="14">
        <v>44</v>
      </c>
      <c r="D18" s="15">
        <v>26.529327977009999</v>
      </c>
      <c r="E18" s="16">
        <v>42599</v>
      </c>
      <c r="F18" s="16">
        <v>42600</v>
      </c>
      <c r="G18" s="16">
        <v>42633</v>
      </c>
      <c r="H18" s="16">
        <v>42690</v>
      </c>
      <c r="I18" s="17"/>
      <c r="J18" s="14">
        <v>118</v>
      </c>
      <c r="K18" s="14">
        <v>68</v>
      </c>
      <c r="L18" s="14">
        <v>2996</v>
      </c>
      <c r="M18" s="15">
        <f>L18/60</f>
        <v>49.93333333333333</v>
      </c>
      <c r="N18" s="15">
        <v>284.12941176470588</v>
      </c>
      <c r="O18" s="14" t="s">
        <v>112</v>
      </c>
      <c r="P18" s="14">
        <f>0</f>
        <v>0</v>
      </c>
      <c r="Q18" s="14">
        <v>1</v>
      </c>
      <c r="R18" s="14" t="s">
        <v>113</v>
      </c>
      <c r="S18" s="18">
        <v>662.637339</v>
      </c>
      <c r="T18" s="18">
        <v>672.9786180000001</v>
      </c>
      <c r="U18" s="18">
        <v>613.86811200000011</v>
      </c>
      <c r="V18" s="18">
        <v>558.06191999999999</v>
      </c>
      <c r="W18" s="19">
        <v>475.16851200000002</v>
      </c>
      <c r="X18" s="19">
        <v>475.16851200000002</v>
      </c>
      <c r="Y18" s="19">
        <v>449.08702499999998</v>
      </c>
      <c r="Z18" s="19">
        <v>388.06600000000003</v>
      </c>
      <c r="AA18" s="20">
        <v>415.72224</v>
      </c>
      <c r="AB18" s="20">
        <v>332.92088000000007</v>
      </c>
      <c r="AC18" s="20">
        <v>233.46720000000002</v>
      </c>
      <c r="AD18" s="21">
        <f>AA18/X18*100</f>
        <v>87.489433643279796</v>
      </c>
      <c r="AE18" s="21">
        <f>AB18/Y18*100</f>
        <v>74.132820915946098</v>
      </c>
      <c r="AF18" s="21">
        <f>AC18/Z18*100</f>
        <v>60.16172506738544</v>
      </c>
      <c r="AG18" s="18">
        <f>(X18-Y18)/X18*100</f>
        <v>5.4888921174978949</v>
      </c>
      <c r="AH18" s="18">
        <f>(X18-Z18)/X18*100</f>
        <v>18.330867850098617</v>
      </c>
      <c r="AI18" s="14">
        <v>2</v>
      </c>
      <c r="AJ18" s="14">
        <v>0</v>
      </c>
      <c r="AK18" s="14">
        <v>2</v>
      </c>
      <c r="AL18" s="14">
        <v>4</v>
      </c>
      <c r="AM18" s="14">
        <v>3</v>
      </c>
      <c r="AN18" s="14">
        <f>1</f>
        <v>1</v>
      </c>
      <c r="AO18" s="14">
        <f>1</f>
        <v>1</v>
      </c>
      <c r="AP18" s="14">
        <f>1</f>
        <v>1</v>
      </c>
      <c r="AQ18" s="22">
        <v>4</v>
      </c>
      <c r="AR18" s="22">
        <v>3</v>
      </c>
      <c r="AS18" s="22">
        <v>2</v>
      </c>
      <c r="AT18" s="22">
        <v>3</v>
      </c>
      <c r="AU18" s="22"/>
      <c r="AV18" s="23">
        <v>1</v>
      </c>
      <c r="AW18" s="23">
        <v>1</v>
      </c>
      <c r="AX18" s="23">
        <f>IF(AQ18-AT18&gt;0,1,0)</f>
        <v>1</v>
      </c>
      <c r="AY18" s="23"/>
      <c r="AZ18" s="24">
        <v>5</v>
      </c>
      <c r="BA18" s="24">
        <v>1</v>
      </c>
      <c r="BB18" s="24">
        <v>1</v>
      </c>
      <c r="BC18" s="24">
        <v>1</v>
      </c>
      <c r="BD18" s="24"/>
      <c r="BE18" s="25">
        <v>1</v>
      </c>
      <c r="BF18" s="25">
        <v>1</v>
      </c>
      <c r="BG18" s="25">
        <f>IF(AZ18-BC18&gt;0,1,0)</f>
        <v>1</v>
      </c>
      <c r="BH18" s="25"/>
      <c r="BI18" s="26">
        <v>3</v>
      </c>
      <c r="BJ18" s="26">
        <v>1</v>
      </c>
      <c r="BK18" s="26">
        <v>3</v>
      </c>
      <c r="BL18" s="26"/>
      <c r="BM18" s="26">
        <v>1</v>
      </c>
      <c r="BN18" s="26">
        <v>1</v>
      </c>
      <c r="BO18" s="26">
        <v>1</v>
      </c>
      <c r="BP18" s="26"/>
      <c r="BQ18" s="27">
        <v>108</v>
      </c>
      <c r="BR18" s="27">
        <v>122</v>
      </c>
      <c r="BS18" s="27">
        <v>119</v>
      </c>
      <c r="BT18" s="27">
        <v>109</v>
      </c>
      <c r="BU18" s="24">
        <v>101</v>
      </c>
      <c r="BV18" s="24">
        <v>89</v>
      </c>
      <c r="BW18" s="24">
        <v>82</v>
      </c>
      <c r="BX18" s="24">
        <v>43</v>
      </c>
      <c r="BY18" s="22">
        <v>41</v>
      </c>
      <c r="BZ18" s="22">
        <v>16</v>
      </c>
      <c r="CA18" s="22">
        <v>31</v>
      </c>
      <c r="CB18" s="28">
        <v>3.125</v>
      </c>
    </row>
    <row r="19" spans="1:80" ht="16.5" customHeight="1" x14ac:dyDescent="0.3">
      <c r="A19" s="13">
        <v>1</v>
      </c>
      <c r="B19" s="14">
        <v>18</v>
      </c>
      <c r="C19" s="14">
        <v>44</v>
      </c>
      <c r="D19" s="15">
        <v>23.423557406305772</v>
      </c>
      <c r="E19" s="16">
        <v>42828</v>
      </c>
      <c r="F19" s="16">
        <v>42831</v>
      </c>
      <c r="G19" s="16">
        <v>42867</v>
      </c>
      <c r="H19" s="16">
        <v>42927</v>
      </c>
      <c r="I19" s="17"/>
      <c r="J19" s="14">
        <v>140</v>
      </c>
      <c r="K19" s="14">
        <v>42</v>
      </c>
      <c r="L19" s="14">
        <v>1862</v>
      </c>
      <c r="M19" s="15">
        <f>L19/60</f>
        <v>31.033333333333335</v>
      </c>
      <c r="N19" s="15">
        <v>126.71190476190478</v>
      </c>
      <c r="O19" s="14"/>
      <c r="P19" s="14">
        <v>0</v>
      </c>
      <c r="Q19" s="14">
        <v>0</v>
      </c>
      <c r="R19" s="14" t="s">
        <v>149</v>
      </c>
      <c r="S19" s="18">
        <v>264.75933600000002</v>
      </c>
      <c r="T19" s="18">
        <v>257.00220000000002</v>
      </c>
      <c r="U19" s="18">
        <v>230.92071300000001</v>
      </c>
      <c r="V19" s="18">
        <v>202.25665200000003</v>
      </c>
      <c r="W19" s="19">
        <v>16.057145999999999</v>
      </c>
      <c r="X19" s="19">
        <v>16.057145999999999</v>
      </c>
      <c r="Y19" s="19">
        <v>3.4266960000000002</v>
      </c>
      <c r="Z19" s="19">
        <v>6.2414820000000004</v>
      </c>
      <c r="AA19" s="20">
        <v>15.47034</v>
      </c>
      <c r="AB19" s="20">
        <v>1.7405440000000003</v>
      </c>
      <c r="AC19" s="20">
        <v>0.37656000000000006</v>
      </c>
      <c r="AD19" s="21">
        <f>AA19/X19*100</f>
        <v>96.34551495016612</v>
      </c>
      <c r="AE19" s="21">
        <f>AB19/Y19*100</f>
        <v>50.793650793650805</v>
      </c>
      <c r="AF19" s="21">
        <f>AC19/Z19*100</f>
        <v>6.0331825037707398</v>
      </c>
      <c r="AG19" s="18">
        <f>(X19-Y19)/X19*100</f>
        <v>78.659370725034208</v>
      </c>
      <c r="AH19" s="18">
        <f>(X19-Z19)/X19*100</f>
        <v>61.129568106312284</v>
      </c>
      <c r="AI19" s="14">
        <v>2</v>
      </c>
      <c r="AJ19" s="14">
        <v>1</v>
      </c>
      <c r="AK19" s="14">
        <v>2</v>
      </c>
      <c r="AL19" s="14">
        <v>5</v>
      </c>
      <c r="AM19" s="14">
        <v>3</v>
      </c>
      <c r="AN19" s="14">
        <f>1</f>
        <v>1</v>
      </c>
      <c r="AO19" s="14">
        <f>1</f>
        <v>1</v>
      </c>
      <c r="AP19" s="14">
        <f>1</f>
        <v>1</v>
      </c>
      <c r="AQ19" s="22">
        <v>5</v>
      </c>
      <c r="AR19" s="22">
        <v>3</v>
      </c>
      <c r="AS19" s="22">
        <v>1</v>
      </c>
      <c r="AT19" s="22">
        <v>2</v>
      </c>
      <c r="AU19" s="22">
        <v>2</v>
      </c>
      <c r="AV19" s="23">
        <v>1</v>
      </c>
      <c r="AW19" s="23">
        <v>1</v>
      </c>
      <c r="AX19" s="23">
        <f>IF(AQ19-AT19&gt;0,1,0)</f>
        <v>1</v>
      </c>
      <c r="AY19" s="23">
        <v>1</v>
      </c>
      <c r="AZ19" s="24">
        <v>5</v>
      </c>
      <c r="BA19" s="24">
        <v>5</v>
      </c>
      <c r="BB19" s="24">
        <v>3</v>
      </c>
      <c r="BC19" s="24">
        <v>2</v>
      </c>
      <c r="BD19" s="24">
        <v>3</v>
      </c>
      <c r="BE19" s="25">
        <v>0</v>
      </c>
      <c r="BF19" s="25">
        <v>1</v>
      </c>
      <c r="BG19" s="25">
        <f>IF(AZ19-BC19&gt;0,1,0)</f>
        <v>1</v>
      </c>
      <c r="BH19" s="25">
        <v>1</v>
      </c>
      <c r="BI19" s="26">
        <v>2</v>
      </c>
      <c r="BJ19" s="26">
        <v>1</v>
      </c>
      <c r="BK19" s="26">
        <v>3</v>
      </c>
      <c r="BL19" s="26">
        <v>2</v>
      </c>
      <c r="BM19" s="26">
        <v>1</v>
      </c>
      <c r="BN19" s="26">
        <v>1</v>
      </c>
      <c r="BO19" s="26">
        <v>1</v>
      </c>
      <c r="BP19" s="26">
        <v>1</v>
      </c>
      <c r="BQ19" s="27">
        <v>105</v>
      </c>
      <c r="BR19" s="27">
        <v>113</v>
      </c>
      <c r="BS19" s="27">
        <v>98</v>
      </c>
      <c r="BT19" s="27">
        <v>115</v>
      </c>
      <c r="BU19" s="24">
        <v>145</v>
      </c>
      <c r="BV19" s="24">
        <v>158</v>
      </c>
      <c r="BW19" s="24">
        <v>89</v>
      </c>
      <c r="BX19" s="24">
        <v>79</v>
      </c>
      <c r="BY19" s="22">
        <v>84</v>
      </c>
      <c r="BZ19" s="22">
        <v>84</v>
      </c>
      <c r="CA19" s="22">
        <v>50</v>
      </c>
      <c r="CB19" s="28">
        <v>31.25</v>
      </c>
    </row>
    <row r="20" spans="1:80" ht="16.5" customHeight="1" x14ac:dyDescent="0.3">
      <c r="A20" s="13">
        <v>1</v>
      </c>
      <c r="B20" s="14">
        <v>19</v>
      </c>
      <c r="C20" s="14">
        <v>43</v>
      </c>
      <c r="D20" s="15">
        <v>28.228386465429637</v>
      </c>
      <c r="E20" s="16">
        <v>42522</v>
      </c>
      <c r="F20" s="16">
        <v>42530</v>
      </c>
      <c r="G20" s="16">
        <v>42564</v>
      </c>
      <c r="H20" s="16">
        <v>42625</v>
      </c>
      <c r="I20" s="17"/>
      <c r="J20" s="14">
        <v>120</v>
      </c>
      <c r="K20" s="14">
        <v>35</v>
      </c>
      <c r="L20" s="14">
        <v>1298</v>
      </c>
      <c r="M20" s="15">
        <f>L20/60</f>
        <v>21.633333333333333</v>
      </c>
      <c r="N20" s="15">
        <v>257.12285714285713</v>
      </c>
      <c r="O20" s="14" t="s">
        <v>88</v>
      </c>
      <c r="P20" s="14">
        <f>0</f>
        <v>0</v>
      </c>
      <c r="Q20" s="14">
        <v>0</v>
      </c>
      <c r="R20" s="14" t="s">
        <v>87</v>
      </c>
      <c r="S20" s="18">
        <v>721.32683000000009</v>
      </c>
      <c r="T20" s="18">
        <v>869.28876000000025</v>
      </c>
      <c r="U20" s="18">
        <v>758.79350399999987</v>
      </c>
      <c r="V20" s="18">
        <v>577.14096000000006</v>
      </c>
      <c r="W20" s="19">
        <v>504.85399200000006</v>
      </c>
      <c r="X20" s="19">
        <v>504.85399200000006</v>
      </c>
      <c r="Y20" s="19">
        <v>286.93087500000001</v>
      </c>
      <c r="Z20" s="19">
        <v>259.26469800000001</v>
      </c>
      <c r="AA20" s="20">
        <v>409.34687000000002</v>
      </c>
      <c r="AB20" s="20">
        <v>221.42407900000003</v>
      </c>
      <c r="AC20" s="20">
        <v>118.3026</v>
      </c>
      <c r="AD20" s="21">
        <f>AA20/X20*100</f>
        <v>81.082229018008832</v>
      </c>
      <c r="AE20" s="21">
        <f>AB20/Y20*100</f>
        <v>77.169833675096839</v>
      </c>
      <c r="AF20" s="21">
        <f>AC20/Z20*100</f>
        <v>45.630045630045629</v>
      </c>
      <c r="AG20" s="18">
        <f>(X20-Y20)/X20*100</f>
        <v>43.165572710772985</v>
      </c>
      <c r="AH20" s="18">
        <f>(X20-Z20)/X20*100</f>
        <v>48.645608015713186</v>
      </c>
      <c r="AI20" s="14">
        <v>4</v>
      </c>
      <c r="AJ20" s="14">
        <v>0</v>
      </c>
      <c r="AK20" s="14">
        <v>1</v>
      </c>
      <c r="AL20" s="14">
        <v>5</v>
      </c>
      <c r="AM20" s="14">
        <v>3</v>
      </c>
      <c r="AN20" s="14">
        <f>1</f>
        <v>1</v>
      </c>
      <c r="AO20" s="14">
        <f>1</f>
        <v>1</v>
      </c>
      <c r="AP20" s="14">
        <f>1</f>
        <v>1</v>
      </c>
      <c r="AQ20" s="22">
        <v>4</v>
      </c>
      <c r="AR20" s="22">
        <v>1</v>
      </c>
      <c r="AS20" s="22">
        <v>4</v>
      </c>
      <c r="AT20" s="22">
        <v>3</v>
      </c>
      <c r="AU20" s="22">
        <v>1</v>
      </c>
      <c r="AV20" s="23">
        <v>1</v>
      </c>
      <c r="AW20" s="23">
        <v>0</v>
      </c>
      <c r="AX20" s="23">
        <f>IF(AQ20-AT20&gt;0,1,0)</f>
        <v>1</v>
      </c>
      <c r="AY20" s="23">
        <v>1</v>
      </c>
      <c r="AZ20" s="24">
        <v>5</v>
      </c>
      <c r="BA20" s="24">
        <v>1</v>
      </c>
      <c r="BB20" s="24">
        <v>3</v>
      </c>
      <c r="BC20" s="24">
        <v>5</v>
      </c>
      <c r="BD20" s="24">
        <v>3</v>
      </c>
      <c r="BE20" s="25">
        <v>1</v>
      </c>
      <c r="BF20" s="25">
        <v>1</v>
      </c>
      <c r="BG20" s="25">
        <f>IF(AZ20-BC20&gt;0,1,0)</f>
        <v>0</v>
      </c>
      <c r="BH20" s="25">
        <v>1</v>
      </c>
      <c r="BI20" s="26">
        <v>1</v>
      </c>
      <c r="BJ20" s="26">
        <v>3</v>
      </c>
      <c r="BK20" s="26">
        <v>3</v>
      </c>
      <c r="BL20" s="26">
        <v>4</v>
      </c>
      <c r="BM20" s="26">
        <v>1</v>
      </c>
      <c r="BN20" s="26">
        <v>1</v>
      </c>
      <c r="BO20" s="26">
        <v>1</v>
      </c>
      <c r="BP20" s="26">
        <v>0</v>
      </c>
      <c r="BQ20" s="27">
        <v>102</v>
      </c>
      <c r="BR20" s="27">
        <v>114</v>
      </c>
      <c r="BS20" s="27">
        <v>127</v>
      </c>
      <c r="BT20" s="27">
        <v>115</v>
      </c>
      <c r="BU20" s="24">
        <v>181</v>
      </c>
      <c r="BV20" s="24">
        <v>83</v>
      </c>
      <c r="BW20" s="24">
        <v>89</v>
      </c>
      <c r="BX20" s="24">
        <v>86</v>
      </c>
      <c r="BY20" s="22">
        <v>97</v>
      </c>
      <c r="BZ20" s="22">
        <v>19</v>
      </c>
      <c r="CA20" s="22">
        <v>34</v>
      </c>
      <c r="CB20" s="28">
        <v>25</v>
      </c>
    </row>
    <row r="21" spans="1:80" ht="16.5" customHeight="1" x14ac:dyDescent="0.3">
      <c r="A21" s="13">
        <v>1</v>
      </c>
      <c r="B21" s="14">
        <v>20</v>
      </c>
      <c r="C21" s="14">
        <v>45</v>
      </c>
      <c r="D21" s="15">
        <v>20.690494543389182</v>
      </c>
      <c r="E21" s="16">
        <v>42641</v>
      </c>
      <c r="F21" s="16" t="s">
        <v>114</v>
      </c>
      <c r="G21" s="16" t="s">
        <v>115</v>
      </c>
      <c r="H21" s="16" t="s">
        <v>116</v>
      </c>
      <c r="I21" s="17"/>
      <c r="J21" s="14">
        <v>114</v>
      </c>
      <c r="K21" s="14">
        <v>63</v>
      </c>
      <c r="L21" s="14">
        <v>2723</v>
      </c>
      <c r="M21" s="15">
        <f>L21/60</f>
        <v>45.383333333333333</v>
      </c>
      <c r="N21" s="15">
        <v>152.83174603174606</v>
      </c>
      <c r="O21" s="14" t="s">
        <v>117</v>
      </c>
      <c r="P21" s="14">
        <v>1</v>
      </c>
      <c r="Q21" s="14">
        <v>1</v>
      </c>
      <c r="R21" s="14" t="s">
        <v>105</v>
      </c>
      <c r="S21" s="18">
        <v>226.52437500000002</v>
      </c>
      <c r="T21" s="18">
        <v>242.97115600000001</v>
      </c>
      <c r="U21" s="18">
        <v>231.81033600000001</v>
      </c>
      <c r="V21" s="18">
        <v>170.43942400000003</v>
      </c>
      <c r="W21" s="19">
        <v>1.3807200000000004</v>
      </c>
      <c r="X21" s="19">
        <v>1.3807200000000004</v>
      </c>
      <c r="Y21" s="19">
        <v>0</v>
      </c>
      <c r="Z21" s="19">
        <v>0</v>
      </c>
      <c r="AA21" s="20">
        <v>0</v>
      </c>
      <c r="AB21" s="20">
        <v>0</v>
      </c>
      <c r="AC21" s="20">
        <v>0</v>
      </c>
      <c r="AD21" s="21">
        <f>AA21/X21*100</f>
        <v>0</v>
      </c>
      <c r="AE21" s="21">
        <v>0</v>
      </c>
      <c r="AF21" s="21">
        <v>0</v>
      </c>
      <c r="AG21" s="18">
        <f>(X21-Y21)/X21*100</f>
        <v>100</v>
      </c>
      <c r="AH21" s="18">
        <f>(X21-Z21)/X21*100</f>
        <v>100</v>
      </c>
      <c r="AI21" s="14">
        <v>2</v>
      </c>
      <c r="AJ21" s="14">
        <v>0</v>
      </c>
      <c r="AK21" s="14">
        <v>2</v>
      </c>
      <c r="AL21" s="14">
        <v>5</v>
      </c>
      <c r="AM21" s="14">
        <v>0</v>
      </c>
      <c r="AN21" s="14">
        <f>1</f>
        <v>1</v>
      </c>
      <c r="AO21" s="14">
        <f>1</f>
        <v>1</v>
      </c>
      <c r="AP21" s="14">
        <f>1</f>
        <v>1</v>
      </c>
      <c r="AQ21" s="22">
        <v>4</v>
      </c>
      <c r="AR21" s="22">
        <v>1</v>
      </c>
      <c r="AS21" s="22">
        <v>2</v>
      </c>
      <c r="AT21" s="22">
        <v>2</v>
      </c>
      <c r="AU21" s="22">
        <v>2</v>
      </c>
      <c r="AV21" s="23">
        <v>1</v>
      </c>
      <c r="AW21" s="23">
        <v>1</v>
      </c>
      <c r="AX21" s="23">
        <f>IF(AQ21-AT21&gt;0,1,0)</f>
        <v>1</v>
      </c>
      <c r="AY21" s="23">
        <v>1</v>
      </c>
      <c r="AZ21" s="24">
        <v>4</v>
      </c>
      <c r="BA21" s="24">
        <v>1</v>
      </c>
      <c r="BB21" s="24">
        <v>2</v>
      </c>
      <c r="BC21" s="24">
        <v>2</v>
      </c>
      <c r="BD21" s="24">
        <v>2</v>
      </c>
      <c r="BE21" s="25">
        <v>1</v>
      </c>
      <c r="BF21" s="25">
        <v>1</v>
      </c>
      <c r="BG21" s="25">
        <f>IF(AZ21-BC21&gt;0,1,0)</f>
        <v>1</v>
      </c>
      <c r="BH21" s="25">
        <v>1</v>
      </c>
      <c r="BI21" s="26">
        <v>2</v>
      </c>
      <c r="BJ21" s="26">
        <v>3</v>
      </c>
      <c r="BK21" s="26">
        <v>2</v>
      </c>
      <c r="BL21" s="26">
        <v>3</v>
      </c>
      <c r="BM21" s="26">
        <v>1</v>
      </c>
      <c r="BN21" s="26">
        <v>1</v>
      </c>
      <c r="BO21" s="26">
        <v>1</v>
      </c>
      <c r="BP21" s="26">
        <v>1</v>
      </c>
      <c r="BQ21" s="27">
        <v>112</v>
      </c>
      <c r="BR21" s="27">
        <v>104</v>
      </c>
      <c r="BS21" s="27">
        <v>124</v>
      </c>
      <c r="BT21" s="27">
        <v>118</v>
      </c>
      <c r="BU21" s="24">
        <v>116</v>
      </c>
      <c r="BV21" s="24">
        <v>75</v>
      </c>
      <c r="BW21" s="24">
        <v>66</v>
      </c>
      <c r="BX21" s="24">
        <v>82</v>
      </c>
      <c r="BY21" s="22">
        <v>53</v>
      </c>
      <c r="BZ21" s="22">
        <v>16</v>
      </c>
      <c r="CA21" s="22">
        <v>19</v>
      </c>
      <c r="CB21" s="28">
        <v>28.125</v>
      </c>
    </row>
    <row r="22" spans="1:80" ht="16.5" customHeight="1" x14ac:dyDescent="0.3">
      <c r="A22" s="13">
        <v>1</v>
      </c>
      <c r="B22" s="14">
        <v>21</v>
      </c>
      <c r="C22" s="14">
        <v>44</v>
      </c>
      <c r="D22" s="15">
        <v>26.541876417598637</v>
      </c>
      <c r="E22" s="16">
        <v>42438</v>
      </c>
      <c r="F22" s="16">
        <v>42439</v>
      </c>
      <c r="G22" s="16">
        <v>42464</v>
      </c>
      <c r="H22" s="16">
        <v>42535</v>
      </c>
      <c r="I22" s="17"/>
      <c r="J22" s="14">
        <v>55</v>
      </c>
      <c r="K22" s="14">
        <v>23</v>
      </c>
      <c r="L22" s="14">
        <v>690</v>
      </c>
      <c r="M22" s="15">
        <f>L22/60</f>
        <v>11.5</v>
      </c>
      <c r="N22" s="15">
        <v>253.16086956521738</v>
      </c>
      <c r="O22" s="14" t="s">
        <v>89</v>
      </c>
      <c r="P22" s="14">
        <v>1</v>
      </c>
      <c r="Q22" s="14">
        <v>1</v>
      </c>
      <c r="R22" s="14" t="s">
        <v>90</v>
      </c>
      <c r="S22" s="18">
        <v>226.161936</v>
      </c>
      <c r="T22" s="18">
        <v>208.67700000000002</v>
      </c>
      <c r="U22" s="18">
        <v>208.67700000000002</v>
      </c>
      <c r="V22" s="18">
        <v>211.89345000000003</v>
      </c>
      <c r="W22" s="19">
        <v>70.416719999999998</v>
      </c>
      <c r="X22" s="19">
        <v>70.416719999999998</v>
      </c>
      <c r="Y22" s="19">
        <v>71.797440000000009</v>
      </c>
      <c r="Z22" s="19">
        <v>71.797440000000009</v>
      </c>
      <c r="AA22" s="20">
        <v>20.914769999999997</v>
      </c>
      <c r="AB22" s="20">
        <v>0</v>
      </c>
      <c r="AC22" s="20">
        <v>0</v>
      </c>
      <c r="AD22" s="21">
        <f>AA22/X22*100</f>
        <v>29.701426024955435</v>
      </c>
      <c r="AE22" s="21">
        <f>AB22/Y22*100</f>
        <v>0</v>
      </c>
      <c r="AF22" s="21">
        <f>AC22/Z22*100</f>
        <v>0</v>
      </c>
      <c r="AG22" s="18">
        <f>(X22-Y22)/X22*100</f>
        <v>-1.9607843137255059</v>
      </c>
      <c r="AH22" s="18">
        <f>(X22-Z22)/X22*100</f>
        <v>-1.9607843137255059</v>
      </c>
      <c r="AI22" s="14">
        <v>4</v>
      </c>
      <c r="AJ22" s="14">
        <v>0</v>
      </c>
      <c r="AK22" s="14">
        <v>1</v>
      </c>
      <c r="AL22" s="14">
        <v>5</v>
      </c>
      <c r="AM22" s="14">
        <v>3</v>
      </c>
      <c r="AN22" s="14">
        <f>1</f>
        <v>1</v>
      </c>
      <c r="AO22" s="14">
        <f>1</f>
        <v>1</v>
      </c>
      <c r="AP22" s="14">
        <f>1</f>
        <v>1</v>
      </c>
      <c r="AQ22" s="22">
        <v>5</v>
      </c>
      <c r="AR22" s="22">
        <v>2</v>
      </c>
      <c r="AS22" s="22">
        <v>2</v>
      </c>
      <c r="AT22" s="22">
        <v>3</v>
      </c>
      <c r="AU22" s="22">
        <v>3</v>
      </c>
      <c r="AV22" s="23">
        <v>1</v>
      </c>
      <c r="AW22" s="23">
        <v>1</v>
      </c>
      <c r="AX22" s="23">
        <f>IF(AQ22-AT22&gt;0,1,0)</f>
        <v>1</v>
      </c>
      <c r="AY22" s="23">
        <v>1</v>
      </c>
      <c r="AZ22" s="24">
        <v>2</v>
      </c>
      <c r="BA22" s="24">
        <v>2</v>
      </c>
      <c r="BB22" s="24">
        <v>1</v>
      </c>
      <c r="BC22" s="24">
        <v>2</v>
      </c>
      <c r="BD22" s="24">
        <v>2</v>
      </c>
      <c r="BE22" s="25">
        <v>0</v>
      </c>
      <c r="BF22" s="25">
        <v>1</v>
      </c>
      <c r="BG22" s="25">
        <f>IF(AZ22-BC22&gt;0,1,0)</f>
        <v>0</v>
      </c>
      <c r="BH22" s="25">
        <v>0</v>
      </c>
      <c r="BI22" s="26">
        <v>3</v>
      </c>
      <c r="BJ22" s="26">
        <v>3</v>
      </c>
      <c r="BK22" s="26">
        <v>4</v>
      </c>
      <c r="BL22" s="26">
        <v>2</v>
      </c>
      <c r="BM22" s="26">
        <v>1</v>
      </c>
      <c r="BN22" s="26">
        <v>1</v>
      </c>
      <c r="BO22" s="26">
        <v>0</v>
      </c>
      <c r="BP22" s="26">
        <v>1</v>
      </c>
      <c r="BQ22" s="27">
        <v>128</v>
      </c>
      <c r="BR22" s="27">
        <v>114</v>
      </c>
      <c r="BS22" s="27">
        <v>122</v>
      </c>
      <c r="BT22" s="27">
        <v>118</v>
      </c>
      <c r="BU22" s="24">
        <v>73</v>
      </c>
      <c r="BV22" s="24">
        <v>74</v>
      </c>
      <c r="BW22" s="24">
        <v>60</v>
      </c>
      <c r="BX22" s="24">
        <v>74</v>
      </c>
      <c r="BY22" s="22">
        <v>44</v>
      </c>
      <c r="BZ22" s="22">
        <v>31</v>
      </c>
      <c r="CA22" s="22">
        <v>34</v>
      </c>
      <c r="CB22" s="28">
        <v>25</v>
      </c>
    </row>
    <row r="23" spans="1:80" ht="16.5" customHeight="1" x14ac:dyDescent="0.3">
      <c r="A23" s="13">
        <v>1</v>
      </c>
      <c r="B23" s="14">
        <v>22</v>
      </c>
      <c r="C23" s="14">
        <v>42</v>
      </c>
      <c r="D23" s="15">
        <v>20.466899088772717</v>
      </c>
      <c r="E23" s="16">
        <v>42478</v>
      </c>
      <c r="F23" s="16">
        <v>42481</v>
      </c>
      <c r="G23" s="16">
        <v>42508</v>
      </c>
      <c r="H23" s="16">
        <v>42570</v>
      </c>
      <c r="I23" s="17"/>
      <c r="J23" s="14">
        <v>146</v>
      </c>
      <c r="K23" s="14">
        <v>106</v>
      </c>
      <c r="L23" s="14">
        <v>4037</v>
      </c>
      <c r="M23" s="15">
        <f>L23/60</f>
        <v>67.283333333333331</v>
      </c>
      <c r="N23" s="15">
        <v>109.66037735849056</v>
      </c>
      <c r="O23" s="14"/>
      <c r="P23" s="14">
        <f>0</f>
        <v>0</v>
      </c>
      <c r="Q23" s="14">
        <v>0</v>
      </c>
      <c r="R23" s="14" t="s">
        <v>91</v>
      </c>
      <c r="S23" s="18">
        <v>325.084248</v>
      </c>
      <c r="T23" s="18">
        <v>331.10084000000006</v>
      </c>
      <c r="U23" s="18">
        <v>337.65193800000009</v>
      </c>
      <c r="V23" s="18">
        <v>406.32393000000002</v>
      </c>
      <c r="W23" s="19">
        <v>140.21420800000001</v>
      </c>
      <c r="X23" s="19">
        <v>140.21420800000001</v>
      </c>
      <c r="Y23" s="19">
        <v>166.72507799999997</v>
      </c>
      <c r="Z23" s="19">
        <v>123.49651300000002</v>
      </c>
      <c r="AA23" s="20">
        <v>56.701568000000009</v>
      </c>
      <c r="AB23" s="20">
        <v>15.250680000000001</v>
      </c>
      <c r="AC23" s="20">
        <v>1.3807200000000002</v>
      </c>
      <c r="AD23" s="21">
        <f>AA23/X23*100</f>
        <v>40.43924564335164</v>
      </c>
      <c r="AE23" s="21">
        <f>AB23/Y23*100</f>
        <v>9.1472021983399543</v>
      </c>
      <c r="AF23" s="21">
        <f>AC23/Z23*100</f>
        <v>1.1180234700229956</v>
      </c>
      <c r="AG23" s="18">
        <f>(X23-Y23)/X23*100</f>
        <v>-18.907406302220068</v>
      </c>
      <c r="AH23" s="18">
        <f>(X23-Z23)/X23*100</f>
        <v>11.922967892098345</v>
      </c>
      <c r="AI23" s="14">
        <v>4</v>
      </c>
      <c r="AJ23" s="14">
        <v>0</v>
      </c>
      <c r="AK23" s="14">
        <v>1</v>
      </c>
      <c r="AL23" s="14">
        <v>4</v>
      </c>
      <c r="AM23" s="14">
        <v>4</v>
      </c>
      <c r="AN23" s="14">
        <f>1</f>
        <v>1</v>
      </c>
      <c r="AO23" s="14">
        <f>1</f>
        <v>1</v>
      </c>
      <c r="AP23" s="14">
        <f>1</f>
        <v>1</v>
      </c>
      <c r="AQ23" s="22">
        <v>4</v>
      </c>
      <c r="AR23" s="22">
        <v>4</v>
      </c>
      <c r="AS23" s="22">
        <v>4</v>
      </c>
      <c r="AT23" s="22">
        <v>2</v>
      </c>
      <c r="AU23" s="22">
        <v>3</v>
      </c>
      <c r="AV23" s="23">
        <v>0</v>
      </c>
      <c r="AW23" s="23">
        <v>0</v>
      </c>
      <c r="AX23" s="23">
        <f>IF(AQ23-AT23&gt;0,1,0)</f>
        <v>1</v>
      </c>
      <c r="AY23" s="23">
        <v>1</v>
      </c>
      <c r="AZ23" s="24">
        <v>3</v>
      </c>
      <c r="BA23" s="24">
        <v>3</v>
      </c>
      <c r="BB23" s="24">
        <v>4</v>
      </c>
      <c r="BC23" s="24">
        <v>2</v>
      </c>
      <c r="BD23" s="24">
        <v>3</v>
      </c>
      <c r="BE23" s="25">
        <v>0</v>
      </c>
      <c r="BF23" s="25">
        <v>0</v>
      </c>
      <c r="BG23" s="25">
        <f>IF(AZ23-BC23&gt;0,1,0)</f>
        <v>1</v>
      </c>
      <c r="BH23" s="25">
        <v>0</v>
      </c>
      <c r="BI23" s="26">
        <v>3</v>
      </c>
      <c r="BJ23" s="26">
        <v>2</v>
      </c>
      <c r="BK23" s="26">
        <v>2</v>
      </c>
      <c r="BL23" s="26">
        <v>2</v>
      </c>
      <c r="BM23" s="26">
        <v>1</v>
      </c>
      <c r="BN23" s="26">
        <v>1</v>
      </c>
      <c r="BO23" s="26">
        <v>1</v>
      </c>
      <c r="BP23" s="26">
        <v>1</v>
      </c>
      <c r="BQ23" s="27">
        <v>123</v>
      </c>
      <c r="BR23" s="27">
        <v>117</v>
      </c>
      <c r="BS23" s="27">
        <v>126</v>
      </c>
      <c r="BT23" s="27">
        <v>118</v>
      </c>
      <c r="BU23" s="24">
        <v>82</v>
      </c>
      <c r="BV23" s="24">
        <v>91</v>
      </c>
      <c r="BW23" s="24">
        <v>113</v>
      </c>
      <c r="BX23" s="24">
        <v>69</v>
      </c>
      <c r="BY23" s="22">
        <v>38</v>
      </c>
      <c r="BZ23" s="22">
        <v>28</v>
      </c>
      <c r="CA23" s="22">
        <v>44</v>
      </c>
      <c r="CB23" s="28">
        <v>28.125</v>
      </c>
    </row>
    <row r="24" spans="1:80" ht="16.5" customHeight="1" x14ac:dyDescent="0.3">
      <c r="A24" s="13">
        <v>0</v>
      </c>
      <c r="B24" s="14">
        <v>23</v>
      </c>
      <c r="C24" s="14">
        <v>49</v>
      </c>
      <c r="D24" s="15">
        <v>23.19109461966605</v>
      </c>
      <c r="E24" s="16">
        <v>42766</v>
      </c>
      <c r="F24" s="16">
        <v>42768</v>
      </c>
      <c r="G24" s="16">
        <v>42800</v>
      </c>
      <c r="H24" s="16">
        <v>42865</v>
      </c>
      <c r="I24" s="17"/>
      <c r="J24" s="14">
        <v>67</v>
      </c>
      <c r="K24" s="14">
        <v>39</v>
      </c>
      <c r="L24" s="14">
        <v>1617</v>
      </c>
      <c r="M24" s="15">
        <f>L24/60</f>
        <v>26.95</v>
      </c>
      <c r="N24" s="15">
        <v>156.4025641025641</v>
      </c>
      <c r="O24" s="14"/>
      <c r="P24" s="14">
        <f>0</f>
        <v>0</v>
      </c>
      <c r="Q24" s="14">
        <v>0</v>
      </c>
      <c r="R24" s="14" t="s">
        <v>178</v>
      </c>
      <c r="S24" s="18">
        <v>565.73223800000017</v>
      </c>
      <c r="T24" s="18">
        <v>583.76213999999993</v>
      </c>
      <c r="U24" s="18">
        <v>612.01878399999998</v>
      </c>
      <c r="V24" s="18">
        <v>395.80640000000005</v>
      </c>
      <c r="W24" s="19">
        <v>303.965508</v>
      </c>
      <c r="X24" s="19">
        <v>303.965508</v>
      </c>
      <c r="Y24" s="19">
        <v>357.309416</v>
      </c>
      <c r="Z24" s="19">
        <v>179.59401600000001</v>
      </c>
      <c r="AA24" s="20">
        <v>298.21616899999998</v>
      </c>
      <c r="AB24" s="20">
        <v>275.37832800000007</v>
      </c>
      <c r="AC24" s="20">
        <v>170.01684</v>
      </c>
      <c r="AD24" s="21">
        <f>AA24/X24*100</f>
        <v>98.108555461496621</v>
      </c>
      <c r="AE24" s="21">
        <f>AB24/Y24*100</f>
        <v>77.069989109942753</v>
      </c>
      <c r="AF24" s="21">
        <f>AC24/Z24*100</f>
        <v>94.667318982387471</v>
      </c>
      <c r="AG24" s="18">
        <f>(X24-Y24)/X24*100</f>
        <v>-17.549329314035194</v>
      </c>
      <c r="AH24" s="18">
        <f>(X24-Z24)/X24*100</f>
        <v>40.916317386905618</v>
      </c>
      <c r="AI24" s="14">
        <v>2</v>
      </c>
      <c r="AJ24" s="14">
        <v>1</v>
      </c>
      <c r="AK24" s="14">
        <v>2</v>
      </c>
      <c r="AL24" s="14">
        <v>5</v>
      </c>
      <c r="AM24" s="14">
        <v>2</v>
      </c>
      <c r="AN24" s="14">
        <f>1</f>
        <v>1</v>
      </c>
      <c r="AO24" s="14">
        <f>1</f>
        <v>1</v>
      </c>
      <c r="AP24" s="14">
        <f>1</f>
        <v>1</v>
      </c>
      <c r="AQ24" s="22">
        <v>5</v>
      </c>
      <c r="AR24" s="22">
        <v>3</v>
      </c>
      <c r="AS24" s="22">
        <v>3</v>
      </c>
      <c r="AT24" s="22">
        <v>3</v>
      </c>
      <c r="AU24" s="22"/>
      <c r="AV24" s="23">
        <v>1</v>
      </c>
      <c r="AW24" s="23">
        <v>1</v>
      </c>
      <c r="AX24" s="23">
        <f>IF(AQ24-AT24&gt;0,1,0)</f>
        <v>1</v>
      </c>
      <c r="AY24" s="23"/>
      <c r="AZ24" s="24">
        <v>5</v>
      </c>
      <c r="BA24" s="24">
        <v>3</v>
      </c>
      <c r="BB24" s="24">
        <v>3</v>
      </c>
      <c r="BC24" s="24">
        <v>3</v>
      </c>
      <c r="BD24" s="24"/>
      <c r="BE24" s="25">
        <v>1</v>
      </c>
      <c r="BF24" s="25">
        <v>1</v>
      </c>
      <c r="BG24" s="25">
        <f>IF(AZ24-BC24&gt;0,1,0)</f>
        <v>1</v>
      </c>
      <c r="BH24" s="25"/>
      <c r="BI24" s="26">
        <v>2</v>
      </c>
      <c r="BJ24" s="26">
        <v>2</v>
      </c>
      <c r="BK24" s="26">
        <v>3</v>
      </c>
      <c r="BL24" s="26"/>
      <c r="BM24" s="26">
        <v>1</v>
      </c>
      <c r="BN24" s="26">
        <v>1</v>
      </c>
      <c r="BO24" s="26">
        <v>1</v>
      </c>
      <c r="BP24" s="26"/>
      <c r="BQ24" s="27">
        <v>85</v>
      </c>
      <c r="BR24" s="27">
        <v>102</v>
      </c>
      <c r="BS24" s="27">
        <v>104</v>
      </c>
      <c r="BT24" s="27"/>
      <c r="BU24" s="24">
        <v>140</v>
      </c>
      <c r="BV24" s="24">
        <v>124</v>
      </c>
      <c r="BW24" s="24">
        <v>93</v>
      </c>
      <c r="BX24" s="24"/>
      <c r="BY24" s="22">
        <v>84</v>
      </c>
      <c r="BZ24" s="22">
        <v>22</v>
      </c>
      <c r="CA24" s="22">
        <v>34</v>
      </c>
      <c r="CB24" s="22"/>
    </row>
    <row r="25" spans="1:80" ht="16.5" customHeight="1" x14ac:dyDescent="0.3">
      <c r="A25" s="13">
        <v>1</v>
      </c>
      <c r="B25" s="14">
        <v>24</v>
      </c>
      <c r="C25" s="14">
        <v>46</v>
      </c>
      <c r="D25" s="15">
        <v>18.795854837357588</v>
      </c>
      <c r="E25" s="16">
        <v>42585</v>
      </c>
      <c r="F25" s="16">
        <v>42586</v>
      </c>
      <c r="G25" s="16" t="s">
        <v>118</v>
      </c>
      <c r="H25" s="16" t="s">
        <v>119</v>
      </c>
      <c r="I25" s="17"/>
      <c r="J25" s="14">
        <v>171</v>
      </c>
      <c r="K25" s="14">
        <v>119</v>
      </c>
      <c r="L25" s="14">
        <v>4738</v>
      </c>
      <c r="M25" s="15">
        <f>L25/60</f>
        <v>78.966666666666669</v>
      </c>
      <c r="N25" s="15">
        <v>163.18235294117648</v>
      </c>
      <c r="O25" s="14" t="s">
        <v>120</v>
      </c>
      <c r="P25" s="14">
        <f>0</f>
        <v>0</v>
      </c>
      <c r="Q25" s="14">
        <v>1</v>
      </c>
      <c r="R25" s="14" t="s">
        <v>105</v>
      </c>
      <c r="S25" s="18">
        <v>361.47249600000004</v>
      </c>
      <c r="T25" s="18">
        <v>356.31780800000013</v>
      </c>
      <c r="U25" s="18">
        <v>262.71336000000002</v>
      </c>
      <c r="V25" s="18">
        <v>224.26344600000002</v>
      </c>
      <c r="W25" s="19">
        <v>65.847791999999998</v>
      </c>
      <c r="X25" s="19">
        <v>65.847791999999998</v>
      </c>
      <c r="Y25" s="19">
        <v>31.631040000000006</v>
      </c>
      <c r="Z25" s="20">
        <v>20.150144000000001</v>
      </c>
      <c r="AA25" s="20">
        <v>50.906727999999987</v>
      </c>
      <c r="AB25" s="20">
        <v>23.064300000000003</v>
      </c>
      <c r="AC25" s="19">
        <v>11.477235</v>
      </c>
      <c r="AD25" s="21">
        <f>AA25/X25*100</f>
        <v>77.309696276528129</v>
      </c>
      <c r="AE25" s="21">
        <f>AB25/Y25*100</f>
        <v>72.916666666666657</v>
      </c>
      <c r="AF25" s="21">
        <f>AC25/Z25*100</f>
        <v>56.958575581395344</v>
      </c>
      <c r="AG25" s="18">
        <f>(X25-Y25)/X25*100</f>
        <v>51.963400686237129</v>
      </c>
      <c r="AH25" s="18">
        <f>(X25-Z25)/X25*100</f>
        <v>69.398907103825138</v>
      </c>
      <c r="AI25" s="14">
        <v>2</v>
      </c>
      <c r="AJ25" s="14">
        <v>0</v>
      </c>
      <c r="AK25" s="14">
        <v>2</v>
      </c>
      <c r="AL25" s="14">
        <v>3</v>
      </c>
      <c r="AM25" s="14">
        <v>4</v>
      </c>
      <c r="AN25" s="14">
        <f>1</f>
        <v>1</v>
      </c>
      <c r="AO25" s="14">
        <f>1</f>
        <v>1</v>
      </c>
      <c r="AP25" s="14">
        <f>1</f>
        <v>1</v>
      </c>
      <c r="AQ25" s="22">
        <v>5</v>
      </c>
      <c r="AR25" s="22">
        <v>3</v>
      </c>
      <c r="AS25" s="22">
        <v>3</v>
      </c>
      <c r="AT25" s="22">
        <v>3</v>
      </c>
      <c r="AU25" s="22"/>
      <c r="AV25" s="23">
        <v>1</v>
      </c>
      <c r="AW25" s="23">
        <v>1</v>
      </c>
      <c r="AX25" s="23">
        <f>IF(AQ25-AT25&gt;0,1,0)</f>
        <v>1</v>
      </c>
      <c r="AY25" s="23"/>
      <c r="AZ25" s="24">
        <v>4</v>
      </c>
      <c r="BA25" s="24">
        <v>4</v>
      </c>
      <c r="BB25" s="24">
        <v>2</v>
      </c>
      <c r="BC25" s="24">
        <v>2</v>
      </c>
      <c r="BD25" s="24"/>
      <c r="BE25" s="25">
        <v>0</v>
      </c>
      <c r="BF25" s="25">
        <v>1</v>
      </c>
      <c r="BG25" s="25">
        <f>IF(AZ25-BC25&gt;0,1,0)</f>
        <v>1</v>
      </c>
      <c r="BH25" s="25"/>
      <c r="BI25" s="26">
        <v>2</v>
      </c>
      <c r="BJ25" s="26">
        <v>2</v>
      </c>
      <c r="BK25" s="26">
        <v>3</v>
      </c>
      <c r="BL25" s="26"/>
      <c r="BM25" s="26">
        <v>1</v>
      </c>
      <c r="BN25" s="26">
        <v>1</v>
      </c>
      <c r="BO25" s="26">
        <v>1</v>
      </c>
      <c r="BP25" s="26"/>
      <c r="BQ25" s="27">
        <v>105</v>
      </c>
      <c r="BR25" s="27">
        <v>113</v>
      </c>
      <c r="BS25" s="27">
        <v>113</v>
      </c>
      <c r="BT25" s="27">
        <v>106</v>
      </c>
      <c r="BU25" s="24">
        <v>138</v>
      </c>
      <c r="BV25" s="24">
        <v>114</v>
      </c>
      <c r="BW25" s="24">
        <v>89</v>
      </c>
      <c r="BX25" s="24">
        <v>131</v>
      </c>
      <c r="BY25" s="22">
        <v>63</v>
      </c>
      <c r="BZ25" s="22">
        <v>28</v>
      </c>
      <c r="CA25" s="22">
        <v>38</v>
      </c>
      <c r="CB25" s="28">
        <v>43.75</v>
      </c>
    </row>
    <row r="26" spans="1:80" ht="16.5" customHeight="1" x14ac:dyDescent="0.3">
      <c r="A26" s="13">
        <v>1</v>
      </c>
      <c r="B26" s="29">
        <v>25</v>
      </c>
      <c r="C26" s="14">
        <v>45</v>
      </c>
      <c r="D26" s="15">
        <v>21.36752136752137</v>
      </c>
      <c r="E26" s="16">
        <v>42815</v>
      </c>
      <c r="F26" s="16">
        <v>42818</v>
      </c>
      <c r="G26" s="16">
        <v>42851</v>
      </c>
      <c r="H26" s="16">
        <v>42920</v>
      </c>
      <c r="I26" s="17"/>
      <c r="J26" s="14">
        <v>83</v>
      </c>
      <c r="K26" s="14">
        <v>48</v>
      </c>
      <c r="L26" s="14">
        <v>2135</v>
      </c>
      <c r="M26" s="15">
        <f>L26/60</f>
        <v>35.583333333333336</v>
      </c>
      <c r="N26" s="15">
        <v>150.93541666666667</v>
      </c>
      <c r="O26" s="14" t="s">
        <v>150</v>
      </c>
      <c r="P26" s="14">
        <v>0</v>
      </c>
      <c r="Q26" s="14">
        <v>0</v>
      </c>
      <c r="R26" s="14" t="s">
        <v>151</v>
      </c>
      <c r="S26" s="18">
        <v>168.36939000000001</v>
      </c>
      <c r="T26" s="18">
        <v>181.46426400000001</v>
      </c>
      <c r="U26" s="18">
        <v>158.83300800000006</v>
      </c>
      <c r="V26" s="18">
        <v>183.43701999999999</v>
      </c>
      <c r="W26" s="19">
        <v>0.59831200000000007</v>
      </c>
      <c r="X26" s="20">
        <v>2.63592</v>
      </c>
      <c r="Y26" s="19">
        <v>0.82372499999999993</v>
      </c>
      <c r="Z26" s="19">
        <v>0.18828000000000003</v>
      </c>
      <c r="AA26" s="19">
        <v>0.59831200000000007</v>
      </c>
      <c r="AB26" s="20">
        <v>0.82372499999999993</v>
      </c>
      <c r="AC26" s="20">
        <v>0.18828000000000003</v>
      </c>
      <c r="AD26" s="21">
        <f>AA26/X26*100</f>
        <v>22.698412698412699</v>
      </c>
      <c r="AE26" s="21">
        <f>AB26/Y26*100</f>
        <v>100</v>
      </c>
      <c r="AF26" s="21">
        <f>AC26/Z26*100</f>
        <v>100</v>
      </c>
      <c r="AG26" s="18">
        <f>(X26-Y26)/X26*100</f>
        <v>68.75</v>
      </c>
      <c r="AH26" s="18">
        <f>(X26-Z26)/X26*100</f>
        <v>92.857142857142847</v>
      </c>
      <c r="AI26" s="14">
        <v>2</v>
      </c>
      <c r="AJ26" s="14">
        <v>1</v>
      </c>
      <c r="AK26" s="14">
        <v>2</v>
      </c>
      <c r="AL26" s="14">
        <v>4</v>
      </c>
      <c r="AM26" s="14">
        <v>5</v>
      </c>
      <c r="AN26" s="14">
        <f>1</f>
        <v>1</v>
      </c>
      <c r="AO26" s="14">
        <f>1</f>
        <v>1</v>
      </c>
      <c r="AP26" s="14">
        <f>1</f>
        <v>1</v>
      </c>
      <c r="AQ26" s="22">
        <v>5</v>
      </c>
      <c r="AR26" s="22">
        <v>3</v>
      </c>
      <c r="AS26" s="22">
        <v>2</v>
      </c>
      <c r="AT26" s="22">
        <v>3</v>
      </c>
      <c r="AU26" s="22">
        <v>4</v>
      </c>
      <c r="AV26" s="23">
        <v>1</v>
      </c>
      <c r="AW26" s="23">
        <v>1</v>
      </c>
      <c r="AX26" s="23">
        <f>IF(AQ26-AT26&gt;0,1,0)</f>
        <v>1</v>
      </c>
      <c r="AY26" s="23">
        <v>1</v>
      </c>
      <c r="AZ26" s="24">
        <v>5</v>
      </c>
      <c r="BA26" s="24">
        <v>3</v>
      </c>
      <c r="BB26" s="24">
        <v>4</v>
      </c>
      <c r="BC26" s="24">
        <v>3</v>
      </c>
      <c r="BD26" s="24">
        <v>5</v>
      </c>
      <c r="BE26" s="25">
        <v>1</v>
      </c>
      <c r="BF26" s="25">
        <v>1</v>
      </c>
      <c r="BG26" s="25">
        <f>IF(AZ26-BC26&gt;0,1,0)</f>
        <v>1</v>
      </c>
      <c r="BH26" s="25">
        <v>0</v>
      </c>
      <c r="BI26" s="26">
        <v>2</v>
      </c>
      <c r="BJ26" s="26">
        <v>2</v>
      </c>
      <c r="BK26" s="26">
        <v>3</v>
      </c>
      <c r="BL26" s="26">
        <v>3</v>
      </c>
      <c r="BM26" s="26">
        <v>1</v>
      </c>
      <c r="BN26" s="26">
        <v>1</v>
      </c>
      <c r="BO26" s="26">
        <v>1</v>
      </c>
      <c r="BP26" s="26">
        <v>1</v>
      </c>
      <c r="BQ26" s="27">
        <v>104</v>
      </c>
      <c r="BR26" s="27">
        <v>86</v>
      </c>
      <c r="BS26" s="27">
        <v>95</v>
      </c>
      <c r="BT26" s="27">
        <v>105</v>
      </c>
      <c r="BU26" s="24">
        <v>133</v>
      </c>
      <c r="BV26" s="24">
        <v>115</v>
      </c>
      <c r="BW26" s="24">
        <v>103</v>
      </c>
      <c r="BX26" s="24">
        <v>124</v>
      </c>
      <c r="BY26" s="22">
        <v>59</v>
      </c>
      <c r="BZ26" s="22">
        <v>34</v>
      </c>
      <c r="CA26" s="22">
        <v>31</v>
      </c>
      <c r="CB26" s="28">
        <v>43.75</v>
      </c>
    </row>
    <row r="27" spans="1:80" ht="16.5" customHeight="1" x14ac:dyDescent="0.3">
      <c r="A27" s="13">
        <v>1</v>
      </c>
      <c r="B27" s="14">
        <v>26</v>
      </c>
      <c r="C27" s="14">
        <v>46</v>
      </c>
      <c r="D27" s="15">
        <v>25.162289265827397</v>
      </c>
      <c r="E27" s="16">
        <v>42710</v>
      </c>
      <c r="F27" s="16">
        <v>42712</v>
      </c>
      <c r="G27" s="16">
        <v>42752</v>
      </c>
      <c r="H27" s="16">
        <v>42808</v>
      </c>
      <c r="I27" s="17"/>
      <c r="J27" s="14">
        <v>59</v>
      </c>
      <c r="K27" s="14">
        <v>27</v>
      </c>
      <c r="L27" s="14">
        <v>1071</v>
      </c>
      <c r="M27" s="15">
        <f>L27/60</f>
        <v>17.850000000000001</v>
      </c>
      <c r="N27" s="15">
        <v>255.7962962962963</v>
      </c>
      <c r="O27" s="14" t="s">
        <v>81</v>
      </c>
      <c r="P27" s="14">
        <f>0</f>
        <v>0</v>
      </c>
      <c r="Q27" s="14">
        <v>0</v>
      </c>
      <c r="R27" s="14" t="s">
        <v>108</v>
      </c>
      <c r="S27" s="18">
        <v>229.34334500000003</v>
      </c>
      <c r="T27" s="18">
        <v>203.14156800000001</v>
      </c>
      <c r="U27" s="18">
        <v>184.81094100000001</v>
      </c>
      <c r="V27" s="18">
        <v>226.048968</v>
      </c>
      <c r="W27" s="19">
        <v>150.72441600000005</v>
      </c>
      <c r="X27" s="19">
        <v>150.72441600000005</v>
      </c>
      <c r="Y27" s="19">
        <v>89.621279999999985</v>
      </c>
      <c r="Z27" s="19">
        <v>97.943256000000005</v>
      </c>
      <c r="AA27" s="20">
        <v>32.393574000000008</v>
      </c>
      <c r="AB27" s="20">
        <v>6.6086279999999995</v>
      </c>
      <c r="AC27" s="20">
        <v>1.0826099999999999</v>
      </c>
      <c r="AD27" s="21">
        <f>AA27/X27*100</f>
        <v>21.491922051965354</v>
      </c>
      <c r="AE27" s="21">
        <f>AB27/Y27*100</f>
        <v>7.3739495798319332</v>
      </c>
      <c r="AF27" s="21">
        <f>AC27/Z27*100</f>
        <v>1.1053440984236831</v>
      </c>
      <c r="AG27" s="18">
        <f>(X27-Y27)/X27*100</f>
        <v>40.539640239840139</v>
      </c>
      <c r="AH27" s="18">
        <f>(X27-Z27)/X27*100</f>
        <v>35.018321119253848</v>
      </c>
      <c r="AI27" s="14">
        <v>2</v>
      </c>
      <c r="AJ27" s="14">
        <v>0</v>
      </c>
      <c r="AK27" s="14">
        <v>2</v>
      </c>
      <c r="AL27" s="14">
        <v>5</v>
      </c>
      <c r="AM27" s="14">
        <v>0</v>
      </c>
      <c r="AN27" s="14">
        <f>1</f>
        <v>1</v>
      </c>
      <c r="AO27" s="14">
        <f>1</f>
        <v>1</v>
      </c>
      <c r="AP27" s="14">
        <f>1</f>
        <v>1</v>
      </c>
      <c r="AQ27" s="22">
        <v>4</v>
      </c>
      <c r="AR27" s="22">
        <v>3</v>
      </c>
      <c r="AS27" s="22">
        <v>2</v>
      </c>
      <c r="AT27" s="22">
        <v>5</v>
      </c>
      <c r="AU27" s="22">
        <v>2</v>
      </c>
      <c r="AV27" s="23">
        <v>1</v>
      </c>
      <c r="AW27" s="23">
        <v>1</v>
      </c>
      <c r="AX27" s="23">
        <f>IF(AQ27-AT27&gt;0,1,0)</f>
        <v>0</v>
      </c>
      <c r="AY27" s="23">
        <v>1</v>
      </c>
      <c r="AZ27" s="24">
        <v>4</v>
      </c>
      <c r="BA27" s="24">
        <v>1</v>
      </c>
      <c r="BB27" s="24">
        <v>1</v>
      </c>
      <c r="BC27" s="24">
        <v>4</v>
      </c>
      <c r="BD27" s="24">
        <v>1</v>
      </c>
      <c r="BE27" s="25">
        <v>1</v>
      </c>
      <c r="BF27" s="25">
        <v>1</v>
      </c>
      <c r="BG27" s="25">
        <f>IF(AZ27-BC27&gt;0,1,0)</f>
        <v>0</v>
      </c>
      <c r="BH27" s="25">
        <v>1</v>
      </c>
      <c r="BI27" s="26">
        <v>3</v>
      </c>
      <c r="BJ27" s="26">
        <v>2</v>
      </c>
      <c r="BK27" s="26">
        <v>4</v>
      </c>
      <c r="BL27" s="26">
        <v>3</v>
      </c>
      <c r="BM27" s="26">
        <v>1</v>
      </c>
      <c r="BN27" s="26">
        <v>1</v>
      </c>
      <c r="BO27" s="26">
        <v>0</v>
      </c>
      <c r="BP27" s="26">
        <v>1</v>
      </c>
      <c r="BQ27" s="27">
        <v>118</v>
      </c>
      <c r="BR27" s="27">
        <v>121</v>
      </c>
      <c r="BS27" s="27">
        <v>128</v>
      </c>
      <c r="BT27" s="27">
        <v>105</v>
      </c>
      <c r="BU27" s="24">
        <v>125</v>
      </c>
      <c r="BV27" s="24">
        <v>99</v>
      </c>
      <c r="BW27" s="24">
        <v>95</v>
      </c>
      <c r="BX27" s="24">
        <v>95</v>
      </c>
      <c r="BY27" s="22">
        <v>63</v>
      </c>
      <c r="BZ27" s="22">
        <v>44</v>
      </c>
      <c r="CA27" s="22">
        <v>41</v>
      </c>
      <c r="CB27" s="28">
        <v>34.375</v>
      </c>
    </row>
    <row r="28" spans="1:80" ht="16.5" customHeight="1" x14ac:dyDescent="0.3">
      <c r="A28" s="13">
        <v>0</v>
      </c>
      <c r="B28" s="14">
        <v>27</v>
      </c>
      <c r="C28" s="14">
        <v>41</v>
      </c>
      <c r="D28" s="15">
        <v>25.033086936634785</v>
      </c>
      <c r="E28" s="16">
        <v>42914</v>
      </c>
      <c r="F28" s="16">
        <v>42915</v>
      </c>
      <c r="G28" s="16">
        <v>42948</v>
      </c>
      <c r="H28" s="16">
        <v>43004</v>
      </c>
      <c r="I28" s="17"/>
      <c r="J28" s="14">
        <v>113</v>
      </c>
      <c r="K28" s="14">
        <v>76</v>
      </c>
      <c r="L28" s="14">
        <v>3472</v>
      </c>
      <c r="M28" s="15">
        <f>L28/60</f>
        <v>57.866666666666667</v>
      </c>
      <c r="N28" s="15">
        <v>164.75131578947372</v>
      </c>
      <c r="O28" s="14"/>
      <c r="P28" s="14">
        <v>1</v>
      </c>
      <c r="Q28" s="14">
        <v>0</v>
      </c>
      <c r="R28" s="14" t="s">
        <v>179</v>
      </c>
      <c r="S28" s="18">
        <v>258.90591999999998</v>
      </c>
      <c r="T28" s="18">
        <v>244.19288399999999</v>
      </c>
      <c r="U28" s="18">
        <v>280.42214000000001</v>
      </c>
      <c r="V28" s="18">
        <v>359.27589599999999</v>
      </c>
      <c r="W28" s="19">
        <v>152.63232000000002</v>
      </c>
      <c r="X28" s="19">
        <v>152.63232000000002</v>
      </c>
      <c r="Y28" s="19">
        <v>79.27633999999999</v>
      </c>
      <c r="Z28" s="19">
        <v>107.22546000000001</v>
      </c>
      <c r="AA28" s="20">
        <v>63.171600999999995</v>
      </c>
      <c r="AB28" s="20">
        <v>3.7164380000000001</v>
      </c>
      <c r="AC28" s="20">
        <v>0</v>
      </c>
      <c r="AD28" s="21">
        <f>AA28/X28*100</f>
        <v>41.388089364035082</v>
      </c>
      <c r="AE28" s="21">
        <f>AB28/Y28*100</f>
        <v>4.6879535558780852</v>
      </c>
      <c r="AF28" s="21">
        <f>AC28/Z28*100</f>
        <v>0</v>
      </c>
      <c r="AG28" s="18">
        <f>(X28-Y28)/X28*100</f>
        <v>48.060581140350891</v>
      </c>
      <c r="AH28" s="18">
        <f>(X28-Z28)/X28*100</f>
        <v>29.749177631578949</v>
      </c>
      <c r="AI28" s="14">
        <v>2</v>
      </c>
      <c r="AJ28" s="14">
        <v>1</v>
      </c>
      <c r="AK28" s="14">
        <v>2</v>
      </c>
      <c r="AL28" s="14">
        <v>0</v>
      </c>
      <c r="AM28" s="14">
        <v>4</v>
      </c>
      <c r="AN28" s="14">
        <f>1</f>
        <v>1</v>
      </c>
      <c r="AO28" s="14">
        <f>1</f>
        <v>1</v>
      </c>
      <c r="AP28" s="14">
        <f>1</f>
        <v>1</v>
      </c>
      <c r="AQ28" s="22">
        <v>5</v>
      </c>
      <c r="AR28" s="22">
        <v>2</v>
      </c>
      <c r="AS28" s="22">
        <v>3</v>
      </c>
      <c r="AT28" s="22"/>
      <c r="AU28" s="22"/>
      <c r="AV28" s="23">
        <v>1</v>
      </c>
      <c r="AW28" s="23">
        <v>1</v>
      </c>
      <c r="AX28" s="23"/>
      <c r="AY28" s="23"/>
      <c r="AZ28" s="24">
        <v>4</v>
      </c>
      <c r="BA28" s="24">
        <v>1</v>
      </c>
      <c r="BB28" s="24">
        <v>1</v>
      </c>
      <c r="BC28" s="24"/>
      <c r="BD28" s="24"/>
      <c r="BE28" s="25">
        <v>1</v>
      </c>
      <c r="BF28" s="25">
        <v>1</v>
      </c>
      <c r="BG28" s="25"/>
      <c r="BH28" s="25"/>
      <c r="BI28" s="26">
        <v>2</v>
      </c>
      <c r="BJ28" s="26">
        <v>3</v>
      </c>
      <c r="BK28" s="26"/>
      <c r="BL28" s="26"/>
      <c r="BM28" s="26">
        <v>1</v>
      </c>
      <c r="BN28" s="26">
        <v>1</v>
      </c>
      <c r="BO28" s="26"/>
      <c r="BP28" s="26"/>
      <c r="BQ28" s="27">
        <v>114</v>
      </c>
      <c r="BR28" s="27">
        <v>115</v>
      </c>
      <c r="BS28" s="27">
        <v>126</v>
      </c>
      <c r="BT28" s="27"/>
      <c r="BU28" s="24">
        <v>142</v>
      </c>
      <c r="BV28" s="24">
        <v>149</v>
      </c>
      <c r="BW28" s="24">
        <v>72</v>
      </c>
      <c r="BX28" s="24"/>
      <c r="BY28" s="22">
        <v>72</v>
      </c>
      <c r="BZ28" s="22">
        <v>28</v>
      </c>
      <c r="CA28" s="22">
        <v>31</v>
      </c>
      <c r="CB28" s="22"/>
    </row>
    <row r="29" spans="1:80" ht="16.5" customHeight="1" x14ac:dyDescent="0.3">
      <c r="A29" s="13">
        <v>1</v>
      </c>
      <c r="B29" s="14">
        <v>28</v>
      </c>
      <c r="C29" s="14">
        <v>37</v>
      </c>
      <c r="D29" s="15">
        <v>23.4375</v>
      </c>
      <c r="E29" s="16">
        <v>42662</v>
      </c>
      <c r="F29" s="16">
        <v>42663</v>
      </c>
      <c r="G29" s="16">
        <v>42688</v>
      </c>
      <c r="H29" s="16">
        <v>42755</v>
      </c>
      <c r="I29" s="17"/>
      <c r="J29" s="14">
        <v>78</v>
      </c>
      <c r="K29" s="14">
        <v>52</v>
      </c>
      <c r="L29" s="14">
        <v>2401</v>
      </c>
      <c r="M29" s="15">
        <f>L29/60</f>
        <v>40.016666666666666</v>
      </c>
      <c r="N29" s="15">
        <v>187.27692307692308</v>
      </c>
      <c r="O29" s="14"/>
      <c r="P29" s="14">
        <f>0</f>
        <v>0</v>
      </c>
      <c r="Q29" s="14">
        <v>1</v>
      </c>
      <c r="R29" s="14" t="s">
        <v>100</v>
      </c>
      <c r="S29" s="18">
        <v>167.74702000000002</v>
      </c>
      <c r="T29" s="18">
        <v>192.05606</v>
      </c>
      <c r="U29" s="18">
        <v>168.19680000000002</v>
      </c>
      <c r="V29" s="18">
        <v>149.20405500000001</v>
      </c>
      <c r="W29" s="19">
        <v>37.164379999999994</v>
      </c>
      <c r="X29" s="19">
        <v>37.164379999999994</v>
      </c>
      <c r="Y29" s="19">
        <v>32.336044000000001</v>
      </c>
      <c r="Z29" s="19">
        <v>20.710799999999999</v>
      </c>
      <c r="AA29" s="20">
        <v>15.7423</v>
      </c>
      <c r="AB29" s="20">
        <v>7.5312000000000001</v>
      </c>
      <c r="AC29" s="20">
        <v>2.1181500000000004</v>
      </c>
      <c r="AD29" s="21">
        <f>AA29/X29*100</f>
        <v>42.358570222347318</v>
      </c>
      <c r="AE29" s="21">
        <f>AB29/Y29*100</f>
        <v>23.290418580578379</v>
      </c>
      <c r="AF29" s="21">
        <f>AC29/Z29*100</f>
        <v>10.22727272727273</v>
      </c>
      <c r="AG29" s="18">
        <f>(X29-Y29)/X29*100</f>
        <v>12.991837883478736</v>
      </c>
      <c r="AH29" s="18">
        <f>(X29-Z29)/X29*100</f>
        <v>44.272445820433433</v>
      </c>
      <c r="AI29" s="14">
        <v>2</v>
      </c>
      <c r="AJ29" s="14">
        <v>0</v>
      </c>
      <c r="AK29" s="14">
        <v>2</v>
      </c>
      <c r="AL29" s="14">
        <v>3</v>
      </c>
      <c r="AM29" s="14">
        <v>3</v>
      </c>
      <c r="AN29" s="14">
        <f>1</f>
        <v>1</v>
      </c>
      <c r="AO29" s="14">
        <f>1</f>
        <v>1</v>
      </c>
      <c r="AP29" s="14">
        <f>1</f>
        <v>1</v>
      </c>
      <c r="AQ29" s="22">
        <v>4</v>
      </c>
      <c r="AR29" s="22">
        <v>3</v>
      </c>
      <c r="AS29" s="22">
        <v>3</v>
      </c>
      <c r="AT29" s="22">
        <v>3</v>
      </c>
      <c r="AU29" s="22">
        <v>3</v>
      </c>
      <c r="AV29" s="23">
        <v>1</v>
      </c>
      <c r="AW29" s="23">
        <v>1</v>
      </c>
      <c r="AX29" s="23">
        <f>IF(AQ29-AT29&gt;0,1,0)</f>
        <v>1</v>
      </c>
      <c r="AY29" s="23">
        <v>1</v>
      </c>
      <c r="AZ29" s="24">
        <v>4</v>
      </c>
      <c r="BA29" s="24">
        <v>3</v>
      </c>
      <c r="BB29" s="24">
        <v>3</v>
      </c>
      <c r="BC29" s="24">
        <v>3</v>
      </c>
      <c r="BD29" s="24">
        <v>2</v>
      </c>
      <c r="BE29" s="25">
        <v>1</v>
      </c>
      <c r="BF29" s="25">
        <v>1</v>
      </c>
      <c r="BG29" s="25">
        <f>IF(AZ29-BC29&gt;0,1,0)</f>
        <v>1</v>
      </c>
      <c r="BH29" s="25">
        <v>1</v>
      </c>
      <c r="BI29" s="26">
        <v>3</v>
      </c>
      <c r="BJ29" s="26">
        <v>2</v>
      </c>
      <c r="BK29" s="26">
        <v>2</v>
      </c>
      <c r="BL29" s="26">
        <v>4</v>
      </c>
      <c r="BM29" s="26">
        <v>1</v>
      </c>
      <c r="BN29" s="26">
        <v>1</v>
      </c>
      <c r="BO29" s="26">
        <v>1</v>
      </c>
      <c r="BP29" s="26">
        <v>0</v>
      </c>
      <c r="BQ29" s="27">
        <v>110</v>
      </c>
      <c r="BR29" s="27">
        <v>111</v>
      </c>
      <c r="BS29" s="27">
        <v>117</v>
      </c>
      <c r="BT29" s="27">
        <v>115</v>
      </c>
      <c r="BU29" s="24">
        <v>105</v>
      </c>
      <c r="BV29" s="24">
        <v>84</v>
      </c>
      <c r="BW29" s="24">
        <v>84</v>
      </c>
      <c r="BX29" s="24">
        <v>107</v>
      </c>
      <c r="BY29" s="22">
        <v>44</v>
      </c>
      <c r="BZ29" s="22">
        <v>19</v>
      </c>
      <c r="CA29" s="22">
        <v>22</v>
      </c>
      <c r="CB29" s="28">
        <v>28.125</v>
      </c>
    </row>
    <row r="30" spans="1:80" ht="16.5" customHeight="1" x14ac:dyDescent="0.3">
      <c r="A30" s="13">
        <v>0</v>
      </c>
      <c r="B30" s="14">
        <v>29</v>
      </c>
      <c r="C30" s="14">
        <v>42</v>
      </c>
      <c r="D30" s="15">
        <v>23.40715105760734</v>
      </c>
      <c r="E30" s="16">
        <v>42919</v>
      </c>
      <c r="F30" s="16" t="s">
        <v>180</v>
      </c>
      <c r="G30" s="16">
        <v>42955</v>
      </c>
      <c r="H30" s="16">
        <v>43019</v>
      </c>
      <c r="I30" s="17"/>
      <c r="J30" s="14">
        <v>94</v>
      </c>
      <c r="K30" s="14">
        <v>58</v>
      </c>
      <c r="L30" s="14">
        <v>2653</v>
      </c>
      <c r="M30" s="15">
        <f>L30/60</f>
        <v>44.216666666666669</v>
      </c>
      <c r="N30" s="15">
        <v>132.46724137931034</v>
      </c>
      <c r="O30" s="14"/>
      <c r="P30" s="14">
        <v>1</v>
      </c>
      <c r="Q30" s="14">
        <v>0</v>
      </c>
      <c r="R30" s="14" t="s">
        <v>105</v>
      </c>
      <c r="S30" s="18">
        <v>393.76408500000008</v>
      </c>
      <c r="T30" s="18">
        <v>421.483608</v>
      </c>
      <c r="U30" s="18">
        <v>310.66200000000003</v>
      </c>
      <c r="V30" s="18">
        <v>322.76003600000001</v>
      </c>
      <c r="W30" s="19">
        <v>11.328179999999998</v>
      </c>
      <c r="X30" s="20">
        <v>14.170161999999999</v>
      </c>
      <c r="Y30" s="20">
        <v>5.9423259999999996</v>
      </c>
      <c r="Z30" s="19">
        <v>2.9810999999999996</v>
      </c>
      <c r="AA30" s="19">
        <v>11.328179999999998</v>
      </c>
      <c r="AB30" s="19">
        <v>5.5228800000000007</v>
      </c>
      <c r="AC30" s="20">
        <v>0.82267900000000027</v>
      </c>
      <c r="AD30" s="21">
        <f>AA30/X30*100</f>
        <v>79.943899018232813</v>
      </c>
      <c r="AE30" s="21">
        <f>AB30/Y30*100</f>
        <v>92.941383559232548</v>
      </c>
      <c r="AF30" s="21">
        <f>AC30/Z30*100</f>
        <v>27.596491228070185</v>
      </c>
      <c r="AG30" s="18">
        <f>(X30-Y30)/X30*100</f>
        <v>58.064516129032263</v>
      </c>
      <c r="AH30" s="18">
        <f>(X30-Z30)/X30*100</f>
        <v>78.962131837307155</v>
      </c>
      <c r="AI30" s="14">
        <v>2</v>
      </c>
      <c r="AJ30" s="14">
        <v>1</v>
      </c>
      <c r="AK30" s="14">
        <v>2</v>
      </c>
      <c r="AL30" s="14">
        <v>1</v>
      </c>
      <c r="AM30" s="14">
        <v>5</v>
      </c>
      <c r="AN30" s="14">
        <f>1</f>
        <v>1</v>
      </c>
      <c r="AO30" s="14">
        <f>1</f>
        <v>1</v>
      </c>
      <c r="AP30" s="14">
        <f>1</f>
        <v>1</v>
      </c>
      <c r="AQ30" s="22">
        <v>5</v>
      </c>
      <c r="AR30" s="22">
        <v>1</v>
      </c>
      <c r="AS30" s="22">
        <v>1</v>
      </c>
      <c r="AT30" s="22"/>
      <c r="AU30" s="22"/>
      <c r="AV30" s="23">
        <v>1</v>
      </c>
      <c r="AW30" s="23">
        <v>1</v>
      </c>
      <c r="AX30" s="23"/>
      <c r="AY30" s="23"/>
      <c r="AZ30" s="24">
        <v>5</v>
      </c>
      <c r="BA30" s="24">
        <v>1</v>
      </c>
      <c r="BB30" s="24">
        <v>2</v>
      </c>
      <c r="BC30" s="24"/>
      <c r="BD30" s="24"/>
      <c r="BE30" s="25">
        <v>1</v>
      </c>
      <c r="BF30" s="25">
        <v>1</v>
      </c>
      <c r="BG30" s="25"/>
      <c r="BH30" s="25"/>
      <c r="BI30" s="26">
        <v>1</v>
      </c>
      <c r="BJ30" s="26">
        <v>1</v>
      </c>
      <c r="BK30" s="26"/>
      <c r="BL30" s="26"/>
      <c r="BM30" s="26">
        <v>1</v>
      </c>
      <c r="BN30" s="26">
        <v>1</v>
      </c>
      <c r="BO30" s="26"/>
      <c r="BP30" s="26"/>
      <c r="BQ30" s="27">
        <v>94</v>
      </c>
      <c r="BR30" s="27">
        <v>122</v>
      </c>
      <c r="BS30" s="27">
        <v>120</v>
      </c>
      <c r="BT30" s="27"/>
      <c r="BU30" s="24">
        <v>155</v>
      </c>
      <c r="BV30" s="24">
        <v>47</v>
      </c>
      <c r="BW30" s="24">
        <v>50</v>
      </c>
      <c r="BX30" s="24"/>
      <c r="BY30" s="22">
        <v>75</v>
      </c>
      <c r="BZ30" s="22">
        <v>16</v>
      </c>
      <c r="CA30" s="22">
        <v>13</v>
      </c>
      <c r="CB30" s="22"/>
    </row>
    <row r="31" spans="1:80" ht="16.5" customHeight="1" x14ac:dyDescent="0.3">
      <c r="A31" s="13">
        <v>1</v>
      </c>
      <c r="B31" s="14">
        <v>30</v>
      </c>
      <c r="C31" s="14">
        <v>43</v>
      </c>
      <c r="D31" s="15">
        <v>23.050398515326279</v>
      </c>
      <c r="E31" s="16">
        <v>42849</v>
      </c>
      <c r="F31" s="16">
        <v>42852</v>
      </c>
      <c r="G31" s="16">
        <v>42879</v>
      </c>
      <c r="H31" s="16">
        <v>42941</v>
      </c>
      <c r="I31" s="17"/>
      <c r="J31" s="14">
        <v>152</v>
      </c>
      <c r="K31" s="14">
        <v>86</v>
      </c>
      <c r="L31" s="14">
        <v>3878</v>
      </c>
      <c r="M31" s="15">
        <f>L31/60</f>
        <v>64.63333333333334</v>
      </c>
      <c r="N31" s="15">
        <v>138.63488372093025</v>
      </c>
      <c r="O31" s="14"/>
      <c r="P31" s="14">
        <v>1</v>
      </c>
      <c r="Q31" s="14">
        <v>0</v>
      </c>
      <c r="R31" s="14" t="s">
        <v>105</v>
      </c>
      <c r="S31" s="18">
        <v>447.03738800000013</v>
      </c>
      <c r="T31" s="18">
        <v>469.30672800000008</v>
      </c>
      <c r="U31" s="18">
        <v>423.42079999999999</v>
      </c>
      <c r="V31" s="18">
        <v>363.91699800000004</v>
      </c>
      <c r="W31" s="19">
        <v>232.06451400000003</v>
      </c>
      <c r="X31" s="19">
        <v>232.06451400000003</v>
      </c>
      <c r="Y31" s="19">
        <v>196.586286</v>
      </c>
      <c r="Z31" s="19">
        <v>153.879152</v>
      </c>
      <c r="AA31" s="20">
        <v>200.29540199999997</v>
      </c>
      <c r="AB31" s="20">
        <v>136.65990000000002</v>
      </c>
      <c r="AC31" s="20">
        <v>32.635200000000005</v>
      </c>
      <c r="AD31" s="21">
        <f>AA31/X31*100</f>
        <v>86.310224061228041</v>
      </c>
      <c r="AE31" s="21">
        <f>AB31/Y31*100</f>
        <v>69.516497198588937</v>
      </c>
      <c r="AF31" s="21">
        <f>AC31/Z31*100</f>
        <v>21.208331067486</v>
      </c>
      <c r="AG31" s="18">
        <f>(X31-Y31)/X31*100</f>
        <v>15.28808838045787</v>
      </c>
      <c r="AH31" s="18">
        <f>(X31-Z31)/X31*100</f>
        <v>33.691218296305323</v>
      </c>
      <c r="AI31" s="14">
        <v>2</v>
      </c>
      <c r="AJ31" s="14">
        <v>1</v>
      </c>
      <c r="AK31" s="14">
        <v>2</v>
      </c>
      <c r="AL31" s="14">
        <v>3</v>
      </c>
      <c r="AM31" s="14">
        <v>0</v>
      </c>
      <c r="AN31" s="14">
        <f>1</f>
        <v>1</v>
      </c>
      <c r="AO31" s="14">
        <f>1</f>
        <v>1</v>
      </c>
      <c r="AP31" s="14">
        <f>1</f>
        <v>1</v>
      </c>
      <c r="AQ31" s="22">
        <v>5</v>
      </c>
      <c r="AR31" s="22">
        <v>3</v>
      </c>
      <c r="AS31" s="22">
        <v>3</v>
      </c>
      <c r="AT31" s="22">
        <v>4</v>
      </c>
      <c r="AU31" s="22">
        <v>4</v>
      </c>
      <c r="AV31" s="23">
        <v>1</v>
      </c>
      <c r="AW31" s="23">
        <v>1</v>
      </c>
      <c r="AX31" s="23">
        <f>IF(AQ31-AT31&gt;0,1,0)</f>
        <v>1</v>
      </c>
      <c r="AY31" s="23">
        <v>1</v>
      </c>
      <c r="AZ31" s="24">
        <v>1</v>
      </c>
      <c r="BA31" s="24">
        <v>2</v>
      </c>
      <c r="BB31" s="24">
        <v>2</v>
      </c>
      <c r="BC31" s="24">
        <v>2</v>
      </c>
      <c r="BD31" s="24">
        <v>4</v>
      </c>
      <c r="BE31" s="25">
        <v>0</v>
      </c>
      <c r="BF31" s="25">
        <v>0</v>
      </c>
      <c r="BG31" s="25">
        <f>IF(AZ31-BC31&gt;0,1,0)</f>
        <v>0</v>
      </c>
      <c r="BH31" s="25">
        <v>3</v>
      </c>
      <c r="BI31" s="26">
        <v>4</v>
      </c>
      <c r="BJ31" s="26">
        <v>3</v>
      </c>
      <c r="BK31" s="26">
        <v>3</v>
      </c>
      <c r="BL31" s="26">
        <v>3</v>
      </c>
      <c r="BM31" s="26">
        <v>0</v>
      </c>
      <c r="BN31" s="26">
        <v>1</v>
      </c>
      <c r="BO31" s="26">
        <v>1</v>
      </c>
      <c r="BP31" s="26">
        <v>1</v>
      </c>
      <c r="BQ31" s="27">
        <v>109</v>
      </c>
      <c r="BR31" s="27">
        <v>106</v>
      </c>
      <c r="BS31" s="27">
        <v>96</v>
      </c>
      <c r="BT31" s="27">
        <v>98</v>
      </c>
      <c r="BU31" s="24">
        <v>82</v>
      </c>
      <c r="BV31" s="24">
        <v>72</v>
      </c>
      <c r="BW31" s="24">
        <v>66</v>
      </c>
      <c r="BX31" s="24">
        <v>124</v>
      </c>
      <c r="BY31" s="22">
        <v>34</v>
      </c>
      <c r="BZ31" s="22">
        <v>31</v>
      </c>
      <c r="CA31" s="22">
        <v>22</v>
      </c>
      <c r="CB31" s="28">
        <v>43.75</v>
      </c>
    </row>
    <row r="32" spans="1:80" ht="16.5" customHeight="1" x14ac:dyDescent="0.3">
      <c r="A32" s="13">
        <v>1</v>
      </c>
      <c r="B32" s="14">
        <v>31</v>
      </c>
      <c r="C32" s="14">
        <v>41</v>
      </c>
      <c r="D32" s="15">
        <v>18.517804097064158</v>
      </c>
      <c r="E32" s="16" t="s">
        <v>152</v>
      </c>
      <c r="F32" s="16" t="s">
        <v>153</v>
      </c>
      <c r="G32" s="16">
        <v>42934</v>
      </c>
      <c r="H32" s="16">
        <v>42993</v>
      </c>
      <c r="I32" s="17"/>
      <c r="J32" s="14">
        <v>58</v>
      </c>
      <c r="K32" s="14">
        <v>34</v>
      </c>
      <c r="L32" s="14">
        <v>1449</v>
      </c>
      <c r="M32" s="15">
        <f>L32/60</f>
        <v>24.15</v>
      </c>
      <c r="N32" s="15">
        <v>202.58823529411765</v>
      </c>
      <c r="O32" s="14"/>
      <c r="P32" s="14">
        <v>0</v>
      </c>
      <c r="Q32" s="14">
        <v>0</v>
      </c>
      <c r="R32" s="14" t="s">
        <v>154</v>
      </c>
      <c r="S32" s="18">
        <v>118.58815800000001</v>
      </c>
      <c r="T32" s="18">
        <v>154.21805599999999</v>
      </c>
      <c r="U32" s="18">
        <v>101.89295200000001</v>
      </c>
      <c r="V32" s="18">
        <v>99.798860000000019</v>
      </c>
      <c r="W32" s="19">
        <v>15.998569999999997</v>
      </c>
      <c r="X32" s="20">
        <v>34.212567999999997</v>
      </c>
      <c r="Y32" s="20">
        <v>24.711750000000002</v>
      </c>
      <c r="Z32" s="19">
        <v>11.558299999999999</v>
      </c>
      <c r="AA32" s="19">
        <v>15.998569999999997</v>
      </c>
      <c r="AB32" s="19">
        <v>13.087552000000001</v>
      </c>
      <c r="AC32" s="20">
        <v>10.844928000000003</v>
      </c>
      <c r="AD32" s="21">
        <f>AA32/X32*100</f>
        <v>46.762259997554111</v>
      </c>
      <c r="AE32" s="21">
        <f>AB32/Y32*100</f>
        <v>52.960846560846562</v>
      </c>
      <c r="AF32" s="21">
        <f>AC32/Z32*100</f>
        <v>93.82805429864257</v>
      </c>
      <c r="AG32" s="18">
        <f>(X32-Y32)/X32*100</f>
        <v>27.769964534670404</v>
      </c>
      <c r="AH32" s="18">
        <f>(X32-Z32)/X32*100</f>
        <v>66.21621621621621</v>
      </c>
      <c r="AI32" s="14">
        <v>2</v>
      </c>
      <c r="AJ32" s="14">
        <v>1</v>
      </c>
      <c r="AK32" s="14">
        <v>2</v>
      </c>
      <c r="AL32" s="14">
        <v>2</v>
      </c>
      <c r="AM32" s="14">
        <v>1</v>
      </c>
      <c r="AN32" s="14">
        <f>1</f>
        <v>1</v>
      </c>
      <c r="AO32" s="14">
        <f>1</f>
        <v>1</v>
      </c>
      <c r="AP32" s="14">
        <f>1</f>
        <v>1</v>
      </c>
      <c r="AQ32" s="22">
        <v>4</v>
      </c>
      <c r="AR32" s="22">
        <v>2</v>
      </c>
      <c r="AS32" s="22">
        <v>1</v>
      </c>
      <c r="AT32" s="22">
        <v>2</v>
      </c>
      <c r="AU32" s="22">
        <v>2</v>
      </c>
      <c r="AV32" s="23">
        <v>1</v>
      </c>
      <c r="AW32" s="23">
        <v>1</v>
      </c>
      <c r="AX32" s="23">
        <f>IF(AQ32-AT32&gt;0,1,0)</f>
        <v>1</v>
      </c>
      <c r="AY32" s="23">
        <v>1</v>
      </c>
      <c r="AZ32" s="24">
        <v>3</v>
      </c>
      <c r="BA32" s="24">
        <v>1</v>
      </c>
      <c r="BB32" s="24">
        <v>1</v>
      </c>
      <c r="BC32" s="24">
        <v>1</v>
      </c>
      <c r="BD32" s="24">
        <v>1</v>
      </c>
      <c r="BE32" s="25">
        <v>1</v>
      </c>
      <c r="BF32" s="25">
        <v>1</v>
      </c>
      <c r="BG32" s="25">
        <f>IF(AZ32-BC32&gt;0,1,0)</f>
        <v>1</v>
      </c>
      <c r="BH32" s="25">
        <v>1</v>
      </c>
      <c r="BI32" s="26">
        <v>2</v>
      </c>
      <c r="BJ32" s="26">
        <v>1</v>
      </c>
      <c r="BK32" s="26">
        <v>2</v>
      </c>
      <c r="BL32" s="26">
        <v>1</v>
      </c>
      <c r="BM32" s="26">
        <v>1</v>
      </c>
      <c r="BN32" s="26">
        <v>1</v>
      </c>
      <c r="BO32" s="26">
        <v>1</v>
      </c>
      <c r="BP32" s="26">
        <v>1</v>
      </c>
      <c r="BQ32" s="27">
        <v>116</v>
      </c>
      <c r="BR32" s="27">
        <v>120</v>
      </c>
      <c r="BS32" s="27">
        <v>116</v>
      </c>
      <c r="BT32" s="27">
        <v>115</v>
      </c>
      <c r="BU32" s="24">
        <v>91</v>
      </c>
      <c r="BV32" s="24">
        <v>75</v>
      </c>
      <c r="BW32" s="24">
        <v>43</v>
      </c>
      <c r="BX32" s="24">
        <v>67</v>
      </c>
      <c r="BY32" s="22">
        <v>50</v>
      </c>
      <c r="BZ32" s="22">
        <v>19</v>
      </c>
      <c r="CA32" s="22">
        <v>3</v>
      </c>
      <c r="CB32" s="28">
        <v>31.25</v>
      </c>
    </row>
    <row r="33" spans="1:80" ht="16.5" customHeight="1" x14ac:dyDescent="0.3">
      <c r="A33" s="13">
        <v>1</v>
      </c>
      <c r="B33" s="14">
        <v>32</v>
      </c>
      <c r="C33" s="14">
        <v>45</v>
      </c>
      <c r="D33" s="15">
        <v>21.719250114311844</v>
      </c>
      <c r="E33" s="16">
        <v>42738</v>
      </c>
      <c r="F33" s="16">
        <v>42740.194444444445</v>
      </c>
      <c r="G33" s="16">
        <v>42774</v>
      </c>
      <c r="H33" s="16">
        <v>42832</v>
      </c>
      <c r="I33" s="17"/>
      <c r="J33" s="14">
        <v>75</v>
      </c>
      <c r="K33" s="14">
        <v>47</v>
      </c>
      <c r="L33" s="14">
        <v>1792</v>
      </c>
      <c r="M33" s="15">
        <f>L33/60</f>
        <v>29.866666666666667</v>
      </c>
      <c r="N33" s="15">
        <v>182.16808510638296</v>
      </c>
      <c r="O33" s="14"/>
      <c r="P33" s="14">
        <f>0</f>
        <v>0</v>
      </c>
      <c r="Q33" s="14">
        <v>0</v>
      </c>
      <c r="R33" s="14" t="s">
        <v>155</v>
      </c>
      <c r="S33" s="18">
        <v>276.61469999999997</v>
      </c>
      <c r="T33" s="18">
        <v>255.94312500000001</v>
      </c>
      <c r="U33" s="18">
        <v>209.47719000000004</v>
      </c>
      <c r="V33" s="18">
        <v>182.47156199999998</v>
      </c>
      <c r="W33" s="19">
        <v>110.24107799999999</v>
      </c>
      <c r="X33" s="20">
        <v>130.09311200000002</v>
      </c>
      <c r="Y33" s="19">
        <v>99.920196000000004</v>
      </c>
      <c r="Z33" s="19">
        <v>44.565353000000009</v>
      </c>
      <c r="AA33" s="19">
        <v>110.24107799999999</v>
      </c>
      <c r="AB33" s="20">
        <v>99.920196000000004</v>
      </c>
      <c r="AC33" s="20">
        <v>44.565353000000009</v>
      </c>
      <c r="AD33" s="21">
        <f>AA33/X33*100</f>
        <v>84.740134435403448</v>
      </c>
      <c r="AE33" s="21">
        <f>AB33/Y33*100</f>
        <v>100</v>
      </c>
      <c r="AF33" s="21">
        <f>AC33/Z33*100</f>
        <v>100</v>
      </c>
      <c r="AG33" s="18">
        <f>(X33-Y33)/X33*100</f>
        <v>23.193323256038344</v>
      </c>
      <c r="AH33" s="18">
        <f>(X33-Z33)/X33*100</f>
        <v>65.743495320490126</v>
      </c>
      <c r="AI33" s="14">
        <v>2</v>
      </c>
      <c r="AJ33" s="14">
        <v>1</v>
      </c>
      <c r="AK33" s="14">
        <v>2</v>
      </c>
      <c r="AL33" s="14">
        <v>3</v>
      </c>
      <c r="AM33" s="14">
        <v>3</v>
      </c>
      <c r="AN33" s="14">
        <f>1</f>
        <v>1</v>
      </c>
      <c r="AO33" s="14">
        <f>1</f>
        <v>1</v>
      </c>
      <c r="AP33" s="14">
        <f>1</f>
        <v>1</v>
      </c>
      <c r="AQ33" s="22">
        <v>5</v>
      </c>
      <c r="AR33" s="22">
        <v>1</v>
      </c>
      <c r="AS33" s="22">
        <v>1</v>
      </c>
      <c r="AT33" s="22">
        <v>2</v>
      </c>
      <c r="AU33" s="22">
        <v>5</v>
      </c>
      <c r="AV33" s="23">
        <v>1</v>
      </c>
      <c r="AW33" s="23">
        <v>1</v>
      </c>
      <c r="AX33" s="23">
        <f>IF(AQ33-AT33&gt;0,1,0)</f>
        <v>1</v>
      </c>
      <c r="AY33" s="23">
        <v>0</v>
      </c>
      <c r="AZ33" s="24">
        <v>5</v>
      </c>
      <c r="BA33" s="24">
        <v>1</v>
      </c>
      <c r="BB33" s="24">
        <v>1</v>
      </c>
      <c r="BC33" s="24">
        <v>1</v>
      </c>
      <c r="BD33" s="24">
        <v>4</v>
      </c>
      <c r="BE33" s="25">
        <v>1</v>
      </c>
      <c r="BF33" s="25">
        <v>1</v>
      </c>
      <c r="BG33" s="25">
        <f>IF(AZ33-BC33&gt;0,1,0)</f>
        <v>1</v>
      </c>
      <c r="BH33" s="25">
        <v>1</v>
      </c>
      <c r="BI33" s="26">
        <v>1</v>
      </c>
      <c r="BJ33" s="26">
        <v>1</v>
      </c>
      <c r="BK33" s="26">
        <v>1</v>
      </c>
      <c r="BL33" s="26">
        <v>5</v>
      </c>
      <c r="BM33" s="26">
        <v>1</v>
      </c>
      <c r="BN33" s="26">
        <v>1</v>
      </c>
      <c r="BO33" s="26">
        <v>1</v>
      </c>
      <c r="BP33" s="26">
        <v>0</v>
      </c>
      <c r="BQ33" s="27">
        <v>114</v>
      </c>
      <c r="BR33" s="27">
        <v>118</v>
      </c>
      <c r="BS33" s="27">
        <v>112</v>
      </c>
      <c r="BT33" s="27">
        <v>113</v>
      </c>
      <c r="BU33" s="24">
        <v>146</v>
      </c>
      <c r="BV33" s="24">
        <v>53</v>
      </c>
      <c r="BW33" s="24">
        <v>52</v>
      </c>
      <c r="BX33" s="24">
        <v>150</v>
      </c>
      <c r="BY33" s="22">
        <v>63</v>
      </c>
      <c r="BZ33" s="22">
        <v>41</v>
      </c>
      <c r="CA33" s="22">
        <v>19</v>
      </c>
      <c r="CB33" s="28">
        <v>75</v>
      </c>
    </row>
    <row r="34" spans="1:80" ht="16.5" customHeight="1" x14ac:dyDescent="0.3">
      <c r="A34" s="13">
        <v>0</v>
      </c>
      <c r="B34" s="14">
        <v>33</v>
      </c>
      <c r="C34" s="14">
        <v>45</v>
      </c>
      <c r="D34" s="15">
        <v>21.03028360839609</v>
      </c>
      <c r="E34" s="16">
        <v>42425</v>
      </c>
      <c r="F34" s="16">
        <v>42432</v>
      </c>
      <c r="G34" s="16">
        <v>42458</v>
      </c>
      <c r="H34" s="16">
        <v>42521</v>
      </c>
      <c r="I34" s="17"/>
      <c r="J34" s="14">
        <v>94</v>
      </c>
      <c r="K34" s="14">
        <v>49</v>
      </c>
      <c r="L34" s="14">
        <v>1740</v>
      </c>
      <c r="M34" s="15">
        <f>L34/60</f>
        <v>29</v>
      </c>
      <c r="N34" s="15">
        <v>180.6408163265306</v>
      </c>
      <c r="O34" s="14"/>
      <c r="P34" s="14">
        <f>0</f>
        <v>0</v>
      </c>
      <c r="Q34" s="14">
        <v>0</v>
      </c>
      <c r="R34" s="14" t="s">
        <v>108</v>
      </c>
      <c r="S34" s="18">
        <v>378.75659999999999</v>
      </c>
      <c r="T34" s="18">
        <v>402.00133499999998</v>
      </c>
      <c r="U34" s="18">
        <v>339.89247</v>
      </c>
      <c r="V34" s="18">
        <v>302.37768000000005</v>
      </c>
      <c r="W34" s="19">
        <v>214.18419</v>
      </c>
      <c r="X34" s="19">
        <v>214.18419</v>
      </c>
      <c r="Y34" s="19">
        <v>231.32656100000003</v>
      </c>
      <c r="Z34" s="19">
        <v>201.42037500000001</v>
      </c>
      <c r="AA34" s="20">
        <v>52.492463999999998</v>
      </c>
      <c r="AB34" s="20">
        <v>56.244988999999997</v>
      </c>
      <c r="AC34" s="20">
        <v>10.9307</v>
      </c>
      <c r="AD34" s="21">
        <f>AA34/X34*100</f>
        <v>24.508094645080945</v>
      </c>
      <c r="AE34" s="21">
        <f>AB34/Y34*100</f>
        <v>24.31410762208149</v>
      </c>
      <c r="AF34" s="21">
        <f>AC34/Z34*100</f>
        <v>5.4268094774423892</v>
      </c>
      <c r="AG34" s="18">
        <f>(X34-Y34)/X34*100</f>
        <v>-8.0035650623886045</v>
      </c>
      <c r="AH34" s="18">
        <f>(X34-Z34)/X34*100</f>
        <v>5.9592703831221128</v>
      </c>
      <c r="AI34" s="14">
        <v>4</v>
      </c>
      <c r="AJ34" s="14">
        <v>0</v>
      </c>
      <c r="AK34" s="14">
        <v>1</v>
      </c>
      <c r="AL34" s="14">
        <v>5</v>
      </c>
      <c r="AM34" s="14">
        <v>0</v>
      </c>
      <c r="AN34" s="14">
        <f>1</f>
        <v>1</v>
      </c>
      <c r="AO34" s="14">
        <f>1</f>
        <v>1</v>
      </c>
      <c r="AP34" s="14">
        <f>1</f>
        <v>1</v>
      </c>
      <c r="AQ34" s="22">
        <v>5</v>
      </c>
      <c r="AR34" s="22">
        <v>4</v>
      </c>
      <c r="AS34" s="22">
        <v>5</v>
      </c>
      <c r="AT34" s="22">
        <v>5</v>
      </c>
      <c r="AU34" s="22"/>
      <c r="AV34" s="23">
        <v>1</v>
      </c>
      <c r="AW34" s="23">
        <v>0</v>
      </c>
      <c r="AX34" s="23">
        <f>IF(AQ34-AT34&gt;0,1,0)</f>
        <v>0</v>
      </c>
      <c r="AY34" s="23"/>
      <c r="AZ34" s="24">
        <v>5</v>
      </c>
      <c r="BA34" s="24">
        <v>4</v>
      </c>
      <c r="BB34" s="24">
        <v>4</v>
      </c>
      <c r="BC34" s="24">
        <v>4</v>
      </c>
      <c r="BD34" s="24"/>
      <c r="BE34" s="25">
        <v>1</v>
      </c>
      <c r="BF34" s="25">
        <v>1</v>
      </c>
      <c r="BG34" s="25">
        <f>IF(AZ34-BC34&gt;0,1,0)</f>
        <v>1</v>
      </c>
      <c r="BH34" s="25"/>
      <c r="BI34" s="26">
        <v>4</v>
      </c>
      <c r="BJ34" s="26">
        <v>4</v>
      </c>
      <c r="BK34" s="26">
        <v>4</v>
      </c>
      <c r="BL34" s="26"/>
      <c r="BM34" s="26">
        <v>0</v>
      </c>
      <c r="BN34" s="26">
        <v>0</v>
      </c>
      <c r="BO34" s="26">
        <v>0</v>
      </c>
      <c r="BP34" s="26"/>
      <c r="BQ34" s="27">
        <v>127</v>
      </c>
      <c r="BR34" s="27">
        <v>116</v>
      </c>
      <c r="BS34" s="27">
        <v>125</v>
      </c>
      <c r="BT34" s="27"/>
      <c r="BU34" s="24">
        <v>78</v>
      </c>
      <c r="BV34" s="24">
        <v>60</v>
      </c>
      <c r="BW34" s="24">
        <v>83</v>
      </c>
      <c r="BX34" s="24"/>
      <c r="BY34" s="22">
        <v>41</v>
      </c>
      <c r="BZ34" s="22">
        <v>38</v>
      </c>
      <c r="CA34" s="22">
        <v>50</v>
      </c>
      <c r="CB34" s="22"/>
    </row>
    <row r="35" spans="1:80" ht="16.5" customHeight="1" x14ac:dyDescent="0.3">
      <c r="A35" s="13">
        <v>1</v>
      </c>
      <c r="B35" s="14">
        <v>34</v>
      </c>
      <c r="C35" s="14">
        <v>42</v>
      </c>
      <c r="D35" s="15">
        <v>24.538964901844142</v>
      </c>
      <c r="E35" s="16">
        <v>42674</v>
      </c>
      <c r="F35" s="16">
        <v>42677</v>
      </c>
      <c r="G35" s="16">
        <v>42717</v>
      </c>
      <c r="H35" s="16">
        <v>42772</v>
      </c>
      <c r="I35" s="17"/>
      <c r="J35" s="14">
        <v>123</v>
      </c>
      <c r="K35" s="14">
        <v>62</v>
      </c>
      <c r="L35" s="14">
        <v>2685</v>
      </c>
      <c r="M35" s="15">
        <f>L35/60</f>
        <v>44.75</v>
      </c>
      <c r="N35" s="15">
        <v>280.89516129032256</v>
      </c>
      <c r="O35" s="14" t="s">
        <v>81</v>
      </c>
      <c r="P35" s="14">
        <v>1</v>
      </c>
      <c r="Q35" s="14">
        <v>1</v>
      </c>
      <c r="R35" s="14" t="s">
        <v>100</v>
      </c>
      <c r="S35" s="18">
        <v>257.35522500000002</v>
      </c>
      <c r="T35" s="18">
        <v>220.178293</v>
      </c>
      <c r="U35" s="18">
        <v>169.56496800000002</v>
      </c>
      <c r="V35" s="18">
        <v>162.89671800000002</v>
      </c>
      <c r="W35" s="19">
        <v>38.550330000000002</v>
      </c>
      <c r="X35" s="19">
        <v>38.550330000000002</v>
      </c>
      <c r="Y35" s="19">
        <v>28.445970000000006</v>
      </c>
      <c r="Z35" s="19">
        <v>20.869792</v>
      </c>
      <c r="AA35" s="20">
        <v>17.623008000000002</v>
      </c>
      <c r="AB35" s="20">
        <v>7.1169840000000004</v>
      </c>
      <c r="AC35" s="20">
        <v>3.3827640000000008</v>
      </c>
      <c r="AD35" s="21">
        <f>AA35/X35*100</f>
        <v>45.714285714285715</v>
      </c>
      <c r="AE35" s="21">
        <f>AB35/Y35*100</f>
        <v>25.019305019305015</v>
      </c>
      <c r="AF35" s="21">
        <f>AC35/Z35*100</f>
        <v>16.208901363271856</v>
      </c>
      <c r="AG35" s="18">
        <f>(X35-Y35)/X35*100</f>
        <v>26.210826210826198</v>
      </c>
      <c r="AH35" s="18">
        <f>(X35-Z35)/X35*100</f>
        <v>45.863519196852529</v>
      </c>
      <c r="AI35" s="14">
        <v>2</v>
      </c>
      <c r="AJ35" s="14">
        <v>0</v>
      </c>
      <c r="AK35" s="14">
        <v>2</v>
      </c>
      <c r="AL35" s="14">
        <v>3</v>
      </c>
      <c r="AM35" s="14">
        <v>3</v>
      </c>
      <c r="AN35" s="14">
        <f>1</f>
        <v>1</v>
      </c>
      <c r="AO35" s="14">
        <f>1</f>
        <v>1</v>
      </c>
      <c r="AP35" s="14">
        <f>1</f>
        <v>1</v>
      </c>
      <c r="AQ35" s="22">
        <v>5</v>
      </c>
      <c r="AR35" s="22">
        <v>2</v>
      </c>
      <c r="AS35" s="22">
        <v>2</v>
      </c>
      <c r="AT35" s="22">
        <v>2</v>
      </c>
      <c r="AU35" s="22">
        <v>2</v>
      </c>
      <c r="AV35" s="23">
        <v>1</v>
      </c>
      <c r="AW35" s="23">
        <v>1</v>
      </c>
      <c r="AX35" s="23">
        <f>IF(AQ35-AT35&gt;0,1,0)</f>
        <v>1</v>
      </c>
      <c r="AY35" s="23">
        <v>1</v>
      </c>
      <c r="AZ35" s="24">
        <v>5</v>
      </c>
      <c r="BA35" s="24">
        <v>2</v>
      </c>
      <c r="BB35" s="24">
        <v>1</v>
      </c>
      <c r="BC35" s="24">
        <v>1</v>
      </c>
      <c r="BD35" s="24">
        <v>1</v>
      </c>
      <c r="BE35" s="25">
        <v>1</v>
      </c>
      <c r="BF35" s="25">
        <v>1</v>
      </c>
      <c r="BG35" s="25">
        <f>IF(AZ35-BC35&gt;0,1,0)</f>
        <v>1</v>
      </c>
      <c r="BH35" s="25">
        <v>1</v>
      </c>
      <c r="BI35" s="26">
        <v>2</v>
      </c>
      <c r="BJ35" s="26">
        <v>1</v>
      </c>
      <c r="BK35" s="26">
        <v>2</v>
      </c>
      <c r="BL35" s="26">
        <v>2</v>
      </c>
      <c r="BM35" s="26">
        <v>1</v>
      </c>
      <c r="BN35" s="26">
        <v>1</v>
      </c>
      <c r="BO35" s="26">
        <v>1</v>
      </c>
      <c r="BP35" s="26">
        <v>1</v>
      </c>
      <c r="BQ35" s="27">
        <v>103</v>
      </c>
      <c r="BR35" s="27">
        <v>115</v>
      </c>
      <c r="BS35" s="27">
        <v>128</v>
      </c>
      <c r="BT35" s="27">
        <v>125</v>
      </c>
      <c r="BU35" s="24">
        <v>143</v>
      </c>
      <c r="BV35" s="24">
        <v>140</v>
      </c>
      <c r="BW35" s="24">
        <v>47</v>
      </c>
      <c r="BX35" s="24">
        <v>64</v>
      </c>
      <c r="BY35" s="22">
        <v>56</v>
      </c>
      <c r="BZ35" s="22">
        <v>66</v>
      </c>
      <c r="CA35" s="22">
        <v>22</v>
      </c>
      <c r="CB35" s="28">
        <v>21.875</v>
      </c>
    </row>
    <row r="36" spans="1:80" ht="16.5" customHeight="1" x14ac:dyDescent="0.3">
      <c r="A36" s="13">
        <v>1</v>
      </c>
      <c r="B36" s="14">
        <v>35</v>
      </c>
      <c r="C36" s="14">
        <v>50</v>
      </c>
      <c r="D36" s="15">
        <v>23.555555555555557</v>
      </c>
      <c r="E36" s="16">
        <v>42863</v>
      </c>
      <c r="F36" s="16">
        <v>42866</v>
      </c>
      <c r="G36" s="16">
        <v>42900</v>
      </c>
      <c r="H36" s="16">
        <v>42955</v>
      </c>
      <c r="I36" s="17"/>
      <c r="J36" s="14">
        <v>117</v>
      </c>
      <c r="K36" s="14">
        <v>83</v>
      </c>
      <c r="L36" s="14">
        <v>3822</v>
      </c>
      <c r="M36" s="15">
        <f>L36/60</f>
        <v>63.7</v>
      </c>
      <c r="N36" s="15">
        <v>152.4746987951807</v>
      </c>
      <c r="O36" s="14" t="s">
        <v>81</v>
      </c>
      <c r="P36" s="14">
        <v>1</v>
      </c>
      <c r="Q36" s="14">
        <v>1</v>
      </c>
      <c r="R36" s="14" t="s">
        <v>156</v>
      </c>
      <c r="S36" s="18">
        <v>182.21320000000003</v>
      </c>
      <c r="T36" s="18">
        <v>230.643</v>
      </c>
      <c r="U36" s="18">
        <v>179.64945399999999</v>
      </c>
      <c r="V36" s="18">
        <v>142.78945999999999</v>
      </c>
      <c r="W36" s="19">
        <v>92.928731999999997</v>
      </c>
      <c r="X36" s="20">
        <v>103.94625000000001</v>
      </c>
      <c r="Y36" s="19">
        <v>84.415338000000006</v>
      </c>
      <c r="Z36" s="19">
        <v>39.978120000000011</v>
      </c>
      <c r="AA36" s="19">
        <v>92.928731999999997</v>
      </c>
      <c r="AB36" s="20">
        <v>58.220359999999999</v>
      </c>
      <c r="AC36" s="20">
        <v>18.846828000000002</v>
      </c>
      <c r="AD36" s="21">
        <f>AA36/X36*100</f>
        <v>89.400754716981126</v>
      </c>
      <c r="AE36" s="21">
        <f>AB36/Y36*100</f>
        <v>68.968935479474112</v>
      </c>
      <c r="AF36" s="21">
        <f>AC36/Z36*100</f>
        <v>47.142857142857139</v>
      </c>
      <c r="AG36" s="18">
        <f>(X36-Y36)/X36*100</f>
        <v>18.789433962264152</v>
      </c>
      <c r="AH36" s="18">
        <f>(X36-Z36)/X36*100</f>
        <v>61.539622641509425</v>
      </c>
      <c r="AI36" s="14">
        <v>2</v>
      </c>
      <c r="AJ36" s="14">
        <v>1</v>
      </c>
      <c r="AK36" s="14">
        <v>2</v>
      </c>
      <c r="AL36" s="14">
        <v>4</v>
      </c>
      <c r="AM36" s="14">
        <v>5</v>
      </c>
      <c r="AN36" s="14">
        <f>1</f>
        <v>1</v>
      </c>
      <c r="AO36" s="14">
        <f>1</f>
        <v>1</v>
      </c>
      <c r="AP36" s="14">
        <f>1</f>
        <v>1</v>
      </c>
      <c r="AQ36" s="22">
        <v>4</v>
      </c>
      <c r="AR36" s="22">
        <v>4</v>
      </c>
      <c r="AS36" s="22">
        <v>2</v>
      </c>
      <c r="AT36" s="22">
        <v>2</v>
      </c>
      <c r="AU36" s="22">
        <v>3</v>
      </c>
      <c r="AV36" s="23">
        <v>0</v>
      </c>
      <c r="AW36" s="23">
        <v>1</v>
      </c>
      <c r="AX36" s="23">
        <f>IF(AQ36-AT36&gt;0,1,0)</f>
        <v>1</v>
      </c>
      <c r="AY36" s="23">
        <v>1</v>
      </c>
      <c r="AZ36" s="24">
        <v>3</v>
      </c>
      <c r="BA36" s="24">
        <v>4</v>
      </c>
      <c r="BB36" s="24">
        <v>2</v>
      </c>
      <c r="BC36" s="24">
        <v>1</v>
      </c>
      <c r="BD36" s="24">
        <v>1</v>
      </c>
      <c r="BE36" s="25">
        <v>0</v>
      </c>
      <c r="BF36" s="25">
        <v>1</v>
      </c>
      <c r="BG36" s="25">
        <f>IF(AZ36-BC36&gt;0,1,0)</f>
        <v>1</v>
      </c>
      <c r="BH36" s="25">
        <v>1</v>
      </c>
      <c r="BI36" s="26">
        <v>4</v>
      </c>
      <c r="BJ36" s="26">
        <v>3</v>
      </c>
      <c r="BK36" s="26">
        <v>2</v>
      </c>
      <c r="BL36" s="26">
        <v>2</v>
      </c>
      <c r="BM36" s="26">
        <v>0</v>
      </c>
      <c r="BN36" s="26">
        <v>1</v>
      </c>
      <c r="BO36" s="26">
        <v>1</v>
      </c>
      <c r="BP36" s="26">
        <v>1</v>
      </c>
      <c r="BQ36" s="27">
        <v>107</v>
      </c>
      <c r="BR36" s="27">
        <v>108</v>
      </c>
      <c r="BS36" s="27">
        <v>105</v>
      </c>
      <c r="BT36" s="27">
        <v>119</v>
      </c>
      <c r="BU36" s="24">
        <v>86</v>
      </c>
      <c r="BV36" s="24">
        <v>91</v>
      </c>
      <c r="BW36" s="24">
        <v>63</v>
      </c>
      <c r="BX36" s="24">
        <v>63</v>
      </c>
      <c r="BY36" s="22">
        <v>47</v>
      </c>
      <c r="BZ36" s="22">
        <v>47</v>
      </c>
      <c r="CA36" s="22">
        <v>16</v>
      </c>
      <c r="CB36" s="28">
        <v>21.875</v>
      </c>
    </row>
    <row r="37" spans="1:80" ht="16.5" customHeight="1" x14ac:dyDescent="0.3">
      <c r="A37" s="13">
        <v>1</v>
      </c>
      <c r="B37" s="14">
        <v>36</v>
      </c>
      <c r="C37" s="14">
        <v>35</v>
      </c>
      <c r="D37" s="15">
        <v>19.885105032832357</v>
      </c>
      <c r="E37" s="16">
        <v>42570</v>
      </c>
      <c r="F37" s="16">
        <v>42572</v>
      </c>
      <c r="G37" s="16" t="s">
        <v>121</v>
      </c>
      <c r="H37" s="16" t="s">
        <v>122</v>
      </c>
      <c r="I37" s="17"/>
      <c r="J37" s="14">
        <v>86</v>
      </c>
      <c r="K37" s="14">
        <v>61</v>
      </c>
      <c r="L37" s="14">
        <v>2793</v>
      </c>
      <c r="M37" s="15">
        <f>L37/60</f>
        <v>46.55</v>
      </c>
      <c r="N37" s="15">
        <v>185.3967213114754</v>
      </c>
      <c r="O37" s="14" t="s">
        <v>112</v>
      </c>
      <c r="P37" s="14">
        <f>0</f>
        <v>0</v>
      </c>
      <c r="Q37" s="14">
        <v>1</v>
      </c>
      <c r="R37" s="14" t="s">
        <v>123</v>
      </c>
      <c r="S37" s="18">
        <v>165.37260000000003</v>
      </c>
      <c r="T37" s="18">
        <v>198.68247</v>
      </c>
      <c r="U37" s="18">
        <v>237.66898200000003</v>
      </c>
      <c r="V37" s="18">
        <v>231.30198000000001</v>
      </c>
      <c r="W37" s="19">
        <v>5.8100070000000006</v>
      </c>
      <c r="X37" s="19">
        <v>5.8100070000000006</v>
      </c>
      <c r="Y37" s="19">
        <v>5.9621999999999993</v>
      </c>
      <c r="Z37" s="19">
        <v>3.5694750000000002</v>
      </c>
      <c r="AA37" s="20">
        <v>4.2174719999999999</v>
      </c>
      <c r="AB37" s="20">
        <v>0</v>
      </c>
      <c r="AC37" s="20">
        <v>0</v>
      </c>
      <c r="AD37" s="21">
        <f>AA37/X37*100</f>
        <v>72.58979206049149</v>
      </c>
      <c r="AE37" s="21">
        <f>AB37/Y37*100</f>
        <v>0</v>
      </c>
      <c r="AF37" s="21">
        <f>AC37/Z37*100</f>
        <v>0</v>
      </c>
      <c r="AG37" s="18">
        <f>(X37-Y37)/X37*100</f>
        <v>-2.6194977045638441</v>
      </c>
      <c r="AH37" s="18">
        <f>(X37-Z37)/X37*100</f>
        <v>38.563327032136108</v>
      </c>
      <c r="AI37" s="14">
        <v>2</v>
      </c>
      <c r="AJ37" s="14">
        <v>0</v>
      </c>
      <c r="AK37" s="14">
        <v>2</v>
      </c>
      <c r="AL37" s="14">
        <v>0</v>
      </c>
      <c r="AM37" s="14">
        <v>5</v>
      </c>
      <c r="AN37" s="14">
        <f>1</f>
        <v>1</v>
      </c>
      <c r="AO37" s="14">
        <f>1</f>
        <v>1</v>
      </c>
      <c r="AP37" s="14">
        <f>1</f>
        <v>1</v>
      </c>
      <c r="AQ37" s="22">
        <v>4</v>
      </c>
      <c r="AR37" s="22">
        <v>3</v>
      </c>
      <c r="AS37" s="22">
        <v>2</v>
      </c>
      <c r="AT37" s="22">
        <v>2</v>
      </c>
      <c r="AU37" s="22">
        <v>5</v>
      </c>
      <c r="AV37" s="23">
        <v>1</v>
      </c>
      <c r="AW37" s="23">
        <v>1</v>
      </c>
      <c r="AX37" s="23">
        <f>IF(AQ37-AT37&gt;0,1,0)</f>
        <v>1</v>
      </c>
      <c r="AY37" s="23">
        <v>0</v>
      </c>
      <c r="AZ37" s="24">
        <v>5</v>
      </c>
      <c r="BA37" s="24">
        <v>4</v>
      </c>
      <c r="BB37" s="24">
        <v>2</v>
      </c>
      <c r="BC37" s="24">
        <v>2</v>
      </c>
      <c r="BD37" s="24">
        <v>5</v>
      </c>
      <c r="BE37" s="25">
        <v>1</v>
      </c>
      <c r="BF37" s="25">
        <v>1</v>
      </c>
      <c r="BG37" s="25">
        <f>IF(AZ37-BC37&gt;0,1,0)</f>
        <v>1</v>
      </c>
      <c r="BH37" s="25">
        <v>0</v>
      </c>
      <c r="BI37" s="26">
        <v>3</v>
      </c>
      <c r="BJ37" s="26">
        <v>2</v>
      </c>
      <c r="BK37" s="26">
        <v>2</v>
      </c>
      <c r="BL37" s="26">
        <v>4</v>
      </c>
      <c r="BM37" s="26">
        <v>1</v>
      </c>
      <c r="BN37" s="26">
        <v>1</v>
      </c>
      <c r="BO37" s="26">
        <v>1</v>
      </c>
      <c r="BP37" s="26">
        <v>0</v>
      </c>
      <c r="BQ37" s="27">
        <v>99</v>
      </c>
      <c r="BR37" s="27">
        <v>78</v>
      </c>
      <c r="BS37" s="27">
        <v>115</v>
      </c>
      <c r="BT37" s="27">
        <v>75</v>
      </c>
      <c r="BU37" s="24">
        <v>163</v>
      </c>
      <c r="BV37" s="24">
        <v>161</v>
      </c>
      <c r="BW37" s="24">
        <v>73</v>
      </c>
      <c r="BX37" s="24">
        <v>174</v>
      </c>
      <c r="BY37" s="22">
        <v>88</v>
      </c>
      <c r="BZ37" s="22">
        <v>66</v>
      </c>
      <c r="CA37" s="22">
        <v>28</v>
      </c>
      <c r="CB37" s="28">
        <v>78.125</v>
      </c>
    </row>
    <row r="38" spans="1:80" ht="16.5" customHeight="1" x14ac:dyDescent="0.3">
      <c r="A38" s="13">
        <v>1</v>
      </c>
      <c r="B38" s="14">
        <v>37</v>
      </c>
      <c r="C38" s="14">
        <v>38</v>
      </c>
      <c r="D38" s="15">
        <v>19.489227452652436</v>
      </c>
      <c r="E38" s="16">
        <v>42591</v>
      </c>
      <c r="F38" s="16">
        <v>42593</v>
      </c>
      <c r="G38" s="16">
        <v>42626</v>
      </c>
      <c r="H38" s="16">
        <v>42692</v>
      </c>
      <c r="I38" s="17"/>
      <c r="J38" s="14">
        <v>162</v>
      </c>
      <c r="K38" s="14">
        <v>108</v>
      </c>
      <c r="L38" s="14">
        <v>5103</v>
      </c>
      <c r="M38" s="15">
        <f>L38/60</f>
        <v>85.05</v>
      </c>
      <c r="N38" s="15">
        <v>174.05092592592595</v>
      </c>
      <c r="O38" s="14" t="s">
        <v>124</v>
      </c>
      <c r="P38" s="14">
        <f>0</f>
        <v>0</v>
      </c>
      <c r="Q38" s="14">
        <v>0</v>
      </c>
      <c r="R38" s="14" t="s">
        <v>125</v>
      </c>
      <c r="S38" s="18">
        <v>275.56033200000002</v>
      </c>
      <c r="T38" s="18">
        <v>261.93513600000006</v>
      </c>
      <c r="U38" s="18">
        <v>241.062206</v>
      </c>
      <c r="V38" s="18">
        <v>222.65992800000001</v>
      </c>
      <c r="W38" s="19">
        <v>102.49492500000001</v>
      </c>
      <c r="X38" s="19">
        <v>102.49492500000001</v>
      </c>
      <c r="Y38" s="19">
        <v>79.249144000000015</v>
      </c>
      <c r="Z38" s="19">
        <v>68.006735999999989</v>
      </c>
      <c r="AA38" s="20">
        <v>25.606080000000002</v>
      </c>
      <c r="AB38" s="20">
        <v>13.832303999999999</v>
      </c>
      <c r="AC38" s="20">
        <v>5.0082479999999991</v>
      </c>
      <c r="AD38" s="21">
        <f>AA38/X38*100</f>
        <v>24.982778415614238</v>
      </c>
      <c r="AE38" s="21">
        <f>AB38/Y38*100</f>
        <v>17.454199883849846</v>
      </c>
      <c r="AF38" s="21">
        <f>AC38/Z38*100</f>
        <v>7.3643410852713167</v>
      </c>
      <c r="AG38" s="18">
        <f>(X38-Y38)/X38*100</f>
        <v>22.679933665008285</v>
      </c>
      <c r="AH38" s="18">
        <f>(X38-Z38)/X38*100</f>
        <v>33.648679678530442</v>
      </c>
      <c r="AI38" s="14">
        <v>2</v>
      </c>
      <c r="AJ38" s="14">
        <v>0</v>
      </c>
      <c r="AK38" s="14">
        <v>2</v>
      </c>
      <c r="AL38" s="14">
        <v>3</v>
      </c>
      <c r="AM38" s="14">
        <v>4</v>
      </c>
      <c r="AN38" s="14">
        <f>1</f>
        <v>1</v>
      </c>
      <c r="AO38" s="14">
        <f>1</f>
        <v>1</v>
      </c>
      <c r="AP38" s="14">
        <f>1</f>
        <v>1</v>
      </c>
      <c r="AQ38" s="22">
        <v>4</v>
      </c>
      <c r="AR38" s="22">
        <v>4</v>
      </c>
      <c r="AS38" s="22">
        <v>3</v>
      </c>
      <c r="AT38" s="22">
        <v>2</v>
      </c>
      <c r="AU38" s="22">
        <v>3</v>
      </c>
      <c r="AV38" s="23">
        <v>0</v>
      </c>
      <c r="AW38" s="23">
        <v>1</v>
      </c>
      <c r="AX38" s="23">
        <f>IF(AQ38-AT38&gt;0,1,0)</f>
        <v>1</v>
      </c>
      <c r="AY38" s="23">
        <v>1</v>
      </c>
      <c r="AZ38" s="24">
        <v>4</v>
      </c>
      <c r="BA38" s="24">
        <v>3</v>
      </c>
      <c r="BB38" s="24">
        <v>3</v>
      </c>
      <c r="BC38" s="24">
        <v>1</v>
      </c>
      <c r="BD38" s="24">
        <v>2</v>
      </c>
      <c r="BE38" s="25">
        <v>1</v>
      </c>
      <c r="BF38" s="25">
        <v>1</v>
      </c>
      <c r="BG38" s="25">
        <f>IF(AZ38-BC38&gt;0,1,0)</f>
        <v>1</v>
      </c>
      <c r="BH38" s="25">
        <v>1</v>
      </c>
      <c r="BI38" s="26">
        <v>2</v>
      </c>
      <c r="BJ38" s="26">
        <v>3</v>
      </c>
      <c r="BK38" s="26">
        <v>2</v>
      </c>
      <c r="BL38" s="26">
        <v>2</v>
      </c>
      <c r="BM38" s="26">
        <v>1</v>
      </c>
      <c r="BN38" s="26">
        <v>1</v>
      </c>
      <c r="BO38" s="26">
        <v>1</v>
      </c>
      <c r="BP38" s="26">
        <v>1</v>
      </c>
      <c r="BQ38" s="27">
        <v>118</v>
      </c>
      <c r="BR38" s="27">
        <v>127</v>
      </c>
      <c r="BS38" s="27">
        <v>127</v>
      </c>
      <c r="BT38" s="27">
        <v>124</v>
      </c>
      <c r="BU38" s="24">
        <v>126</v>
      </c>
      <c r="BV38" s="24">
        <v>69</v>
      </c>
      <c r="BW38" s="24">
        <v>65</v>
      </c>
      <c r="BX38" s="24">
        <v>57</v>
      </c>
      <c r="BY38" s="22">
        <v>56</v>
      </c>
      <c r="BZ38" s="22">
        <v>25</v>
      </c>
      <c r="CA38" s="22">
        <v>22</v>
      </c>
      <c r="CB38" s="28">
        <v>25</v>
      </c>
    </row>
    <row r="39" spans="1:80" ht="16.5" customHeight="1" x14ac:dyDescent="0.3">
      <c r="A39" s="13">
        <v>1</v>
      </c>
      <c r="B39" s="14">
        <v>38</v>
      </c>
      <c r="C39" s="14">
        <v>45</v>
      </c>
      <c r="D39" s="15">
        <v>19.921875</v>
      </c>
      <c r="E39" s="16">
        <v>42465</v>
      </c>
      <c r="F39" s="16">
        <v>42467</v>
      </c>
      <c r="G39" s="16">
        <v>42500</v>
      </c>
      <c r="H39" s="16">
        <v>42562</v>
      </c>
      <c r="I39" s="17"/>
      <c r="J39" s="14">
        <v>105</v>
      </c>
      <c r="K39" s="14">
        <v>68</v>
      </c>
      <c r="L39" s="14">
        <v>2930</v>
      </c>
      <c r="M39" s="15">
        <f>L39/60</f>
        <v>48.833333333333336</v>
      </c>
      <c r="N39" s="15">
        <v>110.94852941176471</v>
      </c>
      <c r="O39" s="14"/>
      <c r="P39" s="14">
        <f>0</f>
        <v>0</v>
      </c>
      <c r="Q39" s="14">
        <v>0</v>
      </c>
      <c r="R39" s="14" t="s">
        <v>92</v>
      </c>
      <c r="S39" s="18">
        <v>213.95982300000003</v>
      </c>
      <c r="T39" s="18">
        <v>251.36635200000003</v>
      </c>
      <c r="U39" s="18">
        <v>180.39002200000002</v>
      </c>
      <c r="V39" s="18">
        <v>228.46313600000005</v>
      </c>
      <c r="W39" s="19">
        <v>60.061320000000002</v>
      </c>
      <c r="X39" s="19">
        <v>60.061320000000002</v>
      </c>
      <c r="Y39" s="19">
        <v>61.504799999999989</v>
      </c>
      <c r="Z39" s="19">
        <v>60.47972</v>
      </c>
      <c r="AA39" s="20">
        <v>20.655362000000004</v>
      </c>
      <c r="AB39" s="20">
        <v>0.67990000000000006</v>
      </c>
      <c r="AC39" s="20">
        <v>0</v>
      </c>
      <c r="AD39" s="21">
        <f>AA39/X39*100</f>
        <v>34.390456287008014</v>
      </c>
      <c r="AE39" s="21">
        <f>AB39/Y39*100</f>
        <v>1.1054421768707487</v>
      </c>
      <c r="AF39" s="21">
        <f>AC39/Z39*100</f>
        <v>0</v>
      </c>
      <c r="AG39" s="18">
        <f>(X39-Y39)/X39*100</f>
        <v>-2.4033437826541051</v>
      </c>
      <c r="AH39" s="18">
        <f>(X39-Z39)/X39*100</f>
        <v>-0.6966213862765559</v>
      </c>
      <c r="AI39" s="14">
        <v>4</v>
      </c>
      <c r="AJ39" s="14">
        <v>0</v>
      </c>
      <c r="AK39" s="14">
        <v>1</v>
      </c>
      <c r="AL39" s="14">
        <v>4</v>
      </c>
      <c r="AM39" s="14">
        <v>3</v>
      </c>
      <c r="AN39" s="14">
        <f>1</f>
        <v>1</v>
      </c>
      <c r="AO39" s="14">
        <f>1</f>
        <v>1</v>
      </c>
      <c r="AP39" s="14">
        <f>1</f>
        <v>1</v>
      </c>
      <c r="AQ39" s="22">
        <v>5</v>
      </c>
      <c r="AR39" s="22">
        <v>4</v>
      </c>
      <c r="AS39" s="22">
        <v>4</v>
      </c>
      <c r="AT39" s="22">
        <v>2</v>
      </c>
      <c r="AU39" s="22">
        <v>1</v>
      </c>
      <c r="AV39" s="23">
        <v>1</v>
      </c>
      <c r="AW39" s="23">
        <v>1</v>
      </c>
      <c r="AX39" s="23">
        <f>IF(AQ39-AT39&gt;0,1,0)</f>
        <v>1</v>
      </c>
      <c r="AY39" s="23">
        <v>1</v>
      </c>
      <c r="AZ39" s="24">
        <v>5</v>
      </c>
      <c r="BA39" s="24">
        <v>4</v>
      </c>
      <c r="BB39" s="24">
        <v>5</v>
      </c>
      <c r="BC39" s="24">
        <v>2</v>
      </c>
      <c r="BD39" s="24">
        <v>1</v>
      </c>
      <c r="BE39" s="25">
        <v>1</v>
      </c>
      <c r="BF39" s="25">
        <v>0</v>
      </c>
      <c r="BG39" s="25">
        <f>IF(AZ39-BC39&gt;0,1,0)</f>
        <v>1</v>
      </c>
      <c r="BH39" s="25">
        <v>1</v>
      </c>
      <c r="BI39" s="26">
        <v>4</v>
      </c>
      <c r="BJ39" s="26">
        <v>3</v>
      </c>
      <c r="BK39" s="26">
        <v>2</v>
      </c>
      <c r="BL39" s="26">
        <v>1</v>
      </c>
      <c r="BM39" s="26">
        <v>0</v>
      </c>
      <c r="BN39" s="26">
        <v>1</v>
      </c>
      <c r="BO39" s="26">
        <v>1</v>
      </c>
      <c r="BP39" s="26">
        <v>1</v>
      </c>
      <c r="BQ39" s="27">
        <v>120</v>
      </c>
      <c r="BR39" s="27">
        <v>118</v>
      </c>
      <c r="BS39" s="27">
        <v>115</v>
      </c>
      <c r="BT39" s="27">
        <v>115</v>
      </c>
      <c r="BU39" s="24">
        <v>89</v>
      </c>
      <c r="BV39" s="24">
        <v>85</v>
      </c>
      <c r="BW39" s="24">
        <v>89</v>
      </c>
      <c r="BX39" s="24">
        <v>72</v>
      </c>
      <c r="BY39" s="22">
        <v>69</v>
      </c>
      <c r="BZ39" s="22">
        <v>50</v>
      </c>
      <c r="CA39" s="22">
        <v>41</v>
      </c>
      <c r="CB39" s="28">
        <v>28.125</v>
      </c>
    </row>
    <row r="40" spans="1:80" ht="16.5" customHeight="1" x14ac:dyDescent="0.3">
      <c r="A40" s="13">
        <v>1</v>
      </c>
      <c r="B40" s="14">
        <v>39</v>
      </c>
      <c r="C40" s="14">
        <v>44</v>
      </c>
      <c r="D40" s="15">
        <v>19.274736845764636</v>
      </c>
      <c r="E40" s="16">
        <v>42380</v>
      </c>
      <c r="F40" s="16">
        <v>42397</v>
      </c>
      <c r="G40" s="16">
        <v>42424</v>
      </c>
      <c r="H40" s="16">
        <v>42485</v>
      </c>
      <c r="I40" s="17"/>
      <c r="J40" s="14">
        <v>132</v>
      </c>
      <c r="K40" s="14">
        <v>75</v>
      </c>
      <c r="L40" s="14">
        <v>2705</v>
      </c>
      <c r="M40" s="15">
        <f>L40/60</f>
        <v>45.083333333333336</v>
      </c>
      <c r="N40" s="15">
        <v>167.66133333333332</v>
      </c>
      <c r="O40" s="14"/>
      <c r="P40" s="14">
        <f>0</f>
        <v>0</v>
      </c>
      <c r="Q40" s="14">
        <v>0</v>
      </c>
      <c r="R40" s="14" t="s">
        <v>80</v>
      </c>
      <c r="S40" s="18">
        <v>332.84975200000002</v>
      </c>
      <c r="T40" s="18">
        <v>324.09054800000001</v>
      </c>
      <c r="U40" s="18">
        <v>316.96938</v>
      </c>
      <c r="V40" s="18">
        <v>293.16764999999998</v>
      </c>
      <c r="W40" s="19">
        <v>100.79256000000001</v>
      </c>
      <c r="X40" s="19">
        <v>100.79256000000001</v>
      </c>
      <c r="Y40" s="19">
        <v>70.642656000000002</v>
      </c>
      <c r="Z40" s="19">
        <v>72.902016000000003</v>
      </c>
      <c r="AA40" s="20">
        <v>16.997500000000002</v>
      </c>
      <c r="AB40" s="20">
        <v>7.7011750000000001</v>
      </c>
      <c r="AC40" s="20">
        <v>1.1014380000000001</v>
      </c>
      <c r="AD40" s="21">
        <f>AA40/X40*100</f>
        <v>16.863843918638441</v>
      </c>
      <c r="AE40" s="21">
        <f>AB40/Y40*100</f>
        <v>10.901593224354418</v>
      </c>
      <c r="AF40" s="21">
        <f>AC40/Z40*100</f>
        <v>1.5108471074380168</v>
      </c>
      <c r="AG40" s="18">
        <f>(X40-Y40)/X40*100</f>
        <v>29.912826899128277</v>
      </c>
      <c r="AH40" s="18">
        <f>(X40-Z40)/X40*100</f>
        <v>27.671232876712331</v>
      </c>
      <c r="AI40" s="14">
        <v>4</v>
      </c>
      <c r="AJ40" s="14">
        <v>0</v>
      </c>
      <c r="AK40" s="14">
        <v>1</v>
      </c>
      <c r="AL40" s="14">
        <v>5</v>
      </c>
      <c r="AM40" s="14">
        <v>3</v>
      </c>
      <c r="AN40" s="14">
        <f>1</f>
        <v>1</v>
      </c>
      <c r="AO40" s="14">
        <f>1</f>
        <v>1</v>
      </c>
      <c r="AP40" s="14">
        <f>1</f>
        <v>1</v>
      </c>
      <c r="AQ40" s="22">
        <v>4</v>
      </c>
      <c r="AR40" s="22">
        <v>4</v>
      </c>
      <c r="AS40" s="22">
        <v>4</v>
      </c>
      <c r="AT40" s="22">
        <v>2</v>
      </c>
      <c r="AU40" s="22">
        <v>5</v>
      </c>
      <c r="AV40" s="23">
        <v>0</v>
      </c>
      <c r="AW40" s="23">
        <v>0</v>
      </c>
      <c r="AX40" s="23">
        <f>IF(AQ40-AT40&gt;0,1,0)</f>
        <v>1</v>
      </c>
      <c r="AY40" s="23">
        <v>0</v>
      </c>
      <c r="AZ40" s="24">
        <v>3</v>
      </c>
      <c r="BA40" s="24">
        <v>2</v>
      </c>
      <c r="BB40" s="24">
        <v>2</v>
      </c>
      <c r="BC40" s="24">
        <v>3</v>
      </c>
      <c r="BD40" s="24">
        <v>4</v>
      </c>
      <c r="BE40" s="25">
        <v>1</v>
      </c>
      <c r="BF40" s="25">
        <v>1</v>
      </c>
      <c r="BG40" s="25">
        <f>IF(AZ40-BC40&gt;0,1,0)</f>
        <v>0</v>
      </c>
      <c r="BH40" s="25">
        <v>0</v>
      </c>
      <c r="BI40" s="26">
        <v>3</v>
      </c>
      <c r="BJ40" s="26">
        <v>4</v>
      </c>
      <c r="BK40" s="26">
        <v>4</v>
      </c>
      <c r="BL40" s="26">
        <v>4</v>
      </c>
      <c r="BM40" s="26">
        <v>1</v>
      </c>
      <c r="BN40" s="26">
        <v>0</v>
      </c>
      <c r="BO40" s="26">
        <v>0</v>
      </c>
      <c r="BP40" s="26">
        <v>0</v>
      </c>
      <c r="BQ40" s="27">
        <v>105</v>
      </c>
      <c r="BR40" s="27">
        <v>117</v>
      </c>
      <c r="BS40" s="27">
        <v>113</v>
      </c>
      <c r="BT40" s="27">
        <v>117</v>
      </c>
      <c r="BU40" s="24">
        <v>105</v>
      </c>
      <c r="BV40" s="24">
        <v>92</v>
      </c>
      <c r="BW40" s="24">
        <v>94</v>
      </c>
      <c r="BX40" s="24">
        <v>144</v>
      </c>
      <c r="BY40" s="22">
        <v>47</v>
      </c>
      <c r="BZ40" s="22">
        <v>44</v>
      </c>
      <c r="CA40" s="22">
        <v>34</v>
      </c>
      <c r="CB40" s="28">
        <v>62.5</v>
      </c>
    </row>
    <row r="41" spans="1:80" ht="16.5" customHeight="1" x14ac:dyDescent="0.3">
      <c r="A41" s="13">
        <v>0</v>
      </c>
      <c r="B41" s="14">
        <v>40</v>
      </c>
      <c r="C41" s="14">
        <v>45</v>
      </c>
      <c r="D41" s="15">
        <v>22.206330686137978</v>
      </c>
      <c r="E41" s="16">
        <v>42422</v>
      </c>
      <c r="F41" s="16">
        <v>42425</v>
      </c>
      <c r="G41" s="16">
        <v>42457</v>
      </c>
      <c r="H41" s="16">
        <v>42520</v>
      </c>
      <c r="I41" s="17"/>
      <c r="J41" s="14">
        <v>52</v>
      </c>
      <c r="K41" s="14">
        <v>34</v>
      </c>
      <c r="L41" s="14">
        <v>1323</v>
      </c>
      <c r="M41" s="15">
        <f>L41/60</f>
        <v>22.05</v>
      </c>
      <c r="N41" s="15">
        <v>109.26176470588236</v>
      </c>
      <c r="O41" s="14"/>
      <c r="P41" s="14">
        <f>0</f>
        <v>0</v>
      </c>
      <c r="Q41" s="14">
        <v>0</v>
      </c>
      <c r="R41" s="14" t="s">
        <v>85</v>
      </c>
      <c r="S41" s="18">
        <v>214.63919999999999</v>
      </c>
      <c r="T41" s="18">
        <v>238.60567500000002</v>
      </c>
      <c r="U41" s="18">
        <v>253.70730000000003</v>
      </c>
      <c r="V41" s="18">
        <v>254.89137200000002</v>
      </c>
      <c r="W41" s="19">
        <v>81.462479999999999</v>
      </c>
      <c r="X41" s="19">
        <v>81.462479999999999</v>
      </c>
      <c r="Y41" s="19">
        <v>128.36512000000002</v>
      </c>
      <c r="Z41" s="19">
        <v>109.23378000000002</v>
      </c>
      <c r="AA41" s="20">
        <v>40.501120000000007</v>
      </c>
      <c r="AB41" s="20">
        <v>1.61084</v>
      </c>
      <c r="AC41" s="20">
        <v>0</v>
      </c>
      <c r="AD41" s="21">
        <f>AA41/X41*100</f>
        <v>49.717514124293793</v>
      </c>
      <c r="AE41" s="21">
        <f>AB41/Y41*100</f>
        <v>1.2548891786179921</v>
      </c>
      <c r="AF41" s="21">
        <f>AC41/Z41*100</f>
        <v>0</v>
      </c>
      <c r="AG41" s="18">
        <f>(X41-Y41)/X41*100</f>
        <v>-57.575757575757599</v>
      </c>
      <c r="AH41" s="18">
        <f>(X41-Z41)/X41*100</f>
        <v>-34.090909090909122</v>
      </c>
      <c r="AI41" s="14">
        <v>4</v>
      </c>
      <c r="AJ41" s="14">
        <v>0</v>
      </c>
      <c r="AK41" s="14">
        <v>1</v>
      </c>
      <c r="AL41" s="14">
        <v>5</v>
      </c>
      <c r="AM41" s="14">
        <v>4</v>
      </c>
      <c r="AN41" s="14">
        <f>1</f>
        <v>1</v>
      </c>
      <c r="AO41" s="14">
        <f>1</f>
        <v>1</v>
      </c>
      <c r="AP41" s="14">
        <f>1</f>
        <v>1</v>
      </c>
      <c r="AQ41" s="22">
        <v>4</v>
      </c>
      <c r="AR41" s="22">
        <v>3</v>
      </c>
      <c r="AS41" s="22">
        <v>3</v>
      </c>
      <c r="AT41" s="22">
        <v>5</v>
      </c>
      <c r="AU41" s="22"/>
      <c r="AV41" s="23">
        <v>1</v>
      </c>
      <c r="AW41" s="23">
        <v>1</v>
      </c>
      <c r="AX41" s="23">
        <f>IF(AQ41-AT41&gt;0,1,0)</f>
        <v>0</v>
      </c>
      <c r="AY41" s="23"/>
      <c r="AZ41" s="24">
        <v>4</v>
      </c>
      <c r="BA41" s="24">
        <v>3</v>
      </c>
      <c r="BB41" s="24">
        <v>3</v>
      </c>
      <c r="BC41" s="24">
        <v>5</v>
      </c>
      <c r="BD41" s="24"/>
      <c r="BE41" s="25">
        <v>1</v>
      </c>
      <c r="BF41" s="25">
        <v>1</v>
      </c>
      <c r="BG41" s="25">
        <f>IF(AZ41-BC41&gt;0,1,0)</f>
        <v>0</v>
      </c>
      <c r="BH41" s="25"/>
      <c r="BI41" s="26">
        <v>2</v>
      </c>
      <c r="BJ41" s="26">
        <v>3</v>
      </c>
      <c r="BK41" s="26">
        <v>5</v>
      </c>
      <c r="BL41" s="26"/>
      <c r="BM41" s="26">
        <v>1</v>
      </c>
      <c r="BN41" s="26">
        <v>1</v>
      </c>
      <c r="BO41" s="26">
        <v>0</v>
      </c>
      <c r="BP41" s="26"/>
      <c r="BQ41" s="27">
        <v>117</v>
      </c>
      <c r="BR41" s="27">
        <v>108</v>
      </c>
      <c r="BS41" s="27">
        <v>113</v>
      </c>
      <c r="BT41" s="27"/>
      <c r="BU41" s="24">
        <v>125</v>
      </c>
      <c r="BV41" s="24">
        <v>144</v>
      </c>
      <c r="BW41" s="24">
        <v>93</v>
      </c>
      <c r="BX41" s="24"/>
      <c r="BY41" s="22">
        <v>84</v>
      </c>
      <c r="BZ41" s="22">
        <v>75</v>
      </c>
      <c r="CA41" s="22">
        <v>50</v>
      </c>
      <c r="CB41" s="22"/>
    </row>
    <row r="42" spans="1:80" ht="16.5" customHeight="1" x14ac:dyDescent="0.3">
      <c r="A42" s="13">
        <v>1</v>
      </c>
      <c r="B42" s="14">
        <v>41</v>
      </c>
      <c r="C42" s="14">
        <v>47</v>
      </c>
      <c r="D42" s="15">
        <v>30.411381685422857</v>
      </c>
      <c r="E42" s="16">
        <v>42381</v>
      </c>
      <c r="F42" s="16">
        <v>42404</v>
      </c>
      <c r="G42" s="16">
        <v>42437</v>
      </c>
      <c r="H42" s="16" t="s">
        <v>93</v>
      </c>
      <c r="I42" s="17"/>
      <c r="J42" s="14">
        <v>102</v>
      </c>
      <c r="K42" s="14">
        <v>29</v>
      </c>
      <c r="L42" s="14">
        <v>1365</v>
      </c>
      <c r="M42" s="15">
        <f>L42/60</f>
        <v>22.75</v>
      </c>
      <c r="N42" s="15">
        <v>204.50689655172411</v>
      </c>
      <c r="O42" s="14"/>
      <c r="P42" s="14">
        <f>0</f>
        <v>0</v>
      </c>
      <c r="Q42" s="14">
        <v>0</v>
      </c>
      <c r="R42" s="14" t="s">
        <v>94</v>
      </c>
      <c r="S42" s="18">
        <v>639.44594999999993</v>
      </c>
      <c r="T42" s="18">
        <v>555.47620800000004</v>
      </c>
      <c r="U42" s="18">
        <v>567.24580000000003</v>
      </c>
      <c r="V42" s="18">
        <v>541.24224000000004</v>
      </c>
      <c r="W42" s="19">
        <v>298.11</v>
      </c>
      <c r="X42" s="19">
        <v>298.11</v>
      </c>
      <c r="Y42" s="19">
        <v>222.98628000000002</v>
      </c>
      <c r="Z42" s="19">
        <v>191.68996000000004</v>
      </c>
      <c r="AA42" s="20">
        <v>259.26156000000003</v>
      </c>
      <c r="AB42" s="20">
        <v>177.69866399999998</v>
      </c>
      <c r="AC42" s="20">
        <v>89.301203999999998</v>
      </c>
      <c r="AD42" s="21">
        <f>AA42/X42*100</f>
        <v>86.968421052631584</v>
      </c>
      <c r="AE42" s="21">
        <f>AB42/Y42*100</f>
        <v>79.690402476780164</v>
      </c>
      <c r="AF42" s="21">
        <f>AC42/Z42*100</f>
        <v>46.58627087198515</v>
      </c>
      <c r="AG42" s="18">
        <f>(X42-Y42)/X42*100</f>
        <v>25.199999999999996</v>
      </c>
      <c r="AH42" s="18">
        <f>(X42-Z42)/X42*100</f>
        <v>35.698245614035081</v>
      </c>
      <c r="AI42" s="14">
        <v>4</v>
      </c>
      <c r="AJ42" s="14">
        <v>0</v>
      </c>
      <c r="AK42" s="14">
        <v>1</v>
      </c>
      <c r="AL42" s="14">
        <v>5</v>
      </c>
      <c r="AM42" s="14">
        <v>5</v>
      </c>
      <c r="AN42" s="14">
        <f>1</f>
        <v>1</v>
      </c>
      <c r="AO42" s="14">
        <f>1</f>
        <v>1</v>
      </c>
      <c r="AP42" s="14">
        <f>1</f>
        <v>1</v>
      </c>
      <c r="AQ42" s="22">
        <v>5</v>
      </c>
      <c r="AR42" s="22">
        <v>1</v>
      </c>
      <c r="AS42" s="22">
        <v>2</v>
      </c>
      <c r="AT42" s="22">
        <v>1</v>
      </c>
      <c r="AU42" s="22">
        <v>3</v>
      </c>
      <c r="AV42" s="23">
        <v>1</v>
      </c>
      <c r="AW42" s="23">
        <v>1</v>
      </c>
      <c r="AX42" s="23">
        <f>IF(AQ42-AT42&gt;0,1,0)</f>
        <v>1</v>
      </c>
      <c r="AY42" s="23">
        <v>1</v>
      </c>
      <c r="AZ42" s="24">
        <v>5</v>
      </c>
      <c r="BA42" s="24">
        <v>1</v>
      </c>
      <c r="BB42" s="24">
        <v>1</v>
      </c>
      <c r="BC42" s="24">
        <v>1</v>
      </c>
      <c r="BD42" s="24">
        <v>1</v>
      </c>
      <c r="BE42" s="25">
        <v>1</v>
      </c>
      <c r="BF42" s="25">
        <v>1</v>
      </c>
      <c r="BG42" s="25">
        <f>IF(AZ42-BC42&gt;0,1,0)</f>
        <v>1</v>
      </c>
      <c r="BH42" s="25">
        <v>1</v>
      </c>
      <c r="BI42" s="26">
        <v>1</v>
      </c>
      <c r="BJ42" s="26">
        <v>1</v>
      </c>
      <c r="BK42" s="26">
        <v>1</v>
      </c>
      <c r="BL42" s="26">
        <v>1</v>
      </c>
      <c r="BM42" s="26">
        <v>1</v>
      </c>
      <c r="BN42" s="26">
        <v>1</v>
      </c>
      <c r="BO42" s="26">
        <v>1</v>
      </c>
      <c r="BP42" s="26">
        <v>1</v>
      </c>
      <c r="BQ42" s="27">
        <v>114</v>
      </c>
      <c r="BR42" s="27">
        <v>121</v>
      </c>
      <c r="BS42" s="27">
        <v>126</v>
      </c>
      <c r="BT42" s="27">
        <v>124</v>
      </c>
      <c r="BU42" s="24">
        <v>118</v>
      </c>
      <c r="BV42" s="24">
        <v>70</v>
      </c>
      <c r="BW42" s="24">
        <v>58</v>
      </c>
      <c r="BX42" s="24">
        <v>84</v>
      </c>
      <c r="BY42" s="22">
        <v>56</v>
      </c>
      <c r="BZ42" s="22">
        <v>19</v>
      </c>
      <c r="CA42" s="22">
        <v>19</v>
      </c>
      <c r="CB42" s="28">
        <v>50</v>
      </c>
    </row>
    <row r="43" spans="1:80" ht="16.5" customHeight="1" x14ac:dyDescent="0.3">
      <c r="A43" s="13">
        <v>1</v>
      </c>
      <c r="B43" s="14">
        <v>42</v>
      </c>
      <c r="C43" s="14">
        <v>40</v>
      </c>
      <c r="D43" s="15">
        <v>20.997698882314268</v>
      </c>
      <c r="E43" s="16" t="s">
        <v>95</v>
      </c>
      <c r="F43" s="16">
        <v>42418</v>
      </c>
      <c r="G43" s="16">
        <v>42450</v>
      </c>
      <c r="H43" s="16">
        <v>42508</v>
      </c>
      <c r="I43" s="17"/>
      <c r="J43" s="14">
        <v>79</v>
      </c>
      <c r="K43" s="14">
        <v>38</v>
      </c>
      <c r="L43" s="14">
        <v>1791</v>
      </c>
      <c r="M43" s="15">
        <f>L43/60</f>
        <v>29.85</v>
      </c>
      <c r="N43" s="15">
        <v>146.58157894736843</v>
      </c>
      <c r="O43" s="14"/>
      <c r="P43" s="14">
        <f>0</f>
        <v>0</v>
      </c>
      <c r="Q43" s="14">
        <v>1</v>
      </c>
      <c r="R43" s="14" t="s">
        <v>96</v>
      </c>
      <c r="S43" s="18">
        <v>215.04714000000001</v>
      </c>
      <c r="T43" s="18">
        <v>203.31102000000001</v>
      </c>
      <c r="U43" s="18">
        <v>198.22118400000002</v>
      </c>
      <c r="V43" s="18">
        <v>189.98393400000003</v>
      </c>
      <c r="W43" s="19">
        <v>42.262584000000004</v>
      </c>
      <c r="X43" s="19">
        <v>42.262584000000004</v>
      </c>
      <c r="Y43" s="19">
        <v>29.103904000000007</v>
      </c>
      <c r="Z43" s="19">
        <v>25.037056000000003</v>
      </c>
      <c r="AA43" s="20">
        <v>3.094068</v>
      </c>
      <c r="AB43" s="20">
        <v>0.89746800000000015</v>
      </c>
      <c r="AC43" s="20">
        <v>0.175728</v>
      </c>
      <c r="AD43" s="21">
        <f>AA43/X43*100</f>
        <v>7.32105732105732</v>
      </c>
      <c r="AE43" s="21">
        <f>AB43/Y43*100</f>
        <v>3.0836687751581366</v>
      </c>
      <c r="AF43" s="21">
        <f>AC43/Z43*100</f>
        <v>0.7018716577540105</v>
      </c>
      <c r="AG43" s="18">
        <f>(X43-Y43)/X43*100</f>
        <v>31.135531135531124</v>
      </c>
      <c r="AH43" s="18">
        <f>(X43-Z43)/X43*100</f>
        <v>40.758340758340758</v>
      </c>
      <c r="AI43" s="14">
        <v>4</v>
      </c>
      <c r="AJ43" s="14">
        <v>0</v>
      </c>
      <c r="AK43" s="14">
        <v>1</v>
      </c>
      <c r="AL43" s="14">
        <v>5</v>
      </c>
      <c r="AM43" s="14">
        <v>0</v>
      </c>
      <c r="AN43" s="14">
        <f>1</f>
        <v>1</v>
      </c>
      <c r="AO43" s="14">
        <f>1</f>
        <v>1</v>
      </c>
      <c r="AP43" s="14">
        <f>1</f>
        <v>1</v>
      </c>
      <c r="AQ43" s="22">
        <v>5</v>
      </c>
      <c r="AR43" s="22">
        <v>5</v>
      </c>
      <c r="AS43" s="22">
        <v>5</v>
      </c>
      <c r="AT43" s="22">
        <v>4</v>
      </c>
      <c r="AU43" s="22">
        <v>1</v>
      </c>
      <c r="AV43" s="23">
        <v>0</v>
      </c>
      <c r="AW43" s="23">
        <v>0</v>
      </c>
      <c r="AX43" s="23">
        <f>IF(AQ43-AT43&gt;0,1,0)</f>
        <v>1</v>
      </c>
      <c r="AY43" s="23">
        <v>1</v>
      </c>
      <c r="AZ43" s="24">
        <v>3</v>
      </c>
      <c r="BA43" s="24">
        <v>3</v>
      </c>
      <c r="BB43" s="24">
        <v>3</v>
      </c>
      <c r="BC43" s="24">
        <v>4</v>
      </c>
      <c r="BD43" s="24">
        <v>1</v>
      </c>
      <c r="BE43" s="25">
        <v>0</v>
      </c>
      <c r="BF43" s="25">
        <v>0</v>
      </c>
      <c r="BG43" s="25">
        <f>IF(AZ43-BC43&gt;0,1,0)</f>
        <v>0</v>
      </c>
      <c r="BH43" s="25">
        <v>1</v>
      </c>
      <c r="BI43" s="26">
        <v>4</v>
      </c>
      <c r="BJ43" s="26">
        <v>4</v>
      </c>
      <c r="BK43" s="26">
        <v>4</v>
      </c>
      <c r="BL43" s="26">
        <v>5</v>
      </c>
      <c r="BM43" s="26">
        <v>0</v>
      </c>
      <c r="BN43" s="26">
        <v>0</v>
      </c>
      <c r="BO43" s="26">
        <v>0</v>
      </c>
      <c r="BP43" s="26">
        <v>0</v>
      </c>
      <c r="BQ43" s="27">
        <v>130</v>
      </c>
      <c r="BR43" s="27">
        <v>117</v>
      </c>
      <c r="BS43" s="27">
        <v>122</v>
      </c>
      <c r="BT43" s="27">
        <v>121</v>
      </c>
      <c r="BU43" s="24">
        <v>74</v>
      </c>
      <c r="BV43" s="24">
        <v>70</v>
      </c>
      <c r="BW43" s="24">
        <v>57</v>
      </c>
      <c r="BX43" s="24">
        <v>102</v>
      </c>
      <c r="BY43" s="22">
        <v>38</v>
      </c>
      <c r="BZ43" s="22">
        <v>28</v>
      </c>
      <c r="CA43" s="22">
        <v>22</v>
      </c>
      <c r="CB43" s="28">
        <v>40.625</v>
      </c>
    </row>
    <row r="44" spans="1:80" ht="16.5" customHeight="1" x14ac:dyDescent="0.3">
      <c r="A44" s="13">
        <v>1</v>
      </c>
      <c r="B44" s="14">
        <v>43</v>
      </c>
      <c r="C44" s="14">
        <v>39</v>
      </c>
      <c r="D44" s="15">
        <v>20.796729893506399</v>
      </c>
      <c r="E44" s="16">
        <v>42431</v>
      </c>
      <c r="F44" s="16">
        <v>42460</v>
      </c>
      <c r="G44" s="16">
        <v>42492</v>
      </c>
      <c r="H44" s="16">
        <v>42548</v>
      </c>
      <c r="I44" s="17"/>
      <c r="J44" s="14">
        <v>97</v>
      </c>
      <c r="K44" s="14">
        <v>45</v>
      </c>
      <c r="L44" s="14">
        <v>1625</v>
      </c>
      <c r="M44" s="15">
        <f>L44/60</f>
        <v>27.083333333333332</v>
      </c>
      <c r="N44" s="15">
        <v>166.39777777777778</v>
      </c>
      <c r="O44" s="14"/>
      <c r="P44" s="14">
        <f>0</f>
        <v>0</v>
      </c>
      <c r="Q44" s="14">
        <v>0</v>
      </c>
      <c r="R44" s="14" t="s">
        <v>97</v>
      </c>
      <c r="S44" s="18">
        <v>267.76554000000004</v>
      </c>
      <c r="T44" s="18">
        <v>230.45158200000003</v>
      </c>
      <c r="U44" s="18">
        <v>256.289874</v>
      </c>
      <c r="V44" s="18">
        <v>226.26549</v>
      </c>
      <c r="W44" s="19">
        <v>60.636620000000001</v>
      </c>
      <c r="X44" s="19">
        <v>60.636620000000001</v>
      </c>
      <c r="Y44" s="19">
        <v>35.726130000000005</v>
      </c>
      <c r="Z44" s="19">
        <v>35.869954999999997</v>
      </c>
      <c r="AA44" s="20">
        <v>20.484864000000005</v>
      </c>
      <c r="AB44" s="20">
        <v>6.1504799999999999</v>
      </c>
      <c r="AC44" s="20">
        <v>0.48011399999999999</v>
      </c>
      <c r="AD44" s="21">
        <f>AA44/X44*100</f>
        <v>33.782991202346054</v>
      </c>
      <c r="AE44" s="21">
        <f>AB44/Y44*100</f>
        <v>17.215634606938952</v>
      </c>
      <c r="AF44" s="21">
        <f>AC44/Z44*100</f>
        <v>1.338485091492309</v>
      </c>
      <c r="AG44" s="18">
        <f>(X44-Y44)/X44*100</f>
        <v>41.081593927893728</v>
      </c>
      <c r="AH44" s="18">
        <f>(X44-Z44)/X44*100</f>
        <v>40.844402277039855</v>
      </c>
      <c r="AI44" s="14">
        <v>4</v>
      </c>
      <c r="AJ44" s="14">
        <v>0</v>
      </c>
      <c r="AK44" s="14">
        <v>1</v>
      </c>
      <c r="AL44" s="14">
        <v>3</v>
      </c>
      <c r="AM44" s="14">
        <v>3</v>
      </c>
      <c r="AN44" s="14">
        <f>1</f>
        <v>1</v>
      </c>
      <c r="AO44" s="14">
        <f>1</f>
        <v>1</v>
      </c>
      <c r="AP44" s="14">
        <f>1</f>
        <v>1</v>
      </c>
      <c r="AQ44" s="22">
        <v>4</v>
      </c>
      <c r="AR44" s="22">
        <v>3</v>
      </c>
      <c r="AS44" s="22">
        <v>2</v>
      </c>
      <c r="AT44" s="22">
        <v>4</v>
      </c>
      <c r="AU44" s="22"/>
      <c r="AV44" s="23">
        <v>1</v>
      </c>
      <c r="AW44" s="23">
        <v>1</v>
      </c>
      <c r="AX44" s="23">
        <f>IF(AQ44-AT44&gt;0,1,0)</f>
        <v>0</v>
      </c>
      <c r="AY44" s="23"/>
      <c r="AZ44" s="24">
        <v>4</v>
      </c>
      <c r="BA44" s="24">
        <v>3</v>
      </c>
      <c r="BB44" s="24">
        <v>4</v>
      </c>
      <c r="BC44" s="24">
        <v>3</v>
      </c>
      <c r="BD44" s="24"/>
      <c r="BE44" s="25">
        <v>1</v>
      </c>
      <c r="BF44" s="25">
        <v>0</v>
      </c>
      <c r="BG44" s="25">
        <f>IF(AZ44-BC44&gt;0,1,0)</f>
        <v>1</v>
      </c>
      <c r="BH44" s="25"/>
      <c r="BI44" s="26">
        <v>3</v>
      </c>
      <c r="BJ44" s="26">
        <v>3</v>
      </c>
      <c r="BK44" s="26">
        <v>4</v>
      </c>
      <c r="BL44" s="26"/>
      <c r="BM44" s="26">
        <v>1</v>
      </c>
      <c r="BN44" s="26">
        <v>1</v>
      </c>
      <c r="BO44" s="26">
        <v>0</v>
      </c>
      <c r="BP44" s="26"/>
      <c r="BQ44" s="27">
        <v>114</v>
      </c>
      <c r="BR44" s="27">
        <v>125</v>
      </c>
      <c r="BS44" s="27">
        <v>115</v>
      </c>
      <c r="BT44" s="27">
        <v>116</v>
      </c>
      <c r="BU44" s="24">
        <v>137</v>
      </c>
      <c r="BV44" s="24">
        <v>110</v>
      </c>
      <c r="BW44" s="24">
        <v>102</v>
      </c>
      <c r="BX44" s="24">
        <v>136</v>
      </c>
      <c r="BY44" s="22">
        <v>50</v>
      </c>
      <c r="BZ44" s="22">
        <v>16</v>
      </c>
      <c r="CA44" s="22">
        <v>16</v>
      </c>
      <c r="CB44" s="28">
        <v>56.25</v>
      </c>
    </row>
    <row r="45" spans="1:80" ht="16.5" customHeight="1" x14ac:dyDescent="0.3">
      <c r="A45" s="13">
        <v>1</v>
      </c>
      <c r="B45" s="14">
        <v>44</v>
      </c>
      <c r="C45" s="14">
        <v>47</v>
      </c>
      <c r="D45" s="15">
        <v>23.713329319063252</v>
      </c>
      <c r="E45" s="16">
        <v>42436</v>
      </c>
      <c r="F45" s="16">
        <v>42453</v>
      </c>
      <c r="G45" s="16">
        <v>42479</v>
      </c>
      <c r="H45" s="16">
        <v>42531</v>
      </c>
      <c r="I45" s="17"/>
      <c r="J45" s="14">
        <v>85</v>
      </c>
      <c r="K45" s="14">
        <v>48</v>
      </c>
      <c r="L45" s="14">
        <v>1470</v>
      </c>
      <c r="M45" s="15">
        <f>L45/60</f>
        <v>24.5</v>
      </c>
      <c r="N45" s="15">
        <v>175.67499999999998</v>
      </c>
      <c r="O45" s="14" t="s">
        <v>98</v>
      </c>
      <c r="P45" s="14">
        <f>0</f>
        <v>0</v>
      </c>
      <c r="Q45" s="14">
        <v>1</v>
      </c>
      <c r="R45" s="14" t="s">
        <v>99</v>
      </c>
      <c r="S45" s="18">
        <v>411.47548000000006</v>
      </c>
      <c r="T45" s="18">
        <v>482.24784000000005</v>
      </c>
      <c r="U45" s="18">
        <v>298.91332800000004</v>
      </c>
      <c r="V45" s="18">
        <v>273.70734300000004</v>
      </c>
      <c r="W45" s="19">
        <v>103.526804</v>
      </c>
      <c r="X45" s="20">
        <v>133.37755199999998</v>
      </c>
      <c r="Y45" s="19">
        <v>90.474816000000004</v>
      </c>
      <c r="Z45" s="19">
        <v>90.474816000000004</v>
      </c>
      <c r="AA45" s="19">
        <v>103.526804</v>
      </c>
      <c r="AB45" s="20">
        <v>90.474816000000004</v>
      </c>
      <c r="AC45" s="20">
        <v>53.906133000000004</v>
      </c>
      <c r="AD45" s="21">
        <f>AA45/X45*100</f>
        <v>77.619361315013506</v>
      </c>
      <c r="AE45" s="21">
        <f>AB45/Y45*100</f>
        <v>100</v>
      </c>
      <c r="AF45" s="21">
        <f>AC45/Z45*100</f>
        <v>59.581367924528308</v>
      </c>
      <c r="AG45" s="18">
        <f>(X45-Y45)/X45*100</f>
        <v>32.16638434029737</v>
      </c>
      <c r="AH45" s="18">
        <f>(X45-Z45)/X45*100</f>
        <v>32.16638434029737</v>
      </c>
      <c r="AI45" s="14">
        <v>4</v>
      </c>
      <c r="AJ45" s="14">
        <v>0</v>
      </c>
      <c r="AK45" s="14">
        <v>1</v>
      </c>
      <c r="AL45" s="14">
        <v>5</v>
      </c>
      <c r="AM45" s="14">
        <v>5</v>
      </c>
      <c r="AN45" s="14">
        <f>1</f>
        <v>1</v>
      </c>
      <c r="AO45" s="14">
        <f>1</f>
        <v>1</v>
      </c>
      <c r="AP45" s="14">
        <f>1</f>
        <v>1</v>
      </c>
      <c r="AQ45" s="22">
        <v>4</v>
      </c>
      <c r="AR45" s="22">
        <v>1</v>
      </c>
      <c r="AS45" s="22">
        <v>1</v>
      </c>
      <c r="AT45" s="22">
        <v>1</v>
      </c>
      <c r="AU45" s="22">
        <v>1</v>
      </c>
      <c r="AV45" s="23">
        <v>1</v>
      </c>
      <c r="AW45" s="23">
        <v>1</v>
      </c>
      <c r="AX45" s="23">
        <f>IF(AQ45-AT45&gt;0,1,0)</f>
        <v>1</v>
      </c>
      <c r="AY45" s="23">
        <v>1</v>
      </c>
      <c r="AZ45" s="24">
        <v>5</v>
      </c>
      <c r="BA45" s="24">
        <v>1</v>
      </c>
      <c r="BB45" s="24">
        <v>1</v>
      </c>
      <c r="BC45" s="24">
        <v>2</v>
      </c>
      <c r="BD45" s="24">
        <v>1</v>
      </c>
      <c r="BE45" s="25">
        <v>1</v>
      </c>
      <c r="BF45" s="25">
        <v>1</v>
      </c>
      <c r="BG45" s="25">
        <f>IF(AZ45-BC45&gt;0,1,0)</f>
        <v>1</v>
      </c>
      <c r="BH45" s="25">
        <v>1</v>
      </c>
      <c r="BI45" s="26">
        <v>1</v>
      </c>
      <c r="BJ45" s="26">
        <v>1</v>
      </c>
      <c r="BK45" s="26">
        <v>1</v>
      </c>
      <c r="BL45" s="26">
        <v>1</v>
      </c>
      <c r="BM45" s="26">
        <v>1</v>
      </c>
      <c r="BN45" s="26">
        <v>1</v>
      </c>
      <c r="BO45" s="26">
        <v>1</v>
      </c>
      <c r="BP45" s="26">
        <v>1</v>
      </c>
      <c r="BQ45" s="27">
        <v>93</v>
      </c>
      <c r="BR45" s="27">
        <v>119</v>
      </c>
      <c r="BS45" s="27">
        <v>113</v>
      </c>
      <c r="BT45" s="27">
        <v>115</v>
      </c>
      <c r="BU45" s="24">
        <v>149</v>
      </c>
      <c r="BV45" s="24">
        <v>60</v>
      </c>
      <c r="BW45" s="24">
        <v>59</v>
      </c>
      <c r="BX45" s="24">
        <v>64</v>
      </c>
      <c r="BY45" s="22">
        <v>88</v>
      </c>
      <c r="BZ45" s="22">
        <v>22</v>
      </c>
      <c r="CA45" s="22">
        <v>28</v>
      </c>
      <c r="CB45" s="28">
        <v>37.5</v>
      </c>
    </row>
    <row r="46" spans="1:80" ht="16.5" customHeight="1" x14ac:dyDescent="0.3">
      <c r="A46" s="13">
        <v>1</v>
      </c>
      <c r="B46" s="14">
        <v>45</v>
      </c>
      <c r="C46" s="14">
        <v>39</v>
      </c>
      <c r="D46" s="15">
        <v>236.54226354963637</v>
      </c>
      <c r="E46" s="16">
        <v>42534</v>
      </c>
      <c r="F46" s="16">
        <v>42537</v>
      </c>
      <c r="G46" s="16">
        <v>42563</v>
      </c>
      <c r="H46" s="16">
        <v>42626</v>
      </c>
      <c r="I46" s="17"/>
      <c r="J46" s="14">
        <v>77</v>
      </c>
      <c r="K46" s="14">
        <v>26</v>
      </c>
      <c r="L46" s="14">
        <v>1096</v>
      </c>
      <c r="M46" s="15">
        <f>L46/60</f>
        <v>18.266666666666666</v>
      </c>
      <c r="N46" s="15">
        <v>194.29999999999998</v>
      </c>
      <c r="O46" s="14"/>
      <c r="P46" s="14">
        <f>0</f>
        <v>0</v>
      </c>
      <c r="Q46" s="14">
        <v>0</v>
      </c>
      <c r="R46" s="14" t="s">
        <v>100</v>
      </c>
      <c r="S46" s="18">
        <v>175.62758399999998</v>
      </c>
      <c r="T46" s="18">
        <v>182.65670399999999</v>
      </c>
      <c r="U46" s="18">
        <v>162.272256</v>
      </c>
      <c r="V46" s="18">
        <v>184.76543999999998</v>
      </c>
      <c r="W46" s="19">
        <v>7.0291199999999998</v>
      </c>
      <c r="X46" s="19">
        <v>7.0291199999999998</v>
      </c>
      <c r="Y46" s="19">
        <v>6.7074750000000005</v>
      </c>
      <c r="Z46" s="19">
        <v>5.5354320000000001</v>
      </c>
      <c r="AA46" s="20">
        <v>0</v>
      </c>
      <c r="AB46" s="20">
        <v>0</v>
      </c>
      <c r="AC46" s="20">
        <v>0</v>
      </c>
      <c r="AD46" s="21">
        <f>AA46/X46*100</f>
        <v>0</v>
      </c>
      <c r="AE46" s="21">
        <f>AB46/Y46*100</f>
        <v>0</v>
      </c>
      <c r="AF46" s="21">
        <f>AC46/Z46*100</f>
        <v>0</v>
      </c>
      <c r="AG46" s="18">
        <f>(X46-Y46)/X46*100</f>
        <v>4.575892857142847</v>
      </c>
      <c r="AH46" s="18">
        <f>(X46-Z46)/X46*100</f>
        <v>21.249999999999996</v>
      </c>
      <c r="AI46" s="14">
        <v>4</v>
      </c>
      <c r="AJ46" s="14">
        <v>0</v>
      </c>
      <c r="AK46" s="14">
        <v>1</v>
      </c>
      <c r="AL46" s="14">
        <v>5</v>
      </c>
      <c r="AM46" s="14">
        <v>3</v>
      </c>
      <c r="AN46" s="14">
        <f>1</f>
        <v>1</v>
      </c>
      <c r="AO46" s="14">
        <f>1</f>
        <v>1</v>
      </c>
      <c r="AP46" s="14">
        <f>1</f>
        <v>1</v>
      </c>
      <c r="AQ46" s="22">
        <v>4</v>
      </c>
      <c r="AR46" s="22">
        <v>4</v>
      </c>
      <c r="AS46" s="22">
        <v>3</v>
      </c>
      <c r="AT46" s="22">
        <v>4</v>
      </c>
      <c r="AU46" s="22">
        <v>3</v>
      </c>
      <c r="AV46" s="23">
        <v>0</v>
      </c>
      <c r="AW46" s="23">
        <v>1</v>
      </c>
      <c r="AX46" s="23">
        <f>IF(AQ46-AT46&gt;0,1,0)</f>
        <v>0</v>
      </c>
      <c r="AY46" s="23">
        <v>1</v>
      </c>
      <c r="AZ46" s="24">
        <v>4</v>
      </c>
      <c r="BA46" s="24">
        <v>3</v>
      </c>
      <c r="BB46" s="24">
        <v>4</v>
      </c>
      <c r="BC46" s="24">
        <v>4</v>
      </c>
      <c r="BD46" s="24">
        <v>4</v>
      </c>
      <c r="BE46" s="25">
        <v>1</v>
      </c>
      <c r="BF46" s="25">
        <v>0</v>
      </c>
      <c r="BG46" s="25">
        <f>IF(AZ46-BC46&gt;0,1,0)</f>
        <v>0</v>
      </c>
      <c r="BH46" s="25">
        <v>0</v>
      </c>
      <c r="BI46" s="26">
        <v>4</v>
      </c>
      <c r="BJ46" s="26">
        <v>4</v>
      </c>
      <c r="BK46" s="26">
        <v>4</v>
      </c>
      <c r="BL46" s="26">
        <v>4</v>
      </c>
      <c r="BM46" s="26">
        <v>0</v>
      </c>
      <c r="BN46" s="26">
        <v>0</v>
      </c>
      <c r="BO46" s="26">
        <v>0</v>
      </c>
      <c r="BP46" s="26">
        <v>0</v>
      </c>
      <c r="BQ46" s="27">
        <v>107</v>
      </c>
      <c r="BR46" s="27">
        <v>114</v>
      </c>
      <c r="BS46" s="27">
        <v>99</v>
      </c>
      <c r="BT46" s="27">
        <v>110</v>
      </c>
      <c r="BU46" s="24">
        <v>121</v>
      </c>
      <c r="BV46" s="24">
        <v>94</v>
      </c>
      <c r="BW46" s="24">
        <v>112</v>
      </c>
      <c r="BX46" s="24">
        <v>130</v>
      </c>
      <c r="BY46" s="22">
        <v>63</v>
      </c>
      <c r="BZ46" s="22">
        <v>38</v>
      </c>
      <c r="CA46" s="22">
        <v>66</v>
      </c>
      <c r="CB46" s="28">
        <v>65.625</v>
      </c>
    </row>
    <row r="47" spans="1:80" ht="16.5" customHeight="1" x14ac:dyDescent="0.3">
      <c r="A47" s="13">
        <v>1</v>
      </c>
      <c r="B47" s="14">
        <v>46</v>
      </c>
      <c r="C47" s="14">
        <v>48</v>
      </c>
      <c r="D47" s="15">
        <v>29.255267277894898</v>
      </c>
      <c r="E47" s="16">
        <v>42570</v>
      </c>
      <c r="F47" s="16">
        <v>42572</v>
      </c>
      <c r="G47" s="16" t="s">
        <v>104</v>
      </c>
      <c r="H47" s="16" t="s">
        <v>126</v>
      </c>
      <c r="I47" s="17"/>
      <c r="J47" s="14">
        <v>105</v>
      </c>
      <c r="K47" s="14">
        <v>89</v>
      </c>
      <c r="L47" s="14">
        <v>2646</v>
      </c>
      <c r="M47" s="15">
        <f>L47/60</f>
        <v>44.1</v>
      </c>
      <c r="N47" s="15">
        <v>260.23258426966288</v>
      </c>
      <c r="O47" s="14" t="s">
        <v>120</v>
      </c>
      <c r="P47" s="14">
        <f>0</f>
        <v>0</v>
      </c>
      <c r="Q47" s="14">
        <v>0</v>
      </c>
      <c r="R47" s="14" t="s">
        <v>127</v>
      </c>
      <c r="S47" s="18">
        <v>438.88068000000004</v>
      </c>
      <c r="T47" s="18">
        <v>388.60991999999999</v>
      </c>
      <c r="U47" s="18">
        <v>351.63905</v>
      </c>
      <c r="V47" s="18">
        <v>359.72985999999997</v>
      </c>
      <c r="W47" s="19">
        <v>100.91807999999999</v>
      </c>
      <c r="X47" s="19">
        <v>100.91807999999999</v>
      </c>
      <c r="Y47" s="19">
        <v>78.814008000000001</v>
      </c>
      <c r="Z47" s="19">
        <v>69.023448000000016</v>
      </c>
      <c r="AA47" s="20">
        <v>52.111720000000005</v>
      </c>
      <c r="AB47" s="20">
        <v>45.229039999999998</v>
      </c>
      <c r="AC47" s="20">
        <v>21.628142</v>
      </c>
      <c r="AD47" s="21">
        <f>AA47/X47*100</f>
        <v>51.63764510779437</v>
      </c>
      <c r="AE47" s="21">
        <f>AB47/Y47*100</f>
        <v>57.387057387057382</v>
      </c>
      <c r="AF47" s="21">
        <f>AC47/Z47*100</f>
        <v>31.334485057889307</v>
      </c>
      <c r="AG47" s="18">
        <f>(X47-Y47)/X47*100</f>
        <v>21.902985074626859</v>
      </c>
      <c r="AH47" s="18">
        <f>(X47-Z47)/X47*100</f>
        <v>31.604477611940275</v>
      </c>
      <c r="AI47" s="14">
        <v>2</v>
      </c>
      <c r="AJ47" s="14">
        <v>0</v>
      </c>
      <c r="AK47" s="14">
        <v>2</v>
      </c>
      <c r="AL47" s="14">
        <v>4</v>
      </c>
      <c r="AM47" s="14">
        <v>3</v>
      </c>
      <c r="AN47" s="14">
        <f>1</f>
        <v>1</v>
      </c>
      <c r="AO47" s="14">
        <f>1</f>
        <v>1</v>
      </c>
      <c r="AP47" s="14">
        <f>1</f>
        <v>1</v>
      </c>
      <c r="AQ47" s="22">
        <v>4</v>
      </c>
      <c r="AR47" s="22">
        <v>3</v>
      </c>
      <c r="AS47" s="22">
        <v>2</v>
      </c>
      <c r="AT47" s="22">
        <v>2</v>
      </c>
      <c r="AU47" s="22">
        <v>2</v>
      </c>
      <c r="AV47" s="23">
        <v>1</v>
      </c>
      <c r="AW47" s="23">
        <v>1</v>
      </c>
      <c r="AX47" s="23">
        <f>IF(AQ47-AT47&gt;0,1,0)</f>
        <v>1</v>
      </c>
      <c r="AY47" s="23">
        <v>1</v>
      </c>
      <c r="AZ47" s="24">
        <v>4</v>
      </c>
      <c r="BA47" s="24">
        <v>3</v>
      </c>
      <c r="BB47" s="24">
        <v>3</v>
      </c>
      <c r="BC47" s="24">
        <v>1</v>
      </c>
      <c r="BD47" s="24">
        <v>2</v>
      </c>
      <c r="BE47" s="25">
        <v>1</v>
      </c>
      <c r="BF47" s="25">
        <v>1</v>
      </c>
      <c r="BG47" s="25">
        <f>IF(AZ47-BC47&gt;0,1,0)</f>
        <v>1</v>
      </c>
      <c r="BH47" s="25">
        <v>1</v>
      </c>
      <c r="BI47" s="26">
        <v>3</v>
      </c>
      <c r="BJ47" s="26">
        <v>2</v>
      </c>
      <c r="BK47" s="26">
        <v>2</v>
      </c>
      <c r="BL47" s="26">
        <v>3</v>
      </c>
      <c r="BM47" s="26">
        <v>1</v>
      </c>
      <c r="BN47" s="26">
        <v>1</v>
      </c>
      <c r="BO47" s="26">
        <v>1</v>
      </c>
      <c r="BP47" s="26">
        <v>1</v>
      </c>
      <c r="BQ47" s="27">
        <v>111</v>
      </c>
      <c r="BR47" s="27">
        <v>111</v>
      </c>
      <c r="BS47" s="27">
        <v>102</v>
      </c>
      <c r="BT47" s="27">
        <v>114</v>
      </c>
      <c r="BU47" s="24">
        <v>124</v>
      </c>
      <c r="BV47" s="24">
        <v>101</v>
      </c>
      <c r="BW47" s="24">
        <v>81</v>
      </c>
      <c r="BX47" s="24">
        <v>105</v>
      </c>
      <c r="BY47" s="22">
        <v>44</v>
      </c>
      <c r="BZ47" s="22">
        <v>31</v>
      </c>
      <c r="CA47" s="22">
        <v>16</v>
      </c>
      <c r="CB47" s="28">
        <v>40.625</v>
      </c>
    </row>
    <row r="48" spans="1:80" ht="16.5" customHeight="1" x14ac:dyDescent="0.3">
      <c r="A48" s="13">
        <v>1</v>
      </c>
      <c r="B48" s="14">
        <v>47</v>
      </c>
      <c r="C48" s="14">
        <v>48</v>
      </c>
      <c r="D48" s="15">
        <v>31.845858035571222</v>
      </c>
      <c r="E48" s="16">
        <v>42550</v>
      </c>
      <c r="F48" s="16">
        <v>42551</v>
      </c>
      <c r="G48" s="16" t="s">
        <v>101</v>
      </c>
      <c r="H48" s="16">
        <v>42647</v>
      </c>
      <c r="I48" s="17"/>
      <c r="J48" s="14">
        <v>72</v>
      </c>
      <c r="K48" s="14">
        <v>38</v>
      </c>
      <c r="L48" s="14">
        <v>1664</v>
      </c>
      <c r="M48" s="15">
        <f>L48/60</f>
        <v>27.733333333333334</v>
      </c>
      <c r="N48" s="15">
        <v>214.59736842105266</v>
      </c>
      <c r="O48" s="14"/>
      <c r="P48" s="14">
        <f>0</f>
        <v>0</v>
      </c>
      <c r="Q48" s="14">
        <v>0</v>
      </c>
      <c r="R48" s="14" t="s">
        <v>102</v>
      </c>
      <c r="S48" s="18">
        <v>179.945472</v>
      </c>
      <c r="T48" s="18">
        <v>188.73814799999997</v>
      </c>
      <c r="U48" s="18">
        <v>184.08292500000002</v>
      </c>
      <c r="V48" s="18">
        <v>223.00353900000002</v>
      </c>
      <c r="W48" s="19">
        <v>42.746359000000005</v>
      </c>
      <c r="X48" s="19">
        <v>42.746359000000005</v>
      </c>
      <c r="Y48" s="19">
        <v>27.821508000000005</v>
      </c>
      <c r="Z48" s="19">
        <v>41.421600000000005</v>
      </c>
      <c r="AA48" s="20">
        <v>16.970304000000002</v>
      </c>
      <c r="AB48" s="20">
        <v>0.97801000000000005</v>
      </c>
      <c r="AC48" s="20">
        <v>0.552288</v>
      </c>
      <c r="AD48" s="21">
        <f>AA48/X48*100</f>
        <v>39.699998776503982</v>
      </c>
      <c r="AE48" s="21">
        <f>AB48/Y48*100</f>
        <v>3.5153019023986767</v>
      </c>
      <c r="AF48" s="21">
        <f>AC48/Z48*100</f>
        <v>1.3333333333333333</v>
      </c>
      <c r="AG48" s="18">
        <f>(X48-Y48)/X48*100</f>
        <v>34.914905851981445</v>
      </c>
      <c r="AH48" s="18">
        <f>(X48-Z48)/X48*100</f>
        <v>3.0991154123793327</v>
      </c>
      <c r="AI48" s="14">
        <v>4</v>
      </c>
      <c r="AJ48" s="14">
        <v>0</v>
      </c>
      <c r="AK48" s="14">
        <v>1</v>
      </c>
      <c r="AL48" s="14">
        <v>4</v>
      </c>
      <c r="AM48" s="14">
        <v>5</v>
      </c>
      <c r="AN48" s="14">
        <f>1</f>
        <v>1</v>
      </c>
      <c r="AO48" s="14">
        <f>1</f>
        <v>1</v>
      </c>
      <c r="AP48" s="14">
        <f>1</f>
        <v>1</v>
      </c>
      <c r="AQ48" s="22">
        <v>5</v>
      </c>
      <c r="AR48" s="22">
        <v>3</v>
      </c>
      <c r="AS48" s="22">
        <v>3</v>
      </c>
      <c r="AT48" s="22">
        <v>3</v>
      </c>
      <c r="AU48" s="22">
        <v>2</v>
      </c>
      <c r="AV48" s="23">
        <v>1</v>
      </c>
      <c r="AW48" s="23">
        <v>1</v>
      </c>
      <c r="AX48" s="23">
        <f>IF(AQ48-AT48&gt;0,1,0)</f>
        <v>1</v>
      </c>
      <c r="AY48" s="23">
        <v>1</v>
      </c>
      <c r="AZ48" s="24">
        <v>4</v>
      </c>
      <c r="BA48" s="24">
        <v>3</v>
      </c>
      <c r="BB48" s="24">
        <v>2</v>
      </c>
      <c r="BC48" s="24">
        <v>1</v>
      </c>
      <c r="BD48" s="24">
        <v>1</v>
      </c>
      <c r="BE48" s="25">
        <v>1</v>
      </c>
      <c r="BF48" s="25">
        <v>1</v>
      </c>
      <c r="BG48" s="25">
        <f>IF(AZ48-BC48&gt;0,1,0)</f>
        <v>1</v>
      </c>
      <c r="BH48" s="25">
        <v>1</v>
      </c>
      <c r="BI48" s="26">
        <v>3</v>
      </c>
      <c r="BJ48" s="26">
        <v>2</v>
      </c>
      <c r="BK48" s="26">
        <v>3</v>
      </c>
      <c r="BL48" s="26">
        <v>2</v>
      </c>
      <c r="BM48" s="26">
        <v>1</v>
      </c>
      <c r="BN48" s="26">
        <v>1</v>
      </c>
      <c r="BO48" s="26">
        <v>1</v>
      </c>
      <c r="BP48" s="26">
        <v>1</v>
      </c>
      <c r="BQ48" s="27">
        <v>92</v>
      </c>
      <c r="BR48" s="27">
        <v>91</v>
      </c>
      <c r="BS48" s="27">
        <v>118</v>
      </c>
      <c r="BT48" s="27">
        <v>92</v>
      </c>
      <c r="BU48" s="24">
        <v>109</v>
      </c>
      <c r="BV48" s="24">
        <v>85</v>
      </c>
      <c r="BW48" s="24">
        <v>47</v>
      </c>
      <c r="BX48" s="24">
        <v>93</v>
      </c>
      <c r="BY48" s="22">
        <v>38</v>
      </c>
      <c r="BZ48" s="22">
        <v>31</v>
      </c>
      <c r="CA48" s="22">
        <v>22</v>
      </c>
      <c r="CB48" s="28">
        <v>62.5</v>
      </c>
    </row>
    <row r="49" spans="1:80" ht="16.5" customHeight="1" x14ac:dyDescent="0.3">
      <c r="A49" s="13">
        <v>1</v>
      </c>
      <c r="B49" s="14">
        <v>48</v>
      </c>
      <c r="C49" s="14">
        <v>45</v>
      </c>
      <c r="D49" s="15">
        <v>24.404285392514929</v>
      </c>
      <c r="E49" s="16">
        <v>42562</v>
      </c>
      <c r="F49" s="16" t="s">
        <v>103</v>
      </c>
      <c r="G49" s="16" t="s">
        <v>104</v>
      </c>
      <c r="H49" s="16">
        <v>42657</v>
      </c>
      <c r="I49" s="17"/>
      <c r="J49" s="14">
        <v>87</v>
      </c>
      <c r="K49" s="14">
        <v>69</v>
      </c>
      <c r="L49" s="14">
        <v>2493</v>
      </c>
      <c r="M49" s="15">
        <f>L49/60</f>
        <v>41.55</v>
      </c>
      <c r="N49" s="15">
        <v>155.14492753623188</v>
      </c>
      <c r="O49" s="14"/>
      <c r="P49" s="14">
        <f>0</f>
        <v>0</v>
      </c>
      <c r="Q49" s="14">
        <v>1</v>
      </c>
      <c r="R49" s="14" t="s">
        <v>105</v>
      </c>
      <c r="S49" s="18">
        <v>334.98254599999996</v>
      </c>
      <c r="T49" s="18">
        <v>454.29872</v>
      </c>
      <c r="U49" s="18">
        <v>391.48851200000001</v>
      </c>
      <c r="V49" s="18">
        <v>362.92852800000003</v>
      </c>
      <c r="W49" s="19">
        <v>23.704975000000001</v>
      </c>
      <c r="X49" s="19">
        <v>23.704975000000001</v>
      </c>
      <c r="Y49" s="19">
        <v>10.6692</v>
      </c>
      <c r="Z49" s="19">
        <v>5.4392000000000005</v>
      </c>
      <c r="AA49" s="20">
        <v>20.702954999999996</v>
      </c>
      <c r="AB49" s="20">
        <v>10.6692</v>
      </c>
      <c r="AC49" s="20">
        <v>5.4392000000000005</v>
      </c>
      <c r="AD49" s="21">
        <f>AA49/X49*100</f>
        <v>87.335907335907308</v>
      </c>
      <c r="AE49" s="21">
        <f>AB49/Y49*100</f>
        <v>100</v>
      </c>
      <c r="AF49" s="21">
        <f>AC49/Z49*100</f>
        <v>100</v>
      </c>
      <c r="AG49" s="18">
        <f>(X49-Y49)/X49*100</f>
        <v>54.991726420297852</v>
      </c>
      <c r="AH49" s="18">
        <f>(X49-Z49)/X49*100</f>
        <v>77.054605626034203</v>
      </c>
      <c r="AI49" s="14">
        <v>4</v>
      </c>
      <c r="AJ49" s="14">
        <v>0</v>
      </c>
      <c r="AK49" s="14">
        <v>1</v>
      </c>
      <c r="AL49" s="14">
        <v>5</v>
      </c>
      <c r="AM49" s="14">
        <v>3</v>
      </c>
      <c r="AN49" s="14">
        <f>1</f>
        <v>1</v>
      </c>
      <c r="AO49" s="14">
        <f>1</f>
        <v>1</v>
      </c>
      <c r="AP49" s="14">
        <f>1</f>
        <v>1</v>
      </c>
      <c r="AQ49" s="22">
        <v>4</v>
      </c>
      <c r="AR49" s="22">
        <v>1</v>
      </c>
      <c r="AS49" s="22">
        <v>1</v>
      </c>
      <c r="AT49" s="22">
        <v>1</v>
      </c>
      <c r="AU49" s="22">
        <v>1</v>
      </c>
      <c r="AV49" s="23">
        <v>1</v>
      </c>
      <c r="AW49" s="23">
        <v>1</v>
      </c>
      <c r="AX49" s="23">
        <f>IF(AQ49-AT49&gt;0,1,0)</f>
        <v>1</v>
      </c>
      <c r="AY49" s="23">
        <v>1</v>
      </c>
      <c r="AZ49" s="24">
        <v>4</v>
      </c>
      <c r="BA49" s="24">
        <v>1</v>
      </c>
      <c r="BB49" s="24">
        <v>2</v>
      </c>
      <c r="BC49" s="24">
        <v>2</v>
      </c>
      <c r="BD49" s="24">
        <v>1</v>
      </c>
      <c r="BE49" s="25">
        <v>1</v>
      </c>
      <c r="BF49" s="25">
        <v>1</v>
      </c>
      <c r="BG49" s="25">
        <f>IF(AZ49-BC49&gt;0,1,0)</f>
        <v>1</v>
      </c>
      <c r="BH49" s="25">
        <v>1</v>
      </c>
      <c r="BI49" s="26">
        <v>1</v>
      </c>
      <c r="BJ49" s="26">
        <v>1</v>
      </c>
      <c r="BK49" s="26">
        <v>1</v>
      </c>
      <c r="BL49" s="26">
        <v>1</v>
      </c>
      <c r="BM49" s="26">
        <v>1</v>
      </c>
      <c r="BN49" s="26">
        <v>1</v>
      </c>
      <c r="BO49" s="26">
        <v>1</v>
      </c>
      <c r="BP49" s="26">
        <v>1</v>
      </c>
      <c r="BQ49" s="27">
        <v>93</v>
      </c>
      <c r="BR49" s="27">
        <v>115</v>
      </c>
      <c r="BS49" s="27">
        <v>121</v>
      </c>
      <c r="BT49" s="27">
        <v>122</v>
      </c>
      <c r="BU49" s="24">
        <v>121</v>
      </c>
      <c r="BV49" s="24">
        <v>40</v>
      </c>
      <c r="BW49" s="24">
        <v>45</v>
      </c>
      <c r="BX49" s="24">
        <v>41</v>
      </c>
      <c r="BY49" s="22">
        <v>59</v>
      </c>
      <c r="BZ49" s="22">
        <v>9</v>
      </c>
      <c r="CA49" s="22">
        <v>19</v>
      </c>
      <c r="CB49" s="28">
        <v>12.5</v>
      </c>
    </row>
    <row r="50" spans="1:80" ht="16.5" customHeight="1" x14ac:dyDescent="0.3">
      <c r="A50" s="13">
        <v>1</v>
      </c>
      <c r="B50" s="14">
        <v>49</v>
      </c>
      <c r="C50" s="14">
        <v>41</v>
      </c>
      <c r="D50" s="15">
        <v>24.520487233060642</v>
      </c>
      <c r="E50" s="16">
        <v>42745</v>
      </c>
      <c r="F50" s="16">
        <v>42747</v>
      </c>
      <c r="G50" s="16">
        <v>42789</v>
      </c>
      <c r="H50" s="16">
        <v>42850</v>
      </c>
      <c r="I50" s="17"/>
      <c r="J50" s="14">
        <v>136</v>
      </c>
      <c r="K50" s="14">
        <v>81</v>
      </c>
      <c r="L50" s="14">
        <v>3545</v>
      </c>
      <c r="M50" s="15">
        <f>L50/60</f>
        <v>59.083333333333336</v>
      </c>
      <c r="N50" s="15">
        <v>201.36543209876544</v>
      </c>
      <c r="O50" s="14"/>
      <c r="P50" s="14">
        <f>0</f>
        <v>0</v>
      </c>
      <c r="Q50" s="14">
        <v>0</v>
      </c>
      <c r="R50" s="14" t="s">
        <v>157</v>
      </c>
      <c r="S50" s="18">
        <v>248.06726800000001</v>
      </c>
      <c r="T50" s="18">
        <v>287.84246400000001</v>
      </c>
      <c r="U50" s="18">
        <v>181.95169999999999</v>
      </c>
      <c r="V50" s="18">
        <v>173.71445000000003</v>
      </c>
      <c r="W50" s="19">
        <v>117.14781599999998</v>
      </c>
      <c r="X50" s="19">
        <v>117.14781599999998</v>
      </c>
      <c r="Y50" s="19">
        <v>35.057735999999998</v>
      </c>
      <c r="Z50" s="19">
        <v>51.777000000000001</v>
      </c>
      <c r="AA50" s="20">
        <v>74.213699999999989</v>
      </c>
      <c r="AB50" s="20">
        <v>22.640670000000004</v>
      </c>
      <c r="AC50" s="20">
        <v>2.880684</v>
      </c>
      <c r="AD50" s="21">
        <f>AA50/X50*100</f>
        <v>63.350476802742961</v>
      </c>
      <c r="AE50" s="21">
        <f>AB50/Y50*100</f>
        <v>64.581095596133196</v>
      </c>
      <c r="AF50" s="21">
        <f>AC50/Z50*100</f>
        <v>5.5636363636363635</v>
      </c>
      <c r="AG50" s="18">
        <f>(X50-Y50)/X50*100</f>
        <v>70.073931211828992</v>
      </c>
      <c r="AH50" s="18">
        <f>(X50-Z50)/X50*100</f>
        <v>55.801992928318853</v>
      </c>
      <c r="AI50" s="14">
        <v>2</v>
      </c>
      <c r="AJ50" s="14">
        <v>1</v>
      </c>
      <c r="AK50" s="14">
        <v>2</v>
      </c>
      <c r="AL50" s="14">
        <v>3</v>
      </c>
      <c r="AM50" s="14">
        <v>5</v>
      </c>
      <c r="AN50" s="14">
        <f>1</f>
        <v>1</v>
      </c>
      <c r="AO50" s="14">
        <f>1</f>
        <v>1</v>
      </c>
      <c r="AP50" s="14">
        <f>1</f>
        <v>1</v>
      </c>
      <c r="AQ50" s="22">
        <v>5</v>
      </c>
      <c r="AR50" s="22">
        <v>3</v>
      </c>
      <c r="AS50" s="22">
        <v>3</v>
      </c>
      <c r="AT50" s="22">
        <v>3</v>
      </c>
      <c r="AU50" s="22">
        <v>3</v>
      </c>
      <c r="AV50" s="23">
        <v>1</v>
      </c>
      <c r="AW50" s="23">
        <v>1</v>
      </c>
      <c r="AX50" s="23">
        <f>IF(AQ50-AT50&gt;0,1,0)</f>
        <v>1</v>
      </c>
      <c r="AY50" s="23">
        <v>1</v>
      </c>
      <c r="AZ50" s="24">
        <v>2</v>
      </c>
      <c r="BA50" s="24">
        <v>1</v>
      </c>
      <c r="BB50" s="24">
        <v>1</v>
      </c>
      <c r="BC50" s="24">
        <v>1</v>
      </c>
      <c r="BD50" s="24">
        <v>1</v>
      </c>
      <c r="BE50" s="25">
        <v>1</v>
      </c>
      <c r="BF50" s="25">
        <v>1</v>
      </c>
      <c r="BG50" s="25">
        <f>IF(AZ50-BC50&gt;0,1,0)</f>
        <v>1</v>
      </c>
      <c r="BH50" s="25">
        <v>1</v>
      </c>
      <c r="BI50" s="26">
        <v>3</v>
      </c>
      <c r="BJ50" s="26">
        <v>2</v>
      </c>
      <c r="BK50" s="26">
        <v>3</v>
      </c>
      <c r="BL50" s="26">
        <v>3</v>
      </c>
      <c r="BM50" s="26">
        <v>1</v>
      </c>
      <c r="BN50" s="26">
        <v>1</v>
      </c>
      <c r="BO50" s="26">
        <v>1</v>
      </c>
      <c r="BP50" s="26">
        <v>1</v>
      </c>
      <c r="BQ50" s="27">
        <v>111</v>
      </c>
      <c r="BR50" s="27">
        <v>118</v>
      </c>
      <c r="BS50" s="27">
        <v>116</v>
      </c>
      <c r="BT50" s="27">
        <v>118</v>
      </c>
      <c r="BU50" s="24">
        <v>85</v>
      </c>
      <c r="BV50" s="24">
        <v>77</v>
      </c>
      <c r="BW50" s="24">
        <v>80</v>
      </c>
      <c r="BX50" s="24">
        <v>78</v>
      </c>
      <c r="BY50" s="22">
        <v>41</v>
      </c>
      <c r="BZ50" s="22">
        <v>38</v>
      </c>
      <c r="CA50" s="22">
        <v>28</v>
      </c>
      <c r="CB50" s="28">
        <v>28.125</v>
      </c>
    </row>
    <row r="51" spans="1:80" ht="16.5" customHeight="1" x14ac:dyDescent="0.3">
      <c r="A51" s="13">
        <v>0</v>
      </c>
      <c r="B51" s="14">
        <v>50</v>
      </c>
      <c r="C51" s="14">
        <v>46</v>
      </c>
      <c r="D51" s="15">
        <v>23.23345617689473</v>
      </c>
      <c r="E51" s="16" t="s">
        <v>134</v>
      </c>
      <c r="F51" s="16">
        <v>42656</v>
      </c>
      <c r="G51" s="16">
        <v>42688</v>
      </c>
      <c r="H51" s="16">
        <v>42746</v>
      </c>
      <c r="I51" s="17"/>
      <c r="J51" s="14">
        <v>53</v>
      </c>
      <c r="K51" s="14">
        <v>31</v>
      </c>
      <c r="L51" s="14">
        <v>1400</v>
      </c>
      <c r="M51" s="15">
        <f>L51/60</f>
        <v>23.333333333333332</v>
      </c>
      <c r="N51" s="15">
        <v>178.38387096774196</v>
      </c>
      <c r="O51" s="14"/>
      <c r="P51" s="14">
        <f>0</f>
        <v>0</v>
      </c>
      <c r="Q51" s="14">
        <v>1</v>
      </c>
      <c r="R51" s="14" t="s">
        <v>135</v>
      </c>
      <c r="S51" s="18">
        <v>239.20973999999998</v>
      </c>
      <c r="T51" s="18">
        <v>222.81839700000003</v>
      </c>
      <c r="U51" s="18">
        <v>185.92650000000003</v>
      </c>
      <c r="V51" s="18">
        <v>174.58890600000001</v>
      </c>
      <c r="W51" s="19">
        <v>52.953749999999999</v>
      </c>
      <c r="X51" s="19">
        <v>52.953749999999999</v>
      </c>
      <c r="Y51" s="19">
        <v>30.313079999999999</v>
      </c>
      <c r="Z51" s="19">
        <v>28.336140000000004</v>
      </c>
      <c r="AA51" s="20">
        <v>23.411572</v>
      </c>
      <c r="AB51" s="20">
        <v>14.644</v>
      </c>
      <c r="AC51" s="20">
        <v>4.4455</v>
      </c>
      <c r="AD51" s="21">
        <f>AA51/X51*100</f>
        <v>44.211358024691357</v>
      </c>
      <c r="AE51" s="21">
        <f>AB51/Y51*100</f>
        <v>48.309178743961354</v>
      </c>
      <c r="AF51" s="21">
        <f>AC51/Z51*100</f>
        <v>15.688445921004057</v>
      </c>
      <c r="AG51" s="18">
        <f>(X51-Y51)/X51*100</f>
        <v>42.75555555555556</v>
      </c>
      <c r="AH51" s="18">
        <f>(X51-Z51)/X51*100</f>
        <v>46.48888888888888</v>
      </c>
      <c r="AI51" s="14">
        <v>2</v>
      </c>
      <c r="AJ51" s="14">
        <v>0</v>
      </c>
      <c r="AK51" s="14">
        <v>2</v>
      </c>
      <c r="AL51" s="14">
        <v>5</v>
      </c>
      <c r="AM51" s="14">
        <v>3</v>
      </c>
      <c r="AN51" s="14">
        <f>1</f>
        <v>1</v>
      </c>
      <c r="AO51" s="14">
        <f>1</f>
        <v>1</v>
      </c>
      <c r="AP51" s="14">
        <f>1</f>
        <v>1</v>
      </c>
      <c r="AQ51" s="22">
        <v>5</v>
      </c>
      <c r="AR51" s="22">
        <v>5</v>
      </c>
      <c r="AS51" s="22">
        <v>2</v>
      </c>
      <c r="AT51" s="22">
        <v>4</v>
      </c>
      <c r="AU51" s="22"/>
      <c r="AV51" s="23">
        <v>0</v>
      </c>
      <c r="AW51" s="23">
        <v>1</v>
      </c>
      <c r="AX51" s="23">
        <f>IF(AQ51-AT51&gt;0,1,0)</f>
        <v>1</v>
      </c>
      <c r="AY51" s="23"/>
      <c r="AZ51" s="24">
        <v>5</v>
      </c>
      <c r="BA51" s="24">
        <v>5</v>
      </c>
      <c r="BB51" s="24">
        <v>3</v>
      </c>
      <c r="BC51" s="24">
        <v>4</v>
      </c>
      <c r="BD51" s="24"/>
      <c r="BE51" s="25">
        <v>0</v>
      </c>
      <c r="BF51" s="25">
        <v>1</v>
      </c>
      <c r="BG51" s="25">
        <f>IF(AZ51-BC51&gt;0,1,0)</f>
        <v>1</v>
      </c>
      <c r="BH51" s="25"/>
      <c r="BI51" s="26">
        <v>4</v>
      </c>
      <c r="BJ51" s="26">
        <v>2</v>
      </c>
      <c r="BK51" s="26">
        <v>2</v>
      </c>
      <c r="BL51" s="26"/>
      <c r="BM51" s="26">
        <v>0</v>
      </c>
      <c r="BN51" s="26">
        <v>1</v>
      </c>
      <c r="BO51" s="26">
        <v>1</v>
      </c>
      <c r="BP51" s="26"/>
      <c r="BQ51" s="27">
        <v>107</v>
      </c>
      <c r="BR51" s="27">
        <v>106</v>
      </c>
      <c r="BS51" s="27">
        <v>113</v>
      </c>
      <c r="BT51" s="27"/>
      <c r="BU51" s="24">
        <v>126</v>
      </c>
      <c r="BV51" s="24">
        <v>116</v>
      </c>
      <c r="BW51" s="24">
        <v>103</v>
      </c>
      <c r="BX51" s="24"/>
      <c r="BY51" s="22">
        <v>66</v>
      </c>
      <c r="BZ51" s="22">
        <v>59</v>
      </c>
      <c r="CA51" s="22">
        <v>31</v>
      </c>
      <c r="CB51" s="22"/>
    </row>
    <row r="52" spans="1:80" ht="16.5" customHeight="1" x14ac:dyDescent="0.3">
      <c r="A52" s="13">
        <v>1</v>
      </c>
      <c r="B52" s="29">
        <v>51</v>
      </c>
      <c r="C52" s="14">
        <v>46</v>
      </c>
      <c r="D52" s="15">
        <v>20.437044745057232</v>
      </c>
      <c r="E52" s="16">
        <v>42643</v>
      </c>
      <c r="F52" s="16">
        <v>42649</v>
      </c>
      <c r="G52" s="16">
        <v>42675</v>
      </c>
      <c r="H52" s="16">
        <v>42738</v>
      </c>
      <c r="I52" s="17"/>
      <c r="J52" s="14">
        <v>77</v>
      </c>
      <c r="K52" s="14">
        <v>53</v>
      </c>
      <c r="L52" s="14">
        <v>2422</v>
      </c>
      <c r="M52" s="15">
        <f>L52/60</f>
        <v>40.366666666666667</v>
      </c>
      <c r="N52" s="15">
        <v>138.56037735849057</v>
      </c>
      <c r="O52" s="14" t="s">
        <v>128</v>
      </c>
      <c r="P52" s="14">
        <f>0</f>
        <v>0</v>
      </c>
      <c r="Q52" s="14">
        <v>0</v>
      </c>
      <c r="R52" s="14" t="s">
        <v>100</v>
      </c>
      <c r="S52" s="18">
        <v>325.79971200000006</v>
      </c>
      <c r="T52" s="18">
        <v>394.4842559999999</v>
      </c>
      <c r="U52" s="18">
        <v>421.1541180000001</v>
      </c>
      <c r="V52" s="18">
        <v>187.81976</v>
      </c>
      <c r="W52" s="19">
        <v>151.56540000000001</v>
      </c>
      <c r="X52" s="20">
        <v>178.95804799999999</v>
      </c>
      <c r="Y52" s="20">
        <v>224.0532</v>
      </c>
      <c r="Z52" s="20">
        <v>90.178275000000014</v>
      </c>
      <c r="AA52" s="19">
        <v>151.56540000000001</v>
      </c>
      <c r="AB52" s="19">
        <v>166.50437199999999</v>
      </c>
      <c r="AC52" s="19">
        <v>85.041892000000004</v>
      </c>
      <c r="AD52" s="21">
        <f>AA52/X52*100</f>
        <v>84.69325727111196</v>
      </c>
      <c r="AE52" s="21">
        <f>AB52/Y52*100</f>
        <v>74.314659197012134</v>
      </c>
      <c r="AF52" s="21">
        <f>AC52/Z52*100</f>
        <v>94.304190227635203</v>
      </c>
      <c r="AG52" s="18">
        <f>(X52-Y52)/X52*100</f>
        <v>-25.19872813990462</v>
      </c>
      <c r="AH52" s="18">
        <f>(X52-Z52)/X52*100</f>
        <v>49.609265407275778</v>
      </c>
      <c r="AI52" s="14">
        <v>2</v>
      </c>
      <c r="AJ52" s="14">
        <v>0</v>
      </c>
      <c r="AK52" s="14">
        <v>2</v>
      </c>
      <c r="AL52" s="14">
        <v>5</v>
      </c>
      <c r="AM52" s="14">
        <v>0</v>
      </c>
      <c r="AN52" s="14">
        <f>1</f>
        <v>1</v>
      </c>
      <c r="AO52" s="14">
        <f>1</f>
        <v>1</v>
      </c>
      <c r="AP52" s="14">
        <f>1</f>
        <v>1</v>
      </c>
      <c r="AQ52" s="22">
        <v>4</v>
      </c>
      <c r="AR52" s="22">
        <v>2</v>
      </c>
      <c r="AS52" s="22">
        <v>1</v>
      </c>
      <c r="AT52" s="22">
        <v>1</v>
      </c>
      <c r="AU52" s="22"/>
      <c r="AV52" s="23">
        <v>1</v>
      </c>
      <c r="AW52" s="23">
        <v>1</v>
      </c>
      <c r="AX52" s="23">
        <f>IF(AQ52-AT52&gt;0,1,0)</f>
        <v>1</v>
      </c>
      <c r="AY52" s="23"/>
      <c r="AZ52" s="24">
        <v>3</v>
      </c>
      <c r="BA52" s="24">
        <v>1</v>
      </c>
      <c r="BB52" s="24">
        <v>1</v>
      </c>
      <c r="BC52" s="24">
        <v>1</v>
      </c>
      <c r="BD52" s="24"/>
      <c r="BE52" s="25">
        <v>1</v>
      </c>
      <c r="BF52" s="25">
        <v>1</v>
      </c>
      <c r="BG52" s="25">
        <f>IF(AZ52-BC52&gt;0,1,0)</f>
        <v>1</v>
      </c>
      <c r="BH52" s="25"/>
      <c r="BI52" s="26">
        <v>2</v>
      </c>
      <c r="BJ52" s="26">
        <v>1</v>
      </c>
      <c r="BK52" s="26">
        <v>1</v>
      </c>
      <c r="BL52" s="26"/>
      <c r="BM52" s="26">
        <v>1</v>
      </c>
      <c r="BN52" s="26">
        <v>1</v>
      </c>
      <c r="BO52" s="26">
        <v>1</v>
      </c>
      <c r="BP52" s="26"/>
      <c r="BQ52" s="27">
        <v>122</v>
      </c>
      <c r="BR52" s="27">
        <v>118</v>
      </c>
      <c r="BS52" s="27">
        <v>132</v>
      </c>
      <c r="BT52" s="27">
        <v>122</v>
      </c>
      <c r="BU52" s="24">
        <v>110</v>
      </c>
      <c r="BV52" s="24">
        <v>47</v>
      </c>
      <c r="BW52" s="24">
        <v>43</v>
      </c>
      <c r="BX52" s="24">
        <v>105</v>
      </c>
      <c r="BY52" s="22">
        <v>41</v>
      </c>
      <c r="BZ52" s="22">
        <v>19</v>
      </c>
      <c r="CA52" s="22">
        <v>19</v>
      </c>
      <c r="CB52" s="28">
        <v>46.875</v>
      </c>
    </row>
    <row r="53" spans="1:80" ht="16.5" customHeight="1" x14ac:dyDescent="0.3">
      <c r="A53" s="13">
        <v>0</v>
      </c>
      <c r="B53" s="14">
        <v>52</v>
      </c>
      <c r="C53" s="14">
        <v>47</v>
      </c>
      <c r="D53" s="15">
        <v>21.501886486267193</v>
      </c>
      <c r="E53" s="16">
        <v>42675</v>
      </c>
      <c r="F53" s="16">
        <v>42677</v>
      </c>
      <c r="G53" s="16">
        <v>42717</v>
      </c>
      <c r="H53" s="16">
        <v>42776</v>
      </c>
      <c r="I53" s="17"/>
      <c r="J53" s="14">
        <v>120</v>
      </c>
      <c r="K53" s="14">
        <v>48</v>
      </c>
      <c r="L53" s="14">
        <v>1897</v>
      </c>
      <c r="M53" s="15">
        <f>L53/60</f>
        <v>31.616666666666667</v>
      </c>
      <c r="N53" s="15">
        <v>270.13541666666669</v>
      </c>
      <c r="O53" s="14" t="s">
        <v>124</v>
      </c>
      <c r="P53" s="14">
        <f>0</f>
        <v>0</v>
      </c>
      <c r="Q53" s="14">
        <v>0</v>
      </c>
      <c r="R53" s="14" t="s">
        <v>136</v>
      </c>
      <c r="S53" s="18">
        <v>198.87074999999999</v>
      </c>
      <c r="T53" s="18">
        <v>194.220234</v>
      </c>
      <c r="U53" s="18">
        <v>253.30459000000002</v>
      </c>
      <c r="V53" s="18">
        <v>217.24374</v>
      </c>
      <c r="W53" s="19">
        <v>136.07937000000001</v>
      </c>
      <c r="X53" s="19">
        <v>136.07937000000001</v>
      </c>
      <c r="Y53" s="19">
        <v>120.813</v>
      </c>
      <c r="Z53" s="19">
        <v>72.619596000000001</v>
      </c>
      <c r="AA53" s="20">
        <v>57.814512000000008</v>
      </c>
      <c r="AB53" s="20">
        <v>28.830375</v>
      </c>
      <c r="AC53" s="20">
        <v>11.422319999999999</v>
      </c>
      <c r="AD53" s="21">
        <f>AA53/X53*100</f>
        <v>42.485875706214692</v>
      </c>
      <c r="AE53" s="21">
        <f>AB53/Y53*100</f>
        <v>23.863636363636363</v>
      </c>
      <c r="AF53" s="21">
        <f>AC53/Z53*100</f>
        <v>15.728977616454928</v>
      </c>
      <c r="AG53" s="18">
        <f>(X53-Y53)/X53*100</f>
        <v>11.218724778046818</v>
      </c>
      <c r="AH53" s="18">
        <f>(X53-Z53)/X53*100</f>
        <v>46.634382566585955</v>
      </c>
      <c r="AI53" s="14">
        <v>2</v>
      </c>
      <c r="AJ53" s="14">
        <v>0</v>
      </c>
      <c r="AK53" s="14">
        <v>2</v>
      </c>
      <c r="AL53" s="14">
        <v>5</v>
      </c>
      <c r="AM53" s="14">
        <v>5</v>
      </c>
      <c r="AN53" s="14">
        <f>1</f>
        <v>1</v>
      </c>
      <c r="AO53" s="14">
        <f>1</f>
        <v>1</v>
      </c>
      <c r="AP53" s="14">
        <f>1</f>
        <v>1</v>
      </c>
      <c r="AQ53" s="22">
        <v>5</v>
      </c>
      <c r="AR53" s="22">
        <v>4</v>
      </c>
      <c r="AS53" s="22">
        <v>2</v>
      </c>
      <c r="AT53" s="22">
        <v>4</v>
      </c>
      <c r="AU53" s="22"/>
      <c r="AV53" s="23">
        <v>1</v>
      </c>
      <c r="AW53" s="23">
        <v>1</v>
      </c>
      <c r="AX53" s="23">
        <f>IF(AQ53-AT53&gt;0,1,0)</f>
        <v>1</v>
      </c>
      <c r="AY53" s="23"/>
      <c r="AZ53" s="24">
        <v>5</v>
      </c>
      <c r="BA53" s="24">
        <v>4</v>
      </c>
      <c r="BB53" s="24">
        <v>2</v>
      </c>
      <c r="BC53" s="24">
        <v>4</v>
      </c>
      <c r="BD53" s="24"/>
      <c r="BE53" s="25">
        <v>1</v>
      </c>
      <c r="BF53" s="25">
        <v>1</v>
      </c>
      <c r="BG53" s="25">
        <f>IF(AZ53-BC53&gt;0,1,0)</f>
        <v>1</v>
      </c>
      <c r="BH53" s="25"/>
      <c r="BI53" s="26">
        <v>3</v>
      </c>
      <c r="BJ53" s="26">
        <v>2</v>
      </c>
      <c r="BK53" s="26">
        <v>4</v>
      </c>
      <c r="BL53" s="26"/>
      <c r="BM53" s="26">
        <v>1</v>
      </c>
      <c r="BN53" s="26">
        <v>1</v>
      </c>
      <c r="BO53" s="26">
        <v>0</v>
      </c>
      <c r="BP53" s="26"/>
      <c r="BQ53" s="27">
        <v>118</v>
      </c>
      <c r="BR53" s="27">
        <v>107</v>
      </c>
      <c r="BS53" s="27">
        <v>114</v>
      </c>
      <c r="BT53" s="27"/>
      <c r="BU53" s="24">
        <v>133</v>
      </c>
      <c r="BV53" s="24">
        <v>139</v>
      </c>
      <c r="BW53" s="24">
        <v>93</v>
      </c>
      <c r="BX53" s="24"/>
      <c r="BY53" s="22">
        <v>72</v>
      </c>
      <c r="BZ53" s="22">
        <v>69</v>
      </c>
      <c r="CA53" s="22">
        <v>41</v>
      </c>
      <c r="CB53" s="22"/>
    </row>
    <row r="54" spans="1:80" ht="16.5" customHeight="1" x14ac:dyDescent="0.3">
      <c r="A54" s="13">
        <v>1</v>
      </c>
      <c r="B54" s="14">
        <v>53</v>
      </c>
      <c r="C54" s="14">
        <v>41</v>
      </c>
      <c r="D54" s="15">
        <v>22.60026298487837</v>
      </c>
      <c r="E54" s="16">
        <v>42667</v>
      </c>
      <c r="F54" s="16">
        <v>42670</v>
      </c>
      <c r="G54" s="16">
        <v>42713</v>
      </c>
      <c r="H54" s="16">
        <v>42772</v>
      </c>
      <c r="I54" s="17"/>
      <c r="J54" s="14">
        <v>90</v>
      </c>
      <c r="K54" s="14">
        <v>66</v>
      </c>
      <c r="L54" s="14">
        <v>3050</v>
      </c>
      <c r="M54" s="15">
        <f>L54/60</f>
        <v>50.833333333333336</v>
      </c>
      <c r="N54" s="15">
        <v>154.8575757575758</v>
      </c>
      <c r="O54" s="14"/>
      <c r="P54" s="14">
        <f>0</f>
        <v>0</v>
      </c>
      <c r="Q54" s="14">
        <v>0</v>
      </c>
      <c r="R54" s="14" t="s">
        <v>100</v>
      </c>
      <c r="S54" s="18">
        <v>318.50700000000001</v>
      </c>
      <c r="T54" s="18">
        <v>284.59149600000001</v>
      </c>
      <c r="U54" s="18">
        <v>240.91995000000006</v>
      </c>
      <c r="V54" s="18">
        <v>268.86384000000004</v>
      </c>
      <c r="W54" s="19">
        <v>34.266959999999997</v>
      </c>
      <c r="X54" s="20">
        <v>56.269569999999995</v>
      </c>
      <c r="Y54" s="19">
        <v>28.830375</v>
      </c>
      <c r="Z54" s="19">
        <v>27.549025</v>
      </c>
      <c r="AA54" s="19">
        <v>34.266959999999997</v>
      </c>
      <c r="AB54" s="20">
        <v>12.269579999999999</v>
      </c>
      <c r="AC54" s="20">
        <v>9.5097089999999991</v>
      </c>
      <c r="AD54" s="21">
        <f>AA54/X54*100</f>
        <v>60.897852960312292</v>
      </c>
      <c r="AE54" s="21">
        <f>AB54/Y54*100</f>
        <v>42.557823129251702</v>
      </c>
      <c r="AF54" s="21">
        <f>AC54/Z54*100</f>
        <v>34.519221642145226</v>
      </c>
      <c r="AG54" s="18">
        <f>(X54-Y54)/X54*100</f>
        <v>48.763825634352628</v>
      </c>
      <c r="AH54" s="18">
        <f>(X54-Z54)/X54*100</f>
        <v>51.040988939492514</v>
      </c>
      <c r="AI54" s="14">
        <v>2</v>
      </c>
      <c r="AJ54" s="14">
        <v>0</v>
      </c>
      <c r="AK54" s="14">
        <v>2</v>
      </c>
      <c r="AL54" s="14">
        <v>4</v>
      </c>
      <c r="AM54" s="14">
        <v>4</v>
      </c>
      <c r="AN54" s="14">
        <f>1</f>
        <v>1</v>
      </c>
      <c r="AO54" s="14">
        <f>1</f>
        <v>1</v>
      </c>
      <c r="AP54" s="14">
        <f>1</f>
        <v>1</v>
      </c>
      <c r="AQ54" s="22">
        <v>5</v>
      </c>
      <c r="AR54" s="22">
        <v>3</v>
      </c>
      <c r="AS54" s="22">
        <v>2</v>
      </c>
      <c r="AT54" s="22"/>
      <c r="AU54" s="22">
        <v>3</v>
      </c>
      <c r="AV54" s="23">
        <v>1</v>
      </c>
      <c r="AW54" s="23">
        <v>1</v>
      </c>
      <c r="AX54" s="23"/>
      <c r="AY54" s="23">
        <v>1</v>
      </c>
      <c r="AZ54" s="24">
        <v>5</v>
      </c>
      <c r="BA54" s="24">
        <v>3</v>
      </c>
      <c r="BB54" s="24">
        <v>4</v>
      </c>
      <c r="BC54" s="24"/>
      <c r="BD54" s="24">
        <v>2</v>
      </c>
      <c r="BE54" s="25">
        <v>1</v>
      </c>
      <c r="BF54" s="25">
        <v>1</v>
      </c>
      <c r="BG54" s="25"/>
      <c r="BH54" s="25">
        <v>1</v>
      </c>
      <c r="BI54" s="26">
        <v>3</v>
      </c>
      <c r="BJ54" s="26">
        <v>1</v>
      </c>
      <c r="BK54" s="26"/>
      <c r="BL54" s="26">
        <v>4</v>
      </c>
      <c r="BM54" s="26">
        <v>1</v>
      </c>
      <c r="BN54" s="26">
        <v>1</v>
      </c>
      <c r="BO54" s="26"/>
      <c r="BP54" s="26">
        <v>0</v>
      </c>
      <c r="BQ54" s="27">
        <v>112</v>
      </c>
      <c r="BR54" s="27">
        <v>115</v>
      </c>
      <c r="BS54" s="27">
        <v>113</v>
      </c>
      <c r="BT54" s="27">
        <v>124</v>
      </c>
      <c r="BU54" s="24">
        <v>154</v>
      </c>
      <c r="BV54" s="24">
        <v>136</v>
      </c>
      <c r="BW54" s="24">
        <v>121</v>
      </c>
      <c r="BX54" s="24">
        <v>129</v>
      </c>
      <c r="BY54" s="22">
        <v>56</v>
      </c>
      <c r="BZ54" s="22">
        <v>50</v>
      </c>
      <c r="CA54" s="22">
        <v>56</v>
      </c>
      <c r="CB54" s="28">
        <v>43.75</v>
      </c>
    </row>
    <row r="55" spans="1:80" ht="16.5" customHeight="1" x14ac:dyDescent="0.3">
      <c r="A55" s="13">
        <v>1</v>
      </c>
      <c r="B55" s="14">
        <v>54</v>
      </c>
      <c r="C55" s="14">
        <v>35</v>
      </c>
      <c r="D55" s="15">
        <v>25.155895691609977</v>
      </c>
      <c r="E55" s="16">
        <v>42688</v>
      </c>
      <c r="F55" s="16">
        <v>42691</v>
      </c>
      <c r="G55" s="16" t="s">
        <v>111</v>
      </c>
      <c r="H55" s="16">
        <v>42780</v>
      </c>
      <c r="I55" s="17"/>
      <c r="J55" s="14">
        <v>87</v>
      </c>
      <c r="K55" s="14">
        <v>53</v>
      </c>
      <c r="L55" s="14">
        <v>2044</v>
      </c>
      <c r="M55" s="15">
        <f>L55/60</f>
        <v>34.06666666666667</v>
      </c>
      <c r="N55" s="15">
        <v>304.93773584905659</v>
      </c>
      <c r="O55" s="14" t="s">
        <v>129</v>
      </c>
      <c r="P55" s="14">
        <v>0</v>
      </c>
      <c r="Q55" s="14">
        <v>1</v>
      </c>
      <c r="R55" s="14" t="s">
        <v>130</v>
      </c>
      <c r="S55" s="18">
        <v>123.15604000000002</v>
      </c>
      <c r="T55" s="18">
        <v>121.03266000000001</v>
      </c>
      <c r="U55" s="18">
        <v>124.248064</v>
      </c>
      <c r="V55" s="18">
        <v>160.66560000000004</v>
      </c>
      <c r="W55" s="19">
        <v>35.605840000000001</v>
      </c>
      <c r="X55" s="19">
        <v>35.605840000000001</v>
      </c>
      <c r="Y55" s="19">
        <v>32.033749999999998</v>
      </c>
      <c r="Z55" s="19">
        <v>26.31213</v>
      </c>
      <c r="AA55" s="20">
        <v>1.5376199999999998</v>
      </c>
      <c r="AB55" s="20">
        <v>0.72487800000000013</v>
      </c>
      <c r="AC55" s="20">
        <v>0</v>
      </c>
      <c r="AD55" s="21">
        <f>AA55/X55*100</f>
        <v>4.3184488836662736</v>
      </c>
      <c r="AE55" s="21">
        <f>AB55/Y55*100</f>
        <v>2.2628571428571433</v>
      </c>
      <c r="AF55" s="21">
        <f>AC55/Z55*100</f>
        <v>0</v>
      </c>
      <c r="AG55" s="18">
        <f>(X55-Y55)/X55*100</f>
        <v>10.032314923619278</v>
      </c>
      <c r="AH55" s="18">
        <f>(X55-Z55)/X55*100</f>
        <v>26.101645123384255</v>
      </c>
      <c r="AI55" s="14">
        <v>2</v>
      </c>
      <c r="AJ55" s="14">
        <v>0</v>
      </c>
      <c r="AK55" s="14">
        <v>2</v>
      </c>
      <c r="AL55" s="14">
        <v>5</v>
      </c>
      <c r="AM55" s="14">
        <v>0</v>
      </c>
      <c r="AN55" s="14">
        <f>1</f>
        <v>1</v>
      </c>
      <c r="AO55" s="14">
        <f>1</f>
        <v>1</v>
      </c>
      <c r="AP55" s="14">
        <f>1</f>
        <v>1</v>
      </c>
      <c r="AQ55" s="22">
        <v>5</v>
      </c>
      <c r="AR55" s="22">
        <v>3</v>
      </c>
      <c r="AS55" s="22">
        <v>4</v>
      </c>
      <c r="AT55" s="22"/>
      <c r="AU55" s="22"/>
      <c r="AV55" s="23">
        <v>1</v>
      </c>
      <c r="AW55" s="23">
        <v>1</v>
      </c>
      <c r="AX55" s="23"/>
      <c r="AY55" s="23"/>
      <c r="AZ55" s="24">
        <v>5</v>
      </c>
      <c r="BA55" s="24">
        <v>3</v>
      </c>
      <c r="BB55" s="24">
        <v>4</v>
      </c>
      <c r="BC55" s="24"/>
      <c r="BD55" s="24"/>
      <c r="BE55" s="25">
        <v>1</v>
      </c>
      <c r="BF55" s="25">
        <v>1</v>
      </c>
      <c r="BG55" s="25"/>
      <c r="BH55" s="25"/>
      <c r="BI55" s="26">
        <v>2</v>
      </c>
      <c r="BJ55" s="26">
        <v>3</v>
      </c>
      <c r="BK55" s="26"/>
      <c r="BL55" s="26"/>
      <c r="BM55" s="26">
        <v>1</v>
      </c>
      <c r="BN55" s="26">
        <v>1</v>
      </c>
      <c r="BO55" s="26"/>
      <c r="BP55" s="26"/>
      <c r="BQ55" s="27">
        <v>120</v>
      </c>
      <c r="BR55" s="27">
        <v>135</v>
      </c>
      <c r="BS55" s="27">
        <v>125</v>
      </c>
      <c r="BT55" s="27">
        <v>124</v>
      </c>
      <c r="BU55" s="24">
        <v>128</v>
      </c>
      <c r="BV55" s="24">
        <v>79</v>
      </c>
      <c r="BW55" s="24">
        <v>79</v>
      </c>
      <c r="BX55" s="24">
        <v>45</v>
      </c>
      <c r="BY55" s="22">
        <v>75</v>
      </c>
      <c r="BZ55" s="22">
        <v>47</v>
      </c>
      <c r="CA55" s="22">
        <v>59</v>
      </c>
      <c r="CB55" s="28">
        <v>6.25</v>
      </c>
    </row>
    <row r="56" spans="1:80" ht="16.5" customHeight="1" x14ac:dyDescent="0.3">
      <c r="A56" s="13">
        <v>1</v>
      </c>
      <c r="B56" s="14">
        <v>55</v>
      </c>
      <c r="C56" s="14">
        <v>43</v>
      </c>
      <c r="D56" s="15">
        <v>22.65625</v>
      </c>
      <c r="E56" s="16">
        <v>42773</v>
      </c>
      <c r="F56" s="16">
        <v>42775</v>
      </c>
      <c r="G56" s="16">
        <v>42801</v>
      </c>
      <c r="H56" s="16">
        <v>42874</v>
      </c>
      <c r="I56" s="17"/>
      <c r="J56" s="14">
        <v>48</v>
      </c>
      <c r="K56" s="14">
        <v>19</v>
      </c>
      <c r="L56" s="14">
        <v>728</v>
      </c>
      <c r="M56" s="15">
        <f>L56/60</f>
        <v>12.133333333333333</v>
      </c>
      <c r="N56" s="15">
        <v>181.4</v>
      </c>
      <c r="O56" s="14"/>
      <c r="P56" s="14">
        <v>1</v>
      </c>
      <c r="Q56" s="14">
        <v>1</v>
      </c>
      <c r="R56" s="14" t="s">
        <v>85</v>
      </c>
      <c r="S56" s="18">
        <v>163.45946599999999</v>
      </c>
      <c r="T56" s="18">
        <v>196.76096800000002</v>
      </c>
      <c r="U56" s="18">
        <v>158.854974</v>
      </c>
      <c r="V56" s="18">
        <v>137.00508000000002</v>
      </c>
      <c r="W56" s="19">
        <v>71.345568</v>
      </c>
      <c r="X56" s="20">
        <v>88.359804000000011</v>
      </c>
      <c r="Y56" s="19">
        <v>37.693656000000004</v>
      </c>
      <c r="Z56" s="19">
        <v>23.472240000000003</v>
      </c>
      <c r="AA56" s="19">
        <v>71.345568</v>
      </c>
      <c r="AB56" s="20">
        <v>37.693656000000004</v>
      </c>
      <c r="AC56" s="20">
        <v>6.7038140000000004</v>
      </c>
      <c r="AD56" s="21">
        <f>AA56/X56*100</f>
        <v>80.744371049080172</v>
      </c>
      <c r="AE56" s="21">
        <f>AB56/Y56*100</f>
        <v>100</v>
      </c>
      <c r="AF56" s="21">
        <f>AC56/Z56*100</f>
        <v>28.560606060606059</v>
      </c>
      <c r="AG56" s="18">
        <f>(X56-Y56)/X56*100</f>
        <v>57.340720221606645</v>
      </c>
      <c r="AH56" s="18">
        <f>(X56-Z56)/X56*100</f>
        <v>73.435613324810006</v>
      </c>
      <c r="AI56" s="14">
        <v>2</v>
      </c>
      <c r="AJ56" s="14">
        <v>1</v>
      </c>
      <c r="AK56" s="14">
        <v>2</v>
      </c>
      <c r="AL56" s="14">
        <v>3</v>
      </c>
      <c r="AM56" s="14">
        <v>4</v>
      </c>
      <c r="AN56" s="14">
        <f>1</f>
        <v>1</v>
      </c>
      <c r="AO56" s="14">
        <f>1</f>
        <v>1</v>
      </c>
      <c r="AP56" s="14">
        <f>1</f>
        <v>1</v>
      </c>
      <c r="AQ56" s="22">
        <v>4</v>
      </c>
      <c r="AR56" s="22">
        <v>2</v>
      </c>
      <c r="AS56" s="22">
        <v>2</v>
      </c>
      <c r="AT56" s="22">
        <v>2</v>
      </c>
      <c r="AU56" s="22">
        <v>2</v>
      </c>
      <c r="AV56" s="23">
        <v>1</v>
      </c>
      <c r="AW56" s="23">
        <v>1</v>
      </c>
      <c r="AX56" s="23">
        <f>IF(AQ56-AT56&gt;0,1,0)</f>
        <v>1</v>
      </c>
      <c r="AY56" s="23">
        <v>1</v>
      </c>
      <c r="AZ56" s="24">
        <v>4</v>
      </c>
      <c r="BA56" s="24">
        <v>3</v>
      </c>
      <c r="BB56" s="24">
        <v>3</v>
      </c>
      <c r="BC56" s="24">
        <v>3</v>
      </c>
      <c r="BD56" s="24">
        <v>3</v>
      </c>
      <c r="BE56" s="25">
        <v>1</v>
      </c>
      <c r="BF56" s="25">
        <v>1</v>
      </c>
      <c r="BG56" s="25">
        <f>IF(AZ56-BC56&gt;0,1,0)</f>
        <v>1</v>
      </c>
      <c r="BH56" s="25">
        <v>1</v>
      </c>
      <c r="BI56" s="26">
        <v>2</v>
      </c>
      <c r="BJ56" s="26">
        <v>3</v>
      </c>
      <c r="BK56" s="26">
        <v>3</v>
      </c>
      <c r="BL56" s="26">
        <v>2</v>
      </c>
      <c r="BM56" s="26">
        <v>1</v>
      </c>
      <c r="BN56" s="26">
        <v>1</v>
      </c>
      <c r="BO56" s="26">
        <v>1</v>
      </c>
      <c r="BP56" s="26">
        <v>1</v>
      </c>
      <c r="BQ56" s="27">
        <v>126</v>
      </c>
      <c r="BR56" s="27">
        <v>127</v>
      </c>
      <c r="BS56" s="27">
        <v>123</v>
      </c>
      <c r="BT56" s="27">
        <v>125</v>
      </c>
      <c r="BU56" s="24">
        <v>87</v>
      </c>
      <c r="BV56" s="24">
        <v>50</v>
      </c>
      <c r="BW56" s="24">
        <v>49</v>
      </c>
      <c r="BX56" s="24">
        <v>56</v>
      </c>
      <c r="BY56" s="22">
        <v>47</v>
      </c>
      <c r="BZ56" s="22">
        <v>22</v>
      </c>
      <c r="CA56" s="22">
        <v>25</v>
      </c>
      <c r="CB56" s="28">
        <v>25</v>
      </c>
    </row>
    <row r="57" spans="1:80" ht="16.5" customHeight="1" x14ac:dyDescent="0.3">
      <c r="A57" s="13">
        <v>1</v>
      </c>
      <c r="B57" s="14">
        <v>56</v>
      </c>
      <c r="C57" s="14">
        <v>46</v>
      </c>
      <c r="D57" s="15">
        <v>22.959087658549436</v>
      </c>
      <c r="E57" s="16">
        <v>42730</v>
      </c>
      <c r="F57" s="16">
        <v>42733</v>
      </c>
      <c r="G57" s="16">
        <v>42767</v>
      </c>
      <c r="H57" s="16">
        <v>42822</v>
      </c>
      <c r="I57" s="17"/>
      <c r="J57" s="14">
        <v>73</v>
      </c>
      <c r="K57" s="14">
        <v>41</v>
      </c>
      <c r="L57" s="14">
        <v>1715</v>
      </c>
      <c r="M57" s="15">
        <f>L57/60</f>
        <v>28.583333333333332</v>
      </c>
      <c r="N57" s="15">
        <v>230.24878048780485</v>
      </c>
      <c r="O57" s="14" t="s">
        <v>124</v>
      </c>
      <c r="P57" s="14">
        <v>0</v>
      </c>
      <c r="Q57" s="14">
        <v>0</v>
      </c>
      <c r="R57" s="14" t="s">
        <v>158</v>
      </c>
      <c r="S57" s="18">
        <v>675.22960999999998</v>
      </c>
      <c r="T57" s="18">
        <v>637.11598500000002</v>
      </c>
      <c r="U57" s="18">
        <v>648.6706240000002</v>
      </c>
      <c r="V57" s="18">
        <v>396.44236800000004</v>
      </c>
      <c r="W57" s="19">
        <v>306.62339400000002</v>
      </c>
      <c r="X57" s="19">
        <v>306.62339400000002</v>
      </c>
      <c r="Y57" s="19">
        <v>250.88833000000002</v>
      </c>
      <c r="Z57" s="19">
        <v>150.38865000000001</v>
      </c>
      <c r="AA57" s="20">
        <v>266.851336</v>
      </c>
      <c r="AB57" s="20">
        <v>250.88833000000002</v>
      </c>
      <c r="AC57" s="20">
        <v>150.38865000000001</v>
      </c>
      <c r="AD57" s="21">
        <f>AA57/X57*100</f>
        <v>87.029020362353691</v>
      </c>
      <c r="AE57" s="21">
        <f>AB57/Y57*100</f>
        <v>100</v>
      </c>
      <c r="AF57" s="21">
        <f>AC57/Z57*100</f>
        <v>100</v>
      </c>
      <c r="AG57" s="18">
        <f>(X57-Y57)/X57*100</f>
        <v>18.177042290517463</v>
      </c>
      <c r="AH57" s="18">
        <f>(X57-Z57)/X57*100</f>
        <v>50.953302017131804</v>
      </c>
      <c r="AI57" s="14">
        <v>2</v>
      </c>
      <c r="AJ57" s="14">
        <v>1</v>
      </c>
      <c r="AK57" s="14">
        <v>2</v>
      </c>
      <c r="AL57" s="14">
        <v>2</v>
      </c>
      <c r="AM57" s="14">
        <v>3</v>
      </c>
      <c r="AN57" s="14">
        <f>1</f>
        <v>1</v>
      </c>
      <c r="AO57" s="14">
        <f>1</f>
        <v>1</v>
      </c>
      <c r="AP57" s="14">
        <f>1</f>
        <v>1</v>
      </c>
      <c r="AQ57" s="22">
        <v>5</v>
      </c>
      <c r="AR57" s="22">
        <v>1</v>
      </c>
      <c r="AS57" s="22">
        <v>1</v>
      </c>
      <c r="AT57" s="22">
        <v>1</v>
      </c>
      <c r="AU57" s="22">
        <v>1</v>
      </c>
      <c r="AV57" s="23">
        <v>1</v>
      </c>
      <c r="AW57" s="23">
        <v>1</v>
      </c>
      <c r="AX57" s="23">
        <f>IF(AQ57-AT57&gt;0,1,0)</f>
        <v>1</v>
      </c>
      <c r="AY57" s="23">
        <v>1</v>
      </c>
      <c r="AZ57" s="24">
        <v>5</v>
      </c>
      <c r="BA57" s="24">
        <v>1</v>
      </c>
      <c r="BB57" s="24">
        <v>1</v>
      </c>
      <c r="BC57" s="24">
        <v>1</v>
      </c>
      <c r="BD57" s="24">
        <v>1</v>
      </c>
      <c r="BE57" s="25">
        <v>1</v>
      </c>
      <c r="BF57" s="25">
        <v>1</v>
      </c>
      <c r="BG57" s="25">
        <f>IF(AZ57-BC57&gt;0,1,0)</f>
        <v>1</v>
      </c>
      <c r="BH57" s="25">
        <v>1</v>
      </c>
      <c r="BI57" s="26">
        <v>1</v>
      </c>
      <c r="BJ57" s="26">
        <v>1</v>
      </c>
      <c r="BK57" s="26">
        <v>1</v>
      </c>
      <c r="BL57" s="26">
        <v>1</v>
      </c>
      <c r="BM57" s="26">
        <v>1</v>
      </c>
      <c r="BN57" s="26">
        <v>1</v>
      </c>
      <c r="BO57" s="26">
        <v>1</v>
      </c>
      <c r="BP57" s="26">
        <v>1</v>
      </c>
      <c r="BQ57" s="27">
        <v>124</v>
      </c>
      <c r="BR57" s="27">
        <v>113</v>
      </c>
      <c r="BS57" s="27">
        <v>120</v>
      </c>
      <c r="BT57" s="27">
        <v>120</v>
      </c>
      <c r="BU57" s="24">
        <v>111</v>
      </c>
      <c r="BV57" s="24">
        <v>56</v>
      </c>
      <c r="BW57" s="24">
        <v>57</v>
      </c>
      <c r="BX57" s="24">
        <v>71</v>
      </c>
      <c r="BY57" s="22">
        <v>69</v>
      </c>
      <c r="BZ57" s="22">
        <v>16</v>
      </c>
      <c r="CA57" s="22">
        <v>9</v>
      </c>
      <c r="CB57" s="28">
        <v>46.875</v>
      </c>
    </row>
    <row r="58" spans="1:80" ht="16.5" customHeight="1" x14ac:dyDescent="0.3">
      <c r="A58" s="13">
        <v>0</v>
      </c>
      <c r="B58" s="14">
        <v>57</v>
      </c>
      <c r="C58" s="14">
        <v>49</v>
      </c>
      <c r="D58" s="15">
        <v>23.380999342537805</v>
      </c>
      <c r="E58" s="16">
        <v>42794</v>
      </c>
      <c r="F58" s="16">
        <v>42797.055555555555</v>
      </c>
      <c r="G58" s="16">
        <v>42823</v>
      </c>
      <c r="H58" s="16">
        <v>42894</v>
      </c>
      <c r="I58" s="17"/>
      <c r="J58" s="14">
        <v>85</v>
      </c>
      <c r="K58" s="14">
        <v>45</v>
      </c>
      <c r="L58" s="14">
        <v>2002</v>
      </c>
      <c r="M58" s="15">
        <f>L58/60</f>
        <v>33.366666666666667</v>
      </c>
      <c r="N58" s="15">
        <v>153.83333333333334</v>
      </c>
      <c r="O58" s="14" t="s">
        <v>181</v>
      </c>
      <c r="P58" s="14">
        <v>0</v>
      </c>
      <c r="Q58" s="14">
        <v>0</v>
      </c>
      <c r="R58" s="14" t="s">
        <v>138</v>
      </c>
      <c r="S58" s="18">
        <v>499.45192499999996</v>
      </c>
      <c r="T58" s="18">
        <v>508.35600000000005</v>
      </c>
      <c r="U58" s="18">
        <v>489.37737600000003</v>
      </c>
      <c r="V58" s="18">
        <v>452.44468500000005</v>
      </c>
      <c r="W58" s="19">
        <v>237.51521999999997</v>
      </c>
      <c r="X58" s="19">
        <v>237.51521999999997</v>
      </c>
      <c r="Y58" s="19">
        <v>237.51521999999997</v>
      </c>
      <c r="Z58" s="19">
        <v>225.10129200000003</v>
      </c>
      <c r="AA58" s="20">
        <v>223.86491999999998</v>
      </c>
      <c r="AB58" s="20">
        <v>209.68534400000004</v>
      </c>
      <c r="AC58" s="20">
        <v>79.165463999999986</v>
      </c>
      <c r="AD58" s="21">
        <f>AA58/X58*100</f>
        <v>94.252873563218401</v>
      </c>
      <c r="AE58" s="21">
        <f>AB58/Y58*100</f>
        <v>88.282908354252015</v>
      </c>
      <c r="AF58" s="21">
        <f>AC58/Z58*100</f>
        <v>35.168818133660459</v>
      </c>
      <c r="AG58" s="18">
        <f>(X58-Y58)/X58*100</f>
        <v>0</v>
      </c>
      <c r="AH58" s="18">
        <f>(X58-Z58)/X58*100</f>
        <v>5.2265821112432054</v>
      </c>
      <c r="AI58" s="14">
        <v>2</v>
      </c>
      <c r="AJ58" s="14">
        <v>1</v>
      </c>
      <c r="AK58" s="14">
        <v>2</v>
      </c>
      <c r="AL58" s="14">
        <v>4</v>
      </c>
      <c r="AM58" s="14">
        <v>2</v>
      </c>
      <c r="AN58" s="14">
        <f>1</f>
        <v>1</v>
      </c>
      <c r="AO58" s="14">
        <f>1</f>
        <v>1</v>
      </c>
      <c r="AP58" s="14">
        <f>1</f>
        <v>1</v>
      </c>
      <c r="AQ58" s="22">
        <v>4</v>
      </c>
      <c r="AR58" s="22">
        <v>2</v>
      </c>
      <c r="AS58" s="22">
        <v>2</v>
      </c>
      <c r="AT58" s="22">
        <v>3</v>
      </c>
      <c r="AU58" s="22"/>
      <c r="AV58" s="23">
        <v>1</v>
      </c>
      <c r="AW58" s="23">
        <v>1</v>
      </c>
      <c r="AX58" s="23">
        <f>IF(AQ58-AT58&gt;0,1,0)</f>
        <v>1</v>
      </c>
      <c r="AY58" s="23"/>
      <c r="AZ58" s="24">
        <v>4</v>
      </c>
      <c r="BA58" s="24">
        <v>3</v>
      </c>
      <c r="BB58" s="24">
        <v>4</v>
      </c>
      <c r="BC58" s="24">
        <v>4</v>
      </c>
      <c r="BD58" s="24"/>
      <c r="BE58" s="25">
        <v>1</v>
      </c>
      <c r="BF58" s="25">
        <v>0</v>
      </c>
      <c r="BG58" s="25">
        <f>IF(AZ58-BC58&gt;0,1,0)</f>
        <v>0</v>
      </c>
      <c r="BH58" s="25"/>
      <c r="BI58" s="26">
        <v>2</v>
      </c>
      <c r="BJ58" s="26">
        <v>2</v>
      </c>
      <c r="BK58" s="26">
        <v>2</v>
      </c>
      <c r="BL58" s="26"/>
      <c r="BM58" s="26">
        <v>1</v>
      </c>
      <c r="BN58" s="26">
        <v>1</v>
      </c>
      <c r="BO58" s="26">
        <v>1</v>
      </c>
      <c r="BP58" s="26"/>
      <c r="BQ58" s="27">
        <v>113</v>
      </c>
      <c r="BR58" s="27">
        <v>112</v>
      </c>
      <c r="BS58" s="27">
        <v>108</v>
      </c>
      <c r="BT58" s="27"/>
      <c r="BU58" s="24">
        <v>117</v>
      </c>
      <c r="BV58" s="24">
        <v>82</v>
      </c>
      <c r="BW58" s="24">
        <v>83</v>
      </c>
      <c r="BX58" s="24"/>
      <c r="BY58" s="22">
        <v>50</v>
      </c>
      <c r="BZ58" s="22">
        <v>28</v>
      </c>
      <c r="CA58" s="22">
        <v>28</v>
      </c>
      <c r="CB58" s="22"/>
    </row>
    <row r="59" spans="1:80" ht="16.5" customHeight="1" x14ac:dyDescent="0.3">
      <c r="A59" s="13">
        <v>1</v>
      </c>
      <c r="B59" s="14">
        <v>58</v>
      </c>
      <c r="C59" s="14">
        <v>34</v>
      </c>
      <c r="D59" s="15">
        <v>23.75935402646925</v>
      </c>
      <c r="E59" s="16">
        <v>42786</v>
      </c>
      <c r="F59" s="16">
        <v>42789</v>
      </c>
      <c r="G59" s="16">
        <v>42822</v>
      </c>
      <c r="H59" s="16">
        <v>42878</v>
      </c>
      <c r="I59" s="17"/>
      <c r="J59" s="14">
        <v>45</v>
      </c>
      <c r="K59" s="14">
        <v>31</v>
      </c>
      <c r="L59" s="14">
        <v>1358</v>
      </c>
      <c r="M59" s="15">
        <f>L59/60</f>
        <v>22.633333333333333</v>
      </c>
      <c r="N59" s="15">
        <v>168.9903225806452</v>
      </c>
      <c r="O59" s="14"/>
      <c r="P59" s="14">
        <v>0</v>
      </c>
      <c r="Q59" s="14">
        <v>0</v>
      </c>
      <c r="R59" s="14" t="s">
        <v>159</v>
      </c>
      <c r="S59" s="18">
        <v>318.82864499999999</v>
      </c>
      <c r="T59" s="18">
        <v>322.57071000000002</v>
      </c>
      <c r="U59" s="18">
        <v>264.36081000000001</v>
      </c>
      <c r="V59" s="18">
        <v>201.999336</v>
      </c>
      <c r="W59" s="19">
        <v>149.08899500000001</v>
      </c>
      <c r="X59" s="20">
        <v>165.56715600000001</v>
      </c>
      <c r="Y59" s="20">
        <v>154.91678399999998</v>
      </c>
      <c r="Z59" s="19">
        <v>149.08899500000001</v>
      </c>
      <c r="AA59" s="19">
        <v>149.08899500000001</v>
      </c>
      <c r="AB59" s="19">
        <v>149.08899500000001</v>
      </c>
      <c r="AC59" s="20">
        <v>112.68558</v>
      </c>
      <c r="AD59" s="21">
        <f>AA59/X59*100</f>
        <v>90.047445762733275</v>
      </c>
      <c r="AE59" s="21">
        <f>AB59/Y59*100</f>
        <v>96.23811645870471</v>
      </c>
      <c r="AF59" s="21">
        <f>AC59/Z59*100</f>
        <v>75.582761826250149</v>
      </c>
      <c r="AG59" s="18">
        <f>(X59-Y59)/X59*100</f>
        <v>6.4326598688450209</v>
      </c>
      <c r="AH59" s="18">
        <f>(X59-Z59)/X59*100</f>
        <v>9.9525542372667193</v>
      </c>
      <c r="AI59" s="14">
        <v>2</v>
      </c>
      <c r="AJ59" s="14">
        <v>1</v>
      </c>
      <c r="AK59" s="14">
        <v>2</v>
      </c>
      <c r="AL59" s="14">
        <v>0</v>
      </c>
      <c r="AM59" s="14">
        <v>5</v>
      </c>
      <c r="AN59" s="14">
        <f>1</f>
        <v>1</v>
      </c>
      <c r="AO59" s="14">
        <f>1</f>
        <v>1</v>
      </c>
      <c r="AP59" s="14">
        <f>1</f>
        <v>1</v>
      </c>
      <c r="AQ59" s="22">
        <v>5</v>
      </c>
      <c r="AR59" s="22">
        <v>3</v>
      </c>
      <c r="AS59" s="22">
        <v>1</v>
      </c>
      <c r="AT59" s="22">
        <v>2</v>
      </c>
      <c r="AU59" s="22"/>
      <c r="AV59" s="23">
        <v>1</v>
      </c>
      <c r="AW59" s="23">
        <v>1</v>
      </c>
      <c r="AX59" s="23">
        <f>IF(AQ59-AT59&gt;0,1,0)</f>
        <v>1</v>
      </c>
      <c r="AY59" s="23"/>
      <c r="AZ59" s="24">
        <v>5</v>
      </c>
      <c r="BA59" s="24">
        <v>1</v>
      </c>
      <c r="BB59" s="24">
        <v>1</v>
      </c>
      <c r="BC59" s="24">
        <v>1</v>
      </c>
      <c r="BD59" s="24"/>
      <c r="BE59" s="25">
        <v>1</v>
      </c>
      <c r="BF59" s="25">
        <v>1</v>
      </c>
      <c r="BG59" s="25">
        <f>IF(AZ59-BC59&gt;0,1,0)</f>
        <v>1</v>
      </c>
      <c r="BH59" s="25"/>
      <c r="BI59" s="26">
        <v>3</v>
      </c>
      <c r="BJ59" s="26">
        <v>1</v>
      </c>
      <c r="BK59" s="26">
        <v>1</v>
      </c>
      <c r="BL59" s="26"/>
      <c r="BM59" s="26">
        <v>1</v>
      </c>
      <c r="BN59" s="26">
        <v>1</v>
      </c>
      <c r="BO59" s="26">
        <v>1</v>
      </c>
      <c r="BP59" s="26"/>
      <c r="BQ59" s="27">
        <v>101</v>
      </c>
      <c r="BR59" s="27">
        <v>114</v>
      </c>
      <c r="BS59" s="27">
        <v>113</v>
      </c>
      <c r="BT59" s="27">
        <v>128</v>
      </c>
      <c r="BU59" s="24">
        <v>154</v>
      </c>
      <c r="BV59" s="24">
        <v>103</v>
      </c>
      <c r="BW59" s="24">
        <v>62</v>
      </c>
      <c r="BX59" s="24">
        <v>68</v>
      </c>
      <c r="BY59" s="22">
        <v>56</v>
      </c>
      <c r="BZ59" s="22">
        <v>34</v>
      </c>
      <c r="CA59" s="22">
        <v>22</v>
      </c>
      <c r="CB59" s="28">
        <v>31.25</v>
      </c>
    </row>
    <row r="60" spans="1:80" ht="16.5" customHeight="1" x14ac:dyDescent="0.3">
      <c r="A60" s="13">
        <v>1</v>
      </c>
      <c r="B60" s="14">
        <v>59</v>
      </c>
      <c r="C60" s="14">
        <v>51</v>
      </c>
      <c r="D60" s="15">
        <v>28.281539893381026</v>
      </c>
      <c r="E60" s="16">
        <v>42807</v>
      </c>
      <c r="F60" s="16">
        <v>42810</v>
      </c>
      <c r="G60" s="16">
        <v>42839</v>
      </c>
      <c r="H60" s="16">
        <v>42899</v>
      </c>
      <c r="I60" s="17"/>
      <c r="J60" s="14">
        <v>52</v>
      </c>
      <c r="K60" s="14">
        <v>33</v>
      </c>
      <c r="L60" s="14">
        <v>1239</v>
      </c>
      <c r="M60" s="15">
        <f>L60/60</f>
        <v>20.65</v>
      </c>
      <c r="N60" s="15">
        <v>288.90000000000003</v>
      </c>
      <c r="O60" s="14" t="s">
        <v>160</v>
      </c>
      <c r="P60" s="14">
        <v>0</v>
      </c>
      <c r="Q60" s="14">
        <v>0</v>
      </c>
      <c r="R60" s="14" t="s">
        <v>161</v>
      </c>
      <c r="S60" s="18">
        <v>488.02176000000003</v>
      </c>
      <c r="T60" s="18">
        <v>330.06425400000006</v>
      </c>
      <c r="U60" s="18">
        <v>343.51686000000007</v>
      </c>
      <c r="V60" s="18">
        <v>321.05296400000003</v>
      </c>
      <c r="W60" s="19">
        <v>277.10109</v>
      </c>
      <c r="X60" s="19">
        <v>277.10109</v>
      </c>
      <c r="Y60" s="20">
        <v>253.50856000000002</v>
      </c>
      <c r="Z60" s="19">
        <v>186.59332499999999</v>
      </c>
      <c r="AA60" s="20">
        <v>254.38720000000001</v>
      </c>
      <c r="AB60" s="19">
        <v>203.11228000000003</v>
      </c>
      <c r="AC60" s="20">
        <v>132.68719200000001</v>
      </c>
      <c r="AD60" s="21">
        <f>AA60/X60*100</f>
        <v>91.803031160938417</v>
      </c>
      <c r="AE60" s="21">
        <f>AB60/Y60*100</f>
        <v>80.120481927710856</v>
      </c>
      <c r="AF60" s="21">
        <f>AC60/Z60*100</f>
        <v>71.110363674584832</v>
      </c>
      <c r="AG60" s="18">
        <f>(X60-Y60)/X60*100</f>
        <v>8.5140516769529793</v>
      </c>
      <c r="AH60" s="18">
        <f>(X60-Z60)/X60*100</f>
        <v>32.662363399581004</v>
      </c>
      <c r="AI60" s="14">
        <v>2</v>
      </c>
      <c r="AJ60" s="14">
        <v>1</v>
      </c>
      <c r="AK60" s="14">
        <v>2</v>
      </c>
      <c r="AL60" s="14">
        <v>3</v>
      </c>
      <c r="AM60" s="14">
        <v>5</v>
      </c>
      <c r="AN60" s="14">
        <f>1</f>
        <v>1</v>
      </c>
      <c r="AO60" s="14">
        <f>1</f>
        <v>1</v>
      </c>
      <c r="AP60" s="14">
        <f>1</f>
        <v>1</v>
      </c>
      <c r="AQ60" s="22">
        <v>5</v>
      </c>
      <c r="AR60" s="22">
        <v>3</v>
      </c>
      <c r="AS60" s="22">
        <v>1</v>
      </c>
      <c r="AT60" s="22"/>
      <c r="AU60" s="22"/>
      <c r="AV60" s="23">
        <v>1</v>
      </c>
      <c r="AW60" s="23">
        <v>1</v>
      </c>
      <c r="AX60" s="23"/>
      <c r="AY60" s="23"/>
      <c r="AZ60" s="24">
        <v>5</v>
      </c>
      <c r="BA60" s="24">
        <v>3</v>
      </c>
      <c r="BB60" s="24">
        <v>1</v>
      </c>
      <c r="BC60" s="24"/>
      <c r="BD60" s="24"/>
      <c r="BE60" s="25">
        <v>1</v>
      </c>
      <c r="BF60" s="25">
        <v>1</v>
      </c>
      <c r="BG60" s="25"/>
      <c r="BH60" s="25"/>
      <c r="BI60" s="26">
        <v>3</v>
      </c>
      <c r="BJ60" s="26">
        <v>1</v>
      </c>
      <c r="BK60" s="26"/>
      <c r="BL60" s="26"/>
      <c r="BM60" s="26">
        <v>1</v>
      </c>
      <c r="BN60" s="26">
        <v>1</v>
      </c>
      <c r="BO60" s="26"/>
      <c r="BP60" s="26"/>
      <c r="BQ60" s="27">
        <v>107</v>
      </c>
      <c r="BR60" s="27">
        <v>97</v>
      </c>
      <c r="BS60" s="27">
        <v>125</v>
      </c>
      <c r="BT60" s="27">
        <v>119</v>
      </c>
      <c r="BU60" s="24">
        <v>114</v>
      </c>
      <c r="BV60" s="24">
        <v>82</v>
      </c>
      <c r="BW60" s="24">
        <v>50</v>
      </c>
      <c r="BX60" s="24">
        <v>70</v>
      </c>
      <c r="BY60" s="22">
        <v>75</v>
      </c>
      <c r="BZ60" s="22">
        <v>47</v>
      </c>
      <c r="CA60" s="22">
        <v>9</v>
      </c>
      <c r="CB60" s="28">
        <v>21.875</v>
      </c>
    </row>
    <row r="61" spans="1:80" ht="16.5" customHeight="1" x14ac:dyDescent="0.3">
      <c r="A61" s="13">
        <v>1</v>
      </c>
      <c r="B61" s="14">
        <v>60</v>
      </c>
      <c r="C61" s="14">
        <v>49</v>
      </c>
      <c r="D61" s="15">
        <v>23.92242299970097</v>
      </c>
      <c r="E61" s="16">
        <v>42801</v>
      </c>
      <c r="F61" s="16">
        <v>42817</v>
      </c>
      <c r="G61" s="16">
        <v>42844</v>
      </c>
      <c r="H61" s="16">
        <v>42912</v>
      </c>
      <c r="I61" s="17"/>
      <c r="J61" s="14">
        <v>110</v>
      </c>
      <c r="K61" s="14">
        <v>67</v>
      </c>
      <c r="L61" s="14">
        <v>2814</v>
      </c>
      <c r="M61" s="15">
        <f>L61/60</f>
        <v>46.9</v>
      </c>
      <c r="N61" s="15">
        <v>189.58656716417912</v>
      </c>
      <c r="O61" s="14" t="s">
        <v>162</v>
      </c>
      <c r="P61" s="14">
        <v>0</v>
      </c>
      <c r="Q61" s="14">
        <v>0</v>
      </c>
      <c r="R61" s="14" t="s">
        <v>163</v>
      </c>
      <c r="S61" s="18">
        <v>406.35531000000003</v>
      </c>
      <c r="T61" s="18">
        <v>405.84800000000001</v>
      </c>
      <c r="U61" s="18">
        <v>381.58080000000001</v>
      </c>
      <c r="V61" s="18">
        <v>316.11270599999995</v>
      </c>
      <c r="W61" s="19">
        <v>295.05568</v>
      </c>
      <c r="X61" s="19">
        <v>295.05568</v>
      </c>
      <c r="Y61" s="19">
        <v>277.12305600000002</v>
      </c>
      <c r="Z61" s="19">
        <v>194.94197400000004</v>
      </c>
      <c r="AA61" s="20">
        <v>256.59426000000002</v>
      </c>
      <c r="AB61" s="20">
        <v>105.86513699999998</v>
      </c>
      <c r="AC61" s="20">
        <v>81.537791999999982</v>
      </c>
      <c r="AD61" s="21">
        <f>AA61/X61*100</f>
        <v>86.964690867838925</v>
      </c>
      <c r="AE61" s="21">
        <f>AB61/Y61*100</f>
        <v>38.201490171211148</v>
      </c>
      <c r="AF61" s="21">
        <f>AC61/Z61*100</f>
        <v>41.826698646234064</v>
      </c>
      <c r="AG61" s="18">
        <f>(X61-Y61)/X61*100</f>
        <v>6.0777084515031117</v>
      </c>
      <c r="AH61" s="18">
        <f>(X61-Z61)/X61*100</f>
        <v>33.930445263754947</v>
      </c>
      <c r="AI61" s="14">
        <v>2</v>
      </c>
      <c r="AJ61" s="14">
        <v>1</v>
      </c>
      <c r="AK61" s="14">
        <v>2</v>
      </c>
      <c r="AL61" s="14">
        <v>5</v>
      </c>
      <c r="AM61" s="14">
        <v>0</v>
      </c>
      <c r="AN61" s="14">
        <f>1</f>
        <v>1</v>
      </c>
      <c r="AO61" s="14">
        <f>1</f>
        <v>1</v>
      </c>
      <c r="AP61" s="14">
        <f>1</f>
        <v>1</v>
      </c>
      <c r="AQ61" s="22">
        <v>5</v>
      </c>
      <c r="AR61" s="22">
        <v>2</v>
      </c>
      <c r="AS61" s="22">
        <v>1</v>
      </c>
      <c r="AT61" s="22">
        <v>1</v>
      </c>
      <c r="AU61" s="22">
        <v>3</v>
      </c>
      <c r="AV61" s="23">
        <v>1</v>
      </c>
      <c r="AW61" s="23">
        <v>1</v>
      </c>
      <c r="AX61" s="23">
        <f>IF(AQ61-AT61&gt;0,1,0)</f>
        <v>1</v>
      </c>
      <c r="AY61" s="23">
        <v>1</v>
      </c>
      <c r="AZ61" s="24">
        <v>4</v>
      </c>
      <c r="BA61" s="24">
        <v>1</v>
      </c>
      <c r="BB61" s="24">
        <v>3</v>
      </c>
      <c r="BC61" s="24">
        <v>2</v>
      </c>
      <c r="BD61" s="24">
        <v>3</v>
      </c>
      <c r="BE61" s="25">
        <v>1</v>
      </c>
      <c r="BF61" s="25">
        <v>1</v>
      </c>
      <c r="BG61" s="25">
        <f>IF(AZ61-BC61&gt;0,1,0)</f>
        <v>1</v>
      </c>
      <c r="BH61" s="25">
        <v>1</v>
      </c>
      <c r="BI61" s="26">
        <v>2</v>
      </c>
      <c r="BJ61" s="26">
        <v>1</v>
      </c>
      <c r="BK61" s="26">
        <v>1</v>
      </c>
      <c r="BL61" s="26">
        <v>2</v>
      </c>
      <c r="BM61" s="26">
        <v>1</v>
      </c>
      <c r="BN61" s="26">
        <v>1</v>
      </c>
      <c r="BO61" s="26">
        <v>1</v>
      </c>
      <c r="BP61" s="26">
        <v>1</v>
      </c>
      <c r="BQ61" s="27">
        <v>108</v>
      </c>
      <c r="BR61" s="27">
        <v>107</v>
      </c>
      <c r="BS61" s="27">
        <v>114</v>
      </c>
      <c r="BT61" s="27">
        <v>125</v>
      </c>
      <c r="BU61" s="24">
        <v>69</v>
      </c>
      <c r="BV61" s="24">
        <v>60</v>
      </c>
      <c r="BW61" s="24">
        <v>64</v>
      </c>
      <c r="BX61" s="24">
        <v>67</v>
      </c>
      <c r="BY61" s="22">
        <v>38</v>
      </c>
      <c r="BZ61" s="22">
        <v>31</v>
      </c>
      <c r="CA61" s="22">
        <v>16</v>
      </c>
      <c r="CB61" s="28">
        <v>40.625</v>
      </c>
    </row>
    <row r="62" spans="1:80" ht="16.5" customHeight="1" x14ac:dyDescent="0.3">
      <c r="A62" s="13">
        <v>1</v>
      </c>
      <c r="B62" s="14">
        <v>61</v>
      </c>
      <c r="C62" s="14">
        <v>46</v>
      </c>
      <c r="D62" s="15">
        <v>22.80990304709141</v>
      </c>
      <c r="E62" s="16">
        <v>42823</v>
      </c>
      <c r="F62" s="16">
        <v>42825</v>
      </c>
      <c r="G62" s="16">
        <v>42850</v>
      </c>
      <c r="H62" s="16">
        <v>42919</v>
      </c>
      <c r="I62" s="17"/>
      <c r="J62" s="14">
        <v>85</v>
      </c>
      <c r="K62" s="14">
        <v>55</v>
      </c>
      <c r="L62" s="14">
        <v>2506</v>
      </c>
      <c r="M62" s="15">
        <f>L62/60</f>
        <v>41.766666666666666</v>
      </c>
      <c r="N62" s="15">
        <v>209.72909090909093</v>
      </c>
      <c r="O62" s="14"/>
      <c r="P62" s="14">
        <v>0</v>
      </c>
      <c r="Q62" s="14">
        <v>0</v>
      </c>
      <c r="R62" s="14" t="s">
        <v>164</v>
      </c>
      <c r="S62" s="18">
        <v>420.19859700000001</v>
      </c>
      <c r="T62" s="18">
        <v>361.23086999999998</v>
      </c>
      <c r="U62" s="18">
        <v>371.28815999999995</v>
      </c>
      <c r="V62" s="18">
        <v>362.96618400000006</v>
      </c>
      <c r="W62" s="19">
        <v>66.820571999999999</v>
      </c>
      <c r="X62" s="20">
        <v>106.86772800000003</v>
      </c>
      <c r="Y62" s="19">
        <v>87.606684000000016</v>
      </c>
      <c r="Z62" s="19">
        <v>12.710991999999999</v>
      </c>
      <c r="AA62" s="19">
        <v>66.820571999999999</v>
      </c>
      <c r="AB62" s="20">
        <v>71.593470000000011</v>
      </c>
      <c r="AC62" s="20">
        <v>12.710991999999999</v>
      </c>
      <c r="AD62" s="21">
        <f>AA62/X62*100</f>
        <v>62.526427061310763</v>
      </c>
      <c r="AE62" s="21">
        <f>AB62/Y62*100</f>
        <v>81.721470019342362</v>
      </c>
      <c r="AF62" s="21">
        <f>AC62/Z62*100</f>
        <v>100</v>
      </c>
      <c r="AG62" s="18">
        <f>(X62-Y62)/X62*100</f>
        <v>18.023255813953494</v>
      </c>
      <c r="AH62" s="18">
        <f>(X62-Z62)/X62*100</f>
        <v>88.105864850050892</v>
      </c>
      <c r="AI62" s="14">
        <v>2</v>
      </c>
      <c r="AJ62" s="14">
        <v>1</v>
      </c>
      <c r="AK62" s="14">
        <v>2</v>
      </c>
      <c r="AL62" s="14">
        <v>3</v>
      </c>
      <c r="AM62" s="14">
        <v>1</v>
      </c>
      <c r="AN62" s="14">
        <f>1</f>
        <v>1</v>
      </c>
      <c r="AO62" s="14">
        <f>1</f>
        <v>1</v>
      </c>
      <c r="AP62" s="14">
        <f>1</f>
        <v>1</v>
      </c>
      <c r="AQ62" s="22">
        <v>5</v>
      </c>
      <c r="AR62" s="22">
        <v>5</v>
      </c>
      <c r="AS62" s="22">
        <v>2</v>
      </c>
      <c r="AT62" s="22"/>
      <c r="AU62" s="22"/>
      <c r="AV62" s="23">
        <v>0</v>
      </c>
      <c r="AW62" s="23">
        <v>1</v>
      </c>
      <c r="AX62" s="23"/>
      <c r="AY62" s="23"/>
      <c r="AZ62" s="24">
        <v>4</v>
      </c>
      <c r="BA62" s="24">
        <v>4</v>
      </c>
      <c r="BB62" s="24">
        <v>1</v>
      </c>
      <c r="BC62" s="24"/>
      <c r="BD62" s="24"/>
      <c r="BE62" s="25">
        <v>0</v>
      </c>
      <c r="BF62" s="25">
        <v>1</v>
      </c>
      <c r="BG62" s="25"/>
      <c r="BH62" s="25"/>
      <c r="BI62" s="26">
        <v>4</v>
      </c>
      <c r="BJ62" s="26">
        <v>2</v>
      </c>
      <c r="BK62" s="26"/>
      <c r="BL62" s="26"/>
      <c r="BM62" s="26">
        <v>0</v>
      </c>
      <c r="BN62" s="26">
        <v>1</v>
      </c>
      <c r="BO62" s="26"/>
      <c r="BP62" s="26"/>
      <c r="BQ62" s="27">
        <v>117</v>
      </c>
      <c r="BR62" s="27">
        <v>106</v>
      </c>
      <c r="BS62" s="27">
        <v>109</v>
      </c>
      <c r="BT62" s="27">
        <v>114</v>
      </c>
      <c r="BU62" s="24">
        <v>117</v>
      </c>
      <c r="BV62" s="24">
        <v>132</v>
      </c>
      <c r="BW62" s="24">
        <v>80</v>
      </c>
      <c r="BX62" s="24">
        <v>53</v>
      </c>
      <c r="BY62" s="22">
        <v>78</v>
      </c>
      <c r="BZ62" s="22">
        <v>59</v>
      </c>
      <c r="CA62" s="22">
        <v>31</v>
      </c>
      <c r="CB62" s="28">
        <v>0</v>
      </c>
    </row>
    <row r="63" spans="1:80" ht="16.5" customHeight="1" x14ac:dyDescent="0.3">
      <c r="A63" s="13">
        <v>1</v>
      </c>
      <c r="B63" s="14">
        <v>62</v>
      </c>
      <c r="C63" s="14">
        <v>38</v>
      </c>
      <c r="D63" s="15">
        <v>22.122248661511005</v>
      </c>
      <c r="E63" s="16" t="s">
        <v>165</v>
      </c>
      <c r="F63" s="16" t="s">
        <v>166</v>
      </c>
      <c r="G63" s="16" t="s">
        <v>167</v>
      </c>
      <c r="H63" s="16" t="s">
        <v>168</v>
      </c>
      <c r="I63" s="17"/>
      <c r="J63" s="14">
        <v>62</v>
      </c>
      <c r="K63" s="14">
        <v>41</v>
      </c>
      <c r="L63" s="14">
        <v>1848</v>
      </c>
      <c r="M63" s="15">
        <f>L63/60</f>
        <v>30.8</v>
      </c>
      <c r="N63" s="15">
        <v>212.91707317073167</v>
      </c>
      <c r="O63" s="14"/>
      <c r="P63" s="14">
        <v>0</v>
      </c>
      <c r="Q63" s="14">
        <v>1</v>
      </c>
      <c r="R63" s="14" t="s">
        <v>169</v>
      </c>
      <c r="S63" s="18">
        <v>105.10731</v>
      </c>
      <c r="T63" s="18">
        <v>83.624562000000012</v>
      </c>
      <c r="U63" s="18">
        <v>86.899065000000007</v>
      </c>
      <c r="V63" s="18">
        <v>69.186624000000009</v>
      </c>
      <c r="W63" s="19">
        <v>16.317600000000002</v>
      </c>
      <c r="X63" s="20">
        <v>18.978624000000003</v>
      </c>
      <c r="Y63" s="19">
        <v>11.78842</v>
      </c>
      <c r="Z63" s="20">
        <v>1.2944250000000002</v>
      </c>
      <c r="AA63" s="19">
        <v>16.317600000000002</v>
      </c>
      <c r="AB63" s="20">
        <v>8.9621279999999999</v>
      </c>
      <c r="AC63" s="19">
        <v>1.1218350000000004</v>
      </c>
      <c r="AD63" s="21">
        <f>AA63/X63*100</f>
        <v>85.978835978835974</v>
      </c>
      <c r="AE63" s="21">
        <f>AB63/Y63*100</f>
        <v>76.024844720496887</v>
      </c>
      <c r="AF63" s="21">
        <f>AC63/Z63*100</f>
        <v>86.666666666666686</v>
      </c>
      <c r="AG63" s="18">
        <f>(X63-Y63)/X63*100</f>
        <v>37.885802469135811</v>
      </c>
      <c r="AH63" s="18">
        <f>(X63-Z63)/X63*100</f>
        <v>93.179563492063494</v>
      </c>
      <c r="AI63" s="14">
        <v>2</v>
      </c>
      <c r="AJ63" s="14">
        <v>1</v>
      </c>
      <c r="AK63" s="14">
        <v>2</v>
      </c>
      <c r="AL63" s="14">
        <v>0</v>
      </c>
      <c r="AM63" s="14">
        <v>5</v>
      </c>
      <c r="AN63" s="14">
        <f>1</f>
        <v>1</v>
      </c>
      <c r="AO63" s="14">
        <f>1</f>
        <v>1</v>
      </c>
      <c r="AP63" s="14">
        <f>1</f>
        <v>1</v>
      </c>
      <c r="AQ63" s="22">
        <v>5</v>
      </c>
      <c r="AR63" s="22">
        <v>3</v>
      </c>
      <c r="AS63" s="22">
        <v>1</v>
      </c>
      <c r="AT63" s="22">
        <v>2</v>
      </c>
      <c r="AU63" s="22"/>
      <c r="AV63" s="23">
        <v>1</v>
      </c>
      <c r="AW63" s="23">
        <v>1</v>
      </c>
      <c r="AX63" s="23">
        <f>IF(AQ63-AT63&gt;0,1,0)</f>
        <v>1</v>
      </c>
      <c r="AY63" s="23"/>
      <c r="AZ63" s="24">
        <v>4</v>
      </c>
      <c r="BA63" s="24">
        <v>1</v>
      </c>
      <c r="BB63" s="24">
        <v>1</v>
      </c>
      <c r="BC63" s="24">
        <v>1</v>
      </c>
      <c r="BD63" s="24"/>
      <c r="BE63" s="25">
        <v>1</v>
      </c>
      <c r="BF63" s="25">
        <v>1</v>
      </c>
      <c r="BG63" s="25">
        <f>IF(AZ63-BC63&gt;0,1,0)</f>
        <v>1</v>
      </c>
      <c r="BH63" s="25"/>
      <c r="BI63" s="26">
        <v>3</v>
      </c>
      <c r="BJ63" s="26">
        <v>1</v>
      </c>
      <c r="BK63" s="26">
        <v>2</v>
      </c>
      <c r="BL63" s="26"/>
      <c r="BM63" s="26">
        <v>1</v>
      </c>
      <c r="BN63" s="26">
        <v>1</v>
      </c>
      <c r="BO63" s="26">
        <v>1</v>
      </c>
      <c r="BP63" s="26"/>
      <c r="BQ63" s="27">
        <v>97</v>
      </c>
      <c r="BR63" s="27">
        <v>107</v>
      </c>
      <c r="BS63" s="27">
        <v>112</v>
      </c>
      <c r="BT63" s="27">
        <v>112</v>
      </c>
      <c r="BU63" s="24">
        <v>137</v>
      </c>
      <c r="BV63" s="24">
        <v>111</v>
      </c>
      <c r="BW63" s="24">
        <v>61</v>
      </c>
      <c r="BX63" s="24">
        <v>80</v>
      </c>
      <c r="BY63" s="22">
        <v>66</v>
      </c>
      <c r="BZ63" s="22">
        <v>25</v>
      </c>
      <c r="CA63" s="22">
        <v>19</v>
      </c>
      <c r="CB63" s="28">
        <v>40.625</v>
      </c>
    </row>
    <row r="64" spans="1:80" ht="16.5" customHeight="1" x14ac:dyDescent="0.3">
      <c r="A64" s="13">
        <v>1</v>
      </c>
      <c r="B64" s="14">
        <v>63</v>
      </c>
      <c r="C64" s="14">
        <v>42</v>
      </c>
      <c r="D64" s="15">
        <v>17.258382642998029</v>
      </c>
      <c r="E64" s="16" t="s">
        <v>170</v>
      </c>
      <c r="F64" s="16">
        <v>42922</v>
      </c>
      <c r="G64" s="16">
        <v>42954</v>
      </c>
      <c r="H64" s="16">
        <v>43003</v>
      </c>
      <c r="I64" s="17"/>
      <c r="J64" s="14">
        <v>98</v>
      </c>
      <c r="K64" s="14">
        <v>61</v>
      </c>
      <c r="L64" s="14">
        <v>2842</v>
      </c>
      <c r="M64" s="15">
        <f>L64/60</f>
        <v>47.366666666666667</v>
      </c>
      <c r="N64" s="15">
        <v>116.32295081967213</v>
      </c>
      <c r="O64" s="14"/>
      <c r="P64" s="14">
        <v>0</v>
      </c>
      <c r="Q64" s="14">
        <v>0</v>
      </c>
      <c r="R64" s="14" t="s">
        <v>171</v>
      </c>
      <c r="S64" s="18">
        <v>164.93328000000002</v>
      </c>
      <c r="T64" s="18">
        <v>161.25868200000002</v>
      </c>
      <c r="U64" s="18">
        <v>147.61152000000001</v>
      </c>
      <c r="V64" s="18">
        <v>134.858688</v>
      </c>
      <c r="W64" s="19">
        <v>60.720300000000009</v>
      </c>
      <c r="X64" s="19">
        <v>60.720300000000009</v>
      </c>
      <c r="Y64" s="19">
        <v>51.915072000000009</v>
      </c>
      <c r="Z64" s="19">
        <v>37.614160000000005</v>
      </c>
      <c r="AA64" s="20">
        <v>46.392192000000016</v>
      </c>
      <c r="AB64" s="20">
        <v>33.322422000000003</v>
      </c>
      <c r="AC64" s="20">
        <v>6.5270400000000004</v>
      </c>
      <c r="AD64" s="21">
        <f>AA64/X64*100</f>
        <v>76.403100775193806</v>
      </c>
      <c r="AE64" s="21">
        <f>AB64/Y64*100</f>
        <v>64.186411992263046</v>
      </c>
      <c r="AF64" s="21">
        <f>AC64/Z64*100</f>
        <v>17.352614015572858</v>
      </c>
      <c r="AG64" s="18">
        <f>(X64-Y64)/X64*100</f>
        <v>14.501291989664081</v>
      </c>
      <c r="AH64" s="18">
        <f>(X64-Z64)/X64*100</f>
        <v>38.053402239448751</v>
      </c>
      <c r="AI64" s="14">
        <v>2</v>
      </c>
      <c r="AJ64" s="14">
        <v>1</v>
      </c>
      <c r="AK64" s="14">
        <v>2</v>
      </c>
      <c r="AL64" s="14">
        <v>3</v>
      </c>
      <c r="AM64" s="14">
        <v>4</v>
      </c>
      <c r="AN64" s="14">
        <f>1</f>
        <v>1</v>
      </c>
      <c r="AO64" s="14">
        <f>1</f>
        <v>1</v>
      </c>
      <c r="AP64" s="14">
        <f>1</f>
        <v>1</v>
      </c>
      <c r="AQ64" s="22">
        <v>4</v>
      </c>
      <c r="AR64" s="22">
        <v>4</v>
      </c>
      <c r="AS64" s="22">
        <v>2</v>
      </c>
      <c r="AT64" s="22">
        <v>4</v>
      </c>
      <c r="AU64" s="22">
        <v>5</v>
      </c>
      <c r="AV64" s="23">
        <v>0</v>
      </c>
      <c r="AW64" s="23">
        <v>1</v>
      </c>
      <c r="AX64" s="23">
        <f>IF(AQ64-AT64&gt;0,1,0)</f>
        <v>0</v>
      </c>
      <c r="AY64" s="23">
        <v>0</v>
      </c>
      <c r="AZ64" s="24">
        <v>4</v>
      </c>
      <c r="BA64" s="24">
        <v>3</v>
      </c>
      <c r="BB64" s="24">
        <v>3</v>
      </c>
      <c r="BC64" s="24">
        <v>2</v>
      </c>
      <c r="BD64" s="24">
        <v>4</v>
      </c>
      <c r="BE64" s="25">
        <v>1</v>
      </c>
      <c r="BF64" s="25">
        <v>1</v>
      </c>
      <c r="BG64" s="25">
        <f>IF(AZ64-BC64&gt;0,1,0)</f>
        <v>1</v>
      </c>
      <c r="BH64" s="25">
        <v>0</v>
      </c>
      <c r="BI64" s="26">
        <v>4</v>
      </c>
      <c r="BJ64" s="26">
        <v>3</v>
      </c>
      <c r="BK64" s="26">
        <v>4</v>
      </c>
      <c r="BL64" s="26">
        <v>4</v>
      </c>
      <c r="BM64" s="26">
        <v>0</v>
      </c>
      <c r="BN64" s="26">
        <v>1</v>
      </c>
      <c r="BO64" s="26">
        <v>0</v>
      </c>
      <c r="BP64" s="26">
        <v>0</v>
      </c>
      <c r="BQ64" s="27">
        <v>110</v>
      </c>
      <c r="BR64" s="27">
        <v>103</v>
      </c>
      <c r="BS64" s="27">
        <v>114</v>
      </c>
      <c r="BT64" s="27">
        <v>112</v>
      </c>
      <c r="BU64" s="24">
        <v>90</v>
      </c>
      <c r="BV64" s="24">
        <v>86</v>
      </c>
      <c r="BW64" s="24">
        <v>76</v>
      </c>
      <c r="BX64" s="24">
        <v>117</v>
      </c>
      <c r="BY64" s="22">
        <v>28</v>
      </c>
      <c r="BZ64" s="22">
        <v>34</v>
      </c>
      <c r="CA64" s="22">
        <v>25</v>
      </c>
      <c r="CB64" s="28">
        <v>50</v>
      </c>
    </row>
    <row r="65" spans="1:80" ht="16.5" customHeight="1" x14ac:dyDescent="0.3">
      <c r="A65" s="13">
        <v>1</v>
      </c>
      <c r="B65" s="14">
        <v>64</v>
      </c>
      <c r="C65" s="14">
        <v>41</v>
      </c>
      <c r="D65" s="15">
        <v>23.776863283036121</v>
      </c>
      <c r="E65" s="16">
        <v>42934</v>
      </c>
      <c r="F65" s="16" t="s">
        <v>172</v>
      </c>
      <c r="G65" s="16">
        <v>42968</v>
      </c>
      <c r="H65" s="16">
        <v>43032</v>
      </c>
      <c r="I65" s="17"/>
      <c r="J65" s="14">
        <v>138</v>
      </c>
      <c r="K65" s="14">
        <v>101</v>
      </c>
      <c r="L65" s="14">
        <v>4557</v>
      </c>
      <c r="M65" s="15">
        <f>L65/60</f>
        <v>75.95</v>
      </c>
      <c r="N65" s="15">
        <v>203.76237623762373</v>
      </c>
      <c r="O65" s="14"/>
      <c r="P65" s="14">
        <v>0</v>
      </c>
      <c r="Q65" s="14">
        <v>0</v>
      </c>
      <c r="R65" s="14" t="s">
        <v>105</v>
      </c>
      <c r="S65" s="18">
        <v>340.16547600000001</v>
      </c>
      <c r="T65" s="18">
        <v>312.93548100000004</v>
      </c>
      <c r="U65" s="18">
        <v>274.29885599999994</v>
      </c>
      <c r="V65" s="18">
        <v>231.97978800000001</v>
      </c>
      <c r="W65" s="19">
        <v>13.472479999999999</v>
      </c>
      <c r="X65" s="19">
        <v>13.472479999999999</v>
      </c>
      <c r="Y65" s="19">
        <v>7.7822399999999998</v>
      </c>
      <c r="Z65" s="19">
        <v>2.2436700000000007</v>
      </c>
      <c r="AA65" s="20">
        <v>12.04992</v>
      </c>
      <c r="AB65" s="20">
        <v>3.6149760000000009</v>
      </c>
      <c r="AC65" s="20">
        <v>1.1966240000000001</v>
      </c>
      <c r="AD65" s="21">
        <f>AA65/X65*100</f>
        <v>89.440993788819881</v>
      </c>
      <c r="AE65" s="21">
        <f>AB65/Y65*100</f>
        <v>46.451612903225822</v>
      </c>
      <c r="AF65" s="21">
        <f>AC65/Z65*100</f>
        <v>53.333333333333321</v>
      </c>
      <c r="AG65" s="18">
        <f>(X65-Y65)/X65*100</f>
        <v>42.236024844720497</v>
      </c>
      <c r="AH65" s="18">
        <f>(X65-Z65)/X65*100</f>
        <v>83.346273291925471</v>
      </c>
      <c r="AI65" s="14">
        <v>2</v>
      </c>
      <c r="AJ65" s="14">
        <v>1</v>
      </c>
      <c r="AK65" s="14">
        <v>2</v>
      </c>
      <c r="AL65" s="14">
        <v>5</v>
      </c>
      <c r="AM65" s="14">
        <v>5</v>
      </c>
      <c r="AN65" s="14">
        <f>1</f>
        <v>1</v>
      </c>
      <c r="AO65" s="14">
        <f>1</f>
        <v>1</v>
      </c>
      <c r="AP65" s="14">
        <f>1</f>
        <v>1</v>
      </c>
      <c r="AQ65" s="22">
        <v>5</v>
      </c>
      <c r="AR65" s="22">
        <v>2</v>
      </c>
      <c r="AS65" s="22">
        <v>2</v>
      </c>
      <c r="AT65" s="22">
        <v>2</v>
      </c>
      <c r="AU65" s="22">
        <v>1</v>
      </c>
      <c r="AV65" s="23">
        <v>1</v>
      </c>
      <c r="AW65" s="23">
        <v>1</v>
      </c>
      <c r="AX65" s="23">
        <f>IF(AQ65-AT65&gt;0,1,0)</f>
        <v>1</v>
      </c>
      <c r="AY65" s="23">
        <v>1</v>
      </c>
      <c r="AZ65" s="24">
        <v>5</v>
      </c>
      <c r="BA65" s="24">
        <v>1</v>
      </c>
      <c r="BB65" s="24">
        <v>2</v>
      </c>
      <c r="BC65" s="24">
        <v>2</v>
      </c>
      <c r="BD65" s="24">
        <v>1</v>
      </c>
      <c r="BE65" s="25">
        <v>1</v>
      </c>
      <c r="BF65" s="25">
        <v>1</v>
      </c>
      <c r="BG65" s="25">
        <f>IF(AZ65-BC65&gt;0,1,0)</f>
        <v>1</v>
      </c>
      <c r="BH65" s="25">
        <v>1</v>
      </c>
      <c r="BI65" s="26">
        <v>1</v>
      </c>
      <c r="BJ65" s="26">
        <v>2</v>
      </c>
      <c r="BK65" s="26">
        <v>2</v>
      </c>
      <c r="BL65" s="26">
        <v>1</v>
      </c>
      <c r="BM65" s="26">
        <v>1</v>
      </c>
      <c r="BN65" s="26">
        <v>1</v>
      </c>
      <c r="BO65" s="26">
        <v>1</v>
      </c>
      <c r="BP65" s="26">
        <v>1</v>
      </c>
      <c r="BQ65" s="27">
        <v>117</v>
      </c>
      <c r="BR65" s="27">
        <v>121</v>
      </c>
      <c r="BS65" s="27">
        <v>123</v>
      </c>
      <c r="BT65" s="27">
        <v>118</v>
      </c>
      <c r="BU65" s="24">
        <v>91</v>
      </c>
      <c r="BV65" s="24">
        <v>48</v>
      </c>
      <c r="BW65" s="24">
        <v>50</v>
      </c>
      <c r="BX65" s="24">
        <v>59</v>
      </c>
      <c r="BY65" s="22">
        <v>44</v>
      </c>
      <c r="BZ65" s="22">
        <v>25</v>
      </c>
      <c r="CA65" s="22">
        <v>22</v>
      </c>
      <c r="CB65" s="28">
        <v>21.875</v>
      </c>
    </row>
    <row r="66" spans="1:80" ht="16.5" customHeight="1" x14ac:dyDescent="0.3">
      <c r="A66" s="13">
        <v>1</v>
      </c>
      <c r="B66" s="14">
        <v>65</v>
      </c>
      <c r="C66" s="14">
        <v>43</v>
      </c>
      <c r="D66" s="15">
        <v>21.743773762228201</v>
      </c>
      <c r="E66" s="16" t="s">
        <v>173</v>
      </c>
      <c r="F66" s="16" t="s">
        <v>174</v>
      </c>
      <c r="G66" s="16">
        <v>42978</v>
      </c>
      <c r="H66" s="16">
        <v>43046</v>
      </c>
      <c r="I66" s="17"/>
      <c r="J66" s="14">
        <v>81</v>
      </c>
      <c r="K66" s="14">
        <v>58</v>
      </c>
      <c r="L66" s="14">
        <v>2701</v>
      </c>
      <c r="M66" s="15">
        <f>L66/60</f>
        <v>45.016666666666666</v>
      </c>
      <c r="N66" s="15">
        <v>175.93103448275863</v>
      </c>
      <c r="O66" s="14"/>
      <c r="P66" s="14">
        <v>0</v>
      </c>
      <c r="Q66" s="14">
        <v>0</v>
      </c>
      <c r="R66" s="14" t="s">
        <v>105</v>
      </c>
      <c r="S66" s="18">
        <v>172.91635199999999</v>
      </c>
      <c r="T66" s="18">
        <v>172.65903599999999</v>
      </c>
      <c r="U66" s="18">
        <v>149.76105000000001</v>
      </c>
      <c r="V66" s="18">
        <v>165.11109999999999</v>
      </c>
      <c r="W66" s="19">
        <v>45.61083</v>
      </c>
      <c r="X66" s="20">
        <v>47.973743999999996</v>
      </c>
      <c r="Y66" s="19">
        <v>35.848511999999992</v>
      </c>
      <c r="Z66" s="20">
        <v>14.591700000000001</v>
      </c>
      <c r="AA66" s="19">
        <v>45.61083</v>
      </c>
      <c r="AB66" s="20">
        <v>27.384280000000004</v>
      </c>
      <c r="AC66" s="19">
        <v>13.593815999999999</v>
      </c>
      <c r="AD66" s="21">
        <f>AA66/X66*100</f>
        <v>95.07456828885401</v>
      </c>
      <c r="AE66" s="21">
        <f>AB66/Y66*100</f>
        <v>76.388888888888914</v>
      </c>
      <c r="AF66" s="21">
        <f>AC66/Z66*100</f>
        <v>93.161290322580626</v>
      </c>
      <c r="AG66" s="18">
        <f>(X66-Y66)/X66*100</f>
        <v>25.274725274725284</v>
      </c>
      <c r="AH66" s="18">
        <f>(X66-Z66)/X66*100</f>
        <v>69.58398744113029</v>
      </c>
      <c r="AI66" s="14">
        <v>2</v>
      </c>
      <c r="AJ66" s="14">
        <v>1</v>
      </c>
      <c r="AK66" s="14">
        <v>2</v>
      </c>
      <c r="AL66" s="14">
        <v>3</v>
      </c>
      <c r="AM66" s="14">
        <v>4</v>
      </c>
      <c r="AN66" s="14">
        <f>1</f>
        <v>1</v>
      </c>
      <c r="AO66" s="14">
        <f>1</f>
        <v>1</v>
      </c>
      <c r="AP66" s="14">
        <f>1</f>
        <v>1</v>
      </c>
      <c r="AQ66" s="22">
        <v>5</v>
      </c>
      <c r="AR66" s="22">
        <v>4</v>
      </c>
      <c r="AS66" s="22">
        <v>4</v>
      </c>
      <c r="AT66" s="22">
        <v>4</v>
      </c>
      <c r="AU66" s="22">
        <v>4</v>
      </c>
      <c r="AV66" s="23">
        <v>1</v>
      </c>
      <c r="AW66" s="23">
        <v>1</v>
      </c>
      <c r="AX66" s="23">
        <f>IF(AQ66-AT66&gt;0,1,0)</f>
        <v>1</v>
      </c>
      <c r="AY66" s="23">
        <v>1</v>
      </c>
      <c r="AZ66" s="24">
        <v>5</v>
      </c>
      <c r="BA66" s="24">
        <v>3</v>
      </c>
      <c r="BB66" s="24">
        <v>2</v>
      </c>
      <c r="BC66" s="24">
        <v>2</v>
      </c>
      <c r="BD66" s="24">
        <v>3</v>
      </c>
      <c r="BE66" s="25">
        <v>1</v>
      </c>
      <c r="BF66" s="25">
        <v>1</v>
      </c>
      <c r="BG66" s="25">
        <f>IF(AZ66-BC66&gt;0,1,0)</f>
        <v>1</v>
      </c>
      <c r="BH66" s="25">
        <v>1</v>
      </c>
      <c r="BI66" s="26">
        <v>4</v>
      </c>
      <c r="BJ66" s="26">
        <v>3</v>
      </c>
      <c r="BK66" s="26">
        <v>4</v>
      </c>
      <c r="BL66" s="26">
        <v>4</v>
      </c>
      <c r="BM66" s="26">
        <v>0</v>
      </c>
      <c r="BN66" s="26">
        <v>1</v>
      </c>
      <c r="BO66" s="26">
        <v>0</v>
      </c>
      <c r="BP66" s="26">
        <v>0</v>
      </c>
      <c r="BQ66" s="27">
        <v>100</v>
      </c>
      <c r="BR66" s="27">
        <v>108</v>
      </c>
      <c r="BS66" s="27">
        <v>109</v>
      </c>
      <c r="BT66" s="27">
        <v>108</v>
      </c>
      <c r="BU66" s="24">
        <v>129</v>
      </c>
      <c r="BV66" s="24">
        <v>128</v>
      </c>
      <c r="BW66" s="24">
        <v>88</v>
      </c>
      <c r="BX66" s="24">
        <v>122</v>
      </c>
      <c r="BY66" s="22">
        <v>75</v>
      </c>
      <c r="BZ66" s="22">
        <v>69</v>
      </c>
      <c r="CA66" s="22">
        <v>41</v>
      </c>
      <c r="CB66" s="28">
        <v>50</v>
      </c>
    </row>
    <row r="67" spans="1:80" ht="16.5" customHeight="1" x14ac:dyDescent="0.3">
      <c r="A67" s="13">
        <v>1</v>
      </c>
      <c r="B67" s="14">
        <v>66</v>
      </c>
      <c r="C67" s="14">
        <v>38</v>
      </c>
      <c r="D67" s="15">
        <v>24.109250743945505</v>
      </c>
      <c r="E67" s="16" t="s">
        <v>175</v>
      </c>
      <c r="F67" s="16" t="s">
        <v>174</v>
      </c>
      <c r="G67" s="16">
        <v>42977</v>
      </c>
      <c r="H67" s="16">
        <v>43046</v>
      </c>
      <c r="I67" s="17"/>
      <c r="J67" s="14">
        <v>85</v>
      </c>
      <c r="K67" s="14">
        <v>56</v>
      </c>
      <c r="L67" s="14">
        <v>2163</v>
      </c>
      <c r="M67" s="15">
        <f>L67/60</f>
        <v>36.049999999999997</v>
      </c>
      <c r="N67" s="15">
        <v>156.92142857142858</v>
      </c>
      <c r="O67" s="14"/>
      <c r="P67" s="14">
        <v>0</v>
      </c>
      <c r="Q67" s="14">
        <v>0</v>
      </c>
      <c r="R67" s="14" t="s">
        <v>105</v>
      </c>
      <c r="S67" s="18">
        <v>103.30923600000003</v>
      </c>
      <c r="T67" s="18">
        <v>106.47234000000002</v>
      </c>
      <c r="U67" s="18">
        <v>109.10826</v>
      </c>
      <c r="V67" s="18">
        <v>109.08106400000001</v>
      </c>
      <c r="W67" s="19">
        <v>39.689423999999995</v>
      </c>
      <c r="X67" s="19">
        <v>39.689423999999995</v>
      </c>
      <c r="Y67" s="19">
        <v>43.053360000000005</v>
      </c>
      <c r="Z67" s="19">
        <v>22.781880000000001</v>
      </c>
      <c r="AA67" s="20">
        <v>20.804939999999998</v>
      </c>
      <c r="AB67" s="20">
        <v>14.314509999999997</v>
      </c>
      <c r="AC67" s="20">
        <v>4.3513600000000006</v>
      </c>
      <c r="AD67" s="21">
        <f>AA67/X67*100</f>
        <v>52.419354838709673</v>
      </c>
      <c r="AE67" s="21">
        <f>AB67/Y67*100</f>
        <v>33.248299319727877</v>
      </c>
      <c r="AF67" s="21">
        <f>AC67/Z67*100</f>
        <v>19.100091827364558</v>
      </c>
      <c r="AG67" s="18">
        <f>(X67-Y67)/X67*100</f>
        <v>-8.475648323845693</v>
      </c>
      <c r="AH67" s="18">
        <f>(X67-Z67)/X67*100</f>
        <v>42.599620493358628</v>
      </c>
      <c r="AI67" s="14">
        <v>2</v>
      </c>
      <c r="AJ67" s="14">
        <v>1</v>
      </c>
      <c r="AK67" s="14">
        <v>2</v>
      </c>
      <c r="AL67" s="14">
        <v>2</v>
      </c>
      <c r="AM67" s="14">
        <v>0</v>
      </c>
      <c r="AN67" s="14">
        <f>1</f>
        <v>1</v>
      </c>
      <c r="AO67" s="14">
        <f>1</f>
        <v>1</v>
      </c>
      <c r="AP67" s="14">
        <f>1</f>
        <v>1</v>
      </c>
      <c r="AQ67" s="22">
        <v>4</v>
      </c>
      <c r="AR67" s="22">
        <v>2</v>
      </c>
      <c r="AS67" s="22">
        <v>2</v>
      </c>
      <c r="AT67" s="22">
        <v>2</v>
      </c>
      <c r="AU67" s="22">
        <v>3</v>
      </c>
      <c r="AV67" s="23">
        <v>1</v>
      </c>
      <c r="AW67" s="23">
        <v>1</v>
      </c>
      <c r="AX67" s="23">
        <f>IF(AQ67-AT67&gt;0,1,0)</f>
        <v>1</v>
      </c>
      <c r="AY67" s="23">
        <v>1</v>
      </c>
      <c r="AZ67" s="24">
        <v>5</v>
      </c>
      <c r="BA67" s="24">
        <v>1</v>
      </c>
      <c r="BB67" s="24">
        <v>1</v>
      </c>
      <c r="BC67" s="24">
        <v>2</v>
      </c>
      <c r="BD67" s="24">
        <v>2</v>
      </c>
      <c r="BE67" s="25">
        <v>1</v>
      </c>
      <c r="BF67" s="25">
        <v>1</v>
      </c>
      <c r="BG67" s="25">
        <f>IF(AZ67-BC67&gt;0,1,0)</f>
        <v>1</v>
      </c>
      <c r="BH67" s="25">
        <v>1</v>
      </c>
      <c r="BI67" s="26">
        <v>2</v>
      </c>
      <c r="BJ67" s="26">
        <v>2</v>
      </c>
      <c r="BK67" s="26">
        <v>2</v>
      </c>
      <c r="BL67" s="26">
        <v>4</v>
      </c>
      <c r="BM67" s="26">
        <v>1</v>
      </c>
      <c r="BN67" s="26">
        <v>1</v>
      </c>
      <c r="BO67" s="26">
        <v>1</v>
      </c>
      <c r="BP67" s="26">
        <v>0</v>
      </c>
      <c r="BQ67" s="27">
        <v>109</v>
      </c>
      <c r="BR67" s="27">
        <v>101</v>
      </c>
      <c r="BS67" s="27">
        <v>111</v>
      </c>
      <c r="BT67" s="27">
        <v>128</v>
      </c>
      <c r="BU67" s="24">
        <v>127</v>
      </c>
      <c r="BV67" s="24">
        <v>68</v>
      </c>
      <c r="BW67" s="24">
        <v>89</v>
      </c>
      <c r="BX67" s="24">
        <v>134</v>
      </c>
      <c r="BY67" s="22">
        <v>59</v>
      </c>
      <c r="BZ67" s="22">
        <v>34</v>
      </c>
      <c r="CA67" s="22">
        <v>34</v>
      </c>
      <c r="CB67" s="28">
        <v>62.5</v>
      </c>
    </row>
  </sheetData>
  <sortState ref="A2:CE68">
    <sortCondition ref="B2:B68"/>
  </sortState>
  <phoneticPr fontId="2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SNUH</dc:creator>
  <cp:lastModifiedBy>SNUH</cp:lastModifiedBy>
  <dcterms:created xsi:type="dcterms:W3CDTF">2022-08-12T04:03:26Z</dcterms:created>
  <dcterms:modified xsi:type="dcterms:W3CDTF">2022-08-12T04:04:39Z</dcterms:modified>
</cp:coreProperties>
</file>