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동일가중지수" sheetId="2" r:id="rId5"/>
    <sheet state="visible" name="총리츠" sheetId="3" r:id="rId6"/>
    <sheet state="visible" name="코스피 대비 모멘텀" sheetId="4" r:id="rId7"/>
    <sheet state="visible" name="RSI &amp; MACD &amp; PSY &amp; 모멘텀" sheetId="5" r:id="rId8"/>
    <sheet state="visible" name="종합" sheetId="6" r:id="rId9"/>
  </sheets>
  <definedNames/>
  <calcPr/>
  <extLst>
    <ext uri="GoogleSheetsCustomDataVersion1">
      <go:sheetsCustomData xmlns:go="http://customooxmlschemas.google.com/" r:id="rId10" roundtripDataSignature="AMtx7mjrWUNlxpYHgd0vmY4NIdq8xEJQbQ=="/>
    </ext>
  </extLst>
</workbook>
</file>

<file path=xl/sharedStrings.xml><?xml version="1.0" encoding="utf-8"?>
<sst xmlns="http://schemas.openxmlformats.org/spreadsheetml/2006/main" count="3314" uniqueCount="112">
  <si>
    <t>연월</t>
  </si>
  <si>
    <t>종목명</t>
  </si>
  <si>
    <t>종목코드</t>
  </si>
  <si>
    <t>시장아이디</t>
  </si>
  <si>
    <t>종가</t>
  </si>
  <si>
    <t>최고가(종가)</t>
  </si>
  <si>
    <t>최저가(종가)</t>
  </si>
  <si>
    <t>표준편차</t>
  </si>
  <si>
    <t>첨도</t>
  </si>
  <si>
    <t>공왜도</t>
  </si>
  <si>
    <t>베타</t>
  </si>
  <si>
    <t>Amihud</t>
  </si>
  <si>
    <t>Amivest</t>
  </si>
  <si>
    <t>Zeros</t>
  </si>
  <si>
    <t>거래량_합계</t>
  </si>
  <si>
    <t>거래량_일평균</t>
  </si>
  <si>
    <t>거래대금_합계</t>
  </si>
  <si>
    <t>거래대금_일평균</t>
  </si>
  <si>
    <t>2021/09</t>
  </si>
  <si>
    <t>SK리츠</t>
  </si>
  <si>
    <t>STK</t>
  </si>
  <si>
    <t>-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</si>
  <si>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</si>
  <si>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</si>
  <si>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</si>
  <si>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</si>
  <si>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</si>
  <si>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</si>
  <si>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</si>
  <si>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</si>
  <si>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2020/08</t>
  </si>
  <si>
    <t>제이알글로벌리츠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</si>
  <si>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</si>
  <si>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</si>
  <si>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</si>
  <si>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</si>
  <si>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</si>
  <si>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</si>
  <si>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</si>
  <si>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</si>
  <si>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</si>
  <si>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</si>
  <si>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</si>
  <si>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</si>
  <si>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2019/10</t>
  </si>
  <si>
    <t>롯데리츠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</si>
  <si>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</si>
  <si>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</si>
  <si>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</si>
  <si>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</si>
  <si>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</si>
  <si>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</si>
  <si>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</si>
  <si>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</si>
  <si>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</si>
  <si>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ESR켄달스퀘어리츠</t>
  </si>
  <si>
    <t>NH프라임리츠</t>
  </si>
  <si>
    <t>2019/01</t>
  </si>
  <si>
    <t>에이리츠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</si>
  <si>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</si>
  <si>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</si>
  <si>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</si>
  <si>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</si>
  <si>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</si>
  <si>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</si>
  <si>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</si>
  <si>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</si>
  <si>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이지스밸류리츠</t>
  </si>
  <si>
    <t>미래에셋맵스리츠</t>
  </si>
  <si>
    <t>모두투어리츠</t>
  </si>
  <si>
    <t>마스턴프리미어리츠</t>
  </si>
  <si>
    <t>미래에셋글로벌리츠</t>
  </si>
  <si>
    <t>이지스레지던스리츠</t>
  </si>
  <si>
    <t>신한서부티엔디리츠</t>
  </si>
  <si>
    <t>코람코에너지리츠</t>
  </si>
  <si>
    <t>코람코더원리츠</t>
  </si>
  <si>
    <t>디앤디플랫폼리츠</t>
  </si>
  <si>
    <t>신한알파리츠</t>
  </si>
  <si>
    <t>NH올원리츠</t>
  </si>
  <si>
    <t>케이탑리츠</t>
  </si>
  <si>
    <t>이리츠코크렙</t>
  </si>
  <si>
    <t>종목수</t>
  </si>
  <si>
    <t>총 증감율</t>
  </si>
  <si>
    <t>평균 증감율</t>
  </si>
  <si>
    <t>지수</t>
  </si>
  <si>
    <t>주가</t>
  </si>
  <si>
    <t>코스피</t>
  </si>
  <si>
    <t>리츠지수</t>
  </si>
  <si>
    <t>상대강도</t>
  </si>
  <si>
    <t>지수 대비 초과 수익률</t>
  </si>
  <si>
    <t>R S I(12)</t>
  </si>
  <si>
    <t>단기이평(6)</t>
  </si>
  <si>
    <t>장기이평(12)</t>
  </si>
  <si>
    <t>MACD</t>
  </si>
  <si>
    <t>PSY(12)</t>
  </si>
  <si>
    <t>절대모멘텀</t>
  </si>
  <si>
    <t>2018/01</t>
  </si>
  <si>
    <t>6*0.6+3*0.3+1*0.1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</si>
  <si>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</si>
  <si>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</si>
  <si>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</si>
  <si>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</si>
  <si>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</si>
  <si>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</si>
  <si>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</si>
  <si>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</si>
  <si>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</si>
  <si>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</si>
  <si>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</si>
  <si>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동일가중지수</t>
  </si>
  <si>
    <t>MADC(6,12)</t>
  </si>
  <si>
    <t>모멘텀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</si>
</sst>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Malgun Gothic"/>
    </font>
    <font>
      <color theme="1"/>
      <name val="Calibri"/>
      <scheme val="minor"/>
    </font>
    <font>
      <sz val="11.0"/>
      <color theme="1"/>
      <name val="Malgun Gothic"/>
    </font>
    <font>
      <sz val="10.0"/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2" fillId="2" fontId="3" numFmtId="0" xfId="0" applyAlignment="1" applyBorder="1" applyFill="1" applyFont="1">
      <alignment horizontal="center"/>
    </xf>
    <xf borderId="3" fillId="0" fontId="3" numFmtId="1" xfId="0" applyAlignment="1" applyBorder="1" applyFont="1" applyNumberFormat="1">
      <alignment horizontal="center"/>
    </xf>
    <xf borderId="0" fillId="0" fontId="3" numFmtId="1" xfId="0" applyFont="1" applyNumberFormat="1"/>
    <xf borderId="0" fillId="0" fontId="3" numFmtId="10" xfId="0" applyFont="1" applyNumberFormat="1"/>
    <xf borderId="4" fillId="0" fontId="3" numFmtId="1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3" numFmtId="4" xfId="0" applyAlignment="1" applyBorder="1" applyFont="1" applyNumberFormat="1">
      <alignment horizontal="right" vertical="center"/>
    </xf>
    <xf borderId="1" fillId="0" fontId="3" numFmtId="2" xfId="0" applyBorder="1" applyFont="1" applyNumberFormat="1"/>
    <xf borderId="1" fillId="0" fontId="4" numFmtId="4" xfId="0" applyAlignment="1" applyBorder="1" applyFont="1" applyNumberFormat="1">
      <alignment horizontal="right" vertical="center"/>
    </xf>
    <xf borderId="5" fillId="2" fontId="3" numFmtId="0" xfId="0" applyBorder="1" applyFont="1"/>
    <xf borderId="5" fillId="2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5" numFmtId="3" xfId="0" applyAlignment="1" applyBorder="1" applyFont="1" applyNumberFormat="1">
      <alignment horizontal="right" vertical="center"/>
    </xf>
    <xf borderId="0" fillId="0" fontId="3" numFmtId="2" xfId="0" applyFont="1" applyNumberFormat="1"/>
    <xf borderId="0" fillId="0" fontId="3" numFmtId="9" xfId="0" applyFont="1" applyNumberFormat="1"/>
    <xf borderId="0" fillId="0" fontId="3" numFmtId="1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'코스피 대비 모멘텀'!$I$2:$I$42</c:f>
              <c:numCache/>
            </c:numRef>
          </c:val>
          <c:smooth val="0"/>
        </c:ser>
        <c:axId val="1404532664"/>
        <c:axId val="1094777345"/>
      </c:lineChart>
      <c:catAx>
        <c:axId val="140453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4777345"/>
      </c:catAx>
      <c:valAx>
        <c:axId val="1094777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4532664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600075</xdr:colOff>
      <xdr:row>2</xdr:row>
      <xdr:rowOff>142875</xdr:rowOff>
    </xdr:from>
    <xdr:ext cx="3838575" cy="2867025"/>
    <xdr:graphicFrame>
      <xdr:nvGraphicFramePr>
        <xdr:cNvPr id="8417530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7.25" customHeight="1">
      <c r="A2" s="2" t="s">
        <v>18</v>
      </c>
      <c r="B2" s="2" t="s">
        <v>19</v>
      </c>
      <c r="C2" s="2">
        <v>395400.0</v>
      </c>
      <c r="D2" s="2" t="s">
        <v>20</v>
      </c>
      <c r="E2" s="2">
        <v>5980.0</v>
      </c>
      <c r="F2" s="2">
        <v>6000.0</v>
      </c>
      <c r="G2" s="2">
        <v>5700.0</v>
      </c>
      <c r="H2" s="2">
        <v>2.809152</v>
      </c>
      <c r="I2" s="2">
        <v>4.736254</v>
      </c>
      <c r="J2" s="2" t="s">
        <v>21</v>
      </c>
      <c r="K2" s="2">
        <v>2.303989</v>
      </c>
      <c r="L2" s="2">
        <v>6.7889E-5</v>
      </c>
      <c r="M2" s="2">
        <v>9372027.5002</v>
      </c>
      <c r="N2" s="2">
        <v>0.0</v>
      </c>
      <c r="O2" s="2">
        <v>1.08912837E8</v>
      </c>
      <c r="P2" s="2">
        <v>1.0891284E7</v>
      </c>
      <c r="Q2" s="2">
        <v>6.3964291691E11</v>
      </c>
      <c r="R2" s="2">
        <v>6.3964291691E10</v>
      </c>
    </row>
    <row r="3" ht="17.25" customHeight="1">
      <c r="A3" s="2" t="s">
        <v>22</v>
      </c>
      <c r="B3" s="2" t="s">
        <v>19</v>
      </c>
      <c r="C3" s="2">
        <v>395400.0</v>
      </c>
      <c r="D3" s="2" t="s">
        <v>20</v>
      </c>
      <c r="E3" s="2">
        <v>6410.0</v>
      </c>
      <c r="F3" s="2">
        <v>6610.0</v>
      </c>
      <c r="G3" s="2">
        <v>6010.0</v>
      </c>
      <c r="H3" s="2">
        <v>1.227018</v>
      </c>
      <c r="I3" s="2">
        <v>0.77373</v>
      </c>
      <c r="J3" s="2" t="s">
        <v>21</v>
      </c>
      <c r="K3" s="2">
        <v>0.306322</v>
      </c>
      <c r="L3" s="2">
        <v>2.07475E-4</v>
      </c>
      <c r="M3" s="2">
        <v>1201967.4836</v>
      </c>
      <c r="N3" s="2">
        <v>0.0</v>
      </c>
      <c r="O3" s="2">
        <v>1.7153183E7</v>
      </c>
      <c r="P3" s="2">
        <v>902799.0</v>
      </c>
      <c r="Q3" s="2">
        <v>1.0764701408E11</v>
      </c>
      <c r="R3" s="2">
        <v>5.66563232E9</v>
      </c>
    </row>
    <row r="4" ht="17.25" customHeight="1">
      <c r="A4" s="2" t="s">
        <v>23</v>
      </c>
      <c r="B4" s="2" t="s">
        <v>19</v>
      </c>
      <c r="C4" s="2">
        <v>395400.0</v>
      </c>
      <c r="D4" s="2" t="s">
        <v>20</v>
      </c>
      <c r="E4" s="2">
        <v>5940.0</v>
      </c>
      <c r="F4" s="2">
        <v>6370.0</v>
      </c>
      <c r="G4" s="2">
        <v>5940.0</v>
      </c>
      <c r="H4" s="2">
        <v>0.850733</v>
      </c>
      <c r="I4" s="2">
        <v>-0.21794</v>
      </c>
      <c r="J4" s="2" t="s">
        <v>21</v>
      </c>
      <c r="K4" s="2">
        <v>0.184826</v>
      </c>
      <c r="L4" s="2">
        <v>3.74144E-4</v>
      </c>
      <c r="M4" s="2">
        <v>548139.5435</v>
      </c>
      <c r="N4" s="2">
        <v>4.545455</v>
      </c>
      <c r="O4" s="2">
        <v>7546603.0</v>
      </c>
      <c r="P4" s="2">
        <v>343027.0</v>
      </c>
      <c r="Q4" s="2">
        <v>4.665362866E10</v>
      </c>
      <c r="R4" s="2">
        <v>2.120619485E9</v>
      </c>
    </row>
    <row r="5" ht="17.25" customHeight="1">
      <c r="A5" s="2" t="s">
        <v>24</v>
      </c>
      <c r="B5" s="2" t="s">
        <v>19</v>
      </c>
      <c r="C5" s="2">
        <v>395400.0</v>
      </c>
      <c r="D5" s="2" t="s">
        <v>20</v>
      </c>
      <c r="E5" s="2">
        <v>6160.0</v>
      </c>
      <c r="F5" s="2">
        <v>6310.0</v>
      </c>
      <c r="G5" s="2">
        <v>5870.0</v>
      </c>
      <c r="H5" s="2">
        <v>1.530244</v>
      </c>
      <c r="I5" s="2">
        <v>10.774141</v>
      </c>
      <c r="J5" s="2" t="s">
        <v>21</v>
      </c>
      <c r="K5" s="2">
        <v>-0.850073</v>
      </c>
      <c r="L5" s="2">
        <v>3.95117E-4</v>
      </c>
      <c r="M5" s="2">
        <v>864708.5305</v>
      </c>
      <c r="N5" s="2">
        <v>4.545455</v>
      </c>
      <c r="O5" s="2">
        <v>9618053.0</v>
      </c>
      <c r="P5" s="2">
        <v>437184.0</v>
      </c>
      <c r="Q5" s="2">
        <v>5.851551556E10</v>
      </c>
      <c r="R5" s="2">
        <v>2.659796162E9</v>
      </c>
    </row>
    <row r="6" ht="17.25" customHeight="1">
      <c r="A6" s="2" t="s">
        <v>25</v>
      </c>
      <c r="B6" s="2" t="s">
        <v>19</v>
      </c>
      <c r="C6" s="2">
        <v>395400.0</v>
      </c>
      <c r="D6" s="2" t="s">
        <v>20</v>
      </c>
      <c r="E6" s="2">
        <v>6060.0</v>
      </c>
      <c r="F6" s="2">
        <v>6220.0</v>
      </c>
      <c r="G6" s="2">
        <v>6050.0</v>
      </c>
      <c r="H6" s="2">
        <v>0.534941</v>
      </c>
      <c r="I6" s="2">
        <v>1.214449</v>
      </c>
      <c r="J6" s="2" t="s">
        <v>21</v>
      </c>
      <c r="K6" s="2">
        <v>0.135637</v>
      </c>
      <c r="L6" s="2">
        <v>2.86953E-4</v>
      </c>
      <c r="M6" s="2">
        <v>631024.339</v>
      </c>
      <c r="N6" s="2">
        <v>15.0</v>
      </c>
      <c r="O6" s="2">
        <v>3975650.0</v>
      </c>
      <c r="P6" s="2">
        <v>198783.0</v>
      </c>
      <c r="Q6" s="2">
        <v>2.428521262E10</v>
      </c>
      <c r="R6" s="2">
        <v>1.214260631E9</v>
      </c>
    </row>
    <row r="7" ht="17.25" customHeight="1">
      <c r="A7" s="2" t="s">
        <v>26</v>
      </c>
      <c r="B7" s="2" t="s">
        <v>19</v>
      </c>
      <c r="C7" s="2">
        <v>395400.0</v>
      </c>
      <c r="D7" s="2" t="s">
        <v>20</v>
      </c>
      <c r="E7" s="2">
        <v>6220.0</v>
      </c>
      <c r="F7" s="2">
        <v>6230.0</v>
      </c>
      <c r="G7" s="2">
        <v>6130.0</v>
      </c>
      <c r="H7" s="2">
        <v>0.302632</v>
      </c>
      <c r="I7" s="2">
        <v>7.145787</v>
      </c>
      <c r="J7" s="2" t="s">
        <v>21</v>
      </c>
      <c r="K7" s="2">
        <v>0.087338</v>
      </c>
      <c r="L7" s="2">
        <v>1.83811E-4</v>
      </c>
      <c r="M7" s="2">
        <v>389761.0272</v>
      </c>
      <c r="N7" s="2">
        <v>44.444444</v>
      </c>
      <c r="O7" s="2">
        <v>2751178.0</v>
      </c>
      <c r="P7" s="2">
        <v>152843.0</v>
      </c>
      <c r="Q7" s="2">
        <v>1.697390325E10</v>
      </c>
      <c r="R7" s="2">
        <v>9.42994625E8</v>
      </c>
    </row>
    <row r="8" ht="17.25" customHeight="1">
      <c r="A8" s="2" t="s">
        <v>27</v>
      </c>
      <c r="B8" s="2" t="s">
        <v>19</v>
      </c>
      <c r="C8" s="2">
        <v>395400.0</v>
      </c>
      <c r="D8" s="2" t="s">
        <v>20</v>
      </c>
      <c r="E8" s="2">
        <v>6440.0</v>
      </c>
      <c r="F8" s="2">
        <v>6460.0</v>
      </c>
      <c r="G8" s="2">
        <v>6220.0</v>
      </c>
      <c r="H8" s="2">
        <v>0.728872</v>
      </c>
      <c r="I8" s="2">
        <v>6.239275</v>
      </c>
      <c r="J8" s="2" t="s">
        <v>21</v>
      </c>
      <c r="K8" s="2">
        <v>-9.3E-5</v>
      </c>
      <c r="L8" s="2">
        <v>2.85276E-4</v>
      </c>
      <c r="M8" s="2">
        <v>569517.8292</v>
      </c>
      <c r="N8" s="2">
        <v>23.809524</v>
      </c>
      <c r="O8" s="2">
        <v>6697647.0</v>
      </c>
      <c r="P8" s="2">
        <v>318936.0</v>
      </c>
      <c r="Q8" s="2">
        <v>4.262248329E10</v>
      </c>
      <c r="R8" s="2">
        <v>2.029642061E9</v>
      </c>
    </row>
    <row r="9" ht="17.25" customHeight="1">
      <c r="A9" s="2" t="s">
        <v>28</v>
      </c>
      <c r="B9" s="2" t="s">
        <v>19</v>
      </c>
      <c r="C9" s="2">
        <v>395400.0</v>
      </c>
      <c r="D9" s="2" t="s">
        <v>20</v>
      </c>
      <c r="E9" s="2">
        <v>7180.0</v>
      </c>
      <c r="F9" s="2">
        <v>7190.0</v>
      </c>
      <c r="G9" s="2">
        <v>6400.0</v>
      </c>
      <c r="H9" s="2">
        <v>1.377518</v>
      </c>
      <c r="I9" s="2">
        <v>2.070654</v>
      </c>
      <c r="J9" s="2" t="s">
        <v>21</v>
      </c>
      <c r="K9" s="2">
        <v>-0.247766</v>
      </c>
      <c r="L9" s="2">
        <v>4.29625E-4</v>
      </c>
      <c r="M9" s="2">
        <v>439218.3863</v>
      </c>
      <c r="N9" s="2">
        <v>9.52381</v>
      </c>
      <c r="O9" s="2">
        <v>7839918.0</v>
      </c>
      <c r="P9" s="2">
        <v>373329.0</v>
      </c>
      <c r="Q9" s="2">
        <v>5.301470955E10</v>
      </c>
      <c r="R9" s="2">
        <v>2.524509979E9</v>
      </c>
    </row>
    <row r="10" ht="17.25" customHeight="1">
      <c r="A10" s="2" t="s">
        <v>29</v>
      </c>
      <c r="B10" s="2" t="s">
        <v>19</v>
      </c>
      <c r="C10" s="2">
        <v>395400.0</v>
      </c>
      <c r="D10" s="2" t="s">
        <v>20</v>
      </c>
      <c r="E10" s="2">
        <v>6890.0</v>
      </c>
      <c r="F10" s="2">
        <v>7280.0</v>
      </c>
      <c r="G10" s="2">
        <v>6700.0</v>
      </c>
      <c r="H10" s="2">
        <v>1.427497</v>
      </c>
      <c r="I10" s="2">
        <v>0.005533</v>
      </c>
      <c r="J10" s="2" t="s">
        <v>21</v>
      </c>
      <c r="K10" s="2">
        <v>0.018834</v>
      </c>
      <c r="L10" s="2">
        <v>6.50303E-4</v>
      </c>
      <c r="M10" s="2">
        <v>248565.3075</v>
      </c>
      <c r="N10" s="2">
        <v>4.761905</v>
      </c>
      <c r="O10" s="2">
        <v>5490749.0</v>
      </c>
      <c r="P10" s="2">
        <v>261464.0</v>
      </c>
      <c r="Q10" s="2">
        <v>3.834933962E10</v>
      </c>
      <c r="R10" s="2">
        <v>1.82615903E9</v>
      </c>
    </row>
    <row r="11" ht="17.25" customHeight="1">
      <c r="A11" s="2" t="s">
        <v>30</v>
      </c>
      <c r="B11" s="2" t="s">
        <v>31</v>
      </c>
      <c r="C11" s="2">
        <v>348950.0</v>
      </c>
      <c r="D11" s="2" t="s">
        <v>20</v>
      </c>
      <c r="E11" s="2">
        <v>4900.0</v>
      </c>
      <c r="F11" s="2">
        <v>5010.0</v>
      </c>
      <c r="G11" s="2">
        <v>4825.0</v>
      </c>
      <c r="H11" s="2">
        <v>1.056505</v>
      </c>
      <c r="I11" s="2">
        <v>0.208421</v>
      </c>
      <c r="J11" s="2" t="s">
        <v>21</v>
      </c>
      <c r="K11" s="2">
        <v>0.149769</v>
      </c>
      <c r="L11" s="2">
        <v>3.23938E-4</v>
      </c>
      <c r="M11" s="2">
        <v>1470714.4032</v>
      </c>
      <c r="N11" s="2">
        <v>0.0</v>
      </c>
      <c r="O11" s="2">
        <v>1.3020257E7</v>
      </c>
      <c r="P11" s="2">
        <v>813766.0</v>
      </c>
      <c r="Q11" s="2">
        <v>6.371603278E10</v>
      </c>
      <c r="R11" s="2">
        <v>3.982252049E9</v>
      </c>
    </row>
    <row r="12" ht="17.25" customHeight="1">
      <c r="A12" s="2" t="s">
        <v>32</v>
      </c>
      <c r="B12" s="2" t="s">
        <v>31</v>
      </c>
      <c r="C12" s="2">
        <v>348950.0</v>
      </c>
      <c r="D12" s="2" t="s">
        <v>20</v>
      </c>
      <c r="E12" s="2">
        <v>4990.0</v>
      </c>
      <c r="F12" s="2">
        <v>4990.0</v>
      </c>
      <c r="G12" s="2">
        <v>4860.0</v>
      </c>
      <c r="H12" s="2">
        <v>0.506721</v>
      </c>
      <c r="I12" s="2">
        <v>1.042309</v>
      </c>
      <c r="J12" s="2" t="s">
        <v>21</v>
      </c>
      <c r="K12" s="2">
        <v>-0.013264</v>
      </c>
      <c r="L12" s="2">
        <v>5.40175E-4</v>
      </c>
      <c r="M12" s="2">
        <v>998166.2892</v>
      </c>
      <c r="N12" s="2">
        <v>0.0</v>
      </c>
      <c r="O12" s="2">
        <v>4309453.0</v>
      </c>
      <c r="P12" s="2">
        <v>205212.0</v>
      </c>
      <c r="Q12" s="2">
        <v>2.105319191E10</v>
      </c>
      <c r="R12" s="2">
        <v>1.002532948E9</v>
      </c>
    </row>
    <row r="13" ht="17.25" customHeight="1">
      <c r="A13" s="2" t="s">
        <v>33</v>
      </c>
      <c r="B13" s="2" t="s">
        <v>31</v>
      </c>
      <c r="C13" s="2">
        <v>348950.0</v>
      </c>
      <c r="D13" s="2" t="s">
        <v>20</v>
      </c>
      <c r="E13" s="2">
        <v>5280.0</v>
      </c>
      <c r="F13" s="2">
        <v>5280.0</v>
      </c>
      <c r="G13" s="2">
        <v>5000.0</v>
      </c>
      <c r="H13" s="2">
        <v>0.66701</v>
      </c>
      <c r="I13" s="2">
        <v>2.436999</v>
      </c>
      <c r="J13" s="2" t="s">
        <v>21</v>
      </c>
      <c r="K13" s="2">
        <v>-0.114</v>
      </c>
      <c r="L13" s="2">
        <v>4.57208E-4</v>
      </c>
      <c r="M13" s="2">
        <v>506675.5698</v>
      </c>
      <c r="N13" s="2">
        <v>15.789474</v>
      </c>
      <c r="O13" s="2">
        <v>4440716.0</v>
      </c>
      <c r="P13" s="2">
        <v>233722.0</v>
      </c>
      <c r="Q13" s="2">
        <v>2.2717136145E10</v>
      </c>
      <c r="R13" s="2">
        <v>1.195638744E9</v>
      </c>
    </row>
    <row r="14" ht="17.25" customHeight="1">
      <c r="A14" s="2" t="s">
        <v>34</v>
      </c>
      <c r="B14" s="2" t="s">
        <v>31</v>
      </c>
      <c r="C14" s="2">
        <v>348950.0</v>
      </c>
      <c r="D14" s="2" t="s">
        <v>20</v>
      </c>
      <c r="E14" s="2">
        <v>5130.0</v>
      </c>
      <c r="F14" s="2">
        <v>5280.0</v>
      </c>
      <c r="G14" s="2">
        <v>5090.0</v>
      </c>
      <c r="H14" s="2">
        <v>0.863821</v>
      </c>
      <c r="I14" s="2">
        <v>0.10211</v>
      </c>
      <c r="J14" s="2" t="s">
        <v>21</v>
      </c>
      <c r="K14" s="2">
        <v>0.200693</v>
      </c>
      <c r="L14" s="2">
        <v>4.46346E-4</v>
      </c>
      <c r="M14" s="2">
        <v>615511.7493</v>
      </c>
      <c r="N14" s="2">
        <v>4.761905</v>
      </c>
      <c r="O14" s="2">
        <v>6053680.0</v>
      </c>
      <c r="P14" s="2">
        <v>288270.0</v>
      </c>
      <c r="Q14" s="2">
        <v>3.121224286E10</v>
      </c>
      <c r="R14" s="2">
        <v>1.486297279E9</v>
      </c>
    </row>
    <row r="15" ht="17.25" customHeight="1">
      <c r="A15" s="2" t="s">
        <v>35</v>
      </c>
      <c r="B15" s="2" t="s">
        <v>31</v>
      </c>
      <c r="C15" s="2">
        <v>348950.0</v>
      </c>
      <c r="D15" s="2" t="s">
        <v>20</v>
      </c>
      <c r="E15" s="2">
        <v>5160.0</v>
      </c>
      <c r="F15" s="2">
        <v>5390.0</v>
      </c>
      <c r="G15" s="2">
        <v>5100.0</v>
      </c>
      <c r="H15" s="2">
        <v>0.848012</v>
      </c>
      <c r="I15" s="2">
        <v>0.403109</v>
      </c>
      <c r="J15" s="2" t="s">
        <v>21</v>
      </c>
      <c r="K15" s="2">
        <v>-0.004817</v>
      </c>
      <c r="L15" s="2">
        <v>2.37966E-4</v>
      </c>
      <c r="M15" s="2">
        <v>894947.5421</v>
      </c>
      <c r="N15" s="2">
        <v>19.047619</v>
      </c>
      <c r="O15" s="2">
        <v>1.252263E7</v>
      </c>
      <c r="P15" s="2">
        <v>596316.0</v>
      </c>
      <c r="Q15" s="2">
        <v>6.525360732E10</v>
      </c>
      <c r="R15" s="2">
        <v>3.107314634E9</v>
      </c>
    </row>
    <row r="16" ht="17.25" customHeight="1">
      <c r="A16" s="2" t="s">
        <v>36</v>
      </c>
      <c r="B16" s="2" t="s">
        <v>31</v>
      </c>
      <c r="C16" s="2">
        <v>348950.0</v>
      </c>
      <c r="D16" s="2" t="s">
        <v>20</v>
      </c>
      <c r="E16" s="2">
        <v>5080.0</v>
      </c>
      <c r="F16" s="2">
        <v>5150.0</v>
      </c>
      <c r="G16" s="2">
        <v>5040.0</v>
      </c>
      <c r="H16" s="2">
        <v>0.563156</v>
      </c>
      <c r="I16" s="2">
        <v>9.563117</v>
      </c>
      <c r="J16" s="2" t="s">
        <v>21</v>
      </c>
      <c r="K16" s="2">
        <v>-0.082355</v>
      </c>
      <c r="L16" s="2">
        <v>3.02695E-4</v>
      </c>
      <c r="M16" s="2">
        <v>740894.6012</v>
      </c>
      <c r="N16" s="2">
        <v>15.0</v>
      </c>
      <c r="O16" s="2">
        <v>5172256.0</v>
      </c>
      <c r="P16" s="2">
        <v>258613.0</v>
      </c>
      <c r="Q16" s="2">
        <v>2.6283364685E10</v>
      </c>
      <c r="R16" s="2">
        <v>1.314168234E9</v>
      </c>
    </row>
    <row r="17" ht="17.25" customHeight="1">
      <c r="A17" s="2" t="s">
        <v>37</v>
      </c>
      <c r="B17" s="2" t="s">
        <v>31</v>
      </c>
      <c r="C17" s="2">
        <v>348950.0</v>
      </c>
      <c r="D17" s="2" t="s">
        <v>20</v>
      </c>
      <c r="E17" s="2">
        <v>5180.0</v>
      </c>
      <c r="F17" s="2">
        <v>5200.0</v>
      </c>
      <c r="G17" s="2">
        <v>5100.0</v>
      </c>
      <c r="H17" s="2">
        <v>0.269038</v>
      </c>
      <c r="I17" s="2">
        <v>0.123238</v>
      </c>
      <c r="J17" s="2" t="s">
        <v>21</v>
      </c>
      <c r="K17" s="2">
        <v>0.020834</v>
      </c>
      <c r="L17" s="2">
        <v>2.72831E-4</v>
      </c>
      <c r="M17" s="2">
        <v>368893.4896</v>
      </c>
      <c r="N17" s="2">
        <v>38.888889</v>
      </c>
      <c r="O17" s="2">
        <v>3179472.0</v>
      </c>
      <c r="P17" s="2">
        <v>176637.0</v>
      </c>
      <c r="Q17" s="2">
        <v>1.637800798E10</v>
      </c>
      <c r="R17" s="2">
        <v>9.09889332E8</v>
      </c>
    </row>
    <row r="18" ht="17.25" customHeight="1">
      <c r="A18" s="2" t="s">
        <v>38</v>
      </c>
      <c r="B18" s="2" t="s">
        <v>31</v>
      </c>
      <c r="C18" s="2">
        <v>348950.0</v>
      </c>
      <c r="D18" s="2" t="s">
        <v>20</v>
      </c>
      <c r="E18" s="2">
        <v>5220.0</v>
      </c>
      <c r="F18" s="2">
        <v>5300.0</v>
      </c>
      <c r="G18" s="2">
        <v>5160.0</v>
      </c>
      <c r="H18" s="2">
        <v>0.432627</v>
      </c>
      <c r="I18" s="2">
        <v>1.093551</v>
      </c>
      <c r="J18" s="2" t="s">
        <v>21</v>
      </c>
      <c r="K18" s="2">
        <v>0.05989</v>
      </c>
      <c r="L18" s="2">
        <v>2.64634E-4</v>
      </c>
      <c r="M18" s="2">
        <v>1358752.1886</v>
      </c>
      <c r="N18" s="2">
        <v>18.181818</v>
      </c>
      <c r="O18" s="2">
        <v>1.4168162E7</v>
      </c>
      <c r="P18" s="2">
        <v>644007.0</v>
      </c>
      <c r="Q18" s="2">
        <v>7.338240916E10</v>
      </c>
      <c r="R18" s="2">
        <v>3.335564053E9</v>
      </c>
    </row>
    <row r="19" ht="17.25" customHeight="1">
      <c r="A19" s="2" t="s">
        <v>39</v>
      </c>
      <c r="B19" s="2" t="s">
        <v>31</v>
      </c>
      <c r="C19" s="2">
        <v>348950.0</v>
      </c>
      <c r="D19" s="2" t="s">
        <v>20</v>
      </c>
      <c r="E19" s="2">
        <v>5090.0</v>
      </c>
      <c r="F19" s="2">
        <v>5240.0</v>
      </c>
      <c r="G19" s="2">
        <v>5090.0</v>
      </c>
      <c r="H19" s="2">
        <v>0.339845</v>
      </c>
      <c r="I19" s="2">
        <v>3.008294</v>
      </c>
      <c r="J19" s="2" t="s">
        <v>21</v>
      </c>
      <c r="K19" s="2">
        <v>0.212263</v>
      </c>
      <c r="L19" s="2">
        <v>1.04321E-4</v>
      </c>
      <c r="M19" s="2">
        <v>7780084.3082</v>
      </c>
      <c r="N19" s="2">
        <v>18.181818</v>
      </c>
      <c r="O19" s="2">
        <v>3.6861746E7</v>
      </c>
      <c r="P19" s="2">
        <v>1675534.0</v>
      </c>
      <c r="Q19" s="2">
        <v>1.8656234981E11</v>
      </c>
      <c r="R19" s="2">
        <v>8.48010681E9</v>
      </c>
    </row>
    <row r="20" ht="17.25" customHeight="1">
      <c r="A20" s="2" t="s">
        <v>40</v>
      </c>
      <c r="B20" s="2" t="s">
        <v>31</v>
      </c>
      <c r="C20" s="2">
        <v>348950.0</v>
      </c>
      <c r="D20" s="2" t="s">
        <v>20</v>
      </c>
      <c r="E20" s="2">
        <v>5220.0</v>
      </c>
      <c r="F20" s="2">
        <v>5220.0</v>
      </c>
      <c r="G20" s="2">
        <v>5060.0</v>
      </c>
      <c r="H20" s="2">
        <v>0.339501</v>
      </c>
      <c r="I20" s="2">
        <v>0.732415</v>
      </c>
      <c r="J20" s="2" t="s">
        <v>21</v>
      </c>
      <c r="K20" s="2">
        <v>0.015487</v>
      </c>
      <c r="L20" s="2">
        <v>1.07852E-4</v>
      </c>
      <c r="M20" s="2">
        <v>1185288.4685</v>
      </c>
      <c r="N20" s="2">
        <v>31.578947</v>
      </c>
      <c r="O20" s="2">
        <v>9694961.0</v>
      </c>
      <c r="P20" s="2">
        <v>510261.0</v>
      </c>
      <c r="Q20" s="2">
        <v>4.971798948E10</v>
      </c>
      <c r="R20" s="2">
        <v>2.616736288E9</v>
      </c>
    </row>
    <row r="21" ht="17.25" customHeight="1">
      <c r="A21" s="2" t="s">
        <v>41</v>
      </c>
      <c r="B21" s="2" t="s">
        <v>31</v>
      </c>
      <c r="C21" s="2">
        <v>348950.0</v>
      </c>
      <c r="D21" s="2" t="s">
        <v>20</v>
      </c>
      <c r="E21" s="2">
        <v>5160.0</v>
      </c>
      <c r="F21" s="2">
        <v>5280.0</v>
      </c>
      <c r="G21" s="2">
        <v>5150.0</v>
      </c>
      <c r="H21" s="2">
        <v>0.747297</v>
      </c>
      <c r="I21" s="2">
        <v>5.225475</v>
      </c>
      <c r="J21" s="2" t="s">
        <v>21</v>
      </c>
      <c r="K21" s="2">
        <v>0.114179</v>
      </c>
      <c r="L21" s="2">
        <v>5.7093E-5</v>
      </c>
      <c r="M21" s="2">
        <v>3712545.326</v>
      </c>
      <c r="N21" s="2">
        <v>22.727273</v>
      </c>
      <c r="O21" s="2">
        <v>3.6395878E7</v>
      </c>
      <c r="P21" s="2">
        <v>1654358.0</v>
      </c>
      <c r="Q21" s="2">
        <v>1.8830066837E11</v>
      </c>
      <c r="R21" s="2">
        <v>8.55912129E9</v>
      </c>
    </row>
    <row r="22" ht="17.25" customHeight="1">
      <c r="A22" s="2" t="s">
        <v>42</v>
      </c>
      <c r="B22" s="2" t="s">
        <v>31</v>
      </c>
      <c r="C22" s="2">
        <v>348950.0</v>
      </c>
      <c r="D22" s="2" t="s">
        <v>20</v>
      </c>
      <c r="E22" s="2">
        <v>5310.0</v>
      </c>
      <c r="F22" s="2">
        <v>5310.0</v>
      </c>
      <c r="G22" s="2">
        <v>5200.0</v>
      </c>
      <c r="H22" s="2">
        <v>0.331076</v>
      </c>
      <c r="I22" s="2">
        <v>1.208517</v>
      </c>
      <c r="J22" s="2" t="s">
        <v>21</v>
      </c>
      <c r="K22" s="2">
        <v>-0.044743</v>
      </c>
      <c r="L22" s="2">
        <v>5.645E-5</v>
      </c>
      <c r="M22" s="2">
        <v>1009546.0347</v>
      </c>
      <c r="N22" s="2">
        <v>50.0</v>
      </c>
      <c r="O22" s="2">
        <v>1.2821907E7</v>
      </c>
      <c r="P22" s="2">
        <v>582814.0</v>
      </c>
      <c r="Q22" s="2">
        <v>6.748311501E10</v>
      </c>
      <c r="R22" s="2">
        <v>3.067414319E9</v>
      </c>
    </row>
    <row r="23" ht="17.25" customHeight="1">
      <c r="A23" s="2" t="s">
        <v>43</v>
      </c>
      <c r="B23" s="2" t="s">
        <v>31</v>
      </c>
      <c r="C23" s="2">
        <v>348950.0</v>
      </c>
      <c r="D23" s="2" t="s">
        <v>20</v>
      </c>
      <c r="E23" s="2">
        <v>5290.0</v>
      </c>
      <c r="F23" s="2">
        <v>5300.0</v>
      </c>
      <c r="G23" s="2">
        <v>5250.0</v>
      </c>
      <c r="H23" s="2">
        <v>0.280488</v>
      </c>
      <c r="I23" s="2">
        <v>-0.621613</v>
      </c>
      <c r="J23" s="2" t="s">
        <v>21</v>
      </c>
      <c r="K23" s="2">
        <v>0.051787</v>
      </c>
      <c r="L23" s="2">
        <v>8.5211E-5</v>
      </c>
      <c r="M23" s="2">
        <v>1617490.1105</v>
      </c>
      <c r="N23" s="2">
        <v>28.571429</v>
      </c>
      <c r="O23" s="2">
        <v>1.2614289E7</v>
      </c>
      <c r="P23" s="2">
        <v>600680.0</v>
      </c>
      <c r="Q23" s="2">
        <v>6.626422142E10</v>
      </c>
      <c r="R23" s="2">
        <v>3.155439115E9</v>
      </c>
    </row>
    <row r="24" ht="17.25" customHeight="1">
      <c r="A24" s="2" t="s">
        <v>18</v>
      </c>
      <c r="B24" s="2" t="s">
        <v>31</v>
      </c>
      <c r="C24" s="2">
        <v>348950.0</v>
      </c>
      <c r="D24" s="2" t="s">
        <v>20</v>
      </c>
      <c r="E24" s="2">
        <v>5560.0</v>
      </c>
      <c r="F24" s="2">
        <v>5600.0</v>
      </c>
      <c r="G24" s="2">
        <v>5300.0</v>
      </c>
      <c r="H24" s="2">
        <v>0.547734</v>
      </c>
      <c r="I24" s="2">
        <v>-0.817345</v>
      </c>
      <c r="J24" s="2" t="s">
        <v>21</v>
      </c>
      <c r="K24" s="2">
        <v>0.384228</v>
      </c>
      <c r="L24" s="2">
        <v>7.5045E-5</v>
      </c>
      <c r="M24" s="2">
        <v>1954221.13</v>
      </c>
      <c r="N24" s="2">
        <v>21.052632</v>
      </c>
      <c r="O24" s="2">
        <v>2.2412204E7</v>
      </c>
      <c r="P24" s="2">
        <v>1179590.0</v>
      </c>
      <c r="Q24" s="2">
        <v>1.2082630023E11</v>
      </c>
      <c r="R24" s="2">
        <v>6.359278959E9</v>
      </c>
    </row>
    <row r="25" ht="17.25" customHeight="1">
      <c r="A25" s="2" t="s">
        <v>22</v>
      </c>
      <c r="B25" s="2" t="s">
        <v>31</v>
      </c>
      <c r="C25" s="2">
        <v>348950.0</v>
      </c>
      <c r="D25" s="2" t="s">
        <v>20</v>
      </c>
      <c r="E25" s="2">
        <v>5570.0</v>
      </c>
      <c r="F25" s="2">
        <v>5570.0</v>
      </c>
      <c r="G25" s="2">
        <v>5420.0</v>
      </c>
      <c r="H25" s="2">
        <v>0.545059</v>
      </c>
      <c r="I25" s="2">
        <v>0.892694</v>
      </c>
      <c r="J25" s="2" t="s">
        <v>21</v>
      </c>
      <c r="K25" s="2">
        <v>0.139198</v>
      </c>
      <c r="L25" s="2">
        <v>1.06602E-4</v>
      </c>
      <c r="M25" s="2">
        <v>1679120.6002</v>
      </c>
      <c r="N25" s="2">
        <v>10.526316</v>
      </c>
      <c r="O25" s="2">
        <v>1.2634501E7</v>
      </c>
      <c r="P25" s="2">
        <v>664974.0</v>
      </c>
      <c r="Q25" s="2">
        <v>6.908028991E10</v>
      </c>
      <c r="R25" s="2">
        <v>3.635804732E9</v>
      </c>
    </row>
    <row r="26" ht="17.25" customHeight="1">
      <c r="A26" s="2" t="s">
        <v>23</v>
      </c>
      <c r="B26" s="2" t="s">
        <v>31</v>
      </c>
      <c r="C26" s="2">
        <v>348950.0</v>
      </c>
      <c r="D26" s="2" t="s">
        <v>20</v>
      </c>
      <c r="E26" s="2">
        <v>5310.0</v>
      </c>
      <c r="F26" s="2">
        <v>5520.0</v>
      </c>
      <c r="G26" s="2">
        <v>5310.0</v>
      </c>
      <c r="H26" s="2">
        <v>0.361214</v>
      </c>
      <c r="I26" s="2">
        <v>3.160559</v>
      </c>
      <c r="J26" s="2" t="s">
        <v>21</v>
      </c>
      <c r="K26" s="2">
        <v>0.140363</v>
      </c>
      <c r="L26" s="2">
        <v>8.3211E-5</v>
      </c>
      <c r="M26" s="2">
        <v>1414064.8215</v>
      </c>
      <c r="N26" s="2">
        <v>27.272727</v>
      </c>
      <c r="O26" s="2">
        <v>1.3257178E7</v>
      </c>
      <c r="P26" s="2">
        <v>602599.0</v>
      </c>
      <c r="Q26" s="2">
        <v>7.172216553E10</v>
      </c>
      <c r="R26" s="2">
        <v>3.260098433E9</v>
      </c>
    </row>
    <row r="27" ht="17.25" customHeight="1">
      <c r="A27" s="2" t="s">
        <v>24</v>
      </c>
      <c r="B27" s="2" t="s">
        <v>31</v>
      </c>
      <c r="C27" s="2">
        <v>348950.0</v>
      </c>
      <c r="D27" s="2" t="s">
        <v>20</v>
      </c>
      <c r="E27" s="2">
        <v>5330.0</v>
      </c>
      <c r="F27" s="2">
        <v>5490.0</v>
      </c>
      <c r="G27" s="2">
        <v>5330.0</v>
      </c>
      <c r="H27" s="2">
        <v>0.731793</v>
      </c>
      <c r="I27" s="2">
        <v>13.154474</v>
      </c>
      <c r="J27" s="2" t="s">
        <v>21</v>
      </c>
      <c r="K27" s="2">
        <v>0.365818</v>
      </c>
      <c r="L27" s="2">
        <v>9.7277E-5</v>
      </c>
      <c r="M27" s="2">
        <v>2012546.9337</v>
      </c>
      <c r="N27" s="2">
        <v>13.636364</v>
      </c>
      <c r="O27" s="2">
        <v>1.5947628E7</v>
      </c>
      <c r="P27" s="2">
        <v>724892.0</v>
      </c>
      <c r="Q27" s="2">
        <v>8.577960891E10</v>
      </c>
      <c r="R27" s="2">
        <v>3.899073132E9</v>
      </c>
    </row>
    <row r="28" ht="17.25" customHeight="1">
      <c r="A28" s="2" t="s">
        <v>25</v>
      </c>
      <c r="B28" s="2" t="s">
        <v>31</v>
      </c>
      <c r="C28" s="2">
        <v>348950.0</v>
      </c>
      <c r="D28" s="2" t="s">
        <v>20</v>
      </c>
      <c r="E28" s="2">
        <v>5230.0</v>
      </c>
      <c r="F28" s="2">
        <v>5390.0</v>
      </c>
      <c r="G28" s="2">
        <v>5190.0</v>
      </c>
      <c r="H28" s="2">
        <v>0.590625</v>
      </c>
      <c r="I28" s="2">
        <v>-0.079105</v>
      </c>
      <c r="J28" s="2" t="s">
        <v>21</v>
      </c>
      <c r="K28" s="2">
        <v>0.292321</v>
      </c>
      <c r="L28" s="2">
        <v>1.70935E-4</v>
      </c>
      <c r="M28" s="2">
        <v>1466000.9435</v>
      </c>
      <c r="N28" s="2">
        <v>5.0</v>
      </c>
      <c r="O28" s="2">
        <v>1.093752E7</v>
      </c>
      <c r="P28" s="2">
        <v>546876.0</v>
      </c>
      <c r="Q28" s="2">
        <v>5.796673682E10</v>
      </c>
      <c r="R28" s="2">
        <v>2.898336841E9</v>
      </c>
    </row>
    <row r="29" ht="17.25" customHeight="1">
      <c r="A29" s="2" t="s">
        <v>26</v>
      </c>
      <c r="B29" s="2" t="s">
        <v>31</v>
      </c>
      <c r="C29" s="2">
        <v>348950.0</v>
      </c>
      <c r="D29" s="2" t="s">
        <v>20</v>
      </c>
      <c r="E29" s="2">
        <v>5370.0</v>
      </c>
      <c r="F29" s="2">
        <v>5390.0</v>
      </c>
      <c r="G29" s="2">
        <v>5250.0</v>
      </c>
      <c r="H29" s="2">
        <v>0.483778</v>
      </c>
      <c r="I29" s="2">
        <v>-0.800945</v>
      </c>
      <c r="J29" s="2" t="s">
        <v>21</v>
      </c>
      <c r="K29" s="2">
        <v>0.311511</v>
      </c>
      <c r="L29" s="2">
        <v>1.94447E-4</v>
      </c>
      <c r="M29" s="2">
        <v>1022987.0029</v>
      </c>
      <c r="N29" s="2">
        <v>5.555556</v>
      </c>
      <c r="O29" s="2">
        <v>7570803.0</v>
      </c>
      <c r="P29" s="2">
        <v>420600.0</v>
      </c>
      <c r="Q29" s="2">
        <v>4.030109156E10</v>
      </c>
      <c r="R29" s="2">
        <v>2.238949531E9</v>
      </c>
    </row>
    <row r="30" ht="17.25" customHeight="1">
      <c r="A30" s="2" t="s">
        <v>27</v>
      </c>
      <c r="B30" s="2" t="s">
        <v>31</v>
      </c>
      <c r="C30" s="2">
        <v>348950.0</v>
      </c>
      <c r="D30" s="2" t="s">
        <v>20</v>
      </c>
      <c r="E30" s="2">
        <v>5570.0</v>
      </c>
      <c r="F30" s="2">
        <v>5570.0</v>
      </c>
      <c r="G30" s="2">
        <v>5350.0</v>
      </c>
      <c r="H30" s="2">
        <v>0.364937</v>
      </c>
      <c r="I30" s="2">
        <v>-0.166813</v>
      </c>
      <c r="J30" s="2" t="s">
        <v>21</v>
      </c>
      <c r="K30" s="2">
        <v>0.029679</v>
      </c>
      <c r="L30" s="2">
        <v>1.05724E-4</v>
      </c>
      <c r="M30" s="2">
        <v>1788476.125</v>
      </c>
      <c r="N30" s="2">
        <v>9.52381</v>
      </c>
      <c r="O30" s="2">
        <v>1.1229581E7</v>
      </c>
      <c r="P30" s="2">
        <v>534742.0</v>
      </c>
      <c r="Q30" s="2">
        <v>6.074122061E10</v>
      </c>
      <c r="R30" s="2">
        <v>2.892439077E9</v>
      </c>
    </row>
    <row r="31" ht="17.25" customHeight="1">
      <c r="A31" s="2" t="s">
        <v>28</v>
      </c>
      <c r="B31" s="2" t="s">
        <v>31</v>
      </c>
      <c r="C31" s="2">
        <v>348950.0</v>
      </c>
      <c r="D31" s="2" t="s">
        <v>20</v>
      </c>
      <c r="E31" s="2">
        <v>5880.0</v>
      </c>
      <c r="F31" s="2">
        <v>6020.0</v>
      </c>
      <c r="G31" s="2">
        <v>5530.0</v>
      </c>
      <c r="H31" s="2">
        <v>1.336242</v>
      </c>
      <c r="I31" s="2">
        <v>6.188967</v>
      </c>
      <c r="J31" s="2" t="s">
        <v>21</v>
      </c>
      <c r="K31" s="2">
        <v>-0.112548</v>
      </c>
      <c r="L31" s="2">
        <v>1.49658E-4</v>
      </c>
      <c r="M31" s="2">
        <v>2483539.0443</v>
      </c>
      <c r="N31" s="2">
        <v>0.0</v>
      </c>
      <c r="O31" s="2">
        <v>1.9059954E7</v>
      </c>
      <c r="P31" s="2">
        <v>907617.0</v>
      </c>
      <c r="Q31" s="2">
        <v>1.0991986448E11</v>
      </c>
      <c r="R31" s="2">
        <v>5.234279261E9</v>
      </c>
    </row>
    <row r="32" ht="17.25" customHeight="1">
      <c r="A32" s="2" t="s">
        <v>29</v>
      </c>
      <c r="B32" s="2" t="s">
        <v>31</v>
      </c>
      <c r="C32" s="2">
        <v>348950.0</v>
      </c>
      <c r="D32" s="2" t="s">
        <v>20</v>
      </c>
      <c r="E32" s="2">
        <v>5650.0</v>
      </c>
      <c r="F32" s="2">
        <v>5890.0</v>
      </c>
      <c r="G32" s="2">
        <v>5540.0</v>
      </c>
      <c r="H32" s="2">
        <v>0.907043</v>
      </c>
      <c r="I32" s="2">
        <v>-0.642167</v>
      </c>
      <c r="J32" s="2" t="s">
        <v>21</v>
      </c>
      <c r="K32" s="2">
        <v>0.343578</v>
      </c>
      <c r="L32" s="2">
        <v>2.39466E-4</v>
      </c>
      <c r="M32" s="2">
        <v>918276.0533</v>
      </c>
      <c r="N32" s="2">
        <v>14.285714</v>
      </c>
      <c r="O32" s="2">
        <v>1.1290156E7</v>
      </c>
      <c r="P32" s="2">
        <v>537626.0</v>
      </c>
      <c r="Q32" s="2">
        <v>6.383326311E10</v>
      </c>
      <c r="R32" s="2">
        <v>3.039679196E9</v>
      </c>
    </row>
    <row r="33" ht="17.25" customHeight="1">
      <c r="A33" s="2" t="s">
        <v>44</v>
      </c>
      <c r="B33" s="2" t="s">
        <v>45</v>
      </c>
      <c r="C33" s="2">
        <v>330590.0</v>
      </c>
      <c r="D33" s="2" t="s">
        <v>20</v>
      </c>
      <c r="E33" s="2">
        <v>6500.0</v>
      </c>
      <c r="F33" s="2">
        <v>6500.0</v>
      </c>
      <c r="G33" s="2">
        <v>6500.0</v>
      </c>
      <c r="H33" s="2">
        <v>21.213203</v>
      </c>
      <c r="I33" s="2">
        <v>0.0</v>
      </c>
      <c r="J33" s="2" t="s">
        <v>21</v>
      </c>
      <c r="K33" s="2">
        <v>-40.117604</v>
      </c>
      <c r="L33" s="2">
        <v>5.2296E-5</v>
      </c>
      <c r="M33" s="2">
        <v>773403.9167</v>
      </c>
      <c r="N33" s="2">
        <v>50.0</v>
      </c>
      <c r="O33" s="2">
        <v>8.4812814E7</v>
      </c>
      <c r="P33" s="2">
        <v>4.2406407E7</v>
      </c>
      <c r="Q33" s="2">
        <v>5.4693192574E11</v>
      </c>
      <c r="R33" s="2">
        <v>2.7346596287E11</v>
      </c>
    </row>
    <row r="34" ht="17.25" customHeight="1">
      <c r="A34" s="2" t="s">
        <v>46</v>
      </c>
      <c r="B34" s="2" t="s">
        <v>45</v>
      </c>
      <c r="C34" s="2">
        <v>330590.0</v>
      </c>
      <c r="D34" s="2" t="s">
        <v>20</v>
      </c>
      <c r="E34" s="2">
        <v>6500.0</v>
      </c>
      <c r="F34" s="2">
        <v>6690.0</v>
      </c>
      <c r="G34" s="2">
        <v>6360.0</v>
      </c>
      <c r="H34" s="2">
        <v>1.287538</v>
      </c>
      <c r="I34" s="2">
        <v>2.83128</v>
      </c>
      <c r="J34" s="2" t="s">
        <v>21</v>
      </c>
      <c r="K34" s="2">
        <v>0.07909</v>
      </c>
      <c r="L34" s="2">
        <v>7.8913E-5</v>
      </c>
      <c r="M34" s="2">
        <v>2231725.4106</v>
      </c>
      <c r="N34" s="2">
        <v>23.809524</v>
      </c>
      <c r="O34" s="2">
        <v>4.0610746E7</v>
      </c>
      <c r="P34" s="2">
        <v>1933845.0</v>
      </c>
      <c r="Q34" s="2">
        <v>2.6380955679E11</v>
      </c>
      <c r="R34" s="2">
        <v>1.2562359847E10</v>
      </c>
    </row>
    <row r="35" ht="17.25" customHeight="1">
      <c r="A35" s="2" t="s">
        <v>47</v>
      </c>
      <c r="B35" s="2" t="s">
        <v>45</v>
      </c>
      <c r="C35" s="2">
        <v>330590.0</v>
      </c>
      <c r="D35" s="2" t="s">
        <v>20</v>
      </c>
      <c r="E35" s="2">
        <v>6160.0</v>
      </c>
      <c r="F35" s="2">
        <v>6410.0</v>
      </c>
      <c r="G35" s="2">
        <v>6160.0</v>
      </c>
      <c r="H35" s="2">
        <v>1.115045</v>
      </c>
      <c r="I35" s="2">
        <v>1.399024</v>
      </c>
      <c r="J35" s="2" t="s">
        <v>21</v>
      </c>
      <c r="K35" s="2">
        <v>-0.393299</v>
      </c>
      <c r="L35" s="2">
        <v>1.52099E-4</v>
      </c>
      <c r="M35" s="2">
        <v>1780781.4757</v>
      </c>
      <c r="N35" s="2">
        <v>10.0</v>
      </c>
      <c r="O35" s="2">
        <v>1.891647E7</v>
      </c>
      <c r="P35" s="2">
        <v>945824.0</v>
      </c>
      <c r="Q35" s="2">
        <v>1.1899772305E11</v>
      </c>
      <c r="R35" s="2">
        <v>5.949886153E9</v>
      </c>
    </row>
    <row r="36" ht="17.25" customHeight="1">
      <c r="A36" s="2" t="s">
        <v>48</v>
      </c>
      <c r="B36" s="2" t="s">
        <v>45</v>
      </c>
      <c r="C36" s="2">
        <v>330590.0</v>
      </c>
      <c r="D36" s="2" t="s">
        <v>20</v>
      </c>
      <c r="E36" s="2">
        <v>5630.0</v>
      </c>
      <c r="F36" s="2">
        <v>6130.0</v>
      </c>
      <c r="G36" s="2">
        <v>5390.0</v>
      </c>
      <c r="H36" s="2">
        <v>1.493715</v>
      </c>
      <c r="I36" s="2">
        <v>1.152719</v>
      </c>
      <c r="J36" s="2" t="s">
        <v>21</v>
      </c>
      <c r="K36" s="2">
        <v>0.125572</v>
      </c>
      <c r="L36" s="2">
        <v>2.59763E-4</v>
      </c>
      <c r="M36" s="2">
        <v>923823.8867</v>
      </c>
      <c r="N36" s="2">
        <v>10.0</v>
      </c>
      <c r="O36" s="2">
        <v>1.7588062E7</v>
      </c>
      <c r="P36" s="2">
        <v>879403.0</v>
      </c>
      <c r="Q36" s="2">
        <v>1.005502292E11</v>
      </c>
      <c r="R36" s="2">
        <v>5.02751146E9</v>
      </c>
    </row>
    <row r="37" ht="17.25" customHeight="1">
      <c r="A37" s="2" t="s">
        <v>49</v>
      </c>
      <c r="B37" s="2" t="s">
        <v>45</v>
      </c>
      <c r="C37" s="2">
        <v>330590.0</v>
      </c>
      <c r="D37" s="2" t="s">
        <v>20</v>
      </c>
      <c r="E37" s="2">
        <v>5090.0</v>
      </c>
      <c r="F37" s="2">
        <v>5760.0</v>
      </c>
      <c r="G37" s="2">
        <v>5090.0</v>
      </c>
      <c r="H37" s="2">
        <v>1.355347</v>
      </c>
      <c r="I37" s="2">
        <v>3.248858</v>
      </c>
      <c r="J37" s="2" t="s">
        <v>21</v>
      </c>
      <c r="K37" s="2">
        <v>0.525994</v>
      </c>
      <c r="L37" s="2">
        <v>2.33194E-4</v>
      </c>
      <c r="M37" s="2">
        <v>1022506.0591</v>
      </c>
      <c r="N37" s="2">
        <v>10.0</v>
      </c>
      <c r="O37" s="2">
        <v>1.2684534E7</v>
      </c>
      <c r="P37" s="2">
        <v>634227.0</v>
      </c>
      <c r="Q37" s="2">
        <v>6.971922932E10</v>
      </c>
      <c r="R37" s="2">
        <v>3.485961466E9</v>
      </c>
    </row>
    <row r="38" ht="17.25" customHeight="1">
      <c r="A38" s="2" t="s">
        <v>50</v>
      </c>
      <c r="B38" s="2" t="s">
        <v>45</v>
      </c>
      <c r="C38" s="2">
        <v>330590.0</v>
      </c>
      <c r="D38" s="2" t="s">
        <v>20</v>
      </c>
      <c r="E38" s="2">
        <v>5070.0</v>
      </c>
      <c r="F38" s="2">
        <v>5420.0</v>
      </c>
      <c r="G38" s="2">
        <v>4475.0</v>
      </c>
      <c r="H38" s="2">
        <v>2.769584</v>
      </c>
      <c r="I38" s="2">
        <v>0.356392</v>
      </c>
      <c r="J38" s="2" t="s">
        <v>21</v>
      </c>
      <c r="K38" s="2">
        <v>0.416573</v>
      </c>
      <c r="L38" s="2">
        <v>6.00668E-4</v>
      </c>
      <c r="M38" s="2">
        <v>777763.8877</v>
      </c>
      <c r="N38" s="2">
        <v>4.545455</v>
      </c>
      <c r="O38" s="2">
        <v>1.5329691E7</v>
      </c>
      <c r="P38" s="2">
        <v>696804.0</v>
      </c>
      <c r="Q38" s="2">
        <v>7.5612793365E10</v>
      </c>
      <c r="R38" s="2">
        <v>3.436945153E9</v>
      </c>
    </row>
    <row r="39" ht="17.25" customHeight="1">
      <c r="A39" s="2" t="s">
        <v>51</v>
      </c>
      <c r="B39" s="2" t="s">
        <v>45</v>
      </c>
      <c r="C39" s="2">
        <v>330590.0</v>
      </c>
      <c r="D39" s="2" t="s">
        <v>20</v>
      </c>
      <c r="E39" s="2">
        <v>5300.0</v>
      </c>
      <c r="F39" s="2">
        <v>5370.0</v>
      </c>
      <c r="G39" s="2">
        <v>4915.0</v>
      </c>
      <c r="H39" s="2">
        <v>1.586639</v>
      </c>
      <c r="I39" s="2">
        <v>0.848586</v>
      </c>
      <c r="J39" s="2" t="s">
        <v>21</v>
      </c>
      <c r="K39" s="2">
        <v>0.382487</v>
      </c>
      <c r="L39" s="2">
        <v>3.73513E-4</v>
      </c>
      <c r="M39" s="2">
        <v>932714.1237</v>
      </c>
      <c r="N39" s="2">
        <v>5.0</v>
      </c>
      <c r="O39" s="2">
        <v>1.0516718E7</v>
      </c>
      <c r="P39" s="2">
        <v>525836.0</v>
      </c>
      <c r="Q39" s="2">
        <v>5.418518918E10</v>
      </c>
      <c r="R39" s="2">
        <v>2.709259459E9</v>
      </c>
    </row>
    <row r="40" ht="17.25" customHeight="1">
      <c r="A40" s="2" t="s">
        <v>52</v>
      </c>
      <c r="B40" s="2" t="s">
        <v>45</v>
      </c>
      <c r="C40" s="2">
        <v>330590.0</v>
      </c>
      <c r="D40" s="2" t="s">
        <v>20</v>
      </c>
      <c r="E40" s="2">
        <v>5900.0</v>
      </c>
      <c r="F40" s="2">
        <v>5900.0</v>
      </c>
      <c r="G40" s="2">
        <v>5120.0</v>
      </c>
      <c r="H40" s="2">
        <v>1.702954</v>
      </c>
      <c r="I40" s="2">
        <v>0.226996</v>
      </c>
      <c r="J40" s="2" t="s">
        <v>21</v>
      </c>
      <c r="K40" s="2">
        <v>1.049834</v>
      </c>
      <c r="L40" s="2">
        <v>5.38824E-4</v>
      </c>
      <c r="M40" s="2">
        <v>948755.5692</v>
      </c>
      <c r="N40" s="2">
        <v>5.263158</v>
      </c>
      <c r="O40" s="2">
        <v>1.2957605E7</v>
      </c>
      <c r="P40" s="2">
        <v>681979.0</v>
      </c>
      <c r="Q40" s="2">
        <v>7.15267509E10</v>
      </c>
      <c r="R40" s="2">
        <v>3.764565837E9</v>
      </c>
    </row>
    <row r="41" ht="17.25" customHeight="1">
      <c r="A41" s="2" t="s">
        <v>53</v>
      </c>
      <c r="B41" s="2" t="s">
        <v>45</v>
      </c>
      <c r="C41" s="2">
        <v>330590.0</v>
      </c>
      <c r="D41" s="2" t="s">
        <v>20</v>
      </c>
      <c r="E41" s="2">
        <v>5510.0</v>
      </c>
      <c r="F41" s="2">
        <v>5920.0</v>
      </c>
      <c r="G41" s="2">
        <v>5510.0</v>
      </c>
      <c r="H41" s="2">
        <v>1.338214</v>
      </c>
      <c r="I41" s="2">
        <v>-0.62323</v>
      </c>
      <c r="J41" s="2" t="s">
        <v>21</v>
      </c>
      <c r="K41" s="2">
        <v>0.412292</v>
      </c>
      <c r="L41" s="2">
        <v>3.67348E-4</v>
      </c>
      <c r="M41" s="2">
        <v>1425415.0536</v>
      </c>
      <c r="N41" s="2">
        <v>4.545455</v>
      </c>
      <c r="O41" s="2">
        <v>1.4316508E7</v>
      </c>
      <c r="P41" s="2">
        <v>650750.0</v>
      </c>
      <c r="Q41" s="2">
        <v>8.22263772E10</v>
      </c>
      <c r="R41" s="2">
        <v>3.7375626E9</v>
      </c>
    </row>
    <row r="42" ht="17.25" customHeight="1">
      <c r="A42" s="2" t="s">
        <v>54</v>
      </c>
      <c r="B42" s="2" t="s">
        <v>45</v>
      </c>
      <c r="C42" s="2">
        <v>330590.0</v>
      </c>
      <c r="D42" s="2" t="s">
        <v>20</v>
      </c>
      <c r="E42" s="2">
        <v>5180.0</v>
      </c>
      <c r="F42" s="2">
        <v>5510.0</v>
      </c>
      <c r="G42" s="2">
        <v>5100.0</v>
      </c>
      <c r="H42" s="2">
        <v>0.807683</v>
      </c>
      <c r="I42" s="2">
        <v>0.609885</v>
      </c>
      <c r="J42" s="2" t="s">
        <v>21</v>
      </c>
      <c r="K42" s="2">
        <v>-0.060154</v>
      </c>
      <c r="L42" s="2">
        <v>3.5601E-4</v>
      </c>
      <c r="M42" s="2">
        <v>587075.7528</v>
      </c>
      <c r="N42" s="2">
        <v>13.043478</v>
      </c>
      <c r="O42" s="2">
        <v>7469149.0</v>
      </c>
      <c r="P42" s="2">
        <v>324746.0</v>
      </c>
      <c r="Q42" s="2">
        <v>3.914387554E10</v>
      </c>
      <c r="R42" s="2">
        <v>1.701907632E9</v>
      </c>
    </row>
    <row r="43" ht="17.25" customHeight="1">
      <c r="A43" s="2" t="s">
        <v>30</v>
      </c>
      <c r="B43" s="2" t="s">
        <v>45</v>
      </c>
      <c r="C43" s="2">
        <v>330590.0</v>
      </c>
      <c r="D43" s="2" t="s">
        <v>20</v>
      </c>
      <c r="E43" s="2">
        <v>5080.0</v>
      </c>
      <c r="F43" s="2">
        <v>5240.0</v>
      </c>
      <c r="G43" s="2">
        <v>5050.0</v>
      </c>
      <c r="H43" s="2">
        <v>0.882573</v>
      </c>
      <c r="I43" s="2">
        <v>1.722817</v>
      </c>
      <c r="J43" s="2" t="s">
        <v>21</v>
      </c>
      <c r="K43" s="2">
        <v>0.267975</v>
      </c>
      <c r="L43" s="2">
        <v>3.67142E-4</v>
      </c>
      <c r="M43" s="2">
        <v>374484.3831</v>
      </c>
      <c r="N43" s="2">
        <v>25.0</v>
      </c>
      <c r="O43" s="2">
        <v>6367630.0</v>
      </c>
      <c r="P43" s="2">
        <v>318382.0</v>
      </c>
      <c r="Q43" s="2">
        <v>3.262220432E10</v>
      </c>
      <c r="R43" s="2">
        <v>1.631110216E9</v>
      </c>
    </row>
    <row r="44" ht="17.25" customHeight="1">
      <c r="A44" s="2" t="s">
        <v>32</v>
      </c>
      <c r="B44" s="2" t="s">
        <v>45</v>
      </c>
      <c r="C44" s="2">
        <v>330590.0</v>
      </c>
      <c r="D44" s="2" t="s">
        <v>20</v>
      </c>
      <c r="E44" s="2">
        <v>5180.0</v>
      </c>
      <c r="F44" s="2">
        <v>5210.0</v>
      </c>
      <c r="G44" s="2">
        <v>5070.0</v>
      </c>
      <c r="H44" s="2">
        <v>0.538787</v>
      </c>
      <c r="I44" s="2">
        <v>1.259103</v>
      </c>
      <c r="J44" s="2" t="s">
        <v>21</v>
      </c>
      <c r="K44" s="2">
        <v>0.17632</v>
      </c>
      <c r="L44" s="2">
        <v>3.75456E-4</v>
      </c>
      <c r="M44" s="2">
        <v>398240.2571</v>
      </c>
      <c r="N44" s="2">
        <v>28.571429</v>
      </c>
      <c r="O44" s="2">
        <v>4354957.0</v>
      </c>
      <c r="P44" s="2">
        <v>207379.0</v>
      </c>
      <c r="Q44" s="2">
        <v>2.227119415E10</v>
      </c>
      <c r="R44" s="2">
        <v>1.060533055E9</v>
      </c>
    </row>
    <row r="45" ht="17.25" customHeight="1">
      <c r="A45" s="2" t="s">
        <v>33</v>
      </c>
      <c r="B45" s="2" t="s">
        <v>45</v>
      </c>
      <c r="C45" s="2">
        <v>330590.0</v>
      </c>
      <c r="D45" s="2" t="s">
        <v>20</v>
      </c>
      <c r="E45" s="2">
        <v>5400.0</v>
      </c>
      <c r="F45" s="2">
        <v>5450.0</v>
      </c>
      <c r="G45" s="2">
        <v>5160.0</v>
      </c>
      <c r="H45" s="2">
        <v>0.653288</v>
      </c>
      <c r="I45" s="2">
        <v>0.495116</v>
      </c>
      <c r="J45" s="2" t="s">
        <v>21</v>
      </c>
      <c r="K45" s="2">
        <v>-0.259173</v>
      </c>
      <c r="L45" s="2">
        <v>3.54409E-4</v>
      </c>
      <c r="M45" s="2">
        <v>520363.4412</v>
      </c>
      <c r="N45" s="2">
        <v>15.789474</v>
      </c>
      <c r="O45" s="2">
        <v>5026189.0</v>
      </c>
      <c r="P45" s="2">
        <v>264536.0</v>
      </c>
      <c r="Q45" s="2">
        <v>2.667736347E10</v>
      </c>
      <c r="R45" s="2">
        <v>1.404071762E9</v>
      </c>
    </row>
    <row r="46" ht="17.25" customHeight="1">
      <c r="A46" s="2" t="s">
        <v>34</v>
      </c>
      <c r="B46" s="2" t="s">
        <v>45</v>
      </c>
      <c r="C46" s="2">
        <v>330590.0</v>
      </c>
      <c r="D46" s="2" t="s">
        <v>20</v>
      </c>
      <c r="E46" s="2">
        <v>5350.0</v>
      </c>
      <c r="F46" s="2">
        <v>5570.0</v>
      </c>
      <c r="G46" s="2">
        <v>5350.0</v>
      </c>
      <c r="H46" s="2">
        <v>0.881636</v>
      </c>
      <c r="I46" s="2">
        <v>-0.627254</v>
      </c>
      <c r="J46" s="2" t="s">
        <v>21</v>
      </c>
      <c r="K46" s="2">
        <v>-0.064883</v>
      </c>
      <c r="L46" s="2">
        <v>4.44585E-4</v>
      </c>
      <c r="M46" s="2">
        <v>523157.7254</v>
      </c>
      <c r="N46" s="2">
        <v>9.52381</v>
      </c>
      <c r="O46" s="2">
        <v>6219816.0</v>
      </c>
      <c r="P46" s="2">
        <v>296182.0</v>
      </c>
      <c r="Q46" s="2">
        <v>3.38636191E10</v>
      </c>
      <c r="R46" s="2">
        <v>1.61255329E9</v>
      </c>
    </row>
    <row r="47" ht="17.25" customHeight="1">
      <c r="A47" s="2" t="s">
        <v>35</v>
      </c>
      <c r="B47" s="2" t="s">
        <v>45</v>
      </c>
      <c r="C47" s="2">
        <v>330590.0</v>
      </c>
      <c r="D47" s="2" t="s">
        <v>20</v>
      </c>
      <c r="E47" s="2">
        <v>5350.0</v>
      </c>
      <c r="F47" s="2">
        <v>5520.0</v>
      </c>
      <c r="G47" s="2">
        <v>5230.0</v>
      </c>
      <c r="H47" s="2">
        <v>1.046538</v>
      </c>
      <c r="I47" s="2">
        <v>1.14823</v>
      </c>
      <c r="J47" s="2" t="s">
        <v>21</v>
      </c>
      <c r="K47" s="2">
        <v>0.119586</v>
      </c>
      <c r="L47" s="2">
        <v>2.9656E-4</v>
      </c>
      <c r="M47" s="2">
        <v>725722.3691</v>
      </c>
      <c r="N47" s="2">
        <v>14.285714</v>
      </c>
      <c r="O47" s="2">
        <v>8804079.0</v>
      </c>
      <c r="P47" s="2">
        <v>419242.0</v>
      </c>
      <c r="Q47" s="2">
        <v>4.705520192E10</v>
      </c>
      <c r="R47" s="2">
        <v>2.240723901E9</v>
      </c>
    </row>
    <row r="48" ht="17.25" customHeight="1">
      <c r="A48" s="2" t="s">
        <v>36</v>
      </c>
      <c r="B48" s="2" t="s">
        <v>45</v>
      </c>
      <c r="C48" s="2">
        <v>330590.0</v>
      </c>
      <c r="D48" s="2" t="s">
        <v>20</v>
      </c>
      <c r="E48" s="2">
        <v>5080.0</v>
      </c>
      <c r="F48" s="2">
        <v>5480.0</v>
      </c>
      <c r="G48" s="2">
        <v>5080.0</v>
      </c>
      <c r="H48" s="2">
        <v>1.254087</v>
      </c>
      <c r="I48" s="2">
        <v>-0.043175</v>
      </c>
      <c r="J48" s="2" t="s">
        <v>21</v>
      </c>
      <c r="K48" s="2">
        <v>0.317974</v>
      </c>
      <c r="L48" s="2">
        <v>2.59488E-4</v>
      </c>
      <c r="M48" s="2">
        <v>960506.8127</v>
      </c>
      <c r="N48" s="2">
        <v>10.0</v>
      </c>
      <c r="O48" s="2">
        <v>1.3223328E7</v>
      </c>
      <c r="P48" s="2">
        <v>661166.0</v>
      </c>
      <c r="Q48" s="2">
        <v>6.981757216E10</v>
      </c>
      <c r="R48" s="2">
        <v>3.490878608E9</v>
      </c>
    </row>
    <row r="49" ht="17.25" customHeight="1">
      <c r="A49" s="2" t="s">
        <v>37</v>
      </c>
      <c r="B49" s="2" t="s">
        <v>45</v>
      </c>
      <c r="C49" s="2">
        <v>330590.0</v>
      </c>
      <c r="D49" s="2" t="s">
        <v>20</v>
      </c>
      <c r="E49" s="2">
        <v>4995.0</v>
      </c>
      <c r="F49" s="2">
        <v>5120.0</v>
      </c>
      <c r="G49" s="2">
        <v>4990.0</v>
      </c>
      <c r="H49" s="2">
        <v>0.531193</v>
      </c>
      <c r="I49" s="2">
        <v>-0.813627</v>
      </c>
      <c r="J49" s="2" t="s">
        <v>21</v>
      </c>
      <c r="K49" s="2">
        <v>0.082452</v>
      </c>
      <c r="L49" s="2">
        <v>2.29624E-4</v>
      </c>
      <c r="M49" s="2">
        <v>1451029.4828</v>
      </c>
      <c r="N49" s="2">
        <v>5.555556</v>
      </c>
      <c r="O49" s="2">
        <v>8430037.0</v>
      </c>
      <c r="P49" s="2">
        <v>468335.0</v>
      </c>
      <c r="Q49" s="2">
        <v>4.254022977E10</v>
      </c>
      <c r="R49" s="2">
        <v>2.363346098E9</v>
      </c>
    </row>
    <row r="50" ht="17.25" customHeight="1">
      <c r="A50" s="2" t="s">
        <v>38</v>
      </c>
      <c r="B50" s="2" t="s">
        <v>45</v>
      </c>
      <c r="C50" s="2">
        <v>330590.0</v>
      </c>
      <c r="D50" s="2" t="s">
        <v>20</v>
      </c>
      <c r="E50" s="2">
        <v>5210.0</v>
      </c>
      <c r="F50" s="2">
        <v>5220.0</v>
      </c>
      <c r="G50" s="2">
        <v>4885.0</v>
      </c>
      <c r="H50" s="2">
        <v>0.972365</v>
      </c>
      <c r="I50" s="2">
        <v>-0.092872</v>
      </c>
      <c r="J50" s="2" t="s">
        <v>21</v>
      </c>
      <c r="K50" s="2">
        <v>0.249773</v>
      </c>
      <c r="L50" s="2">
        <v>3.12304E-4</v>
      </c>
      <c r="M50" s="2">
        <v>773301.5899</v>
      </c>
      <c r="N50" s="2">
        <v>9.090909</v>
      </c>
      <c r="O50" s="2">
        <v>1.1151188E7</v>
      </c>
      <c r="P50" s="2">
        <v>506872.0</v>
      </c>
      <c r="Q50" s="2">
        <v>5.64849978E10</v>
      </c>
      <c r="R50" s="2">
        <v>2.5674999E9</v>
      </c>
    </row>
    <row r="51" ht="17.25" customHeight="1">
      <c r="A51" s="2" t="s">
        <v>39</v>
      </c>
      <c r="B51" s="2" t="s">
        <v>45</v>
      </c>
      <c r="C51" s="2">
        <v>330590.0</v>
      </c>
      <c r="D51" s="2" t="s">
        <v>20</v>
      </c>
      <c r="E51" s="2">
        <v>5410.0</v>
      </c>
      <c r="F51" s="2">
        <v>5420.0</v>
      </c>
      <c r="G51" s="2">
        <v>5210.0</v>
      </c>
      <c r="H51" s="2">
        <v>0.321588</v>
      </c>
      <c r="I51" s="2">
        <v>-0.883014</v>
      </c>
      <c r="J51" s="2" t="s">
        <v>21</v>
      </c>
      <c r="K51" s="2">
        <v>0.082189</v>
      </c>
      <c r="L51" s="2">
        <v>1.25908E-4</v>
      </c>
      <c r="M51" s="2">
        <v>1597244.6653</v>
      </c>
      <c r="N51" s="2">
        <v>9.090909</v>
      </c>
      <c r="O51" s="2">
        <v>1.0516484E7</v>
      </c>
      <c r="P51" s="2">
        <v>478022.0</v>
      </c>
      <c r="Q51" s="2">
        <v>5.607140138E10</v>
      </c>
      <c r="R51" s="2">
        <v>2.548700063E9</v>
      </c>
    </row>
    <row r="52" ht="17.25" customHeight="1">
      <c r="A52" s="2" t="s">
        <v>40</v>
      </c>
      <c r="B52" s="2" t="s">
        <v>45</v>
      </c>
      <c r="C52" s="2">
        <v>330590.0</v>
      </c>
      <c r="D52" s="2" t="s">
        <v>20</v>
      </c>
      <c r="E52" s="2">
        <v>5950.0</v>
      </c>
      <c r="F52" s="2">
        <v>5950.0</v>
      </c>
      <c r="G52" s="2">
        <v>5430.0</v>
      </c>
      <c r="H52" s="2">
        <v>0.818683</v>
      </c>
      <c r="I52" s="2">
        <v>0.212249</v>
      </c>
      <c r="J52" s="2" t="s">
        <v>21</v>
      </c>
      <c r="K52" s="2">
        <v>0.26788</v>
      </c>
      <c r="L52" s="2">
        <v>1.89873E-4</v>
      </c>
      <c r="M52" s="2">
        <v>1211621.6338</v>
      </c>
      <c r="N52" s="2">
        <v>5.263158</v>
      </c>
      <c r="O52" s="2">
        <v>1.1096056E7</v>
      </c>
      <c r="P52" s="2">
        <v>584003.0</v>
      </c>
      <c r="Q52" s="2">
        <v>6.245902747E10</v>
      </c>
      <c r="R52" s="2">
        <v>3.287317235E9</v>
      </c>
    </row>
    <row r="53" ht="17.25" customHeight="1">
      <c r="A53" s="2" t="s">
        <v>41</v>
      </c>
      <c r="B53" s="2" t="s">
        <v>45</v>
      </c>
      <c r="C53" s="2">
        <v>330590.0</v>
      </c>
      <c r="D53" s="2" t="s">
        <v>20</v>
      </c>
      <c r="E53" s="2">
        <v>5960.0</v>
      </c>
      <c r="F53" s="2">
        <v>6210.0</v>
      </c>
      <c r="G53" s="2">
        <v>5960.0</v>
      </c>
      <c r="H53" s="2">
        <v>1.152373</v>
      </c>
      <c r="I53" s="2">
        <v>0.159064</v>
      </c>
      <c r="J53" s="2" t="s">
        <v>21</v>
      </c>
      <c r="K53" s="2">
        <v>-0.013127</v>
      </c>
      <c r="L53" s="2">
        <v>1.63202E-4</v>
      </c>
      <c r="M53" s="2">
        <v>1184967.1693</v>
      </c>
      <c r="N53" s="2">
        <v>9.090909</v>
      </c>
      <c r="O53" s="2">
        <v>1.8578033E7</v>
      </c>
      <c r="P53" s="2">
        <v>844456.0</v>
      </c>
      <c r="Q53" s="2">
        <v>1.1293414967E11</v>
      </c>
      <c r="R53" s="2">
        <v>5.13337044E9</v>
      </c>
    </row>
    <row r="54" ht="17.25" customHeight="1">
      <c r="A54" s="2" t="s">
        <v>42</v>
      </c>
      <c r="B54" s="2" t="s">
        <v>45</v>
      </c>
      <c r="C54" s="2">
        <v>330590.0</v>
      </c>
      <c r="D54" s="2" t="s">
        <v>20</v>
      </c>
      <c r="E54" s="2">
        <v>5930.0</v>
      </c>
      <c r="F54" s="2">
        <v>6060.0</v>
      </c>
      <c r="G54" s="2">
        <v>5850.0</v>
      </c>
      <c r="H54" s="2">
        <v>0.542289</v>
      </c>
      <c r="I54" s="2">
        <v>1.510666</v>
      </c>
      <c r="J54" s="2" t="s">
        <v>21</v>
      </c>
      <c r="K54" s="2">
        <v>0.097054</v>
      </c>
      <c r="L54" s="2">
        <v>1.52177E-4</v>
      </c>
      <c r="M54" s="2">
        <v>1083275.6044</v>
      </c>
      <c r="N54" s="2">
        <v>18.181818</v>
      </c>
      <c r="O54" s="2">
        <v>9671315.0</v>
      </c>
      <c r="P54" s="2">
        <v>439605.0</v>
      </c>
      <c r="Q54" s="2">
        <v>5.743962981E10</v>
      </c>
      <c r="R54" s="2">
        <v>2.610892264E9</v>
      </c>
    </row>
    <row r="55" ht="17.25" customHeight="1">
      <c r="A55" s="2" t="s">
        <v>43</v>
      </c>
      <c r="B55" s="2" t="s">
        <v>45</v>
      </c>
      <c r="C55" s="2">
        <v>330590.0</v>
      </c>
      <c r="D55" s="2" t="s">
        <v>20</v>
      </c>
      <c r="E55" s="2">
        <v>5760.0</v>
      </c>
      <c r="F55" s="2">
        <v>5890.0</v>
      </c>
      <c r="G55" s="2">
        <v>5730.0</v>
      </c>
      <c r="H55" s="2">
        <v>0.756406</v>
      </c>
      <c r="I55" s="2">
        <v>2.649447</v>
      </c>
      <c r="J55" s="2" t="s">
        <v>21</v>
      </c>
      <c r="K55" s="2">
        <v>0.31555</v>
      </c>
      <c r="L55" s="2">
        <v>2.16252E-4</v>
      </c>
      <c r="M55" s="2">
        <v>831669.4726</v>
      </c>
      <c r="N55" s="2">
        <v>19.047619</v>
      </c>
      <c r="O55" s="2">
        <v>8330003.0</v>
      </c>
      <c r="P55" s="2">
        <v>396667.0</v>
      </c>
      <c r="Q55" s="2">
        <v>4.838766726E10</v>
      </c>
      <c r="R55" s="2">
        <v>2.304174631E9</v>
      </c>
    </row>
    <row r="56" ht="17.25" customHeight="1">
      <c r="A56" s="2" t="s">
        <v>18</v>
      </c>
      <c r="B56" s="2" t="s">
        <v>45</v>
      </c>
      <c r="C56" s="2">
        <v>330590.0</v>
      </c>
      <c r="D56" s="2" t="s">
        <v>20</v>
      </c>
      <c r="E56" s="2">
        <v>5540.0</v>
      </c>
      <c r="F56" s="2">
        <v>5760.0</v>
      </c>
      <c r="G56" s="2">
        <v>5500.0</v>
      </c>
      <c r="H56" s="2">
        <v>0.865143</v>
      </c>
      <c r="I56" s="2">
        <v>0.504187</v>
      </c>
      <c r="J56" s="2" t="s">
        <v>21</v>
      </c>
      <c r="K56" s="2">
        <v>0.395594</v>
      </c>
      <c r="L56" s="2">
        <v>2.8893E-4</v>
      </c>
      <c r="M56" s="2">
        <v>705533.8286</v>
      </c>
      <c r="N56" s="2">
        <v>10.526316</v>
      </c>
      <c r="O56" s="2">
        <v>7644560.0</v>
      </c>
      <c r="P56" s="2">
        <v>402345.0</v>
      </c>
      <c r="Q56" s="2">
        <v>4.271028085E10</v>
      </c>
      <c r="R56" s="2">
        <v>2.247909518E9</v>
      </c>
    </row>
    <row r="57" ht="17.25" customHeight="1">
      <c r="A57" s="2" t="s">
        <v>22</v>
      </c>
      <c r="B57" s="2" t="s">
        <v>45</v>
      </c>
      <c r="C57" s="2">
        <v>330590.0</v>
      </c>
      <c r="D57" s="2" t="s">
        <v>20</v>
      </c>
      <c r="E57" s="2">
        <v>5660.0</v>
      </c>
      <c r="F57" s="2">
        <v>5740.0</v>
      </c>
      <c r="G57" s="2">
        <v>5470.0</v>
      </c>
      <c r="H57" s="2">
        <v>0.615977</v>
      </c>
      <c r="I57" s="2">
        <v>0.598759</v>
      </c>
      <c r="J57" s="2" t="s">
        <v>21</v>
      </c>
      <c r="K57" s="2">
        <v>0.117669</v>
      </c>
      <c r="L57" s="2">
        <v>2.54977E-4</v>
      </c>
      <c r="M57" s="2">
        <v>885399.5234</v>
      </c>
      <c r="N57" s="2">
        <v>10.526316</v>
      </c>
      <c r="O57" s="2">
        <v>5891594.0</v>
      </c>
      <c r="P57" s="2">
        <v>310084.0</v>
      </c>
      <c r="Q57" s="2">
        <v>3.289680797E10</v>
      </c>
      <c r="R57" s="2">
        <v>1.731410946E9</v>
      </c>
    </row>
    <row r="58" ht="17.25" customHeight="1">
      <c r="A58" s="2" t="s">
        <v>23</v>
      </c>
      <c r="B58" s="2" t="s">
        <v>45</v>
      </c>
      <c r="C58" s="2">
        <v>330590.0</v>
      </c>
      <c r="D58" s="2" t="s">
        <v>20</v>
      </c>
      <c r="E58" s="2">
        <v>5440.0</v>
      </c>
      <c r="F58" s="2">
        <v>5700.0</v>
      </c>
      <c r="G58" s="2">
        <v>5440.0</v>
      </c>
      <c r="H58" s="2">
        <v>0.747085</v>
      </c>
      <c r="I58" s="2">
        <v>7.473686</v>
      </c>
      <c r="J58" s="2" t="s">
        <v>21</v>
      </c>
      <c r="K58" s="2">
        <v>0.466234</v>
      </c>
      <c r="L58" s="2">
        <v>3.10964E-4</v>
      </c>
      <c r="M58" s="2">
        <v>801060.0806</v>
      </c>
      <c r="N58" s="2">
        <v>0.0</v>
      </c>
      <c r="O58" s="2">
        <v>5884312.0</v>
      </c>
      <c r="P58" s="2">
        <v>267469.0</v>
      </c>
      <c r="Q58" s="2">
        <v>3.306896141E10</v>
      </c>
      <c r="R58" s="2">
        <v>1.50313461E9</v>
      </c>
    </row>
    <row r="59" ht="17.25" customHeight="1">
      <c r="A59" s="2" t="s">
        <v>24</v>
      </c>
      <c r="B59" s="2" t="s">
        <v>45</v>
      </c>
      <c r="C59" s="2">
        <v>330590.0</v>
      </c>
      <c r="D59" s="2" t="s">
        <v>20</v>
      </c>
      <c r="E59" s="2">
        <v>5550.0</v>
      </c>
      <c r="F59" s="2">
        <v>5660.0</v>
      </c>
      <c r="G59" s="2">
        <v>5530.0</v>
      </c>
      <c r="H59" s="2">
        <v>1.008647</v>
      </c>
      <c r="I59" s="2">
        <v>2.415804</v>
      </c>
      <c r="J59" s="2" t="s">
        <v>21</v>
      </c>
      <c r="K59" s="2">
        <v>0.344508</v>
      </c>
      <c r="L59" s="2">
        <v>4.59711E-4</v>
      </c>
      <c r="M59" s="2">
        <v>602587.7149</v>
      </c>
      <c r="N59" s="2">
        <v>13.636364</v>
      </c>
      <c r="O59" s="2">
        <v>5425678.0</v>
      </c>
      <c r="P59" s="2">
        <v>246622.0</v>
      </c>
      <c r="Q59" s="2">
        <v>3.035531704E10</v>
      </c>
      <c r="R59" s="2">
        <v>1.379787138E9</v>
      </c>
    </row>
    <row r="60" ht="17.25" customHeight="1">
      <c r="A60" s="2" t="s">
        <v>25</v>
      </c>
      <c r="B60" s="2" t="s">
        <v>45</v>
      </c>
      <c r="C60" s="2">
        <v>330590.0</v>
      </c>
      <c r="D60" s="2" t="s">
        <v>20</v>
      </c>
      <c r="E60" s="2">
        <v>5180.0</v>
      </c>
      <c r="F60" s="2">
        <v>5520.0</v>
      </c>
      <c r="G60" s="2">
        <v>5140.0</v>
      </c>
      <c r="H60" s="2">
        <v>0.75739</v>
      </c>
      <c r="I60" s="2">
        <v>0.678799</v>
      </c>
      <c r="J60" s="2" t="s">
        <v>21</v>
      </c>
      <c r="K60" s="2">
        <v>0.207243</v>
      </c>
      <c r="L60" s="2">
        <v>5.01062E-4</v>
      </c>
      <c r="M60" s="2">
        <v>428424.1241</v>
      </c>
      <c r="N60" s="2">
        <v>10.0</v>
      </c>
      <c r="O60" s="2">
        <v>4374648.0</v>
      </c>
      <c r="P60" s="2">
        <v>218732.0</v>
      </c>
      <c r="Q60" s="2">
        <v>2.34779923E10</v>
      </c>
      <c r="R60" s="2">
        <v>1.173899615E9</v>
      </c>
    </row>
    <row r="61" ht="17.25" customHeight="1">
      <c r="A61" s="2" t="s">
        <v>26</v>
      </c>
      <c r="B61" s="2" t="s">
        <v>45</v>
      </c>
      <c r="C61" s="2">
        <v>330590.0</v>
      </c>
      <c r="D61" s="2" t="s">
        <v>20</v>
      </c>
      <c r="E61" s="2">
        <v>5460.0</v>
      </c>
      <c r="F61" s="2">
        <v>5510.0</v>
      </c>
      <c r="G61" s="2">
        <v>5210.0</v>
      </c>
      <c r="H61" s="2">
        <v>0.532082</v>
      </c>
      <c r="I61" s="2">
        <v>-0.659796</v>
      </c>
      <c r="J61" s="2" t="s">
        <v>21</v>
      </c>
      <c r="K61" s="2">
        <v>0.147998</v>
      </c>
      <c r="L61" s="2">
        <v>4.78868E-4</v>
      </c>
      <c r="M61" s="2">
        <v>394820.0251</v>
      </c>
      <c r="N61" s="2">
        <v>11.111111</v>
      </c>
      <c r="O61" s="2">
        <v>3604448.0</v>
      </c>
      <c r="P61" s="2">
        <v>200247.0</v>
      </c>
      <c r="Q61" s="2">
        <v>1.946583838E10</v>
      </c>
      <c r="R61" s="2">
        <v>1.081435466E9</v>
      </c>
    </row>
    <row r="62" ht="17.25" customHeight="1">
      <c r="A62" s="2" t="s">
        <v>27</v>
      </c>
      <c r="B62" s="2" t="s">
        <v>45</v>
      </c>
      <c r="C62" s="2">
        <v>330590.0</v>
      </c>
      <c r="D62" s="2" t="s">
        <v>20</v>
      </c>
      <c r="E62" s="2">
        <v>5790.0</v>
      </c>
      <c r="F62" s="2">
        <v>5790.0</v>
      </c>
      <c r="G62" s="2">
        <v>5490.0</v>
      </c>
      <c r="H62" s="2">
        <v>0.842239</v>
      </c>
      <c r="I62" s="2">
        <v>1.906137</v>
      </c>
      <c r="J62" s="2" t="s">
        <v>21</v>
      </c>
      <c r="K62" s="2">
        <v>0.074825</v>
      </c>
      <c r="L62" s="2">
        <v>5.46363E-4</v>
      </c>
      <c r="M62" s="2">
        <v>522594.2371</v>
      </c>
      <c r="N62" s="2">
        <v>4.761905</v>
      </c>
      <c r="O62" s="2">
        <v>4925660.0</v>
      </c>
      <c r="P62" s="2">
        <v>234555.0</v>
      </c>
      <c r="Q62" s="2">
        <v>2.774439238E10</v>
      </c>
      <c r="R62" s="2">
        <v>1.321161542E9</v>
      </c>
    </row>
    <row r="63" ht="17.25" customHeight="1">
      <c r="A63" s="2" t="s">
        <v>28</v>
      </c>
      <c r="B63" s="2" t="s">
        <v>45</v>
      </c>
      <c r="C63" s="2">
        <v>330590.0</v>
      </c>
      <c r="D63" s="2" t="s">
        <v>20</v>
      </c>
      <c r="E63" s="2">
        <v>5940.0</v>
      </c>
      <c r="F63" s="2">
        <v>6000.0</v>
      </c>
      <c r="G63" s="2">
        <v>5640.0</v>
      </c>
      <c r="H63" s="2">
        <v>0.959094</v>
      </c>
      <c r="I63" s="2">
        <v>-0.05633</v>
      </c>
      <c r="J63" s="2" t="s">
        <v>21</v>
      </c>
      <c r="K63" s="2">
        <v>-0.013284</v>
      </c>
      <c r="L63" s="2">
        <v>3.07955E-4</v>
      </c>
      <c r="M63" s="2">
        <v>917134.9501</v>
      </c>
      <c r="N63" s="2">
        <v>4.761905</v>
      </c>
      <c r="O63" s="2">
        <v>8730307.0</v>
      </c>
      <c r="P63" s="2">
        <v>415729.0</v>
      </c>
      <c r="Q63" s="2">
        <v>5.099050603E10</v>
      </c>
      <c r="R63" s="2">
        <v>2.428119335E9</v>
      </c>
    </row>
    <row r="64" ht="17.25" customHeight="1">
      <c r="A64" s="2" t="s">
        <v>29</v>
      </c>
      <c r="B64" s="2" t="s">
        <v>45</v>
      </c>
      <c r="C64" s="2">
        <v>330590.0</v>
      </c>
      <c r="D64" s="2" t="s">
        <v>20</v>
      </c>
      <c r="E64" s="2">
        <v>6020.0</v>
      </c>
      <c r="F64" s="2">
        <v>6020.0</v>
      </c>
      <c r="G64" s="2">
        <v>5750.0</v>
      </c>
      <c r="H64" s="2">
        <v>0.849431</v>
      </c>
      <c r="I64" s="2">
        <v>0.767992</v>
      </c>
      <c r="J64" s="2" t="s">
        <v>21</v>
      </c>
      <c r="K64" s="2">
        <v>0.344057</v>
      </c>
      <c r="L64" s="2">
        <v>4.19332E-4</v>
      </c>
      <c r="M64" s="2">
        <v>442151.5815</v>
      </c>
      <c r="N64" s="2">
        <v>19.047619</v>
      </c>
      <c r="O64" s="2">
        <v>5478495.0</v>
      </c>
      <c r="P64" s="2">
        <v>260881.0</v>
      </c>
      <c r="Q64" s="2">
        <v>3.215630753E10</v>
      </c>
      <c r="R64" s="2">
        <v>1.53125274E9</v>
      </c>
    </row>
    <row r="65" ht="17.25" customHeight="1">
      <c r="A65" s="2" t="s">
        <v>35</v>
      </c>
      <c r="B65" s="2" t="s">
        <v>55</v>
      </c>
      <c r="C65" s="2">
        <v>365550.0</v>
      </c>
      <c r="D65" s="2" t="s">
        <v>20</v>
      </c>
      <c r="E65" s="2">
        <v>5070.0</v>
      </c>
      <c r="F65" s="2">
        <v>5210.0</v>
      </c>
      <c r="G65" s="2">
        <v>5070.0</v>
      </c>
      <c r="H65" s="2">
        <v>2.371115</v>
      </c>
      <c r="I65" s="2">
        <v>3.108774</v>
      </c>
      <c r="J65" s="2" t="s">
        <v>21</v>
      </c>
      <c r="K65" s="2">
        <v>0.792333</v>
      </c>
      <c r="L65" s="2">
        <v>1.3119E-4</v>
      </c>
      <c r="M65" s="2">
        <v>2449587.6738</v>
      </c>
      <c r="N65" s="2">
        <v>0.0</v>
      </c>
      <c r="O65" s="2">
        <v>1.5524864E7</v>
      </c>
      <c r="P65" s="2">
        <v>3104973.0</v>
      </c>
      <c r="Q65" s="2">
        <v>7.8701201605E10</v>
      </c>
      <c r="R65" s="2">
        <v>1.5740240321E10</v>
      </c>
    </row>
    <row r="66" ht="17.25" customHeight="1">
      <c r="A66" s="2" t="s">
        <v>36</v>
      </c>
      <c r="B66" s="2" t="s">
        <v>55</v>
      </c>
      <c r="C66" s="2">
        <v>365550.0</v>
      </c>
      <c r="D66" s="2" t="s">
        <v>20</v>
      </c>
      <c r="E66" s="2">
        <v>5370.0</v>
      </c>
      <c r="F66" s="2">
        <v>5580.0</v>
      </c>
      <c r="G66" s="2">
        <v>5150.0</v>
      </c>
      <c r="H66" s="2">
        <v>1.46469</v>
      </c>
      <c r="I66" s="2">
        <v>2.989406</v>
      </c>
      <c r="J66" s="2" t="s">
        <v>21</v>
      </c>
      <c r="K66" s="2">
        <v>0.088576</v>
      </c>
      <c r="L66" s="2">
        <v>3.00579E-4</v>
      </c>
      <c r="M66" s="2">
        <v>931732.997</v>
      </c>
      <c r="N66" s="2">
        <v>10.0</v>
      </c>
      <c r="O66" s="2">
        <v>1.1296937E7</v>
      </c>
      <c r="P66" s="2">
        <v>564847.0</v>
      </c>
      <c r="Q66" s="2">
        <v>5.938557717E10</v>
      </c>
      <c r="R66" s="2">
        <v>2.969278859E9</v>
      </c>
    </row>
    <row r="67" ht="17.25" customHeight="1">
      <c r="A67" s="2" t="s">
        <v>37</v>
      </c>
      <c r="B67" s="2" t="s">
        <v>55</v>
      </c>
      <c r="C67" s="2">
        <v>365550.0</v>
      </c>
      <c r="D67" s="2" t="s">
        <v>20</v>
      </c>
      <c r="E67" s="2">
        <v>5720.0</v>
      </c>
      <c r="F67" s="2">
        <v>6040.0</v>
      </c>
      <c r="G67" s="2">
        <v>5510.0</v>
      </c>
      <c r="H67" s="2">
        <v>1.937497</v>
      </c>
      <c r="I67" s="2">
        <v>0.221717</v>
      </c>
      <c r="J67" s="2" t="s">
        <v>21</v>
      </c>
      <c r="K67" s="2">
        <v>0.755187</v>
      </c>
      <c r="L67" s="2">
        <v>5.49968E-4</v>
      </c>
      <c r="M67" s="2">
        <v>685059.5051</v>
      </c>
      <c r="N67" s="2">
        <v>11.111111</v>
      </c>
      <c r="O67" s="2">
        <v>1.1989637E7</v>
      </c>
      <c r="P67" s="2">
        <v>666091.0</v>
      </c>
      <c r="Q67" s="2">
        <v>7.059460073E10</v>
      </c>
      <c r="R67" s="2">
        <v>3.921922263E9</v>
      </c>
    </row>
    <row r="68" ht="17.25" customHeight="1">
      <c r="A68" s="2" t="s">
        <v>38</v>
      </c>
      <c r="B68" s="2" t="s">
        <v>55</v>
      </c>
      <c r="C68" s="2">
        <v>365550.0</v>
      </c>
      <c r="D68" s="2" t="s">
        <v>20</v>
      </c>
      <c r="E68" s="2">
        <v>6030.0</v>
      </c>
      <c r="F68" s="2">
        <v>6090.0</v>
      </c>
      <c r="G68" s="2">
        <v>5770.0</v>
      </c>
      <c r="H68" s="2">
        <v>0.782944</v>
      </c>
      <c r="I68" s="2">
        <v>1.876809</v>
      </c>
      <c r="J68" s="2" t="s">
        <v>21</v>
      </c>
      <c r="K68" s="2">
        <v>0.030016</v>
      </c>
      <c r="L68" s="2">
        <v>3.19964E-4</v>
      </c>
      <c r="M68" s="2">
        <v>676647.9581</v>
      </c>
      <c r="N68" s="2">
        <v>13.636364</v>
      </c>
      <c r="O68" s="2">
        <v>8044945.0</v>
      </c>
      <c r="P68" s="2">
        <v>365679.0</v>
      </c>
      <c r="Q68" s="2">
        <v>4.744639617E10</v>
      </c>
      <c r="R68" s="2">
        <v>2.156654371E9</v>
      </c>
    </row>
    <row r="69" ht="17.25" customHeight="1">
      <c r="A69" s="2" t="s">
        <v>39</v>
      </c>
      <c r="B69" s="2" t="s">
        <v>55</v>
      </c>
      <c r="C69" s="2">
        <v>365550.0</v>
      </c>
      <c r="D69" s="2" t="s">
        <v>20</v>
      </c>
      <c r="E69" s="2">
        <v>6460.0</v>
      </c>
      <c r="F69" s="2">
        <v>6480.0</v>
      </c>
      <c r="G69" s="2">
        <v>6060.0</v>
      </c>
      <c r="H69" s="2">
        <v>0.548371</v>
      </c>
      <c r="I69" s="2">
        <v>0.575917</v>
      </c>
      <c r="J69" s="2" t="s">
        <v>21</v>
      </c>
      <c r="K69" s="2">
        <v>0.182148</v>
      </c>
      <c r="L69" s="2">
        <v>2.94872E-4</v>
      </c>
      <c r="M69" s="2">
        <v>819939.3766</v>
      </c>
      <c r="N69" s="2">
        <v>4.545455</v>
      </c>
      <c r="O69" s="2">
        <v>6105453.0</v>
      </c>
      <c r="P69" s="2">
        <v>277521.0</v>
      </c>
      <c r="Q69" s="2">
        <v>3.8232522985E10</v>
      </c>
      <c r="R69" s="2">
        <v>1.737841954E9</v>
      </c>
    </row>
    <row r="70" ht="17.25" customHeight="1">
      <c r="A70" s="2" t="s">
        <v>40</v>
      </c>
      <c r="B70" s="2" t="s">
        <v>55</v>
      </c>
      <c r="C70" s="2">
        <v>365550.0</v>
      </c>
      <c r="D70" s="2" t="s">
        <v>20</v>
      </c>
      <c r="E70" s="2">
        <v>6610.0</v>
      </c>
      <c r="F70" s="2">
        <v>6790.0</v>
      </c>
      <c r="G70" s="2">
        <v>6370.0</v>
      </c>
      <c r="H70" s="2">
        <v>1.449707</v>
      </c>
      <c r="I70" s="2">
        <v>1.83698</v>
      </c>
      <c r="J70" s="2" t="s">
        <v>21</v>
      </c>
      <c r="K70" s="2">
        <v>0.244928</v>
      </c>
      <c r="L70" s="2">
        <v>3.56508E-4</v>
      </c>
      <c r="M70" s="2">
        <v>748199.8299</v>
      </c>
      <c r="N70" s="2">
        <v>5.263158</v>
      </c>
      <c r="O70" s="2">
        <v>7960093.0</v>
      </c>
      <c r="P70" s="2">
        <v>418952.0</v>
      </c>
      <c r="Q70" s="2">
        <v>5.2565980665E10</v>
      </c>
      <c r="R70" s="2">
        <v>2.766630561E9</v>
      </c>
    </row>
    <row r="71" ht="17.25" customHeight="1">
      <c r="A71" s="2" t="s">
        <v>41</v>
      </c>
      <c r="B71" s="2" t="s">
        <v>55</v>
      </c>
      <c r="C71" s="2">
        <v>365550.0</v>
      </c>
      <c r="D71" s="2" t="s">
        <v>20</v>
      </c>
      <c r="E71" s="2">
        <v>7540.0</v>
      </c>
      <c r="F71" s="2">
        <v>7790.0</v>
      </c>
      <c r="G71" s="2">
        <v>6790.0</v>
      </c>
      <c r="H71" s="2">
        <v>1.883222</v>
      </c>
      <c r="I71" s="2">
        <v>0.856306</v>
      </c>
      <c r="J71" s="2" t="s">
        <v>21</v>
      </c>
      <c r="K71" s="2">
        <v>0.993309</v>
      </c>
      <c r="L71" s="2">
        <v>5.23245E-4</v>
      </c>
      <c r="M71" s="2">
        <v>445670.327</v>
      </c>
      <c r="N71" s="2">
        <v>4.545455</v>
      </c>
      <c r="O71" s="2">
        <v>1.28784E7</v>
      </c>
      <c r="P71" s="2">
        <v>585382.0</v>
      </c>
      <c r="Q71" s="2">
        <v>9.5869638546E10</v>
      </c>
      <c r="R71" s="2">
        <v>4.357710843E9</v>
      </c>
    </row>
    <row r="72" ht="17.25" customHeight="1">
      <c r="A72" s="2" t="s">
        <v>42</v>
      </c>
      <c r="B72" s="2" t="s">
        <v>55</v>
      </c>
      <c r="C72" s="2">
        <v>365550.0</v>
      </c>
      <c r="D72" s="2" t="s">
        <v>20</v>
      </c>
      <c r="E72" s="2">
        <v>6820.0</v>
      </c>
      <c r="F72" s="2">
        <v>7650.0</v>
      </c>
      <c r="G72" s="2">
        <v>6820.0</v>
      </c>
      <c r="H72" s="2">
        <v>1.304809</v>
      </c>
      <c r="I72" s="2">
        <v>0.180822</v>
      </c>
      <c r="J72" s="2" t="s">
        <v>21</v>
      </c>
      <c r="K72" s="2">
        <v>0.549511</v>
      </c>
      <c r="L72" s="2">
        <v>5.43562E-4</v>
      </c>
      <c r="M72" s="2">
        <v>439417.7946</v>
      </c>
      <c r="N72" s="2">
        <v>4.545455</v>
      </c>
      <c r="O72" s="2">
        <v>5637430.0</v>
      </c>
      <c r="P72" s="2">
        <v>256247.0</v>
      </c>
      <c r="Q72" s="2">
        <v>4.129271772E10</v>
      </c>
      <c r="R72" s="2">
        <v>1.876941715E9</v>
      </c>
    </row>
    <row r="73" ht="17.25" customHeight="1">
      <c r="A73" s="2" t="s">
        <v>43</v>
      </c>
      <c r="B73" s="2" t="s">
        <v>55</v>
      </c>
      <c r="C73" s="2">
        <v>365550.0</v>
      </c>
      <c r="D73" s="2" t="s">
        <v>20</v>
      </c>
      <c r="E73" s="2">
        <v>6960.0</v>
      </c>
      <c r="F73" s="2">
        <v>6960.0</v>
      </c>
      <c r="G73" s="2">
        <v>6590.0</v>
      </c>
      <c r="H73" s="2">
        <v>1.416</v>
      </c>
      <c r="I73" s="2">
        <v>-0.617435</v>
      </c>
      <c r="J73" s="2" t="s">
        <v>21</v>
      </c>
      <c r="K73" s="2">
        <v>0.608631</v>
      </c>
      <c r="L73" s="2">
        <v>5.43381E-4</v>
      </c>
      <c r="M73" s="2">
        <v>489645.1636</v>
      </c>
      <c r="N73" s="2">
        <v>4.761905</v>
      </c>
      <c r="O73" s="2">
        <v>6288385.0</v>
      </c>
      <c r="P73" s="2">
        <v>299447.0</v>
      </c>
      <c r="Q73" s="2">
        <v>4.2659199175E10</v>
      </c>
      <c r="R73" s="2">
        <v>2.031390437E9</v>
      </c>
    </row>
    <row r="74" ht="17.25" customHeight="1">
      <c r="A74" s="2" t="s">
        <v>18</v>
      </c>
      <c r="B74" s="2" t="s">
        <v>55</v>
      </c>
      <c r="C74" s="2">
        <v>365550.0</v>
      </c>
      <c r="D74" s="2" t="s">
        <v>20</v>
      </c>
      <c r="E74" s="2">
        <v>6380.0</v>
      </c>
      <c r="F74" s="2">
        <v>6820.0</v>
      </c>
      <c r="G74" s="2">
        <v>6380.0</v>
      </c>
      <c r="H74" s="2">
        <v>1.475544</v>
      </c>
      <c r="I74" s="2">
        <v>-0.270974</v>
      </c>
      <c r="J74" s="2" t="s">
        <v>21</v>
      </c>
      <c r="K74" s="2">
        <v>0.092939</v>
      </c>
      <c r="L74" s="2">
        <v>6.78847E-4</v>
      </c>
      <c r="M74" s="2">
        <v>388880.8236</v>
      </c>
      <c r="N74" s="2">
        <v>0.0</v>
      </c>
      <c r="O74" s="2">
        <v>5155269.0</v>
      </c>
      <c r="P74" s="2">
        <v>271330.0</v>
      </c>
      <c r="Q74" s="2">
        <v>3.4058157787E10</v>
      </c>
      <c r="R74" s="2">
        <v>1.79253462E9</v>
      </c>
    </row>
    <row r="75" ht="17.25" customHeight="1">
      <c r="A75" s="2" t="s">
        <v>22</v>
      </c>
      <c r="B75" s="2" t="s">
        <v>55</v>
      </c>
      <c r="C75" s="2">
        <v>365550.0</v>
      </c>
      <c r="D75" s="2" t="s">
        <v>20</v>
      </c>
      <c r="E75" s="2">
        <v>6810.0</v>
      </c>
      <c r="F75" s="2">
        <v>6810.0</v>
      </c>
      <c r="G75" s="2">
        <v>6310.0</v>
      </c>
      <c r="H75" s="2">
        <v>1.187381</v>
      </c>
      <c r="I75" s="2">
        <v>1.430111</v>
      </c>
      <c r="J75" s="2" t="s">
        <v>21</v>
      </c>
      <c r="K75" s="2">
        <v>0.313744</v>
      </c>
      <c r="L75" s="2">
        <v>6.70605E-4</v>
      </c>
      <c r="M75" s="2">
        <v>367176.1109</v>
      </c>
      <c r="N75" s="2">
        <v>5.263158</v>
      </c>
      <c r="O75" s="2">
        <v>4494911.0</v>
      </c>
      <c r="P75" s="2">
        <v>236574.0</v>
      </c>
      <c r="Q75" s="2">
        <v>2.923204362E10</v>
      </c>
      <c r="R75" s="2">
        <v>1.538528612E9</v>
      </c>
    </row>
    <row r="76" ht="17.25" customHeight="1">
      <c r="A76" s="2" t="s">
        <v>23</v>
      </c>
      <c r="B76" s="2" t="s">
        <v>55</v>
      </c>
      <c r="C76" s="2">
        <v>365550.0</v>
      </c>
      <c r="D76" s="2" t="s">
        <v>20</v>
      </c>
      <c r="E76" s="2">
        <v>6640.0</v>
      </c>
      <c r="F76" s="2">
        <v>6770.0</v>
      </c>
      <c r="G76" s="2">
        <v>6470.0</v>
      </c>
      <c r="H76" s="2">
        <v>1.086408</v>
      </c>
      <c r="I76" s="2">
        <v>0.800842</v>
      </c>
      <c r="J76" s="2" t="s">
        <v>21</v>
      </c>
      <c r="K76" s="2">
        <v>-0.068177</v>
      </c>
      <c r="L76" s="2">
        <v>5.13633E-4</v>
      </c>
      <c r="M76" s="2">
        <v>491919.9728</v>
      </c>
      <c r="N76" s="2">
        <v>9.090909</v>
      </c>
      <c r="O76" s="2">
        <v>5780726.0</v>
      </c>
      <c r="P76" s="2">
        <v>262760.0</v>
      </c>
      <c r="Q76" s="2">
        <v>3.805773733E10</v>
      </c>
      <c r="R76" s="2">
        <v>1.729897151E9</v>
      </c>
    </row>
    <row r="77" ht="17.25" customHeight="1">
      <c r="A77" s="2" t="s">
        <v>24</v>
      </c>
      <c r="B77" s="2" t="s">
        <v>55</v>
      </c>
      <c r="C77" s="2">
        <v>365550.0</v>
      </c>
      <c r="D77" s="2" t="s">
        <v>20</v>
      </c>
      <c r="E77" s="2">
        <v>6330.0</v>
      </c>
      <c r="F77" s="2">
        <v>6650.0</v>
      </c>
      <c r="G77" s="2">
        <v>6310.0</v>
      </c>
      <c r="H77" s="2">
        <v>1.472054</v>
      </c>
      <c r="I77" s="2">
        <v>8.225368</v>
      </c>
      <c r="J77" s="2" t="s">
        <v>21</v>
      </c>
      <c r="K77" s="2">
        <v>-0.966374</v>
      </c>
      <c r="L77" s="2">
        <v>4.18303E-4</v>
      </c>
      <c r="M77" s="2">
        <v>612179.4994</v>
      </c>
      <c r="N77" s="2">
        <v>13.636364</v>
      </c>
      <c r="O77" s="2">
        <v>8733646.0</v>
      </c>
      <c r="P77" s="2">
        <v>396984.0</v>
      </c>
      <c r="Q77" s="2">
        <v>5.590448031E10</v>
      </c>
      <c r="R77" s="2">
        <v>2.541112741E9</v>
      </c>
    </row>
    <row r="78" ht="17.25" customHeight="1">
      <c r="A78" s="2" t="s">
        <v>25</v>
      </c>
      <c r="B78" s="2" t="s">
        <v>55</v>
      </c>
      <c r="C78" s="2">
        <v>365550.0</v>
      </c>
      <c r="D78" s="2" t="s">
        <v>20</v>
      </c>
      <c r="E78" s="2">
        <v>5820.0</v>
      </c>
      <c r="F78" s="2">
        <v>6350.0</v>
      </c>
      <c r="G78" s="2">
        <v>5810.0</v>
      </c>
      <c r="H78" s="2">
        <v>1.104324</v>
      </c>
      <c r="I78" s="2">
        <v>-0.916256</v>
      </c>
      <c r="J78" s="2" t="s">
        <v>21</v>
      </c>
      <c r="K78" s="2">
        <v>0.461617</v>
      </c>
      <c r="L78" s="2">
        <v>5.61161E-4</v>
      </c>
      <c r="M78" s="2">
        <v>534569.6662</v>
      </c>
      <c r="N78" s="2">
        <v>5.0</v>
      </c>
      <c r="O78" s="2">
        <v>5179437.0</v>
      </c>
      <c r="P78" s="2">
        <v>258972.0</v>
      </c>
      <c r="Q78" s="2">
        <v>3.175600496E10</v>
      </c>
      <c r="R78" s="2">
        <v>1.587800248E9</v>
      </c>
    </row>
    <row r="79" ht="17.25" customHeight="1">
      <c r="A79" s="2" t="s">
        <v>26</v>
      </c>
      <c r="B79" s="2" t="s">
        <v>55</v>
      </c>
      <c r="C79" s="2">
        <v>365550.0</v>
      </c>
      <c r="D79" s="2" t="s">
        <v>20</v>
      </c>
      <c r="E79" s="2">
        <v>6310.0</v>
      </c>
      <c r="F79" s="2">
        <v>6310.0</v>
      </c>
      <c r="G79" s="2">
        <v>6030.0</v>
      </c>
      <c r="H79" s="2">
        <v>1.542744</v>
      </c>
      <c r="I79" s="2">
        <v>7.911044</v>
      </c>
      <c r="J79" s="2" t="s">
        <v>21</v>
      </c>
      <c r="K79" s="2">
        <v>0.498639</v>
      </c>
      <c r="L79" s="2">
        <v>5.88693E-4</v>
      </c>
      <c r="M79" s="2">
        <v>467993.7054</v>
      </c>
      <c r="N79" s="2">
        <v>0.0</v>
      </c>
      <c r="O79" s="2">
        <v>3865793.0</v>
      </c>
      <c r="P79" s="2">
        <v>214766.0</v>
      </c>
      <c r="Q79" s="2">
        <v>2.367125393E10</v>
      </c>
      <c r="R79" s="2">
        <v>1.315069663E9</v>
      </c>
    </row>
    <row r="80" ht="17.25" customHeight="1">
      <c r="A80" s="2" t="s">
        <v>27</v>
      </c>
      <c r="B80" s="2" t="s">
        <v>55</v>
      </c>
      <c r="C80" s="2">
        <v>365550.0</v>
      </c>
      <c r="D80" s="2" t="s">
        <v>20</v>
      </c>
      <c r="E80" s="2">
        <v>6980.0</v>
      </c>
      <c r="F80" s="2">
        <v>7020.0</v>
      </c>
      <c r="G80" s="2">
        <v>6320.0</v>
      </c>
      <c r="H80" s="2">
        <v>1.245918</v>
      </c>
      <c r="I80" s="2">
        <v>0.931634</v>
      </c>
      <c r="J80" s="2" t="s">
        <v>21</v>
      </c>
      <c r="K80" s="2">
        <v>0.241114</v>
      </c>
      <c r="L80" s="2">
        <v>2.80951E-4</v>
      </c>
      <c r="M80" s="2">
        <v>1083877.5367</v>
      </c>
      <c r="N80" s="2">
        <v>9.52381</v>
      </c>
      <c r="O80" s="2">
        <v>1.8072912E7</v>
      </c>
      <c r="P80" s="2">
        <v>860615.0</v>
      </c>
      <c r="Q80" s="2">
        <v>1.21588849557E11</v>
      </c>
      <c r="R80" s="2">
        <v>5.789945217E9</v>
      </c>
    </row>
    <row r="81" ht="17.25" customHeight="1">
      <c r="A81" s="2" t="s">
        <v>28</v>
      </c>
      <c r="B81" s="2" t="s">
        <v>55</v>
      </c>
      <c r="C81" s="2">
        <v>365550.0</v>
      </c>
      <c r="D81" s="2" t="s">
        <v>20</v>
      </c>
      <c r="E81" s="2">
        <v>7330.0</v>
      </c>
      <c r="F81" s="2">
        <v>7340.0</v>
      </c>
      <c r="G81" s="2">
        <v>6670.0</v>
      </c>
      <c r="H81" s="2">
        <v>1.71913</v>
      </c>
      <c r="I81" s="2">
        <v>-0.695191</v>
      </c>
      <c r="J81" s="2" t="s">
        <v>21</v>
      </c>
      <c r="K81" s="2">
        <v>0.256659</v>
      </c>
      <c r="L81" s="2">
        <v>5.34473E-4</v>
      </c>
      <c r="M81" s="2">
        <v>448931.0704</v>
      </c>
      <c r="N81" s="2">
        <v>4.761905</v>
      </c>
      <c r="O81" s="2">
        <v>8831008.0</v>
      </c>
      <c r="P81" s="2">
        <v>420524.0</v>
      </c>
      <c r="Q81" s="2">
        <v>6.2510519251E10</v>
      </c>
      <c r="R81" s="2">
        <v>2.976691393E9</v>
      </c>
    </row>
    <row r="82" ht="17.25" customHeight="1">
      <c r="A82" s="2" t="s">
        <v>29</v>
      </c>
      <c r="B82" s="2" t="s">
        <v>55</v>
      </c>
      <c r="C82" s="2">
        <v>365550.0</v>
      </c>
      <c r="D82" s="2" t="s">
        <v>20</v>
      </c>
      <c r="E82" s="2">
        <v>6770.0</v>
      </c>
      <c r="F82" s="2">
        <v>7200.0</v>
      </c>
      <c r="G82" s="2">
        <v>6620.0</v>
      </c>
      <c r="H82" s="2">
        <v>1.701496</v>
      </c>
      <c r="I82" s="2">
        <v>-0.198103</v>
      </c>
      <c r="J82" s="2" t="s">
        <v>21</v>
      </c>
      <c r="K82" s="2">
        <v>0.327981</v>
      </c>
      <c r="L82" s="2">
        <v>6.07136E-4</v>
      </c>
      <c r="M82" s="2">
        <v>323862.277</v>
      </c>
      <c r="N82" s="2">
        <v>4.761905</v>
      </c>
      <c r="O82" s="2">
        <v>7984101.0</v>
      </c>
      <c r="P82" s="2">
        <v>380195.0</v>
      </c>
      <c r="Q82" s="2">
        <v>5.4625034818E10</v>
      </c>
      <c r="R82" s="2">
        <v>2.601192134E9</v>
      </c>
    </row>
    <row r="83" ht="17.25" customHeight="1">
      <c r="A83" s="2" t="s">
        <v>47</v>
      </c>
      <c r="B83" s="2" t="s">
        <v>56</v>
      </c>
      <c r="C83" s="2">
        <v>338100.0</v>
      </c>
      <c r="D83" s="2" t="s">
        <v>20</v>
      </c>
      <c r="E83" s="2">
        <v>6090.0</v>
      </c>
      <c r="F83" s="2">
        <v>6500.0</v>
      </c>
      <c r="G83" s="2">
        <v>5970.0</v>
      </c>
      <c r="H83" s="2">
        <v>7.493756</v>
      </c>
      <c r="I83" s="2">
        <v>15.715937</v>
      </c>
      <c r="J83" s="2" t="s">
        <v>21</v>
      </c>
      <c r="K83" s="2">
        <v>-3.751114</v>
      </c>
      <c r="L83" s="2">
        <v>4.45694E-4</v>
      </c>
      <c r="M83" s="2">
        <v>693073.9923</v>
      </c>
      <c r="N83" s="2">
        <v>5.882353</v>
      </c>
      <c r="O83" s="2">
        <v>2.0381782E7</v>
      </c>
      <c r="P83" s="2">
        <v>1198928.0</v>
      </c>
      <c r="Q83" s="2">
        <v>1.2887460138E11</v>
      </c>
      <c r="R83" s="2">
        <v>7.580858905E9</v>
      </c>
    </row>
    <row r="84" ht="17.25" customHeight="1">
      <c r="A84" s="2" t="s">
        <v>48</v>
      </c>
      <c r="B84" s="2" t="s">
        <v>56</v>
      </c>
      <c r="C84" s="2">
        <v>338100.0</v>
      </c>
      <c r="D84" s="2" t="s">
        <v>20</v>
      </c>
      <c r="E84" s="2">
        <v>5850.0</v>
      </c>
      <c r="F84" s="2">
        <v>6100.0</v>
      </c>
      <c r="G84" s="2">
        <v>5710.0</v>
      </c>
      <c r="H84" s="2">
        <v>1.508205</v>
      </c>
      <c r="I84" s="2">
        <v>2.737727</v>
      </c>
      <c r="J84" s="2" t="s">
        <v>21</v>
      </c>
      <c r="K84" s="2">
        <v>0.298365</v>
      </c>
      <c r="L84" s="2">
        <v>0.001366421</v>
      </c>
      <c r="M84" s="2">
        <v>232580.7327</v>
      </c>
      <c r="N84" s="2">
        <v>5.0</v>
      </c>
      <c r="O84" s="2">
        <v>2441887.0</v>
      </c>
      <c r="P84" s="2">
        <v>122094.0</v>
      </c>
      <c r="Q84" s="2">
        <v>1.435605878E10</v>
      </c>
      <c r="R84" s="2">
        <v>7.17802939E8</v>
      </c>
    </row>
    <row r="85" ht="17.25" customHeight="1">
      <c r="A85" s="2" t="s">
        <v>49</v>
      </c>
      <c r="B85" s="2" t="s">
        <v>56</v>
      </c>
      <c r="C85" s="2">
        <v>338100.0</v>
      </c>
      <c r="D85" s="2" t="s">
        <v>20</v>
      </c>
      <c r="E85" s="2">
        <v>5390.0</v>
      </c>
      <c r="F85" s="2">
        <v>5880.0</v>
      </c>
      <c r="G85" s="2">
        <v>5390.0</v>
      </c>
      <c r="H85" s="2">
        <v>0.815832</v>
      </c>
      <c r="I85" s="2">
        <v>2.565922</v>
      </c>
      <c r="J85" s="2" t="s">
        <v>21</v>
      </c>
      <c r="K85" s="2">
        <v>0.357009</v>
      </c>
      <c r="L85" s="2">
        <v>0.00183069</v>
      </c>
      <c r="M85" s="2">
        <v>135258.147</v>
      </c>
      <c r="N85" s="2">
        <v>5.0</v>
      </c>
      <c r="O85" s="2">
        <v>1027676.0</v>
      </c>
      <c r="P85" s="2">
        <v>51384.0</v>
      </c>
      <c r="Q85" s="2">
        <v>5.85111395E9</v>
      </c>
      <c r="R85" s="2">
        <v>2.92555698E8</v>
      </c>
    </row>
    <row r="86" ht="17.25" customHeight="1">
      <c r="A86" s="2" t="s">
        <v>50</v>
      </c>
      <c r="B86" s="2" t="s">
        <v>56</v>
      </c>
      <c r="C86" s="2">
        <v>338100.0</v>
      </c>
      <c r="D86" s="2" t="s">
        <v>20</v>
      </c>
      <c r="E86" s="2">
        <v>4800.0</v>
      </c>
      <c r="F86" s="2">
        <v>5600.0</v>
      </c>
      <c r="G86" s="2">
        <v>4465.0</v>
      </c>
      <c r="H86" s="2">
        <v>2.673245</v>
      </c>
      <c r="I86" s="2">
        <v>0.79287</v>
      </c>
      <c r="J86" s="2" t="s">
        <v>21</v>
      </c>
      <c r="K86" s="2">
        <v>0.248717</v>
      </c>
      <c r="L86" s="2">
        <v>0.002842313</v>
      </c>
      <c r="M86" s="2">
        <v>252900.8749</v>
      </c>
      <c r="N86" s="2">
        <v>0.0</v>
      </c>
      <c r="O86" s="2">
        <v>3440550.0</v>
      </c>
      <c r="P86" s="2">
        <v>156389.0</v>
      </c>
      <c r="Q86" s="2">
        <v>1.7047556115E10</v>
      </c>
      <c r="R86" s="2">
        <v>7.74888914E8</v>
      </c>
    </row>
    <row r="87" ht="17.25" customHeight="1">
      <c r="A87" s="2" t="s">
        <v>51</v>
      </c>
      <c r="B87" s="2" t="s">
        <v>56</v>
      </c>
      <c r="C87" s="2">
        <v>338100.0</v>
      </c>
      <c r="D87" s="2" t="s">
        <v>20</v>
      </c>
      <c r="E87" s="2">
        <v>4915.0</v>
      </c>
      <c r="F87" s="2">
        <v>4925.0</v>
      </c>
      <c r="G87" s="2">
        <v>4665.0</v>
      </c>
      <c r="H87" s="2">
        <v>0.905105</v>
      </c>
      <c r="I87" s="2">
        <v>-0.674293</v>
      </c>
      <c r="J87" s="2" t="s">
        <v>21</v>
      </c>
      <c r="K87" s="2">
        <v>0.230301</v>
      </c>
      <c r="L87" s="2">
        <v>0.003118205</v>
      </c>
      <c r="M87" s="2">
        <v>128959.4495</v>
      </c>
      <c r="N87" s="2">
        <v>0.0</v>
      </c>
      <c r="O87" s="2">
        <v>944873.0</v>
      </c>
      <c r="P87" s="2">
        <v>47244.0</v>
      </c>
      <c r="Q87" s="2">
        <v>4.503107615E9</v>
      </c>
      <c r="R87" s="2">
        <v>2.25155381E8</v>
      </c>
    </row>
    <row r="88" ht="17.25" customHeight="1">
      <c r="A88" s="2" t="s">
        <v>52</v>
      </c>
      <c r="B88" s="2" t="s">
        <v>56</v>
      </c>
      <c r="C88" s="2">
        <v>338100.0</v>
      </c>
      <c r="D88" s="2" t="s">
        <v>20</v>
      </c>
      <c r="E88" s="2">
        <v>5000.0</v>
      </c>
      <c r="F88" s="2">
        <v>5080.0</v>
      </c>
      <c r="G88" s="2">
        <v>4865.0</v>
      </c>
      <c r="H88" s="2">
        <v>0.627205</v>
      </c>
      <c r="I88" s="2">
        <v>0.337817</v>
      </c>
      <c r="J88" s="2" t="s">
        <v>21</v>
      </c>
      <c r="K88" s="2">
        <v>0.282034</v>
      </c>
      <c r="L88" s="2">
        <v>0.002131452</v>
      </c>
      <c r="M88" s="2">
        <v>171129.1702</v>
      </c>
      <c r="N88" s="2">
        <v>5.263158</v>
      </c>
      <c r="O88" s="2">
        <v>1072238.0</v>
      </c>
      <c r="P88" s="2">
        <v>56434.0</v>
      </c>
      <c r="Q88" s="2">
        <v>5.35574981E9</v>
      </c>
      <c r="R88" s="2">
        <v>2.81881569E8</v>
      </c>
    </row>
    <row r="89" ht="17.25" customHeight="1">
      <c r="A89" s="2" t="s">
        <v>53</v>
      </c>
      <c r="B89" s="2" t="s">
        <v>56</v>
      </c>
      <c r="C89" s="2">
        <v>338100.0</v>
      </c>
      <c r="D89" s="2" t="s">
        <v>20</v>
      </c>
      <c r="E89" s="2">
        <v>4630.0</v>
      </c>
      <c r="F89" s="2">
        <v>5010.0</v>
      </c>
      <c r="G89" s="2">
        <v>4550.0</v>
      </c>
      <c r="H89" s="2">
        <v>0.689138</v>
      </c>
      <c r="I89" s="2">
        <v>-0.349438</v>
      </c>
      <c r="J89" s="2" t="s">
        <v>21</v>
      </c>
      <c r="K89" s="2">
        <v>0.106668</v>
      </c>
      <c r="L89" s="2">
        <v>0.00217749</v>
      </c>
      <c r="M89" s="2">
        <v>213526.9246</v>
      </c>
      <c r="N89" s="2">
        <v>0.0</v>
      </c>
      <c r="O89" s="2">
        <v>1397435.0</v>
      </c>
      <c r="P89" s="2">
        <v>63520.0</v>
      </c>
      <c r="Q89" s="2">
        <v>6.66611235E9</v>
      </c>
      <c r="R89" s="2">
        <v>3.03005107E8</v>
      </c>
    </row>
    <row r="90" ht="17.25" customHeight="1">
      <c r="A90" s="2" t="s">
        <v>54</v>
      </c>
      <c r="B90" s="2" t="s">
        <v>56</v>
      </c>
      <c r="C90" s="2">
        <v>338100.0</v>
      </c>
      <c r="D90" s="2" t="s">
        <v>20</v>
      </c>
      <c r="E90" s="2">
        <v>4455.0</v>
      </c>
      <c r="F90" s="2">
        <v>4595.0</v>
      </c>
      <c r="G90" s="2">
        <v>4365.0</v>
      </c>
      <c r="H90" s="2">
        <v>0.574799</v>
      </c>
      <c r="I90" s="2">
        <v>0.670273</v>
      </c>
      <c r="J90" s="2" t="s">
        <v>21</v>
      </c>
      <c r="K90" s="2">
        <v>0.030438</v>
      </c>
      <c r="L90" s="2">
        <v>0.002040004</v>
      </c>
      <c r="M90" s="2">
        <v>166205.9831</v>
      </c>
      <c r="N90" s="2">
        <v>8.695652</v>
      </c>
      <c r="O90" s="2">
        <v>1124312.0</v>
      </c>
      <c r="P90" s="2">
        <v>48883.0</v>
      </c>
      <c r="Q90" s="2">
        <v>5.01219189E9</v>
      </c>
      <c r="R90" s="2">
        <v>2.17921387E8</v>
      </c>
    </row>
    <row r="91" ht="17.25" customHeight="1">
      <c r="A91" s="2" t="s">
        <v>30</v>
      </c>
      <c r="B91" s="2" t="s">
        <v>56</v>
      </c>
      <c r="C91" s="2">
        <v>338100.0</v>
      </c>
      <c r="D91" s="2" t="s">
        <v>20</v>
      </c>
      <c r="E91" s="2">
        <v>4340.0</v>
      </c>
      <c r="F91" s="2">
        <v>4505.0</v>
      </c>
      <c r="G91" s="2">
        <v>4330.0</v>
      </c>
      <c r="H91" s="2">
        <v>0.702798</v>
      </c>
      <c r="I91" s="2">
        <v>2.952764</v>
      </c>
      <c r="J91" s="2" t="s">
        <v>21</v>
      </c>
      <c r="K91" s="2">
        <v>0.287676</v>
      </c>
      <c r="L91" s="2">
        <v>0.00224202</v>
      </c>
      <c r="M91" s="2">
        <v>164990.4707</v>
      </c>
      <c r="N91" s="2">
        <v>10.0</v>
      </c>
      <c r="O91" s="2">
        <v>950952.0</v>
      </c>
      <c r="P91" s="2">
        <v>47548.0</v>
      </c>
      <c r="Q91" s="2">
        <v>4.192846955E9</v>
      </c>
      <c r="R91" s="2">
        <v>2.09642348E8</v>
      </c>
    </row>
    <row r="92" ht="17.25" customHeight="1">
      <c r="A92" s="2" t="s">
        <v>32</v>
      </c>
      <c r="B92" s="2" t="s">
        <v>56</v>
      </c>
      <c r="C92" s="2">
        <v>338100.0</v>
      </c>
      <c r="D92" s="2" t="s">
        <v>20</v>
      </c>
      <c r="E92" s="2">
        <v>4285.0</v>
      </c>
      <c r="F92" s="2">
        <v>4340.0</v>
      </c>
      <c r="G92" s="2">
        <v>4185.0</v>
      </c>
      <c r="H92" s="2">
        <v>0.508533</v>
      </c>
      <c r="I92" s="2">
        <v>2.817081</v>
      </c>
      <c r="J92" s="2" t="s">
        <v>21</v>
      </c>
      <c r="K92" s="2">
        <v>0.086369</v>
      </c>
      <c r="L92" s="2">
        <v>0.001606771</v>
      </c>
      <c r="M92" s="2">
        <v>242821.6271</v>
      </c>
      <c r="N92" s="2">
        <v>9.52381</v>
      </c>
      <c r="O92" s="2">
        <v>1327436.0</v>
      </c>
      <c r="P92" s="2">
        <v>63211.0</v>
      </c>
      <c r="Q92" s="2">
        <v>5.621322205E9</v>
      </c>
      <c r="R92" s="2">
        <v>2.6768201E8</v>
      </c>
    </row>
    <row r="93" ht="17.25" customHeight="1">
      <c r="A93" s="2" t="s">
        <v>33</v>
      </c>
      <c r="B93" s="2" t="s">
        <v>56</v>
      </c>
      <c r="C93" s="2">
        <v>338100.0</v>
      </c>
      <c r="D93" s="2" t="s">
        <v>20</v>
      </c>
      <c r="E93" s="2">
        <v>4495.0</v>
      </c>
      <c r="F93" s="2">
        <v>4540.0</v>
      </c>
      <c r="G93" s="2">
        <v>4250.0</v>
      </c>
      <c r="H93" s="2">
        <v>0.877172</v>
      </c>
      <c r="I93" s="2">
        <v>4.695564</v>
      </c>
      <c r="J93" s="2" t="s">
        <v>21</v>
      </c>
      <c r="K93" s="2">
        <v>0.16613</v>
      </c>
      <c r="L93" s="2">
        <v>0.001222014</v>
      </c>
      <c r="M93" s="2">
        <v>229324.6818</v>
      </c>
      <c r="N93" s="2">
        <v>15.789474</v>
      </c>
      <c r="O93" s="2">
        <v>1737000.0</v>
      </c>
      <c r="P93" s="2">
        <v>91421.0</v>
      </c>
      <c r="Q93" s="2">
        <v>7.61488758E9</v>
      </c>
      <c r="R93" s="2">
        <v>4.00783557E8</v>
      </c>
    </row>
    <row r="94" ht="17.25" customHeight="1">
      <c r="A94" s="2" t="s">
        <v>34</v>
      </c>
      <c r="B94" s="2" t="s">
        <v>56</v>
      </c>
      <c r="C94" s="2">
        <v>338100.0</v>
      </c>
      <c r="D94" s="2" t="s">
        <v>20</v>
      </c>
      <c r="E94" s="2">
        <v>4350.0</v>
      </c>
      <c r="F94" s="2">
        <v>4540.0</v>
      </c>
      <c r="G94" s="2">
        <v>4350.0</v>
      </c>
      <c r="H94" s="2">
        <v>0.740429</v>
      </c>
      <c r="I94" s="2">
        <v>3.519283</v>
      </c>
      <c r="J94" s="2" t="s">
        <v>21</v>
      </c>
      <c r="K94" s="2">
        <v>0.003839</v>
      </c>
      <c r="L94" s="2">
        <v>9.22628E-4</v>
      </c>
      <c r="M94" s="2">
        <v>474747.9725</v>
      </c>
      <c r="N94" s="2">
        <v>9.52381</v>
      </c>
      <c r="O94" s="2">
        <v>2174186.0</v>
      </c>
      <c r="P94" s="2">
        <v>103533.0</v>
      </c>
      <c r="Q94" s="2">
        <v>9.70843773E9</v>
      </c>
      <c r="R94" s="2">
        <v>4.62306559E8</v>
      </c>
    </row>
    <row r="95" ht="17.25" customHeight="1">
      <c r="A95" s="2" t="s">
        <v>35</v>
      </c>
      <c r="B95" s="2" t="s">
        <v>56</v>
      </c>
      <c r="C95" s="2">
        <v>338100.0</v>
      </c>
      <c r="D95" s="2" t="s">
        <v>20</v>
      </c>
      <c r="E95" s="2">
        <v>4265.0</v>
      </c>
      <c r="F95" s="2">
        <v>4355.0</v>
      </c>
      <c r="G95" s="2">
        <v>4265.0</v>
      </c>
      <c r="H95" s="2">
        <v>0.345056</v>
      </c>
      <c r="I95" s="2">
        <v>0.909371</v>
      </c>
      <c r="J95" s="2" t="s">
        <v>21</v>
      </c>
      <c r="K95" s="2">
        <v>0.038223</v>
      </c>
      <c r="L95" s="2">
        <v>8.84564E-4</v>
      </c>
      <c r="M95" s="2">
        <v>276767.5694</v>
      </c>
      <c r="N95" s="2">
        <v>19.047619</v>
      </c>
      <c r="O95" s="2">
        <v>1401061.0</v>
      </c>
      <c r="P95" s="2">
        <v>66717.0</v>
      </c>
      <c r="Q95" s="2">
        <v>6.019029775E9</v>
      </c>
      <c r="R95" s="2">
        <v>2.86620465E8</v>
      </c>
    </row>
    <row r="96" ht="17.25" customHeight="1">
      <c r="A96" s="2" t="s">
        <v>36</v>
      </c>
      <c r="B96" s="2" t="s">
        <v>56</v>
      </c>
      <c r="C96" s="2">
        <v>338100.0</v>
      </c>
      <c r="D96" s="2" t="s">
        <v>20</v>
      </c>
      <c r="E96" s="2">
        <v>4190.0</v>
      </c>
      <c r="F96" s="2">
        <v>4265.0</v>
      </c>
      <c r="G96" s="2">
        <v>4185.0</v>
      </c>
      <c r="H96" s="2">
        <v>0.325552</v>
      </c>
      <c r="I96" s="2">
        <v>-0.959761</v>
      </c>
      <c r="J96" s="2" t="s">
        <v>21</v>
      </c>
      <c r="K96" s="2">
        <v>0.004259</v>
      </c>
      <c r="L96" s="2">
        <v>9.61167E-4</v>
      </c>
      <c r="M96" s="2">
        <v>291079.7578</v>
      </c>
      <c r="N96" s="2">
        <v>10.0</v>
      </c>
      <c r="O96" s="2">
        <v>1523795.0</v>
      </c>
      <c r="P96" s="2">
        <v>76190.0</v>
      </c>
      <c r="Q96" s="2">
        <v>6.42415659E9</v>
      </c>
      <c r="R96" s="2">
        <v>3.2120783E8</v>
      </c>
    </row>
    <row r="97" ht="17.25" customHeight="1">
      <c r="A97" s="2" t="s">
        <v>37</v>
      </c>
      <c r="B97" s="2" t="s">
        <v>56</v>
      </c>
      <c r="C97" s="2">
        <v>338100.0</v>
      </c>
      <c r="D97" s="2" t="s">
        <v>20</v>
      </c>
      <c r="E97" s="2">
        <v>4215.0</v>
      </c>
      <c r="F97" s="2">
        <v>4255.0</v>
      </c>
      <c r="G97" s="2">
        <v>4185.0</v>
      </c>
      <c r="H97" s="2">
        <v>0.281189</v>
      </c>
      <c r="I97" s="2">
        <v>-0.734682</v>
      </c>
      <c r="J97" s="2" t="s">
        <v>21</v>
      </c>
      <c r="K97" s="2">
        <v>-0.025486</v>
      </c>
      <c r="L97" s="2">
        <v>0.001150432</v>
      </c>
      <c r="M97" s="2">
        <v>204966.231</v>
      </c>
      <c r="N97" s="2">
        <v>22.222222</v>
      </c>
      <c r="O97" s="2">
        <v>961305.0</v>
      </c>
      <c r="P97" s="2">
        <v>53406.0</v>
      </c>
      <c r="Q97" s="2">
        <v>4.046927895E9</v>
      </c>
      <c r="R97" s="2">
        <v>2.24829328E8</v>
      </c>
    </row>
    <row r="98" ht="17.25" customHeight="1">
      <c r="A98" s="2" t="s">
        <v>38</v>
      </c>
      <c r="B98" s="2" t="s">
        <v>56</v>
      </c>
      <c r="C98" s="2">
        <v>338100.0</v>
      </c>
      <c r="D98" s="2" t="s">
        <v>20</v>
      </c>
      <c r="E98" s="2">
        <v>4395.0</v>
      </c>
      <c r="F98" s="2">
        <v>4400.0</v>
      </c>
      <c r="G98" s="2">
        <v>4210.0</v>
      </c>
      <c r="H98" s="2">
        <v>0.431944</v>
      </c>
      <c r="I98" s="2">
        <v>5.095257</v>
      </c>
      <c r="J98" s="2" t="s">
        <v>21</v>
      </c>
      <c r="K98" s="2">
        <v>0.12693</v>
      </c>
      <c r="L98" s="2">
        <v>0.001039206</v>
      </c>
      <c r="M98" s="2">
        <v>250633.7293</v>
      </c>
      <c r="N98" s="2">
        <v>22.727273</v>
      </c>
      <c r="O98" s="2">
        <v>1219150.0</v>
      </c>
      <c r="P98" s="2">
        <v>55416.0</v>
      </c>
      <c r="Q98" s="2">
        <v>5.22650027E9</v>
      </c>
      <c r="R98" s="2">
        <v>2.37568194E8</v>
      </c>
    </row>
    <row r="99" ht="17.25" customHeight="1">
      <c r="A99" s="2" t="s">
        <v>39</v>
      </c>
      <c r="B99" s="2" t="s">
        <v>56</v>
      </c>
      <c r="C99" s="2">
        <v>338100.0</v>
      </c>
      <c r="D99" s="2" t="s">
        <v>20</v>
      </c>
      <c r="E99" s="2">
        <v>4480.0</v>
      </c>
      <c r="F99" s="2">
        <v>4515.0</v>
      </c>
      <c r="G99" s="2">
        <v>4385.0</v>
      </c>
      <c r="H99" s="2">
        <v>0.331147</v>
      </c>
      <c r="I99" s="2">
        <v>-0.788896</v>
      </c>
      <c r="J99" s="2" t="s">
        <v>21</v>
      </c>
      <c r="K99" s="2">
        <v>0.194565</v>
      </c>
      <c r="L99" s="2">
        <v>0.001091296</v>
      </c>
      <c r="M99" s="2">
        <v>235356.6816</v>
      </c>
      <c r="N99" s="2">
        <v>13.636364</v>
      </c>
      <c r="O99" s="2">
        <v>1372637.0</v>
      </c>
      <c r="P99" s="2">
        <v>62393.0</v>
      </c>
      <c r="Q99" s="2">
        <v>6.104680895E9</v>
      </c>
      <c r="R99" s="2">
        <v>2.77485495E8</v>
      </c>
    </row>
    <row r="100" ht="17.25" customHeight="1">
      <c r="A100" s="2" t="s">
        <v>40</v>
      </c>
      <c r="B100" s="2" t="s">
        <v>56</v>
      </c>
      <c r="C100" s="2">
        <v>338100.0</v>
      </c>
      <c r="D100" s="2" t="s">
        <v>20</v>
      </c>
      <c r="E100" s="2">
        <v>4660.0</v>
      </c>
      <c r="F100" s="2">
        <v>4700.0</v>
      </c>
      <c r="G100" s="2">
        <v>4490.0</v>
      </c>
      <c r="H100" s="2">
        <v>0.556205</v>
      </c>
      <c r="I100" s="2">
        <v>0.903618</v>
      </c>
      <c r="J100" s="2" t="s">
        <v>21</v>
      </c>
      <c r="K100" s="2">
        <v>0.329308</v>
      </c>
      <c r="L100" s="2">
        <v>9.16168E-4</v>
      </c>
      <c r="M100" s="2">
        <v>375588.4005</v>
      </c>
      <c r="N100" s="2">
        <v>0.0</v>
      </c>
      <c r="O100" s="2">
        <v>2276388.0</v>
      </c>
      <c r="P100" s="2">
        <v>119810.0</v>
      </c>
      <c r="Q100" s="2">
        <v>1.04716578E10</v>
      </c>
      <c r="R100" s="2">
        <v>5.51139884E8</v>
      </c>
    </row>
    <row r="101" ht="17.25" customHeight="1">
      <c r="A101" s="2" t="s">
        <v>41</v>
      </c>
      <c r="B101" s="2" t="s">
        <v>56</v>
      </c>
      <c r="C101" s="2">
        <v>338100.0</v>
      </c>
      <c r="D101" s="2" t="s">
        <v>20</v>
      </c>
      <c r="E101" s="2">
        <v>4910.0</v>
      </c>
      <c r="F101" s="2">
        <v>5060.0</v>
      </c>
      <c r="G101" s="2">
        <v>4715.0</v>
      </c>
      <c r="H101" s="2">
        <v>1.116534</v>
      </c>
      <c r="I101" s="2">
        <v>1.287791</v>
      </c>
      <c r="J101" s="2" t="s">
        <v>21</v>
      </c>
      <c r="K101" s="2">
        <v>0.184972</v>
      </c>
      <c r="L101" s="2">
        <v>0.0011456700000000001</v>
      </c>
      <c r="M101" s="2">
        <v>316520.6872</v>
      </c>
      <c r="N101" s="2">
        <v>9.090909</v>
      </c>
      <c r="O101" s="2">
        <v>4031595.0</v>
      </c>
      <c r="P101" s="2">
        <v>183254.0</v>
      </c>
      <c r="Q101" s="2">
        <v>2.0017458765E10</v>
      </c>
      <c r="R101" s="2">
        <v>9.09884489E8</v>
      </c>
    </row>
    <row r="102" ht="17.25" customHeight="1">
      <c r="A102" s="2" t="s">
        <v>42</v>
      </c>
      <c r="B102" s="2" t="s">
        <v>56</v>
      </c>
      <c r="C102" s="2">
        <v>338100.0</v>
      </c>
      <c r="D102" s="2" t="s">
        <v>20</v>
      </c>
      <c r="E102" s="2">
        <v>4920.0</v>
      </c>
      <c r="F102" s="2">
        <v>4985.0</v>
      </c>
      <c r="G102" s="2">
        <v>4865.0</v>
      </c>
      <c r="H102" s="2">
        <v>0.546824</v>
      </c>
      <c r="I102" s="2">
        <v>2.348375</v>
      </c>
      <c r="J102" s="2" t="s">
        <v>21</v>
      </c>
      <c r="K102" s="2">
        <v>0.550117</v>
      </c>
      <c r="L102" s="2">
        <v>0.001527889</v>
      </c>
      <c r="M102" s="2">
        <v>263778.7914</v>
      </c>
      <c r="N102" s="2">
        <v>4.545455</v>
      </c>
      <c r="O102" s="2">
        <v>1142425.0</v>
      </c>
      <c r="P102" s="2">
        <v>51928.0</v>
      </c>
      <c r="Q102" s="2">
        <v>5.62713896E9</v>
      </c>
      <c r="R102" s="2">
        <v>2.55779044E8</v>
      </c>
    </row>
    <row r="103" ht="17.25" customHeight="1">
      <c r="A103" s="2" t="s">
        <v>43</v>
      </c>
      <c r="B103" s="2" t="s">
        <v>56</v>
      </c>
      <c r="C103" s="2">
        <v>338100.0</v>
      </c>
      <c r="D103" s="2" t="s">
        <v>20</v>
      </c>
      <c r="E103" s="2">
        <v>4950.0</v>
      </c>
      <c r="F103" s="2">
        <v>4980.0</v>
      </c>
      <c r="G103" s="2">
        <v>4830.0</v>
      </c>
      <c r="H103" s="2">
        <v>0.988872</v>
      </c>
      <c r="I103" s="2">
        <v>4.123156</v>
      </c>
      <c r="J103" s="2" t="s">
        <v>21</v>
      </c>
      <c r="K103" s="2">
        <v>0.463821</v>
      </c>
      <c r="L103" s="2">
        <v>0.001509367</v>
      </c>
      <c r="M103" s="2">
        <v>190717.0674</v>
      </c>
      <c r="N103" s="2">
        <v>9.52381</v>
      </c>
      <c r="O103" s="2">
        <v>1784390.0</v>
      </c>
      <c r="P103" s="2">
        <v>84971.0</v>
      </c>
      <c r="Q103" s="2">
        <v>8.74931927E9</v>
      </c>
      <c r="R103" s="2">
        <v>4.16634251E8</v>
      </c>
    </row>
    <row r="104" ht="17.25" customHeight="1">
      <c r="A104" s="2" t="s">
        <v>18</v>
      </c>
      <c r="B104" s="2" t="s">
        <v>56</v>
      </c>
      <c r="C104" s="2">
        <v>338100.0</v>
      </c>
      <c r="D104" s="2" t="s">
        <v>20</v>
      </c>
      <c r="E104" s="2">
        <v>4840.0</v>
      </c>
      <c r="F104" s="2">
        <v>4845.0</v>
      </c>
      <c r="G104" s="2">
        <v>4800.0</v>
      </c>
      <c r="H104" s="2">
        <v>0.657777</v>
      </c>
      <c r="I104" s="2">
        <v>10.639359</v>
      </c>
      <c r="J104" s="2" t="s">
        <v>21</v>
      </c>
      <c r="K104" s="2">
        <v>0.019486</v>
      </c>
      <c r="L104" s="2">
        <v>0.001066375</v>
      </c>
      <c r="M104" s="2">
        <v>220971.8356</v>
      </c>
      <c r="N104" s="2">
        <v>15.789474</v>
      </c>
      <c r="O104" s="2">
        <v>1741731.0</v>
      </c>
      <c r="P104" s="2">
        <v>91670.0</v>
      </c>
      <c r="Q104" s="2">
        <v>8.393272E9</v>
      </c>
      <c r="R104" s="2">
        <v>4.41751158E8</v>
      </c>
    </row>
    <row r="105" ht="17.25" customHeight="1">
      <c r="A105" s="2" t="s">
        <v>22</v>
      </c>
      <c r="B105" s="2" t="s">
        <v>56</v>
      </c>
      <c r="C105" s="2">
        <v>338100.0</v>
      </c>
      <c r="D105" s="2" t="s">
        <v>20</v>
      </c>
      <c r="E105" s="2">
        <v>4940.0</v>
      </c>
      <c r="F105" s="2">
        <v>4955.0</v>
      </c>
      <c r="G105" s="2">
        <v>4815.0</v>
      </c>
      <c r="H105" s="2">
        <v>0.247654</v>
      </c>
      <c r="I105" s="2">
        <v>-0.710313</v>
      </c>
      <c r="J105" s="2" t="s">
        <v>21</v>
      </c>
      <c r="K105" s="2">
        <v>0.150286</v>
      </c>
      <c r="L105" s="2">
        <v>0.00167849</v>
      </c>
      <c r="M105" s="2">
        <v>142985.8531</v>
      </c>
      <c r="N105" s="2">
        <v>15.789474</v>
      </c>
      <c r="O105" s="2">
        <v>690314.0</v>
      </c>
      <c r="P105" s="2">
        <v>36332.0</v>
      </c>
      <c r="Q105" s="2">
        <v>3.36806356E9</v>
      </c>
      <c r="R105" s="2">
        <v>1.77266503E8</v>
      </c>
    </row>
    <row r="106" ht="17.25" customHeight="1">
      <c r="A106" s="2" t="s">
        <v>23</v>
      </c>
      <c r="B106" s="2" t="s">
        <v>56</v>
      </c>
      <c r="C106" s="2">
        <v>338100.0</v>
      </c>
      <c r="D106" s="2" t="s">
        <v>20</v>
      </c>
      <c r="E106" s="2">
        <v>4805.0</v>
      </c>
      <c r="F106" s="2">
        <v>4940.0</v>
      </c>
      <c r="G106" s="2">
        <v>4805.0</v>
      </c>
      <c r="H106" s="2">
        <v>0.475899</v>
      </c>
      <c r="I106" s="2">
        <v>9.989866</v>
      </c>
      <c r="J106" s="2" t="s">
        <v>21</v>
      </c>
      <c r="K106" s="2">
        <v>0.085853</v>
      </c>
      <c r="L106" s="2">
        <v>0.001372905</v>
      </c>
      <c r="M106" s="2">
        <v>163859.537</v>
      </c>
      <c r="N106" s="2">
        <v>22.727273</v>
      </c>
      <c r="O106" s="2">
        <v>894923.0</v>
      </c>
      <c r="P106" s="2">
        <v>40678.0</v>
      </c>
      <c r="Q106" s="2">
        <v>4.376115695E9</v>
      </c>
      <c r="R106" s="2">
        <v>1.9891435E8</v>
      </c>
    </row>
    <row r="107" ht="17.25" customHeight="1">
      <c r="A107" s="2" t="s">
        <v>24</v>
      </c>
      <c r="B107" s="2" t="s">
        <v>56</v>
      </c>
      <c r="C107" s="2">
        <v>338100.0</v>
      </c>
      <c r="D107" s="2" t="s">
        <v>20</v>
      </c>
      <c r="E107" s="2">
        <v>4780.0</v>
      </c>
      <c r="F107" s="2">
        <v>4815.0</v>
      </c>
      <c r="G107" s="2">
        <v>4770.0</v>
      </c>
      <c r="H107" s="2">
        <v>0.274998</v>
      </c>
      <c r="I107" s="2">
        <v>1.171599</v>
      </c>
      <c r="J107" s="2" t="s">
        <v>21</v>
      </c>
      <c r="K107" s="2">
        <v>0.064527</v>
      </c>
      <c r="L107" s="2">
        <v>0.00176699</v>
      </c>
      <c r="M107" s="2">
        <v>146182.0475</v>
      </c>
      <c r="N107" s="2">
        <v>18.181818</v>
      </c>
      <c r="O107" s="2">
        <v>570788.0</v>
      </c>
      <c r="P107" s="2">
        <v>25945.0</v>
      </c>
      <c r="Q107" s="2">
        <v>2.732884435E9</v>
      </c>
      <c r="R107" s="2">
        <v>1.2422202E8</v>
      </c>
    </row>
    <row r="108" ht="17.25" customHeight="1">
      <c r="A108" s="2" t="s">
        <v>25</v>
      </c>
      <c r="B108" s="2" t="s">
        <v>56</v>
      </c>
      <c r="C108" s="2">
        <v>338100.0</v>
      </c>
      <c r="D108" s="2" t="s">
        <v>20</v>
      </c>
      <c r="E108" s="2">
        <v>4590.0</v>
      </c>
      <c r="F108" s="2">
        <v>4775.0</v>
      </c>
      <c r="G108" s="2">
        <v>4565.0</v>
      </c>
      <c r="H108" s="2">
        <v>0.464348</v>
      </c>
      <c r="I108" s="2">
        <v>-0.1363</v>
      </c>
      <c r="J108" s="2" t="s">
        <v>21</v>
      </c>
      <c r="K108" s="2">
        <v>0.23487</v>
      </c>
      <c r="L108" s="2">
        <v>0.003926465</v>
      </c>
      <c r="M108" s="2">
        <v>90556.6046</v>
      </c>
      <c r="N108" s="2">
        <v>5.0</v>
      </c>
      <c r="O108" s="2">
        <v>515878.0</v>
      </c>
      <c r="P108" s="2">
        <v>25794.0</v>
      </c>
      <c r="Q108" s="2">
        <v>2.423348765E9</v>
      </c>
      <c r="R108" s="2">
        <v>1.21167438E8</v>
      </c>
    </row>
    <row r="109" ht="17.25" customHeight="1">
      <c r="A109" s="2" t="s">
        <v>26</v>
      </c>
      <c r="B109" s="2" t="s">
        <v>56</v>
      </c>
      <c r="C109" s="2">
        <v>338100.0</v>
      </c>
      <c r="D109" s="2" t="s">
        <v>20</v>
      </c>
      <c r="E109" s="2">
        <v>4820.0</v>
      </c>
      <c r="F109" s="2">
        <v>4845.0</v>
      </c>
      <c r="G109" s="2">
        <v>4640.0</v>
      </c>
      <c r="H109" s="2">
        <v>0.553845</v>
      </c>
      <c r="I109" s="2">
        <v>-0.125748</v>
      </c>
      <c r="J109" s="2" t="s">
        <v>21</v>
      </c>
      <c r="K109" s="2">
        <v>0.287278</v>
      </c>
      <c r="L109" s="2">
        <v>0.003126893</v>
      </c>
      <c r="M109" s="2">
        <v>113542.5156</v>
      </c>
      <c r="N109" s="2">
        <v>11.111111</v>
      </c>
      <c r="O109" s="2">
        <v>632286.0</v>
      </c>
      <c r="P109" s="2">
        <v>35127.0</v>
      </c>
      <c r="Q109" s="2">
        <v>3.027632225E9</v>
      </c>
      <c r="R109" s="2">
        <v>1.6820179E8</v>
      </c>
    </row>
    <row r="110" ht="17.25" customHeight="1">
      <c r="A110" s="2" t="s">
        <v>27</v>
      </c>
      <c r="B110" s="2" t="s">
        <v>56</v>
      </c>
      <c r="C110" s="2">
        <v>338100.0</v>
      </c>
      <c r="D110" s="2" t="s">
        <v>20</v>
      </c>
      <c r="E110" s="2">
        <v>4980.0</v>
      </c>
      <c r="F110" s="2">
        <v>4980.0</v>
      </c>
      <c r="G110" s="2">
        <v>4840.0</v>
      </c>
      <c r="H110" s="2">
        <v>0.371125</v>
      </c>
      <c r="I110" s="2">
        <v>-0.339472</v>
      </c>
      <c r="J110" s="2" t="s">
        <v>21</v>
      </c>
      <c r="K110" s="2">
        <v>-0.043046</v>
      </c>
      <c r="L110" s="2">
        <v>0.002074635</v>
      </c>
      <c r="M110" s="2">
        <v>121935.1375</v>
      </c>
      <c r="N110" s="2">
        <v>4.761905</v>
      </c>
      <c r="O110" s="2">
        <v>805324.0</v>
      </c>
      <c r="P110" s="2">
        <v>38349.0</v>
      </c>
      <c r="Q110" s="2">
        <v>3.9469179E9</v>
      </c>
      <c r="R110" s="2">
        <v>1.87948471E8</v>
      </c>
    </row>
    <row r="111" ht="17.25" customHeight="1">
      <c r="A111" s="2" t="s">
        <v>28</v>
      </c>
      <c r="B111" s="2" t="s">
        <v>56</v>
      </c>
      <c r="C111" s="2">
        <v>338100.0</v>
      </c>
      <c r="D111" s="2" t="s">
        <v>20</v>
      </c>
      <c r="E111" s="2">
        <v>5090.0</v>
      </c>
      <c r="F111" s="2">
        <v>5190.0</v>
      </c>
      <c r="G111" s="2">
        <v>4985.0</v>
      </c>
      <c r="H111" s="2">
        <v>0.58874</v>
      </c>
      <c r="I111" s="2">
        <v>2.823449</v>
      </c>
      <c r="J111" s="2" t="s">
        <v>21</v>
      </c>
      <c r="K111" s="2">
        <v>0.046787</v>
      </c>
      <c r="L111" s="2">
        <v>0.00141044</v>
      </c>
      <c r="M111" s="2">
        <v>145664.5612</v>
      </c>
      <c r="N111" s="2">
        <v>14.285714</v>
      </c>
      <c r="O111" s="2">
        <v>1228034.0</v>
      </c>
      <c r="P111" s="2">
        <v>58478.0</v>
      </c>
      <c r="Q111" s="2">
        <v>6.2333337E9</v>
      </c>
      <c r="R111" s="2">
        <v>2.96825414E8</v>
      </c>
    </row>
    <row r="112" ht="17.25" customHeight="1">
      <c r="A112" s="2" t="s">
        <v>29</v>
      </c>
      <c r="B112" s="2" t="s">
        <v>56</v>
      </c>
      <c r="C112" s="2">
        <v>338100.0</v>
      </c>
      <c r="D112" s="2" t="s">
        <v>20</v>
      </c>
      <c r="E112" s="2">
        <v>4980.0</v>
      </c>
      <c r="F112" s="2">
        <v>5100.0</v>
      </c>
      <c r="G112" s="2">
        <v>4925.0</v>
      </c>
      <c r="H112" s="2">
        <v>0.727831</v>
      </c>
      <c r="I112" s="2">
        <v>1.014932</v>
      </c>
      <c r="J112" s="2" t="s">
        <v>21</v>
      </c>
      <c r="K112" s="2">
        <v>-0.011295</v>
      </c>
      <c r="L112" s="2">
        <v>0.002060202</v>
      </c>
      <c r="M112" s="2">
        <v>211783.9145</v>
      </c>
      <c r="N112" s="2">
        <v>4.761905</v>
      </c>
      <c r="O112" s="2">
        <v>1479846.0</v>
      </c>
      <c r="P112" s="2">
        <v>70469.0</v>
      </c>
      <c r="Q112" s="2">
        <v>7.443693465E9</v>
      </c>
      <c r="R112" s="2">
        <v>3.54461594E8</v>
      </c>
    </row>
    <row r="113" ht="17.25" customHeight="1">
      <c r="A113" s="2" t="s">
        <v>57</v>
      </c>
      <c r="B113" s="2" t="s">
        <v>58</v>
      </c>
      <c r="C113" s="2">
        <v>140910.0</v>
      </c>
      <c r="D113" s="2" t="s">
        <v>20</v>
      </c>
      <c r="E113" s="2">
        <v>5630.0</v>
      </c>
      <c r="F113" s="2">
        <v>5960.0</v>
      </c>
      <c r="G113" s="2">
        <v>4775.0</v>
      </c>
      <c r="H113" s="2">
        <v>1.903646</v>
      </c>
      <c r="I113" s="2">
        <v>-0.304769</v>
      </c>
      <c r="J113" s="2">
        <v>-0.292747</v>
      </c>
      <c r="K113" s="2">
        <v>0.248525</v>
      </c>
      <c r="L113" s="2">
        <v>0.01974098</v>
      </c>
      <c r="M113" s="2">
        <v>32948.8048</v>
      </c>
      <c r="N113" s="2">
        <v>0.0</v>
      </c>
      <c r="O113" s="2">
        <v>618139.0</v>
      </c>
      <c r="P113" s="2">
        <v>28097.0</v>
      </c>
      <c r="Q113" s="2">
        <v>3.31531222E9</v>
      </c>
      <c r="R113" s="2">
        <v>1.5069601E8</v>
      </c>
    </row>
    <row r="114" ht="17.25" customHeight="1">
      <c r="A114" s="2" t="s">
        <v>59</v>
      </c>
      <c r="B114" s="2" t="s">
        <v>58</v>
      </c>
      <c r="C114" s="2">
        <v>140910.0</v>
      </c>
      <c r="D114" s="2" t="s">
        <v>20</v>
      </c>
      <c r="E114" s="2">
        <v>5850.0</v>
      </c>
      <c r="F114" s="2">
        <v>6000.0</v>
      </c>
      <c r="G114" s="2">
        <v>5680.0</v>
      </c>
      <c r="H114" s="2">
        <v>0.917063</v>
      </c>
      <c r="I114" s="2">
        <v>0.090113</v>
      </c>
      <c r="J114" s="2">
        <v>-0.30547</v>
      </c>
      <c r="K114" s="2">
        <v>0.161433</v>
      </c>
      <c r="L114" s="2">
        <v>0.008931089</v>
      </c>
      <c r="M114" s="2">
        <v>36367.7747</v>
      </c>
      <c r="N114" s="2">
        <v>11.764706</v>
      </c>
      <c r="O114" s="2">
        <v>323615.0</v>
      </c>
      <c r="P114" s="2">
        <v>19036.0</v>
      </c>
      <c r="Q114" s="2">
        <v>1.89059743E9</v>
      </c>
      <c r="R114" s="2">
        <v>1.11211614E8</v>
      </c>
    </row>
    <row r="115" ht="17.25" customHeight="1">
      <c r="A115" s="2" t="s">
        <v>60</v>
      </c>
      <c r="B115" s="2" t="s">
        <v>58</v>
      </c>
      <c r="C115" s="2">
        <v>140910.0</v>
      </c>
      <c r="D115" s="2" t="s">
        <v>20</v>
      </c>
      <c r="E115" s="2">
        <v>5860.0</v>
      </c>
      <c r="F115" s="2">
        <v>6060.0</v>
      </c>
      <c r="G115" s="2">
        <v>5850.0</v>
      </c>
      <c r="H115" s="2">
        <v>1.178273</v>
      </c>
      <c r="I115" s="2">
        <v>3.700034</v>
      </c>
      <c r="J115" s="2">
        <v>-0.312203</v>
      </c>
      <c r="K115" s="2">
        <v>0.532621</v>
      </c>
      <c r="L115" s="2">
        <v>0.008758195</v>
      </c>
      <c r="M115" s="2">
        <v>31092.107</v>
      </c>
      <c r="N115" s="2">
        <v>10.0</v>
      </c>
      <c r="O115" s="2">
        <v>350843.0</v>
      </c>
      <c r="P115" s="2">
        <v>17542.0</v>
      </c>
      <c r="Q115" s="2">
        <v>2.0756532E9</v>
      </c>
      <c r="R115" s="2">
        <v>1.0378266E8</v>
      </c>
    </row>
    <row r="116" ht="17.25" customHeight="1">
      <c r="A116" s="2" t="s">
        <v>61</v>
      </c>
      <c r="B116" s="2" t="s">
        <v>58</v>
      </c>
      <c r="C116" s="2">
        <v>140910.0</v>
      </c>
      <c r="D116" s="2" t="s">
        <v>20</v>
      </c>
      <c r="E116" s="2">
        <v>5940.0</v>
      </c>
      <c r="F116" s="2">
        <v>5960.0</v>
      </c>
      <c r="G116" s="2">
        <v>5840.0</v>
      </c>
      <c r="H116" s="2">
        <v>0.463456</v>
      </c>
      <c r="I116" s="2">
        <v>-0.357249</v>
      </c>
      <c r="J116" s="2">
        <v>-0.315156</v>
      </c>
      <c r="K116" s="2">
        <v>0.064545</v>
      </c>
      <c r="L116" s="2">
        <v>0.010917719</v>
      </c>
      <c r="M116" s="2">
        <v>25155.5907</v>
      </c>
      <c r="N116" s="2">
        <v>13.636364</v>
      </c>
      <c r="O116" s="2">
        <v>200078.0</v>
      </c>
      <c r="P116" s="2">
        <v>9094.0</v>
      </c>
      <c r="Q116" s="2">
        <v>1.18129971E9</v>
      </c>
      <c r="R116" s="2">
        <v>5.3695441E7</v>
      </c>
    </row>
    <row r="117" ht="17.25" customHeight="1">
      <c r="A117" s="2" t="s">
        <v>62</v>
      </c>
      <c r="B117" s="2" t="s">
        <v>58</v>
      </c>
      <c r="C117" s="2">
        <v>140910.0</v>
      </c>
      <c r="D117" s="2" t="s">
        <v>20</v>
      </c>
      <c r="E117" s="2">
        <v>6030.0</v>
      </c>
      <c r="F117" s="2">
        <v>6390.0</v>
      </c>
      <c r="G117" s="2">
        <v>5900.0</v>
      </c>
      <c r="H117" s="2">
        <v>1.485558</v>
      </c>
      <c r="I117" s="2">
        <v>3.3349</v>
      </c>
      <c r="J117" s="2">
        <v>-0.297217</v>
      </c>
      <c r="K117" s="2">
        <v>0.200059</v>
      </c>
      <c r="L117" s="2">
        <v>0.013742408</v>
      </c>
      <c r="M117" s="2">
        <v>23677.416</v>
      </c>
      <c r="N117" s="2">
        <v>9.52381</v>
      </c>
      <c r="O117" s="2">
        <v>301478.0</v>
      </c>
      <c r="P117" s="2">
        <v>14356.0</v>
      </c>
      <c r="Q117" s="2">
        <v>1.8374519E9</v>
      </c>
      <c r="R117" s="2">
        <v>8.749771E7</v>
      </c>
    </row>
    <row r="118" ht="17.25" customHeight="1">
      <c r="A118" s="2" t="s">
        <v>63</v>
      </c>
      <c r="B118" s="2" t="s">
        <v>58</v>
      </c>
      <c r="C118" s="2">
        <v>140910.0</v>
      </c>
      <c r="D118" s="2" t="s">
        <v>20</v>
      </c>
      <c r="E118" s="2">
        <v>6080.0</v>
      </c>
      <c r="F118" s="2">
        <v>6080.0</v>
      </c>
      <c r="G118" s="2">
        <v>5980.0</v>
      </c>
      <c r="H118" s="2">
        <v>0.526994</v>
      </c>
      <c r="I118" s="2">
        <v>-0.320402</v>
      </c>
      <c r="J118" s="2">
        <v>-0.310428</v>
      </c>
      <c r="K118" s="2">
        <v>0.291016</v>
      </c>
      <c r="L118" s="2">
        <v>0.010936715</v>
      </c>
      <c r="M118" s="2">
        <v>22993.5312</v>
      </c>
      <c r="N118" s="2">
        <v>5.263158</v>
      </c>
      <c r="O118" s="2">
        <v>150825.0</v>
      </c>
      <c r="P118" s="2">
        <v>7938.0</v>
      </c>
      <c r="Q118" s="2">
        <v>9.0846584E8</v>
      </c>
      <c r="R118" s="2">
        <v>4.7813992E7</v>
      </c>
    </row>
    <row r="119" ht="17.25" customHeight="1">
      <c r="A119" s="2" t="s">
        <v>64</v>
      </c>
      <c r="B119" s="2" t="s">
        <v>58</v>
      </c>
      <c r="C119" s="2">
        <v>140910.0</v>
      </c>
      <c r="D119" s="2" t="s">
        <v>20</v>
      </c>
      <c r="E119" s="2">
        <v>6050.0</v>
      </c>
      <c r="F119" s="2">
        <v>6240.0</v>
      </c>
      <c r="G119" s="2">
        <v>6000.0</v>
      </c>
      <c r="H119" s="2">
        <v>0.781206</v>
      </c>
      <c r="I119" s="2">
        <v>1.315217</v>
      </c>
      <c r="J119" s="2">
        <v>-0.310413</v>
      </c>
      <c r="K119" s="2">
        <v>0.169604</v>
      </c>
      <c r="L119" s="2">
        <v>0.013273858</v>
      </c>
      <c r="M119" s="2">
        <v>28634.0571</v>
      </c>
      <c r="N119" s="2">
        <v>8.695652</v>
      </c>
      <c r="O119" s="2">
        <v>282264.0</v>
      </c>
      <c r="P119" s="2">
        <v>12272.0</v>
      </c>
      <c r="Q119" s="2">
        <v>1.71288659E9</v>
      </c>
      <c r="R119" s="2">
        <v>7.447333E7</v>
      </c>
    </row>
    <row r="120" ht="17.25" customHeight="1">
      <c r="A120" s="2" t="s">
        <v>65</v>
      </c>
      <c r="B120" s="2" t="s">
        <v>58</v>
      </c>
      <c r="C120" s="2">
        <v>140910.0</v>
      </c>
      <c r="D120" s="2" t="s">
        <v>20</v>
      </c>
      <c r="E120" s="2">
        <v>6360.0</v>
      </c>
      <c r="F120" s="2">
        <v>6380.0</v>
      </c>
      <c r="G120" s="2">
        <v>5940.0</v>
      </c>
      <c r="H120" s="2">
        <v>0.826092</v>
      </c>
      <c r="I120" s="2">
        <v>-0.173309</v>
      </c>
      <c r="J120" s="2">
        <v>-0.323615</v>
      </c>
      <c r="K120" s="2">
        <v>0.31127</v>
      </c>
      <c r="L120" s="2">
        <v>0.01762491</v>
      </c>
      <c r="M120" s="2">
        <v>23178.9099</v>
      </c>
      <c r="N120" s="2">
        <v>0.0</v>
      </c>
      <c r="O120" s="2">
        <v>205591.0</v>
      </c>
      <c r="P120" s="2">
        <v>9790.0</v>
      </c>
      <c r="Q120" s="2">
        <v>1.26423264E9</v>
      </c>
      <c r="R120" s="2">
        <v>6.0201554E7</v>
      </c>
    </row>
    <row r="121" ht="17.25" customHeight="1">
      <c r="A121" s="2" t="s">
        <v>66</v>
      </c>
      <c r="B121" s="2" t="s">
        <v>58</v>
      </c>
      <c r="C121" s="2">
        <v>140910.0</v>
      </c>
      <c r="D121" s="2" t="s">
        <v>20</v>
      </c>
      <c r="E121" s="2">
        <v>6430.0</v>
      </c>
      <c r="F121" s="2">
        <v>6750.0</v>
      </c>
      <c r="G121" s="2">
        <v>6380.0</v>
      </c>
      <c r="H121" s="2">
        <v>0.920662</v>
      </c>
      <c r="I121" s="2">
        <v>-0.650853</v>
      </c>
      <c r="J121" s="2">
        <v>-0.316461</v>
      </c>
      <c r="K121" s="2">
        <v>-0.21518</v>
      </c>
      <c r="L121" s="2">
        <v>0.019943065</v>
      </c>
      <c r="M121" s="2">
        <v>10564.8856</v>
      </c>
      <c r="N121" s="2">
        <v>10.526316</v>
      </c>
      <c r="O121" s="2">
        <v>122871.0</v>
      </c>
      <c r="P121" s="2">
        <v>6467.0</v>
      </c>
      <c r="Q121" s="2">
        <v>8.0424949E8</v>
      </c>
      <c r="R121" s="2">
        <v>4.2328921E7</v>
      </c>
    </row>
    <row r="122" ht="17.25" customHeight="1">
      <c r="A122" s="2" t="s">
        <v>44</v>
      </c>
      <c r="B122" s="2" t="s">
        <v>58</v>
      </c>
      <c r="C122" s="2">
        <v>140910.0</v>
      </c>
      <c r="D122" s="2" t="s">
        <v>20</v>
      </c>
      <c r="E122" s="2">
        <v>6660.0</v>
      </c>
      <c r="F122" s="2">
        <v>6760.0</v>
      </c>
      <c r="G122" s="2">
        <v>6410.0</v>
      </c>
      <c r="H122" s="2">
        <v>0.789874</v>
      </c>
      <c r="I122" s="2">
        <v>1.257378</v>
      </c>
      <c r="J122" s="2">
        <v>-0.359436</v>
      </c>
      <c r="K122" s="2">
        <v>0.016265</v>
      </c>
      <c r="L122" s="2">
        <v>0.016098017</v>
      </c>
      <c r="M122" s="2">
        <v>15510.4352</v>
      </c>
      <c r="N122" s="2">
        <v>14.285714</v>
      </c>
      <c r="O122" s="2">
        <v>156127.0</v>
      </c>
      <c r="P122" s="2">
        <v>7435.0</v>
      </c>
      <c r="Q122" s="2">
        <v>1.03298932E9</v>
      </c>
      <c r="R122" s="2">
        <v>4.9189968E7</v>
      </c>
    </row>
    <row r="123" ht="17.25" customHeight="1">
      <c r="A123" s="2" t="s">
        <v>46</v>
      </c>
      <c r="B123" s="2" t="s">
        <v>58</v>
      </c>
      <c r="C123" s="2">
        <v>140910.0</v>
      </c>
      <c r="D123" s="2" t="s">
        <v>20</v>
      </c>
      <c r="E123" s="2">
        <v>7200.0</v>
      </c>
      <c r="F123" s="2">
        <v>7380.0</v>
      </c>
      <c r="G123" s="2">
        <v>6650.0</v>
      </c>
      <c r="H123" s="2">
        <v>1.384219</v>
      </c>
      <c r="I123" s="2">
        <v>2.557726</v>
      </c>
      <c r="J123" s="2">
        <v>-0.364435</v>
      </c>
      <c r="K123" s="2">
        <v>0.904612</v>
      </c>
      <c r="L123" s="2">
        <v>0.013137936</v>
      </c>
      <c r="M123" s="2">
        <v>13891.8626</v>
      </c>
      <c r="N123" s="2">
        <v>19.047619</v>
      </c>
      <c r="O123" s="2">
        <v>298064.0</v>
      </c>
      <c r="P123" s="2">
        <v>14194.0</v>
      </c>
      <c r="Q123" s="2">
        <v>2.13117311E9</v>
      </c>
      <c r="R123" s="2">
        <v>1.01484434E8</v>
      </c>
    </row>
    <row r="124" ht="17.25" customHeight="1">
      <c r="A124" s="2" t="s">
        <v>47</v>
      </c>
      <c r="B124" s="2" t="s">
        <v>58</v>
      </c>
      <c r="C124" s="2">
        <v>140910.0</v>
      </c>
      <c r="D124" s="2" t="s">
        <v>20</v>
      </c>
      <c r="E124" s="2">
        <v>6560.0</v>
      </c>
      <c r="F124" s="2">
        <v>7600.0</v>
      </c>
      <c r="G124" s="2">
        <v>6560.0</v>
      </c>
      <c r="H124" s="2">
        <v>2.506771</v>
      </c>
      <c r="I124" s="2">
        <v>3.818226</v>
      </c>
      <c r="J124" s="2">
        <v>-0.421983</v>
      </c>
      <c r="K124" s="2">
        <v>0.995509</v>
      </c>
      <c r="L124" s="2">
        <v>0.009379201</v>
      </c>
      <c r="M124" s="2">
        <v>42068.7459</v>
      </c>
      <c r="N124" s="2">
        <v>5.0</v>
      </c>
      <c r="O124" s="2">
        <v>810961.0</v>
      </c>
      <c r="P124" s="2">
        <v>40548.0</v>
      </c>
      <c r="Q124" s="2">
        <v>5.72659921E9</v>
      </c>
      <c r="R124" s="2">
        <v>2.86329961E8</v>
      </c>
    </row>
    <row r="125" ht="17.25" customHeight="1">
      <c r="A125" s="2" t="s">
        <v>48</v>
      </c>
      <c r="B125" s="2" t="s">
        <v>58</v>
      </c>
      <c r="C125" s="2">
        <v>140910.0</v>
      </c>
      <c r="D125" s="2" t="s">
        <v>20</v>
      </c>
      <c r="E125" s="2">
        <v>6150.0</v>
      </c>
      <c r="F125" s="2">
        <v>6440.0</v>
      </c>
      <c r="G125" s="2">
        <v>6000.0</v>
      </c>
      <c r="H125" s="2">
        <v>1.363997</v>
      </c>
      <c r="I125" s="2">
        <v>0.470388</v>
      </c>
      <c r="J125" s="2">
        <v>-0.441681</v>
      </c>
      <c r="K125" s="2">
        <v>0.710321</v>
      </c>
      <c r="L125" s="2">
        <v>0.012431249</v>
      </c>
      <c r="M125" s="2">
        <v>22654.7381</v>
      </c>
      <c r="N125" s="2">
        <v>15.0</v>
      </c>
      <c r="O125" s="2">
        <v>294988.0</v>
      </c>
      <c r="P125" s="2">
        <v>14749.0</v>
      </c>
      <c r="Q125" s="2">
        <v>1.82862391E9</v>
      </c>
      <c r="R125" s="2">
        <v>9.1431196E7</v>
      </c>
    </row>
    <row r="126" ht="17.25" customHeight="1">
      <c r="A126" s="2" t="s">
        <v>49</v>
      </c>
      <c r="B126" s="2" t="s">
        <v>58</v>
      </c>
      <c r="C126" s="2">
        <v>140910.0</v>
      </c>
      <c r="D126" s="2" t="s">
        <v>20</v>
      </c>
      <c r="E126" s="2">
        <v>5920.0</v>
      </c>
      <c r="F126" s="2">
        <v>6200.0</v>
      </c>
      <c r="G126" s="2">
        <v>5920.0</v>
      </c>
      <c r="H126" s="2">
        <v>0.94184</v>
      </c>
      <c r="I126" s="2">
        <v>0.330976</v>
      </c>
      <c r="J126" s="2">
        <v>-0.439775</v>
      </c>
      <c r="K126" s="2">
        <v>0.252186</v>
      </c>
      <c r="L126" s="2">
        <v>0.016095295</v>
      </c>
      <c r="M126" s="2">
        <v>20981.4339</v>
      </c>
      <c r="N126" s="2">
        <v>10.0</v>
      </c>
      <c r="O126" s="2">
        <v>278492.0</v>
      </c>
      <c r="P126" s="2">
        <v>13925.0</v>
      </c>
      <c r="Q126" s="2">
        <v>1.68467023E9</v>
      </c>
      <c r="R126" s="2">
        <v>8.4233512E7</v>
      </c>
    </row>
    <row r="127" ht="17.25" customHeight="1">
      <c r="A127" s="2" t="s">
        <v>50</v>
      </c>
      <c r="B127" s="2" t="s">
        <v>58</v>
      </c>
      <c r="C127" s="2">
        <v>140910.0</v>
      </c>
      <c r="D127" s="2" t="s">
        <v>20</v>
      </c>
      <c r="E127" s="2">
        <v>5370.0</v>
      </c>
      <c r="F127" s="2">
        <v>6000.0</v>
      </c>
      <c r="G127" s="2">
        <v>5070.0</v>
      </c>
      <c r="H127" s="2">
        <v>2.594824</v>
      </c>
      <c r="I127" s="2">
        <v>2.405257</v>
      </c>
      <c r="J127" s="2">
        <v>-0.557141</v>
      </c>
      <c r="K127" s="2">
        <v>0.320418</v>
      </c>
      <c r="L127" s="2">
        <v>0.016200841</v>
      </c>
      <c r="M127" s="2">
        <v>19325.2779</v>
      </c>
      <c r="N127" s="2">
        <v>4.545455</v>
      </c>
      <c r="O127" s="2">
        <v>438411.0</v>
      </c>
      <c r="P127" s="2">
        <v>19928.0</v>
      </c>
      <c r="Q127" s="2">
        <v>2.42948472E9</v>
      </c>
      <c r="R127" s="2">
        <v>1.10431124E8</v>
      </c>
    </row>
    <row r="128" ht="17.25" customHeight="1">
      <c r="A128" s="2" t="s">
        <v>51</v>
      </c>
      <c r="B128" s="2" t="s">
        <v>58</v>
      </c>
      <c r="C128" s="2">
        <v>140910.0</v>
      </c>
      <c r="D128" s="2" t="s">
        <v>20</v>
      </c>
      <c r="E128" s="2">
        <v>5620.0</v>
      </c>
      <c r="F128" s="2">
        <v>5620.0</v>
      </c>
      <c r="G128" s="2">
        <v>5300.0</v>
      </c>
      <c r="H128" s="2">
        <v>0.953104</v>
      </c>
      <c r="I128" s="2">
        <v>1.947372</v>
      </c>
      <c r="J128" s="2">
        <v>-0.19724</v>
      </c>
      <c r="K128" s="2">
        <v>0.286884</v>
      </c>
      <c r="L128" s="2">
        <v>0.00995677</v>
      </c>
      <c r="M128" s="2">
        <v>21027.2627</v>
      </c>
      <c r="N128" s="2">
        <v>15.0</v>
      </c>
      <c r="O128" s="2">
        <v>272353.0</v>
      </c>
      <c r="P128" s="2">
        <v>13618.0</v>
      </c>
      <c r="Q128" s="2">
        <v>1.48938246E9</v>
      </c>
      <c r="R128" s="2">
        <v>7.4469123E7</v>
      </c>
    </row>
    <row r="129" ht="17.25" customHeight="1">
      <c r="A129" s="2" t="s">
        <v>52</v>
      </c>
      <c r="B129" s="2" t="s">
        <v>58</v>
      </c>
      <c r="C129" s="2">
        <v>140910.0</v>
      </c>
      <c r="D129" s="2" t="s">
        <v>20</v>
      </c>
      <c r="E129" s="2">
        <v>6500.0</v>
      </c>
      <c r="F129" s="2">
        <v>6530.0</v>
      </c>
      <c r="G129" s="2">
        <v>5880.0</v>
      </c>
      <c r="H129" s="2">
        <v>1.680952</v>
      </c>
      <c r="I129" s="2">
        <v>1.262666</v>
      </c>
      <c r="J129" s="2">
        <v>-0.196715</v>
      </c>
      <c r="K129" s="2">
        <v>-0.00656</v>
      </c>
      <c r="L129" s="2">
        <v>0.01556766</v>
      </c>
      <c r="M129" s="2">
        <v>25529.0849</v>
      </c>
      <c r="N129" s="2">
        <v>0.0</v>
      </c>
      <c r="O129" s="2">
        <v>330756.0</v>
      </c>
      <c r="P129" s="2">
        <v>17408.0</v>
      </c>
      <c r="Q129" s="2">
        <v>2.08782278E9</v>
      </c>
      <c r="R129" s="2">
        <v>1.09885409E8</v>
      </c>
    </row>
    <row r="130" ht="17.25" customHeight="1">
      <c r="A130" s="2" t="s">
        <v>53</v>
      </c>
      <c r="B130" s="2" t="s">
        <v>58</v>
      </c>
      <c r="C130" s="2">
        <v>140910.0</v>
      </c>
      <c r="D130" s="2" t="s">
        <v>20</v>
      </c>
      <c r="E130" s="2">
        <v>6340.0</v>
      </c>
      <c r="F130" s="2">
        <v>6860.0</v>
      </c>
      <c r="G130" s="2">
        <v>6340.0</v>
      </c>
      <c r="H130" s="2">
        <v>1.85049</v>
      </c>
      <c r="I130" s="2">
        <v>4.529087</v>
      </c>
      <c r="J130" s="2">
        <v>-0.209094</v>
      </c>
      <c r="K130" s="2">
        <v>0.170472</v>
      </c>
      <c r="L130" s="2">
        <v>0.011979635</v>
      </c>
      <c r="M130" s="2">
        <v>26713.0436</v>
      </c>
      <c r="N130" s="2">
        <v>9.090909</v>
      </c>
      <c r="O130" s="2">
        <v>642247.0</v>
      </c>
      <c r="P130" s="2">
        <v>29193.0</v>
      </c>
      <c r="Q130" s="2">
        <v>4.26169473E9</v>
      </c>
      <c r="R130" s="2">
        <v>1.93713397E8</v>
      </c>
    </row>
    <row r="131" ht="17.25" customHeight="1">
      <c r="A131" s="2" t="s">
        <v>54</v>
      </c>
      <c r="B131" s="2" t="s">
        <v>58</v>
      </c>
      <c r="C131" s="2">
        <v>140910.0</v>
      </c>
      <c r="D131" s="2" t="s">
        <v>20</v>
      </c>
      <c r="E131" s="2">
        <v>6440.0</v>
      </c>
      <c r="F131" s="2">
        <v>6590.0</v>
      </c>
      <c r="G131" s="2">
        <v>6130.0</v>
      </c>
      <c r="H131" s="2">
        <v>1.653929</v>
      </c>
      <c r="I131" s="2">
        <v>0.97937</v>
      </c>
      <c r="J131" s="2">
        <v>-0.220473</v>
      </c>
      <c r="K131" s="2">
        <v>0.654227</v>
      </c>
      <c r="L131" s="2">
        <v>0.020039673</v>
      </c>
      <c r="M131" s="2">
        <v>10771.1436</v>
      </c>
      <c r="N131" s="2">
        <v>4.347826</v>
      </c>
      <c r="O131" s="2">
        <v>228003.0</v>
      </c>
      <c r="P131" s="2">
        <v>9913.0</v>
      </c>
      <c r="Q131" s="2">
        <v>1.45506446E9</v>
      </c>
      <c r="R131" s="2">
        <v>6.3263672E7</v>
      </c>
    </row>
    <row r="132" ht="17.25" customHeight="1">
      <c r="A132" s="2" t="s">
        <v>30</v>
      </c>
      <c r="B132" s="2" t="s">
        <v>58</v>
      </c>
      <c r="C132" s="2">
        <v>140910.0</v>
      </c>
      <c r="D132" s="2" t="s">
        <v>20</v>
      </c>
      <c r="E132" s="2">
        <v>6570.0</v>
      </c>
      <c r="F132" s="2">
        <v>6700.0</v>
      </c>
      <c r="G132" s="2">
        <v>6340.0</v>
      </c>
      <c r="H132" s="2">
        <v>1.056914</v>
      </c>
      <c r="I132" s="2">
        <v>0.19776</v>
      </c>
      <c r="J132" s="2">
        <v>-0.232619</v>
      </c>
      <c r="K132" s="2">
        <v>0.222552</v>
      </c>
      <c r="L132" s="2">
        <v>0.007678781</v>
      </c>
      <c r="M132" s="2">
        <v>32050.5223</v>
      </c>
      <c r="N132" s="2">
        <v>10.0</v>
      </c>
      <c r="O132" s="2">
        <v>341452.0</v>
      </c>
      <c r="P132" s="2">
        <v>17073.0</v>
      </c>
      <c r="Q132" s="2">
        <v>2.23463694E9</v>
      </c>
      <c r="R132" s="2">
        <v>1.11731847E8</v>
      </c>
    </row>
    <row r="133" ht="17.25" customHeight="1">
      <c r="A133" s="2" t="s">
        <v>32</v>
      </c>
      <c r="B133" s="2" t="s">
        <v>58</v>
      </c>
      <c r="C133" s="2">
        <v>140910.0</v>
      </c>
      <c r="D133" s="2" t="s">
        <v>20</v>
      </c>
      <c r="E133" s="2">
        <v>7490.0</v>
      </c>
      <c r="F133" s="2">
        <v>7510.0</v>
      </c>
      <c r="G133" s="2">
        <v>6420.0</v>
      </c>
      <c r="H133" s="2">
        <v>2.100177</v>
      </c>
      <c r="I133" s="2">
        <v>1.611325</v>
      </c>
      <c r="J133" s="2">
        <v>-0.243578</v>
      </c>
      <c r="K133" s="2">
        <v>0.598851</v>
      </c>
      <c r="L133" s="2">
        <v>0.004667265</v>
      </c>
      <c r="M133" s="2">
        <v>53972.4355</v>
      </c>
      <c r="N133" s="2">
        <v>9.52381</v>
      </c>
      <c r="O133" s="2">
        <v>1139424.0</v>
      </c>
      <c r="P133" s="2">
        <v>54258.0</v>
      </c>
      <c r="Q133" s="2">
        <v>7.95700388E9</v>
      </c>
      <c r="R133" s="2">
        <v>3.78904947E8</v>
      </c>
    </row>
    <row r="134" ht="17.25" customHeight="1">
      <c r="A134" s="2" t="s">
        <v>33</v>
      </c>
      <c r="B134" s="2" t="s">
        <v>58</v>
      </c>
      <c r="C134" s="2">
        <v>140910.0</v>
      </c>
      <c r="D134" s="2" t="s">
        <v>20</v>
      </c>
      <c r="E134" s="2">
        <v>9000.0</v>
      </c>
      <c r="F134" s="2">
        <v>9250.0</v>
      </c>
      <c r="G134" s="2">
        <v>7540.0</v>
      </c>
      <c r="H134" s="2">
        <v>2.224683</v>
      </c>
      <c r="I134" s="2">
        <v>-0.600656</v>
      </c>
      <c r="J134" s="2">
        <v>-0.256803</v>
      </c>
      <c r="K134" s="2">
        <v>0.818915</v>
      </c>
      <c r="L134" s="2">
        <v>0.005311273</v>
      </c>
      <c r="M134" s="2">
        <v>52725.4299</v>
      </c>
      <c r="N134" s="2">
        <v>0.0</v>
      </c>
      <c r="O134" s="2">
        <v>792164.0</v>
      </c>
      <c r="P134" s="2">
        <v>41693.0</v>
      </c>
      <c r="Q134" s="2">
        <v>6.529848E9</v>
      </c>
      <c r="R134" s="2">
        <v>3.43676211E8</v>
      </c>
    </row>
    <row r="135" ht="17.25" customHeight="1">
      <c r="A135" s="2" t="s">
        <v>34</v>
      </c>
      <c r="B135" s="2" t="s">
        <v>58</v>
      </c>
      <c r="C135" s="2">
        <v>140910.0</v>
      </c>
      <c r="D135" s="2" t="s">
        <v>20</v>
      </c>
      <c r="E135" s="2">
        <v>8050.0</v>
      </c>
      <c r="F135" s="2">
        <v>9000.0</v>
      </c>
      <c r="G135" s="2">
        <v>7810.0</v>
      </c>
      <c r="H135" s="2">
        <v>1.447039</v>
      </c>
      <c r="I135" s="2">
        <v>1.967485</v>
      </c>
      <c r="J135" s="2">
        <v>-0.362665</v>
      </c>
      <c r="K135" s="2">
        <v>-0.175177</v>
      </c>
      <c r="L135" s="2">
        <v>0.004730586</v>
      </c>
      <c r="M135" s="2">
        <v>50881.429</v>
      </c>
      <c r="N135" s="2">
        <v>9.52381</v>
      </c>
      <c r="O135" s="2">
        <v>621308.0</v>
      </c>
      <c r="P135" s="2">
        <v>29586.0</v>
      </c>
      <c r="Q135" s="2">
        <v>5.12629125E9</v>
      </c>
      <c r="R135" s="2">
        <v>2.44109107E8</v>
      </c>
    </row>
    <row r="136" ht="17.25" customHeight="1">
      <c r="A136" s="2" t="s">
        <v>35</v>
      </c>
      <c r="B136" s="2" t="s">
        <v>58</v>
      </c>
      <c r="C136" s="2">
        <v>140910.0</v>
      </c>
      <c r="D136" s="2" t="s">
        <v>20</v>
      </c>
      <c r="E136" s="2">
        <v>6860.0</v>
      </c>
      <c r="F136" s="2">
        <v>8760.0</v>
      </c>
      <c r="G136" s="2">
        <v>6860.0</v>
      </c>
      <c r="H136" s="2">
        <v>2.340863</v>
      </c>
      <c r="I136" s="2">
        <v>6.339977</v>
      </c>
      <c r="J136" s="2">
        <v>-0.367775</v>
      </c>
      <c r="K136" s="2">
        <v>-0.123674</v>
      </c>
      <c r="L136" s="2">
        <v>0.004620136</v>
      </c>
      <c r="M136" s="2">
        <v>45013.5281</v>
      </c>
      <c r="N136" s="2">
        <v>0.0</v>
      </c>
      <c r="O136" s="2">
        <v>1019493.0</v>
      </c>
      <c r="P136" s="2">
        <v>48547.0</v>
      </c>
      <c r="Q136" s="2">
        <v>8.30014275E9</v>
      </c>
      <c r="R136" s="2">
        <v>3.95244893E8</v>
      </c>
    </row>
    <row r="137" ht="17.25" customHeight="1">
      <c r="A137" s="2" t="s">
        <v>36</v>
      </c>
      <c r="B137" s="2" t="s">
        <v>58</v>
      </c>
      <c r="C137" s="2">
        <v>140910.0</v>
      </c>
      <c r="D137" s="2" t="s">
        <v>20</v>
      </c>
      <c r="E137" s="2">
        <v>6690.0</v>
      </c>
      <c r="F137" s="2">
        <v>6970.0</v>
      </c>
      <c r="G137" s="2">
        <v>6620.0</v>
      </c>
      <c r="H137" s="2">
        <v>1.387407</v>
      </c>
      <c r="I137" s="2">
        <v>2.009315</v>
      </c>
      <c r="J137" s="2">
        <v>-0.387973</v>
      </c>
      <c r="K137" s="2">
        <v>0.015171</v>
      </c>
      <c r="L137" s="2">
        <v>0.005240593</v>
      </c>
      <c r="M137" s="2">
        <v>47086.2899</v>
      </c>
      <c r="N137" s="2">
        <v>15.0</v>
      </c>
      <c r="O137" s="2">
        <v>544702.0</v>
      </c>
      <c r="P137" s="2">
        <v>27235.0</v>
      </c>
      <c r="Q137" s="2">
        <v>3.66869393E9</v>
      </c>
      <c r="R137" s="2">
        <v>1.83434697E8</v>
      </c>
    </row>
    <row r="138" ht="17.25" customHeight="1">
      <c r="A138" s="2" t="s">
        <v>37</v>
      </c>
      <c r="B138" s="2" t="s">
        <v>58</v>
      </c>
      <c r="C138" s="2">
        <v>140910.0</v>
      </c>
      <c r="D138" s="2" t="s">
        <v>20</v>
      </c>
      <c r="E138" s="2">
        <v>6770.0</v>
      </c>
      <c r="F138" s="2">
        <v>6990.0</v>
      </c>
      <c r="G138" s="2">
        <v>6710.0</v>
      </c>
      <c r="H138" s="2">
        <v>0.909295</v>
      </c>
      <c r="I138" s="2">
        <v>0.085692</v>
      </c>
      <c r="J138" s="2">
        <v>-0.399323</v>
      </c>
      <c r="K138" s="2">
        <v>0.351325</v>
      </c>
      <c r="L138" s="2">
        <v>0.010152317</v>
      </c>
      <c r="M138" s="2">
        <v>22787.9598</v>
      </c>
      <c r="N138" s="2">
        <v>5.555556</v>
      </c>
      <c r="O138" s="2">
        <v>192906.0</v>
      </c>
      <c r="P138" s="2">
        <v>10717.0</v>
      </c>
      <c r="Q138" s="2">
        <v>1.32069374E9</v>
      </c>
      <c r="R138" s="2">
        <v>7.3371874E7</v>
      </c>
    </row>
    <row r="139" ht="17.25" customHeight="1">
      <c r="A139" s="2" t="s">
        <v>38</v>
      </c>
      <c r="B139" s="2" t="s">
        <v>58</v>
      </c>
      <c r="C139" s="2">
        <v>140910.0</v>
      </c>
      <c r="D139" s="2" t="s">
        <v>20</v>
      </c>
      <c r="E139" s="2">
        <v>7930.0</v>
      </c>
      <c r="F139" s="2">
        <v>7930.0</v>
      </c>
      <c r="G139" s="2">
        <v>6870.0</v>
      </c>
      <c r="H139" s="2">
        <v>1.279701</v>
      </c>
      <c r="I139" s="2">
        <v>1.643226</v>
      </c>
      <c r="J139" s="2">
        <v>-0.385589</v>
      </c>
      <c r="K139" s="2">
        <v>0.419471</v>
      </c>
      <c r="L139" s="2">
        <v>0.008792396</v>
      </c>
      <c r="M139" s="2">
        <v>33278.51</v>
      </c>
      <c r="N139" s="2">
        <v>4.545455</v>
      </c>
      <c r="O139" s="2">
        <v>344921.0</v>
      </c>
      <c r="P139" s="2">
        <v>15678.0</v>
      </c>
      <c r="Q139" s="2">
        <v>2.5458874E9</v>
      </c>
      <c r="R139" s="2">
        <v>1.15722155E8</v>
      </c>
    </row>
    <row r="140" ht="17.25" customHeight="1">
      <c r="A140" s="2" t="s">
        <v>39</v>
      </c>
      <c r="B140" s="2" t="s">
        <v>58</v>
      </c>
      <c r="C140" s="2">
        <v>140910.0</v>
      </c>
      <c r="D140" s="2" t="s">
        <v>20</v>
      </c>
      <c r="E140" s="2">
        <v>10750.0</v>
      </c>
      <c r="F140" s="2">
        <v>11450.0</v>
      </c>
      <c r="G140" s="2">
        <v>7790.0</v>
      </c>
      <c r="H140" s="2">
        <v>7.575233</v>
      </c>
      <c r="I140" s="2">
        <v>9.196687</v>
      </c>
      <c r="J140" s="2">
        <v>-0.293476</v>
      </c>
      <c r="K140" s="2">
        <v>1.287382</v>
      </c>
      <c r="L140" s="2">
        <v>0.002481358</v>
      </c>
      <c r="M140" s="2">
        <v>139483.696</v>
      </c>
      <c r="N140" s="2">
        <v>0.0</v>
      </c>
      <c r="O140" s="2">
        <v>6213636.0</v>
      </c>
      <c r="P140" s="2">
        <v>282438.0</v>
      </c>
      <c r="Q140" s="2">
        <v>6.412097001E10</v>
      </c>
      <c r="R140" s="2">
        <v>2.914589546E9</v>
      </c>
    </row>
    <row r="141" ht="17.25" customHeight="1">
      <c r="A141" s="2" t="s">
        <v>40</v>
      </c>
      <c r="B141" s="2" t="s">
        <v>58</v>
      </c>
      <c r="C141" s="2">
        <v>140910.0</v>
      </c>
      <c r="D141" s="2" t="s">
        <v>20</v>
      </c>
      <c r="E141" s="2">
        <v>15100.0</v>
      </c>
      <c r="F141" s="2">
        <v>18100.0</v>
      </c>
      <c r="G141" s="2">
        <v>10650.0</v>
      </c>
      <c r="H141" s="2">
        <v>9.607589</v>
      </c>
      <c r="I141" s="2">
        <v>2.235403</v>
      </c>
      <c r="J141" s="2">
        <v>-0.269233</v>
      </c>
      <c r="K141" s="2">
        <v>-1.12473</v>
      </c>
      <c r="L141" s="2">
        <v>8.42352E-4</v>
      </c>
      <c r="M141" s="2">
        <v>141512.7679</v>
      </c>
      <c r="N141" s="2">
        <v>5.263158</v>
      </c>
      <c r="O141" s="2">
        <v>1.0617635E7</v>
      </c>
      <c r="P141" s="2">
        <v>558823.0</v>
      </c>
      <c r="Q141" s="2">
        <v>1.6391559315E11</v>
      </c>
      <c r="R141" s="2">
        <v>8.627136482E9</v>
      </c>
    </row>
    <row r="142" ht="17.25" customHeight="1">
      <c r="A142" s="2" t="s">
        <v>41</v>
      </c>
      <c r="B142" s="2" t="s">
        <v>58</v>
      </c>
      <c r="C142" s="2">
        <v>140910.0</v>
      </c>
      <c r="D142" s="2" t="s">
        <v>20</v>
      </c>
      <c r="E142" s="2">
        <v>15550.0</v>
      </c>
      <c r="F142" s="2">
        <v>16900.0</v>
      </c>
      <c r="G142" s="2">
        <v>13800.0</v>
      </c>
      <c r="H142" s="2">
        <v>3.504808</v>
      </c>
      <c r="I142" s="2">
        <v>0.15518</v>
      </c>
      <c r="J142" s="2">
        <v>-0.298892</v>
      </c>
      <c r="K142" s="2">
        <v>1.582444</v>
      </c>
      <c r="L142" s="2">
        <v>0.00118619</v>
      </c>
      <c r="M142" s="2">
        <v>81678.9281</v>
      </c>
      <c r="N142" s="2">
        <v>4.545455</v>
      </c>
      <c r="O142" s="2">
        <v>3391208.0</v>
      </c>
      <c r="P142" s="2">
        <v>154146.0</v>
      </c>
      <c r="Q142" s="2">
        <v>5.128010515E10</v>
      </c>
      <c r="R142" s="2">
        <v>2.33091387E9</v>
      </c>
    </row>
    <row r="143" ht="17.25" customHeight="1">
      <c r="A143" s="2" t="s">
        <v>42</v>
      </c>
      <c r="B143" s="2" t="s">
        <v>58</v>
      </c>
      <c r="C143" s="2">
        <v>140910.0</v>
      </c>
      <c r="D143" s="2" t="s">
        <v>20</v>
      </c>
      <c r="E143" s="2">
        <v>11450.0</v>
      </c>
      <c r="F143" s="2">
        <v>14800.0</v>
      </c>
      <c r="G143" s="2">
        <v>11450.0</v>
      </c>
      <c r="H143" s="2">
        <v>1.972815</v>
      </c>
      <c r="I143" s="2">
        <v>-0.040564</v>
      </c>
      <c r="J143" s="2">
        <v>-0.233311</v>
      </c>
      <c r="K143" s="2">
        <v>0.82188</v>
      </c>
      <c r="L143" s="2">
        <v>0.002249138</v>
      </c>
      <c r="M143" s="2">
        <v>66994.4252</v>
      </c>
      <c r="N143" s="2">
        <v>0.0</v>
      </c>
      <c r="O143" s="2">
        <v>1561697.0</v>
      </c>
      <c r="P143" s="2">
        <v>70986.0</v>
      </c>
      <c r="Q143" s="2">
        <v>2.030334025E10</v>
      </c>
      <c r="R143" s="2">
        <v>9.22879102E8</v>
      </c>
    </row>
    <row r="144" ht="17.25" customHeight="1">
      <c r="A144" s="2" t="s">
        <v>43</v>
      </c>
      <c r="B144" s="2" t="s">
        <v>58</v>
      </c>
      <c r="C144" s="2">
        <v>140910.0</v>
      </c>
      <c r="D144" s="2" t="s">
        <v>20</v>
      </c>
      <c r="E144" s="2">
        <v>11550.0</v>
      </c>
      <c r="F144" s="2">
        <v>11650.0</v>
      </c>
      <c r="G144" s="2">
        <v>10100.0</v>
      </c>
      <c r="H144" s="2">
        <v>2.831937</v>
      </c>
      <c r="I144" s="2">
        <v>2.602306</v>
      </c>
      <c r="J144" s="2">
        <v>-0.230222</v>
      </c>
      <c r="K144" s="2">
        <v>1.889031</v>
      </c>
      <c r="L144" s="2">
        <v>0.003745029</v>
      </c>
      <c r="M144" s="2">
        <v>38076.3282</v>
      </c>
      <c r="N144" s="2">
        <v>4.761905</v>
      </c>
      <c r="O144" s="2">
        <v>843517.0</v>
      </c>
      <c r="P144" s="2">
        <v>40167.0</v>
      </c>
      <c r="Q144" s="2">
        <v>9.17503213E9</v>
      </c>
      <c r="R144" s="2">
        <v>4.36906292E8</v>
      </c>
    </row>
    <row r="145" ht="17.25" customHeight="1">
      <c r="A145" s="2" t="s">
        <v>18</v>
      </c>
      <c r="B145" s="2" t="s">
        <v>58</v>
      </c>
      <c r="C145" s="2">
        <v>140910.0</v>
      </c>
      <c r="D145" s="2" t="s">
        <v>20</v>
      </c>
      <c r="E145" s="2">
        <v>11050.0</v>
      </c>
      <c r="F145" s="2">
        <v>13100.0</v>
      </c>
      <c r="G145" s="2">
        <v>11000.0</v>
      </c>
      <c r="H145" s="2">
        <v>3.699757</v>
      </c>
      <c r="I145" s="2">
        <v>6.391492</v>
      </c>
      <c r="J145" s="2">
        <v>-0.222501</v>
      </c>
      <c r="K145" s="2">
        <v>0.486777</v>
      </c>
      <c r="L145" s="2">
        <v>0.002809091</v>
      </c>
      <c r="M145" s="2">
        <v>31054.6794</v>
      </c>
      <c r="N145" s="2">
        <v>21.052632</v>
      </c>
      <c r="O145" s="2">
        <v>1449946.0</v>
      </c>
      <c r="P145" s="2">
        <v>76313.0</v>
      </c>
      <c r="Q145" s="2">
        <v>1.77405906E10</v>
      </c>
      <c r="R145" s="2">
        <v>9.33715295E8</v>
      </c>
    </row>
    <row r="146" ht="17.25" customHeight="1">
      <c r="A146" s="2" t="s">
        <v>22</v>
      </c>
      <c r="B146" s="2" t="s">
        <v>58</v>
      </c>
      <c r="C146" s="2">
        <v>140910.0</v>
      </c>
      <c r="D146" s="2" t="s">
        <v>20</v>
      </c>
      <c r="E146" s="2">
        <v>11400.0</v>
      </c>
      <c r="F146" s="2">
        <v>11500.0</v>
      </c>
      <c r="G146" s="2">
        <v>10400.0</v>
      </c>
      <c r="H146" s="2">
        <v>1.745898</v>
      </c>
      <c r="I146" s="2">
        <v>2.002515</v>
      </c>
      <c r="J146" s="2">
        <v>-0.228608</v>
      </c>
      <c r="K146" s="2">
        <v>0.927083</v>
      </c>
      <c r="L146" s="2">
        <v>0.006180174</v>
      </c>
      <c r="M146" s="2">
        <v>14837.4383</v>
      </c>
      <c r="N146" s="2">
        <v>26.315789</v>
      </c>
      <c r="O146" s="2">
        <v>416255.0</v>
      </c>
      <c r="P146" s="2">
        <v>21908.0</v>
      </c>
      <c r="Q146" s="2">
        <v>4.51118145E9</v>
      </c>
      <c r="R146" s="2">
        <v>2.37430603E8</v>
      </c>
    </row>
    <row r="147" ht="17.25" customHeight="1">
      <c r="A147" s="2" t="s">
        <v>23</v>
      </c>
      <c r="B147" s="2" t="s">
        <v>58</v>
      </c>
      <c r="C147" s="2">
        <v>140910.0</v>
      </c>
      <c r="D147" s="2" t="s">
        <v>20</v>
      </c>
      <c r="E147" s="2">
        <v>8880.0</v>
      </c>
      <c r="F147" s="2">
        <v>11850.0</v>
      </c>
      <c r="G147" s="2">
        <v>8880.0</v>
      </c>
      <c r="H147" s="2">
        <v>2.406343</v>
      </c>
      <c r="I147" s="2">
        <v>4.909965</v>
      </c>
      <c r="J147" s="2">
        <v>-0.295582</v>
      </c>
      <c r="K147" s="2">
        <v>0.816843</v>
      </c>
      <c r="L147" s="2">
        <v>0.004163723</v>
      </c>
      <c r="M147" s="2">
        <v>32089.1627</v>
      </c>
      <c r="N147" s="2">
        <v>4.545455</v>
      </c>
      <c r="O147" s="2">
        <v>896711.0</v>
      </c>
      <c r="P147" s="2">
        <v>40760.0</v>
      </c>
      <c r="Q147" s="2">
        <v>9.60957621E9</v>
      </c>
      <c r="R147" s="2">
        <v>4.36798919E8</v>
      </c>
    </row>
    <row r="148" ht="17.25" customHeight="1">
      <c r="A148" s="2" t="s">
        <v>24</v>
      </c>
      <c r="B148" s="2" t="s">
        <v>58</v>
      </c>
      <c r="C148" s="2">
        <v>140910.0</v>
      </c>
      <c r="D148" s="2" t="s">
        <v>20</v>
      </c>
      <c r="E148" s="2">
        <v>8840.0</v>
      </c>
      <c r="F148" s="2">
        <v>9610.0</v>
      </c>
      <c r="G148" s="2">
        <v>8770.0</v>
      </c>
      <c r="H148" s="2">
        <v>1.188117</v>
      </c>
      <c r="I148" s="2">
        <v>0.804457</v>
      </c>
      <c r="J148" s="2">
        <v>-0.305148</v>
      </c>
      <c r="K148" s="2">
        <v>0.073654</v>
      </c>
      <c r="L148" s="2">
        <v>0.008037107</v>
      </c>
      <c r="M148" s="2">
        <v>31274.6555</v>
      </c>
      <c r="N148" s="2">
        <v>9.090909</v>
      </c>
      <c r="O148" s="2">
        <v>289375.0</v>
      </c>
      <c r="P148" s="2">
        <v>13153.0</v>
      </c>
      <c r="Q148" s="2">
        <v>2.65400297E9</v>
      </c>
      <c r="R148" s="2">
        <v>1.20636499E8</v>
      </c>
    </row>
    <row r="149" ht="17.25" customHeight="1">
      <c r="A149" s="2" t="s">
        <v>25</v>
      </c>
      <c r="B149" s="2" t="s">
        <v>58</v>
      </c>
      <c r="C149" s="2">
        <v>140910.0</v>
      </c>
      <c r="D149" s="2" t="s">
        <v>20</v>
      </c>
      <c r="E149" s="2">
        <v>7470.0</v>
      </c>
      <c r="F149" s="2">
        <v>8800.0</v>
      </c>
      <c r="G149" s="2">
        <v>7310.0</v>
      </c>
      <c r="H149" s="2">
        <v>1.832184</v>
      </c>
      <c r="I149" s="2">
        <v>-0.496822</v>
      </c>
      <c r="J149" s="2">
        <v>-0.355958</v>
      </c>
      <c r="K149" s="2">
        <v>0.515406</v>
      </c>
      <c r="L149" s="2">
        <v>0.013712854</v>
      </c>
      <c r="M149" s="2">
        <v>20208.468</v>
      </c>
      <c r="N149" s="2">
        <v>0.0</v>
      </c>
      <c r="O149" s="2">
        <v>326559.0</v>
      </c>
      <c r="P149" s="2">
        <v>16328.0</v>
      </c>
      <c r="Q149" s="2">
        <v>2.62782032E9</v>
      </c>
      <c r="R149" s="2">
        <v>1.31391016E8</v>
      </c>
    </row>
    <row r="150" ht="17.25" customHeight="1">
      <c r="A150" s="2" t="s">
        <v>26</v>
      </c>
      <c r="B150" s="2" t="s">
        <v>58</v>
      </c>
      <c r="C150" s="2">
        <v>140910.0</v>
      </c>
      <c r="D150" s="2" t="s">
        <v>20</v>
      </c>
      <c r="E150" s="2">
        <v>7120.0</v>
      </c>
      <c r="F150" s="2">
        <v>7740.0</v>
      </c>
      <c r="G150" s="2">
        <v>7120.0</v>
      </c>
      <c r="H150" s="2">
        <v>1.341186</v>
      </c>
      <c r="I150" s="2">
        <v>0.307201</v>
      </c>
      <c r="J150" s="2">
        <v>-0.352964</v>
      </c>
      <c r="K150" s="2">
        <v>0.925546</v>
      </c>
      <c r="L150" s="2">
        <v>0.015118088</v>
      </c>
      <c r="M150" s="2">
        <v>11252.7584</v>
      </c>
      <c r="N150" s="2">
        <v>11.111111</v>
      </c>
      <c r="O150" s="2">
        <v>133111.0</v>
      </c>
      <c r="P150" s="2">
        <v>7395.0</v>
      </c>
      <c r="Q150" s="2">
        <v>9.8958956E8</v>
      </c>
      <c r="R150" s="2">
        <v>5.4977198E7</v>
      </c>
    </row>
    <row r="151" ht="17.25" customHeight="1">
      <c r="A151" s="2" t="s">
        <v>27</v>
      </c>
      <c r="B151" s="2" t="s">
        <v>58</v>
      </c>
      <c r="C151" s="2">
        <v>140910.0</v>
      </c>
      <c r="D151" s="2" t="s">
        <v>20</v>
      </c>
      <c r="E151" s="2">
        <v>7850.0</v>
      </c>
      <c r="F151" s="2">
        <v>7850.0</v>
      </c>
      <c r="G151" s="2">
        <v>7030.0</v>
      </c>
      <c r="H151" s="2">
        <v>0.973716</v>
      </c>
      <c r="I151" s="2">
        <v>-0.129076</v>
      </c>
      <c r="J151" s="2">
        <v>-0.368195</v>
      </c>
      <c r="K151" s="2">
        <v>0.4311</v>
      </c>
      <c r="L151" s="2">
        <v>0.016570045</v>
      </c>
      <c r="M151" s="2">
        <v>15824.3666</v>
      </c>
      <c r="N151" s="2">
        <v>0.0</v>
      </c>
      <c r="O151" s="2">
        <v>162588.0</v>
      </c>
      <c r="P151" s="2">
        <v>7742.0</v>
      </c>
      <c r="Q151" s="2">
        <v>1.18987583E9</v>
      </c>
      <c r="R151" s="2">
        <v>5.6660754E7</v>
      </c>
    </row>
    <row r="152" ht="17.25" customHeight="1">
      <c r="A152" s="2" t="s">
        <v>28</v>
      </c>
      <c r="B152" s="2" t="s">
        <v>58</v>
      </c>
      <c r="C152" s="2">
        <v>140910.0</v>
      </c>
      <c r="D152" s="2" t="s">
        <v>20</v>
      </c>
      <c r="E152" s="2">
        <v>7690.0</v>
      </c>
      <c r="F152" s="2">
        <v>8330.0</v>
      </c>
      <c r="G152" s="2">
        <v>7660.0</v>
      </c>
      <c r="H152" s="2">
        <v>2.056168</v>
      </c>
      <c r="I152" s="2">
        <v>2.886423</v>
      </c>
      <c r="J152" s="2">
        <v>-0.350045</v>
      </c>
      <c r="K152" s="2">
        <v>1.159275</v>
      </c>
      <c r="L152" s="2">
        <v>0.01647559</v>
      </c>
      <c r="M152" s="2">
        <v>12789.1832</v>
      </c>
      <c r="N152" s="2">
        <v>4.761905</v>
      </c>
      <c r="O152" s="2">
        <v>239452.0</v>
      </c>
      <c r="P152" s="2">
        <v>11402.0</v>
      </c>
      <c r="Q152" s="2">
        <v>1.92676543E9</v>
      </c>
      <c r="R152" s="2">
        <v>9.1750735E7</v>
      </c>
    </row>
    <row r="153" ht="17.25" customHeight="1">
      <c r="A153" s="2" t="s">
        <v>29</v>
      </c>
      <c r="B153" s="2" t="s">
        <v>58</v>
      </c>
      <c r="C153" s="2">
        <v>140910.0</v>
      </c>
      <c r="D153" s="2" t="s">
        <v>20</v>
      </c>
      <c r="E153" s="2">
        <v>6740.0</v>
      </c>
      <c r="F153" s="2">
        <v>7790.0</v>
      </c>
      <c r="G153" s="2">
        <v>6490.0</v>
      </c>
      <c r="H153" s="2">
        <v>1.329195</v>
      </c>
      <c r="I153" s="2">
        <v>-0.609179</v>
      </c>
      <c r="J153" s="2">
        <v>-0.314095</v>
      </c>
      <c r="K153" s="2">
        <v>0.695675</v>
      </c>
      <c r="L153" s="2">
        <v>0.023891348</v>
      </c>
      <c r="M153" s="2">
        <v>7663.8764</v>
      </c>
      <c r="N153" s="2">
        <v>9.52381</v>
      </c>
      <c r="O153" s="2">
        <v>140783.0</v>
      </c>
      <c r="P153" s="2">
        <v>6704.0</v>
      </c>
      <c r="Q153" s="2">
        <v>9.8977327E8</v>
      </c>
      <c r="R153" s="2">
        <v>4.713206E7</v>
      </c>
    </row>
    <row r="154" ht="17.25" customHeight="1">
      <c r="A154" s="2" t="s">
        <v>54</v>
      </c>
      <c r="B154" s="2" t="s">
        <v>67</v>
      </c>
      <c r="C154" s="2">
        <v>334890.0</v>
      </c>
      <c r="D154" s="2" t="s">
        <v>20</v>
      </c>
      <c r="E154" s="2">
        <v>4470.0</v>
      </c>
      <c r="F154" s="2">
        <v>4595.0</v>
      </c>
      <c r="G154" s="2">
        <v>4410.0</v>
      </c>
      <c r="H154" s="2">
        <v>2.81452</v>
      </c>
      <c r="I154" s="2">
        <v>5.542449</v>
      </c>
      <c r="J154" s="2" t="s">
        <v>21</v>
      </c>
      <c r="K154" s="2">
        <v>1.275599</v>
      </c>
      <c r="L154" s="2">
        <v>2.67524E-4</v>
      </c>
      <c r="M154" s="2">
        <v>1029294.1606</v>
      </c>
      <c r="N154" s="2">
        <v>8.333333</v>
      </c>
      <c r="O154" s="2">
        <v>1.301608E7</v>
      </c>
      <c r="P154" s="2">
        <v>1084673.0</v>
      </c>
      <c r="Q154" s="2">
        <v>5.994499951E10</v>
      </c>
      <c r="R154" s="2">
        <v>4.995416626E9</v>
      </c>
    </row>
    <row r="155" ht="17.25" customHeight="1">
      <c r="A155" s="2" t="s">
        <v>30</v>
      </c>
      <c r="B155" s="2" t="s">
        <v>67</v>
      </c>
      <c r="C155" s="2">
        <v>334890.0</v>
      </c>
      <c r="D155" s="2" t="s">
        <v>20</v>
      </c>
      <c r="E155" s="2">
        <v>4485.0</v>
      </c>
      <c r="F155" s="2">
        <v>4705.0</v>
      </c>
      <c r="G155" s="2">
        <v>4390.0</v>
      </c>
      <c r="H155" s="2">
        <v>1.285859</v>
      </c>
      <c r="I155" s="2">
        <v>1.491723</v>
      </c>
      <c r="J155" s="2" t="s">
        <v>21</v>
      </c>
      <c r="K155" s="2">
        <v>0.498016</v>
      </c>
      <c r="L155" s="2">
        <v>0.001326507</v>
      </c>
      <c r="M155" s="2">
        <v>347049.806</v>
      </c>
      <c r="N155" s="2">
        <v>0.0</v>
      </c>
      <c r="O155" s="2">
        <v>3237001.0</v>
      </c>
      <c r="P155" s="2">
        <v>161850.0</v>
      </c>
      <c r="Q155" s="2">
        <v>1.462791147E10</v>
      </c>
      <c r="R155" s="2">
        <v>7.31395574E8</v>
      </c>
    </row>
    <row r="156" ht="17.25" customHeight="1">
      <c r="A156" s="2" t="s">
        <v>32</v>
      </c>
      <c r="B156" s="2" t="s">
        <v>67</v>
      </c>
      <c r="C156" s="2">
        <v>334890.0</v>
      </c>
      <c r="D156" s="2" t="s">
        <v>20</v>
      </c>
      <c r="E156" s="2">
        <v>4570.0</v>
      </c>
      <c r="F156" s="2">
        <v>4570.0</v>
      </c>
      <c r="G156" s="2">
        <v>4435.0</v>
      </c>
      <c r="H156" s="2">
        <v>0.570455</v>
      </c>
      <c r="I156" s="2">
        <v>0.990757</v>
      </c>
      <c r="J156" s="2" t="s">
        <v>21</v>
      </c>
      <c r="K156" s="2">
        <v>-0.027147</v>
      </c>
      <c r="L156" s="2">
        <v>0.001606236</v>
      </c>
      <c r="M156" s="2">
        <v>166867.3213</v>
      </c>
      <c r="N156" s="2">
        <v>4.761905</v>
      </c>
      <c r="O156" s="2">
        <v>1263323.0</v>
      </c>
      <c r="P156" s="2">
        <v>60158.0</v>
      </c>
      <c r="Q156" s="2">
        <v>5.64616763E9</v>
      </c>
      <c r="R156" s="2">
        <v>2.68865125E8</v>
      </c>
    </row>
    <row r="157" ht="17.25" customHeight="1">
      <c r="A157" s="2" t="s">
        <v>33</v>
      </c>
      <c r="B157" s="2" t="s">
        <v>67</v>
      </c>
      <c r="C157" s="2">
        <v>334890.0</v>
      </c>
      <c r="D157" s="2" t="s">
        <v>20</v>
      </c>
      <c r="E157" s="2">
        <v>4995.0</v>
      </c>
      <c r="F157" s="2">
        <v>5010.0</v>
      </c>
      <c r="G157" s="2">
        <v>4560.0</v>
      </c>
      <c r="H157" s="2">
        <v>0.990026</v>
      </c>
      <c r="I157" s="2">
        <v>0.66656</v>
      </c>
      <c r="J157" s="2" t="s">
        <v>21</v>
      </c>
      <c r="K157" s="2">
        <v>-0.219668</v>
      </c>
      <c r="L157" s="2">
        <v>0.001134254</v>
      </c>
      <c r="M157" s="2">
        <v>300887.4263</v>
      </c>
      <c r="N157" s="2">
        <v>0.0</v>
      </c>
      <c r="O157" s="2">
        <v>3083091.0</v>
      </c>
      <c r="P157" s="2">
        <v>162268.0</v>
      </c>
      <c r="Q157" s="2">
        <v>1.5052825545E10</v>
      </c>
      <c r="R157" s="2">
        <v>7.92253976E8</v>
      </c>
    </row>
    <row r="158" ht="17.25" customHeight="1">
      <c r="A158" s="2" t="s">
        <v>34</v>
      </c>
      <c r="B158" s="2" t="s">
        <v>67</v>
      </c>
      <c r="C158" s="2">
        <v>334890.0</v>
      </c>
      <c r="D158" s="2" t="s">
        <v>20</v>
      </c>
      <c r="E158" s="2">
        <v>4860.0</v>
      </c>
      <c r="F158" s="2">
        <v>4980.0</v>
      </c>
      <c r="G158" s="2">
        <v>4860.0</v>
      </c>
      <c r="H158" s="2">
        <v>0.360511</v>
      </c>
      <c r="I158" s="2">
        <v>2.047386</v>
      </c>
      <c r="J158" s="2" t="s">
        <v>21</v>
      </c>
      <c r="K158" s="2">
        <v>-0.143942</v>
      </c>
      <c r="L158" s="2">
        <v>5.43938E-4</v>
      </c>
      <c r="M158" s="2">
        <v>459112.5173</v>
      </c>
      <c r="N158" s="2">
        <v>9.52381</v>
      </c>
      <c r="O158" s="2">
        <v>2087955.0</v>
      </c>
      <c r="P158" s="2">
        <v>99426.0</v>
      </c>
      <c r="Q158" s="2">
        <v>1.0238449375E10</v>
      </c>
      <c r="R158" s="2">
        <v>4.87545208E8</v>
      </c>
    </row>
    <row r="159" ht="17.25" customHeight="1">
      <c r="A159" s="2" t="s">
        <v>35</v>
      </c>
      <c r="B159" s="2" t="s">
        <v>67</v>
      </c>
      <c r="C159" s="2">
        <v>334890.0</v>
      </c>
      <c r="D159" s="2" t="s">
        <v>20</v>
      </c>
      <c r="E159" s="2">
        <v>4735.0</v>
      </c>
      <c r="F159" s="2">
        <v>4790.0</v>
      </c>
      <c r="G159" s="2">
        <v>4720.0</v>
      </c>
      <c r="H159" s="2">
        <v>0.496496</v>
      </c>
      <c r="I159" s="2">
        <v>1.354626</v>
      </c>
      <c r="J159" s="2" t="s">
        <v>21</v>
      </c>
      <c r="K159" s="2">
        <v>-0.007208</v>
      </c>
      <c r="L159" s="2">
        <v>0.001270602</v>
      </c>
      <c r="M159" s="2">
        <v>277922.7954</v>
      </c>
      <c r="N159" s="2">
        <v>19.047619</v>
      </c>
      <c r="O159" s="2">
        <v>1687367.0</v>
      </c>
      <c r="P159" s="2">
        <v>80351.0</v>
      </c>
      <c r="Q159" s="2">
        <v>8.00838895E9</v>
      </c>
      <c r="R159" s="2">
        <v>3.81351855E8</v>
      </c>
    </row>
    <row r="160" ht="17.25" customHeight="1">
      <c r="A160" s="2" t="s">
        <v>36</v>
      </c>
      <c r="B160" s="2" t="s">
        <v>67</v>
      </c>
      <c r="C160" s="2">
        <v>334890.0</v>
      </c>
      <c r="D160" s="2" t="s">
        <v>20</v>
      </c>
      <c r="E160" s="2">
        <v>4800.0</v>
      </c>
      <c r="F160" s="2">
        <v>4810.0</v>
      </c>
      <c r="G160" s="2">
        <v>4680.0</v>
      </c>
      <c r="H160" s="2">
        <v>0.38756</v>
      </c>
      <c r="I160" s="2">
        <v>2.022666</v>
      </c>
      <c r="J160" s="2" t="s">
        <v>21</v>
      </c>
      <c r="K160" s="2">
        <v>0.003397</v>
      </c>
      <c r="L160" s="2">
        <v>9.17474E-4</v>
      </c>
      <c r="M160" s="2">
        <v>305301.6797</v>
      </c>
      <c r="N160" s="2">
        <v>10.0</v>
      </c>
      <c r="O160" s="2">
        <v>1556148.0</v>
      </c>
      <c r="P160" s="2">
        <v>77807.0</v>
      </c>
      <c r="Q160" s="2">
        <v>7.36018816E9</v>
      </c>
      <c r="R160" s="2">
        <v>3.68009408E8</v>
      </c>
    </row>
    <row r="161" ht="17.25" customHeight="1">
      <c r="A161" s="2" t="s">
        <v>37</v>
      </c>
      <c r="B161" s="2" t="s">
        <v>67</v>
      </c>
      <c r="C161" s="2">
        <v>334890.0</v>
      </c>
      <c r="D161" s="2" t="s">
        <v>20</v>
      </c>
      <c r="E161" s="2">
        <v>4750.0</v>
      </c>
      <c r="F161" s="2">
        <v>4935.0</v>
      </c>
      <c r="G161" s="2">
        <v>4750.0</v>
      </c>
      <c r="H161" s="2">
        <v>0.66957</v>
      </c>
      <c r="I161" s="2">
        <v>5.289104</v>
      </c>
      <c r="J161" s="2" t="s">
        <v>21</v>
      </c>
      <c r="K161" s="2">
        <v>-0.064861</v>
      </c>
      <c r="L161" s="2">
        <v>9.46114E-4</v>
      </c>
      <c r="M161" s="2">
        <v>258566.1927</v>
      </c>
      <c r="N161" s="2">
        <v>11.111111</v>
      </c>
      <c r="O161" s="2">
        <v>1700324.0</v>
      </c>
      <c r="P161" s="2">
        <v>94462.0</v>
      </c>
      <c r="Q161" s="2">
        <v>8.271149505E9</v>
      </c>
      <c r="R161" s="2">
        <v>4.59508306E8</v>
      </c>
    </row>
    <row r="162" ht="17.25" customHeight="1">
      <c r="A162" s="2" t="s">
        <v>38</v>
      </c>
      <c r="B162" s="2" t="s">
        <v>67</v>
      </c>
      <c r="C162" s="2">
        <v>334890.0</v>
      </c>
      <c r="D162" s="2" t="s">
        <v>20</v>
      </c>
      <c r="E162" s="2">
        <v>4895.0</v>
      </c>
      <c r="F162" s="2">
        <v>4895.0</v>
      </c>
      <c r="G162" s="2">
        <v>4700.0</v>
      </c>
      <c r="H162" s="2">
        <v>0.775777</v>
      </c>
      <c r="I162" s="2">
        <v>3.814742</v>
      </c>
      <c r="J162" s="2" t="s">
        <v>21</v>
      </c>
      <c r="K162" s="2">
        <v>0.070788</v>
      </c>
      <c r="L162" s="2">
        <v>0.001955642</v>
      </c>
      <c r="M162" s="2">
        <v>191725.5513</v>
      </c>
      <c r="N162" s="2">
        <v>9.090909</v>
      </c>
      <c r="O162" s="2">
        <v>1734749.0</v>
      </c>
      <c r="P162" s="2">
        <v>78852.0</v>
      </c>
      <c r="Q162" s="2">
        <v>8.341243705E9</v>
      </c>
      <c r="R162" s="2">
        <v>3.79147441E8</v>
      </c>
    </row>
    <row r="163" ht="17.25" customHeight="1">
      <c r="A163" s="2" t="s">
        <v>39</v>
      </c>
      <c r="B163" s="2" t="s">
        <v>67</v>
      </c>
      <c r="C163" s="2">
        <v>334890.0</v>
      </c>
      <c r="D163" s="2" t="s">
        <v>20</v>
      </c>
      <c r="E163" s="2">
        <v>4965.0</v>
      </c>
      <c r="F163" s="2">
        <v>5000.0</v>
      </c>
      <c r="G163" s="2">
        <v>4875.0</v>
      </c>
      <c r="H163" s="2">
        <v>0.249222</v>
      </c>
      <c r="I163" s="2">
        <v>-0.41775</v>
      </c>
      <c r="J163" s="2" t="s">
        <v>21</v>
      </c>
      <c r="K163" s="2">
        <v>0.081854</v>
      </c>
      <c r="L163" s="2">
        <v>4.50826E-4</v>
      </c>
      <c r="M163" s="2">
        <v>524335.7262</v>
      </c>
      <c r="N163" s="2">
        <v>13.636364</v>
      </c>
      <c r="O163" s="2">
        <v>2360640.0</v>
      </c>
      <c r="P163" s="2">
        <v>107302.0</v>
      </c>
      <c r="Q163" s="2">
        <v>1.1694938955E10</v>
      </c>
      <c r="R163" s="2">
        <v>5.31588134E8</v>
      </c>
    </row>
    <row r="164" ht="17.25" customHeight="1">
      <c r="A164" s="2" t="s">
        <v>40</v>
      </c>
      <c r="B164" s="2" t="s">
        <v>67</v>
      </c>
      <c r="C164" s="2">
        <v>334890.0</v>
      </c>
      <c r="D164" s="2" t="s">
        <v>20</v>
      </c>
      <c r="E164" s="2">
        <v>5400.0</v>
      </c>
      <c r="F164" s="2">
        <v>5400.0</v>
      </c>
      <c r="G164" s="2">
        <v>4975.0</v>
      </c>
      <c r="H164" s="2">
        <v>0.70667</v>
      </c>
      <c r="I164" s="2">
        <v>1.720621</v>
      </c>
      <c r="J164" s="2" t="s">
        <v>21</v>
      </c>
      <c r="K164" s="2">
        <v>0.087639</v>
      </c>
      <c r="L164" s="2">
        <v>4.83818E-4</v>
      </c>
      <c r="M164" s="2">
        <v>407973.2926</v>
      </c>
      <c r="N164" s="2">
        <v>21.052632</v>
      </c>
      <c r="O164" s="2">
        <v>3452943.0</v>
      </c>
      <c r="P164" s="2">
        <v>181734.0</v>
      </c>
      <c r="Q164" s="2">
        <v>1.754749644E10</v>
      </c>
      <c r="R164" s="2">
        <v>9.23552444E8</v>
      </c>
    </row>
    <row r="165" ht="17.25" customHeight="1">
      <c r="A165" s="2" t="s">
        <v>41</v>
      </c>
      <c r="B165" s="2" t="s">
        <v>67</v>
      </c>
      <c r="C165" s="2">
        <v>334890.0</v>
      </c>
      <c r="D165" s="2" t="s">
        <v>20</v>
      </c>
      <c r="E165" s="2">
        <v>5640.0</v>
      </c>
      <c r="F165" s="2">
        <v>5690.0</v>
      </c>
      <c r="G165" s="2">
        <v>5450.0</v>
      </c>
      <c r="H165" s="2">
        <v>1.028532</v>
      </c>
      <c r="I165" s="2">
        <v>1.00553</v>
      </c>
      <c r="J165" s="2" t="s">
        <v>21</v>
      </c>
      <c r="K165" s="2">
        <v>-0.737905</v>
      </c>
      <c r="L165" s="2">
        <v>0.001110089</v>
      </c>
      <c r="M165" s="2">
        <v>112626.0814</v>
      </c>
      <c r="N165" s="2">
        <v>27.272727</v>
      </c>
      <c r="O165" s="2">
        <v>2722519.0</v>
      </c>
      <c r="P165" s="2">
        <v>123751.0</v>
      </c>
      <c r="Q165" s="2">
        <v>1.508354998E10</v>
      </c>
      <c r="R165" s="2">
        <v>6.85615908E8</v>
      </c>
    </row>
    <row r="166" ht="17.25" customHeight="1">
      <c r="A166" s="2" t="s">
        <v>42</v>
      </c>
      <c r="B166" s="2" t="s">
        <v>67</v>
      </c>
      <c r="C166" s="2">
        <v>334890.0</v>
      </c>
      <c r="D166" s="2" t="s">
        <v>20</v>
      </c>
      <c r="E166" s="2">
        <v>5600.0</v>
      </c>
      <c r="F166" s="2">
        <v>5720.0</v>
      </c>
      <c r="G166" s="2">
        <v>5530.0</v>
      </c>
      <c r="H166" s="2">
        <v>0.522189</v>
      </c>
      <c r="I166" s="2">
        <v>-0.239241</v>
      </c>
      <c r="J166" s="2" t="s">
        <v>21</v>
      </c>
      <c r="K166" s="2">
        <v>0.149869</v>
      </c>
      <c r="L166" s="2">
        <v>0.00143803</v>
      </c>
      <c r="M166" s="2">
        <v>129498.2765</v>
      </c>
      <c r="N166" s="2">
        <v>18.181818</v>
      </c>
      <c r="O166" s="2">
        <v>1233831.0</v>
      </c>
      <c r="P166" s="2">
        <v>56083.0</v>
      </c>
      <c r="Q166" s="2">
        <v>6.92526813E9</v>
      </c>
      <c r="R166" s="2">
        <v>3.14784915E8</v>
      </c>
    </row>
    <row r="167" ht="17.25" customHeight="1">
      <c r="A167" s="2" t="s">
        <v>43</v>
      </c>
      <c r="B167" s="2" t="s">
        <v>67</v>
      </c>
      <c r="C167" s="2">
        <v>334890.0</v>
      </c>
      <c r="D167" s="2" t="s">
        <v>20</v>
      </c>
      <c r="E167" s="2">
        <v>5520.0</v>
      </c>
      <c r="F167" s="2">
        <v>5700.0</v>
      </c>
      <c r="G167" s="2">
        <v>5520.0</v>
      </c>
      <c r="H167" s="2">
        <v>0.773775</v>
      </c>
      <c r="I167" s="2">
        <v>5.407106</v>
      </c>
      <c r="J167" s="2" t="s">
        <v>21</v>
      </c>
      <c r="K167" s="2">
        <v>0.043294</v>
      </c>
      <c r="L167" s="2">
        <v>0.001811709</v>
      </c>
      <c r="M167" s="2">
        <v>86908.0499</v>
      </c>
      <c r="N167" s="2">
        <v>19.047619</v>
      </c>
      <c r="O167" s="2">
        <v>1203772.0</v>
      </c>
      <c r="P167" s="2">
        <v>57322.0</v>
      </c>
      <c r="Q167" s="2">
        <v>6.73861823E9</v>
      </c>
      <c r="R167" s="2">
        <v>3.20886582E8</v>
      </c>
    </row>
    <row r="168" ht="17.25" customHeight="1">
      <c r="A168" s="2" t="s">
        <v>18</v>
      </c>
      <c r="B168" s="2" t="s">
        <v>67</v>
      </c>
      <c r="C168" s="2">
        <v>334890.0</v>
      </c>
      <c r="D168" s="2" t="s">
        <v>20</v>
      </c>
      <c r="E168" s="2">
        <v>5800.0</v>
      </c>
      <c r="F168" s="2">
        <v>5800.0</v>
      </c>
      <c r="G168" s="2">
        <v>5450.0</v>
      </c>
      <c r="H168" s="2">
        <v>0.805389</v>
      </c>
      <c r="I168" s="2">
        <v>1.137718</v>
      </c>
      <c r="J168" s="2" t="s">
        <v>21</v>
      </c>
      <c r="K168" s="2">
        <v>-0.362609</v>
      </c>
      <c r="L168" s="2">
        <v>0.001382685</v>
      </c>
      <c r="M168" s="2">
        <v>146291.6947</v>
      </c>
      <c r="N168" s="2">
        <v>10.526316</v>
      </c>
      <c r="O168" s="2">
        <v>1395772.0</v>
      </c>
      <c r="P168" s="2">
        <v>73462.0</v>
      </c>
      <c r="Q168" s="2">
        <v>7.83404005E9</v>
      </c>
      <c r="R168" s="2">
        <v>4.12317897E8</v>
      </c>
    </row>
    <row r="169" ht="17.25" customHeight="1">
      <c r="A169" s="2" t="s">
        <v>22</v>
      </c>
      <c r="B169" s="2" t="s">
        <v>67</v>
      </c>
      <c r="C169" s="2">
        <v>334890.0</v>
      </c>
      <c r="D169" s="2" t="s">
        <v>20</v>
      </c>
      <c r="E169" s="2">
        <v>5880.0</v>
      </c>
      <c r="F169" s="2">
        <v>5910.0</v>
      </c>
      <c r="G169" s="2">
        <v>5660.0</v>
      </c>
      <c r="H169" s="2">
        <v>0.84469</v>
      </c>
      <c r="I169" s="2">
        <v>-0.205476</v>
      </c>
      <c r="J169" s="2" t="s">
        <v>21</v>
      </c>
      <c r="K169" s="2">
        <v>0.359626</v>
      </c>
      <c r="L169" s="2">
        <v>0.001940776</v>
      </c>
      <c r="M169" s="2">
        <v>155752.7376</v>
      </c>
      <c r="N169" s="2">
        <v>5.263158</v>
      </c>
      <c r="O169" s="2">
        <v>1457633.0</v>
      </c>
      <c r="P169" s="2">
        <v>76718.0</v>
      </c>
      <c r="Q169" s="2">
        <v>8.43158365E9</v>
      </c>
      <c r="R169" s="2">
        <v>4.43767561E8</v>
      </c>
    </row>
    <row r="170" ht="17.25" customHeight="1">
      <c r="A170" s="2" t="s">
        <v>23</v>
      </c>
      <c r="B170" s="2" t="s">
        <v>67</v>
      </c>
      <c r="C170" s="2">
        <v>334890.0</v>
      </c>
      <c r="D170" s="2" t="s">
        <v>20</v>
      </c>
      <c r="E170" s="2">
        <v>5710.0</v>
      </c>
      <c r="F170" s="2">
        <v>5910.0</v>
      </c>
      <c r="G170" s="2">
        <v>5710.0</v>
      </c>
      <c r="H170" s="2">
        <v>0.640797</v>
      </c>
      <c r="I170" s="2">
        <v>4.443237</v>
      </c>
      <c r="J170" s="2" t="s">
        <v>21</v>
      </c>
      <c r="K170" s="2">
        <v>0.403692</v>
      </c>
      <c r="L170" s="2">
        <v>0.001395137</v>
      </c>
      <c r="M170" s="2">
        <v>160247.8133</v>
      </c>
      <c r="N170" s="2">
        <v>13.636364</v>
      </c>
      <c r="O170" s="2">
        <v>1348105.0</v>
      </c>
      <c r="P170" s="2">
        <v>61278.0</v>
      </c>
      <c r="Q170" s="2">
        <v>7.89964022E9</v>
      </c>
      <c r="R170" s="2">
        <v>3.59074555E8</v>
      </c>
    </row>
    <row r="171" ht="17.25" customHeight="1">
      <c r="A171" s="2" t="s">
        <v>24</v>
      </c>
      <c r="B171" s="2" t="s">
        <v>67</v>
      </c>
      <c r="C171" s="2">
        <v>334890.0</v>
      </c>
      <c r="D171" s="2" t="s">
        <v>20</v>
      </c>
      <c r="E171" s="2">
        <v>5880.0</v>
      </c>
      <c r="F171" s="2">
        <v>5900.0</v>
      </c>
      <c r="G171" s="2">
        <v>5730.0</v>
      </c>
      <c r="H171" s="2">
        <v>0.461358</v>
      </c>
      <c r="I171" s="2">
        <v>-0.194569</v>
      </c>
      <c r="J171" s="2" t="s">
        <v>21</v>
      </c>
      <c r="K171" s="2">
        <v>0.061241</v>
      </c>
      <c r="L171" s="2">
        <v>0.002892517</v>
      </c>
      <c r="M171" s="2">
        <v>57346.0152</v>
      </c>
      <c r="N171" s="2">
        <v>27.272727</v>
      </c>
      <c r="O171" s="2">
        <v>549107.0</v>
      </c>
      <c r="P171" s="2">
        <v>24959.0</v>
      </c>
      <c r="Q171" s="2">
        <v>3.17943491E9</v>
      </c>
      <c r="R171" s="2">
        <v>1.44519769E8</v>
      </c>
    </row>
    <row r="172" ht="17.25" customHeight="1">
      <c r="A172" s="2" t="s">
        <v>25</v>
      </c>
      <c r="B172" s="2" t="s">
        <v>67</v>
      </c>
      <c r="C172" s="2">
        <v>334890.0</v>
      </c>
      <c r="D172" s="2" t="s">
        <v>20</v>
      </c>
      <c r="E172" s="2">
        <v>5620.0</v>
      </c>
      <c r="F172" s="2">
        <v>5870.0</v>
      </c>
      <c r="G172" s="2">
        <v>5580.0</v>
      </c>
      <c r="H172" s="2">
        <v>0.826663</v>
      </c>
      <c r="I172" s="2">
        <v>0.137237</v>
      </c>
      <c r="J172" s="2" t="s">
        <v>21</v>
      </c>
      <c r="K172" s="2">
        <v>0.041824</v>
      </c>
      <c r="L172" s="2">
        <v>0.002077609</v>
      </c>
      <c r="M172" s="2">
        <v>100968.0383</v>
      </c>
      <c r="N172" s="2">
        <v>15.0</v>
      </c>
      <c r="O172" s="2">
        <v>1100692.0</v>
      </c>
      <c r="P172" s="2">
        <v>55035.0</v>
      </c>
      <c r="Q172" s="2">
        <v>6.27397824E9</v>
      </c>
      <c r="R172" s="2">
        <v>3.13698912E8</v>
      </c>
    </row>
    <row r="173" ht="17.25" customHeight="1">
      <c r="A173" s="2" t="s">
        <v>26</v>
      </c>
      <c r="B173" s="2" t="s">
        <v>67</v>
      </c>
      <c r="C173" s="2">
        <v>334890.0</v>
      </c>
      <c r="D173" s="2" t="s">
        <v>20</v>
      </c>
      <c r="E173" s="2">
        <v>5730.0</v>
      </c>
      <c r="F173" s="2">
        <v>5890.0</v>
      </c>
      <c r="G173" s="2">
        <v>5650.0</v>
      </c>
      <c r="H173" s="2">
        <v>0.709093</v>
      </c>
      <c r="I173" s="2">
        <v>2.834956</v>
      </c>
      <c r="J173" s="2" t="s">
        <v>21</v>
      </c>
      <c r="K173" s="2">
        <v>0.053061</v>
      </c>
      <c r="L173" s="2">
        <v>0.001187659</v>
      </c>
      <c r="M173" s="2">
        <v>190026.3314</v>
      </c>
      <c r="N173" s="2">
        <v>11.111111</v>
      </c>
      <c r="O173" s="2">
        <v>1594963.0</v>
      </c>
      <c r="P173" s="2">
        <v>88609.0</v>
      </c>
      <c r="Q173" s="2">
        <v>9.21333184E9</v>
      </c>
      <c r="R173" s="2">
        <v>5.11851769E8</v>
      </c>
    </row>
    <row r="174" ht="17.25" customHeight="1">
      <c r="A174" s="2" t="s">
        <v>27</v>
      </c>
      <c r="B174" s="2" t="s">
        <v>67</v>
      </c>
      <c r="C174" s="2">
        <v>334890.0</v>
      </c>
      <c r="D174" s="2" t="s">
        <v>20</v>
      </c>
      <c r="E174" s="2">
        <v>5900.0</v>
      </c>
      <c r="F174" s="2">
        <v>5930.0</v>
      </c>
      <c r="G174" s="2">
        <v>5740.0</v>
      </c>
      <c r="H174" s="2">
        <v>0.596314</v>
      </c>
      <c r="I174" s="2">
        <v>-0.869018</v>
      </c>
      <c r="J174" s="2" t="s">
        <v>21</v>
      </c>
      <c r="K174" s="2">
        <v>-0.024136</v>
      </c>
      <c r="L174" s="2">
        <v>0.002401494</v>
      </c>
      <c r="M174" s="2">
        <v>92306.7766</v>
      </c>
      <c r="N174" s="2">
        <v>4.761905</v>
      </c>
      <c r="O174" s="2">
        <v>893920.0</v>
      </c>
      <c r="P174" s="2">
        <v>42568.0</v>
      </c>
      <c r="Q174" s="2">
        <v>5.22810761E9</v>
      </c>
      <c r="R174" s="2">
        <v>2.48957505E8</v>
      </c>
    </row>
    <row r="175" ht="17.25" customHeight="1">
      <c r="A175" s="2" t="s">
        <v>28</v>
      </c>
      <c r="B175" s="2" t="s">
        <v>67</v>
      </c>
      <c r="C175" s="2">
        <v>334890.0</v>
      </c>
      <c r="D175" s="2" t="s">
        <v>20</v>
      </c>
      <c r="E175" s="2">
        <v>6230.0</v>
      </c>
      <c r="F175" s="2">
        <v>6230.0</v>
      </c>
      <c r="G175" s="2">
        <v>5870.0</v>
      </c>
      <c r="H175" s="2">
        <v>0.848329</v>
      </c>
      <c r="I175" s="2">
        <v>-0.195458</v>
      </c>
      <c r="J175" s="2" t="s">
        <v>21</v>
      </c>
      <c r="K175" s="2">
        <v>0.064127</v>
      </c>
      <c r="L175" s="2">
        <v>0.001984512</v>
      </c>
      <c r="M175" s="2">
        <v>112744.3061</v>
      </c>
      <c r="N175" s="2">
        <v>19.047619</v>
      </c>
      <c r="O175" s="2">
        <v>1306281.0</v>
      </c>
      <c r="P175" s="2">
        <v>62204.0</v>
      </c>
      <c r="Q175" s="2">
        <v>7.95320581E9</v>
      </c>
      <c r="R175" s="2">
        <v>3.78724086E8</v>
      </c>
    </row>
    <row r="176" ht="17.25" customHeight="1">
      <c r="A176" s="2" t="s">
        <v>29</v>
      </c>
      <c r="B176" s="2" t="s">
        <v>67</v>
      </c>
      <c r="C176" s="2">
        <v>334890.0</v>
      </c>
      <c r="D176" s="2" t="s">
        <v>20</v>
      </c>
      <c r="E176" s="2">
        <v>6040.0</v>
      </c>
      <c r="F176" s="2">
        <v>6250.0</v>
      </c>
      <c r="G176" s="2">
        <v>5810.0</v>
      </c>
      <c r="H176" s="2">
        <v>1.074655</v>
      </c>
      <c r="I176" s="2">
        <v>-0.018908</v>
      </c>
      <c r="J176" s="2" t="s">
        <v>21</v>
      </c>
      <c r="K176" s="2">
        <v>0.071591</v>
      </c>
      <c r="L176" s="2">
        <v>0.004372142</v>
      </c>
      <c r="M176" s="2">
        <v>69554.7091</v>
      </c>
      <c r="N176" s="2">
        <v>0.0</v>
      </c>
      <c r="O176" s="2">
        <v>847808.0</v>
      </c>
      <c r="P176" s="2">
        <v>40372.0</v>
      </c>
      <c r="Q176" s="2">
        <v>5.05345684E9</v>
      </c>
      <c r="R176" s="2">
        <v>2.40640802E8</v>
      </c>
    </row>
    <row r="177" ht="17.25" customHeight="1">
      <c r="A177" s="2" t="s">
        <v>30</v>
      </c>
      <c r="B177" s="2" t="s">
        <v>68</v>
      </c>
      <c r="C177" s="2">
        <v>357250.0</v>
      </c>
      <c r="D177" s="2" t="s">
        <v>20</v>
      </c>
      <c r="E177" s="2">
        <v>4765.0</v>
      </c>
      <c r="F177" s="2">
        <v>4780.0</v>
      </c>
      <c r="G177" s="2">
        <v>4350.0</v>
      </c>
      <c r="H177" s="2">
        <v>1.86537</v>
      </c>
      <c r="I177" s="2">
        <v>4.042241</v>
      </c>
      <c r="J177" s="2" t="s">
        <v>21</v>
      </c>
      <c r="K177" s="2">
        <v>0.461056</v>
      </c>
      <c r="L177" s="2">
        <v>0.001726892</v>
      </c>
      <c r="M177" s="2">
        <v>290924.618</v>
      </c>
      <c r="N177" s="2">
        <v>11.111111</v>
      </c>
      <c r="O177" s="2">
        <v>4394300.0</v>
      </c>
      <c r="P177" s="2">
        <v>244128.0</v>
      </c>
      <c r="Q177" s="2">
        <v>1.990131408E10</v>
      </c>
      <c r="R177" s="2">
        <v>1.10562856E9</v>
      </c>
    </row>
    <row r="178" ht="17.25" customHeight="1">
      <c r="A178" s="2" t="s">
        <v>32</v>
      </c>
      <c r="B178" s="2" t="s">
        <v>68</v>
      </c>
      <c r="C178" s="2">
        <v>357250.0</v>
      </c>
      <c r="D178" s="2" t="s">
        <v>20</v>
      </c>
      <c r="E178" s="2">
        <v>4760.0</v>
      </c>
      <c r="F178" s="2">
        <v>4810.0</v>
      </c>
      <c r="G178" s="2">
        <v>4735.0</v>
      </c>
      <c r="H178" s="2">
        <v>0.321838</v>
      </c>
      <c r="I178" s="2">
        <v>0.179991</v>
      </c>
      <c r="J178" s="2" t="s">
        <v>21</v>
      </c>
      <c r="K178" s="2">
        <v>0.093075</v>
      </c>
      <c r="L178" s="2">
        <v>0.001481569</v>
      </c>
      <c r="M178" s="2">
        <v>161185.495</v>
      </c>
      <c r="N178" s="2">
        <v>14.285714</v>
      </c>
      <c r="O178" s="2">
        <v>781852.0</v>
      </c>
      <c r="P178" s="2">
        <v>37231.0</v>
      </c>
      <c r="Q178" s="2">
        <v>3.72983666E9</v>
      </c>
      <c r="R178" s="2">
        <v>1.7761127E8</v>
      </c>
    </row>
    <row r="179" ht="17.25" customHeight="1">
      <c r="A179" s="2" t="s">
        <v>33</v>
      </c>
      <c r="B179" s="2" t="s">
        <v>68</v>
      </c>
      <c r="C179" s="2">
        <v>357250.0</v>
      </c>
      <c r="D179" s="2" t="s">
        <v>20</v>
      </c>
      <c r="E179" s="2">
        <v>5010.0</v>
      </c>
      <c r="F179" s="2">
        <v>5010.0</v>
      </c>
      <c r="G179" s="2">
        <v>4740.0</v>
      </c>
      <c r="H179" s="2">
        <v>0.542368</v>
      </c>
      <c r="I179" s="2">
        <v>1.761083</v>
      </c>
      <c r="J179" s="2" t="s">
        <v>21</v>
      </c>
      <c r="K179" s="2">
        <v>0.055242</v>
      </c>
      <c r="L179" s="2">
        <v>0.001126715</v>
      </c>
      <c r="M179" s="2">
        <v>297984.7323</v>
      </c>
      <c r="N179" s="2">
        <v>10.526316</v>
      </c>
      <c r="O179" s="2">
        <v>1497540.0</v>
      </c>
      <c r="P179" s="2">
        <v>78818.0</v>
      </c>
      <c r="Q179" s="2">
        <v>7.33788684E9</v>
      </c>
      <c r="R179" s="2">
        <v>3.86204571E8</v>
      </c>
    </row>
    <row r="180" ht="17.25" customHeight="1">
      <c r="A180" s="2" t="s">
        <v>34</v>
      </c>
      <c r="B180" s="2" t="s">
        <v>68</v>
      </c>
      <c r="C180" s="2">
        <v>357250.0</v>
      </c>
      <c r="D180" s="2" t="s">
        <v>20</v>
      </c>
      <c r="E180" s="2">
        <v>4905.0</v>
      </c>
      <c r="F180" s="2">
        <v>5020.0</v>
      </c>
      <c r="G180" s="2">
        <v>4905.0</v>
      </c>
      <c r="H180" s="2">
        <v>0.456965</v>
      </c>
      <c r="I180" s="2">
        <v>9.698433</v>
      </c>
      <c r="J180" s="2" t="s">
        <v>21</v>
      </c>
      <c r="K180" s="2">
        <v>-0.077716</v>
      </c>
      <c r="L180" s="2">
        <v>0.001488376</v>
      </c>
      <c r="M180" s="2">
        <v>154058.2746</v>
      </c>
      <c r="N180" s="2">
        <v>14.285714</v>
      </c>
      <c r="O180" s="2">
        <v>950759.0</v>
      </c>
      <c r="P180" s="2">
        <v>45274.0</v>
      </c>
      <c r="Q180" s="2">
        <v>4.752570575E9</v>
      </c>
      <c r="R180" s="2">
        <v>2.26312885E8</v>
      </c>
    </row>
    <row r="181" ht="17.25" customHeight="1">
      <c r="A181" s="2" t="s">
        <v>35</v>
      </c>
      <c r="B181" s="2" t="s">
        <v>68</v>
      </c>
      <c r="C181" s="2">
        <v>357250.0</v>
      </c>
      <c r="D181" s="2" t="s">
        <v>20</v>
      </c>
      <c r="E181" s="2">
        <v>4755.0</v>
      </c>
      <c r="F181" s="2">
        <v>4910.0</v>
      </c>
      <c r="G181" s="2">
        <v>4755.0</v>
      </c>
      <c r="H181" s="2">
        <v>0.552048</v>
      </c>
      <c r="I181" s="2">
        <v>1.920155</v>
      </c>
      <c r="J181" s="2" t="s">
        <v>21</v>
      </c>
      <c r="K181" s="2">
        <v>-0.040351</v>
      </c>
      <c r="L181" s="2">
        <v>0.002702913</v>
      </c>
      <c r="M181" s="2">
        <v>120384.6058</v>
      </c>
      <c r="N181" s="2">
        <v>9.52381</v>
      </c>
      <c r="O181" s="2">
        <v>786888.0</v>
      </c>
      <c r="P181" s="2">
        <v>37471.0</v>
      </c>
      <c r="Q181" s="2">
        <v>3.800607645E9</v>
      </c>
      <c r="R181" s="2">
        <v>1.80981316E8</v>
      </c>
    </row>
    <row r="182" ht="17.25" customHeight="1">
      <c r="A182" s="2" t="s">
        <v>36</v>
      </c>
      <c r="B182" s="2" t="s">
        <v>68</v>
      </c>
      <c r="C182" s="2">
        <v>357250.0</v>
      </c>
      <c r="D182" s="2" t="s">
        <v>20</v>
      </c>
      <c r="E182" s="2">
        <v>4700.0</v>
      </c>
      <c r="F182" s="2">
        <v>4735.0</v>
      </c>
      <c r="G182" s="2">
        <v>4685.0</v>
      </c>
      <c r="H182" s="2">
        <v>0.399314</v>
      </c>
      <c r="I182" s="2">
        <v>2.692405</v>
      </c>
      <c r="J182" s="2" t="s">
        <v>21</v>
      </c>
      <c r="K182" s="2">
        <v>-0.062973</v>
      </c>
      <c r="L182" s="2">
        <v>0.001671944</v>
      </c>
      <c r="M182" s="2">
        <v>174221.7234</v>
      </c>
      <c r="N182" s="2">
        <v>10.0</v>
      </c>
      <c r="O182" s="2">
        <v>691950.0</v>
      </c>
      <c r="P182" s="2">
        <v>34598.0</v>
      </c>
      <c r="Q182" s="2">
        <v>3.25420409E9</v>
      </c>
      <c r="R182" s="2">
        <v>1.62710205E8</v>
      </c>
    </row>
    <row r="183" ht="17.25" customHeight="1">
      <c r="A183" s="2" t="s">
        <v>37</v>
      </c>
      <c r="B183" s="2" t="s">
        <v>68</v>
      </c>
      <c r="C183" s="2">
        <v>357250.0</v>
      </c>
      <c r="D183" s="2" t="s">
        <v>20</v>
      </c>
      <c r="E183" s="2">
        <v>4750.0</v>
      </c>
      <c r="F183" s="2">
        <v>4750.0</v>
      </c>
      <c r="G183" s="2">
        <v>4665.0</v>
      </c>
      <c r="H183" s="2">
        <v>0.499325</v>
      </c>
      <c r="I183" s="2">
        <v>6.172882</v>
      </c>
      <c r="J183" s="2" t="s">
        <v>21</v>
      </c>
      <c r="K183" s="2">
        <v>-0.011926</v>
      </c>
      <c r="L183" s="2">
        <v>0.002622364</v>
      </c>
      <c r="M183" s="2">
        <v>98434.9222</v>
      </c>
      <c r="N183" s="2">
        <v>22.222222</v>
      </c>
      <c r="O183" s="2">
        <v>425068.0</v>
      </c>
      <c r="P183" s="2">
        <v>23615.0</v>
      </c>
      <c r="Q183" s="2">
        <v>2.004788945E9</v>
      </c>
      <c r="R183" s="2">
        <v>1.11377164E8</v>
      </c>
    </row>
    <row r="184" ht="17.25" customHeight="1">
      <c r="A184" s="2" t="s">
        <v>38</v>
      </c>
      <c r="B184" s="2" t="s">
        <v>68</v>
      </c>
      <c r="C184" s="2">
        <v>357250.0</v>
      </c>
      <c r="D184" s="2" t="s">
        <v>20</v>
      </c>
      <c r="E184" s="2">
        <v>4910.0</v>
      </c>
      <c r="F184" s="2">
        <v>4920.0</v>
      </c>
      <c r="G184" s="2">
        <v>4745.0</v>
      </c>
      <c r="H184" s="2">
        <v>0.422764</v>
      </c>
      <c r="I184" s="2">
        <v>1.865206</v>
      </c>
      <c r="J184" s="2" t="s">
        <v>21</v>
      </c>
      <c r="K184" s="2">
        <v>0.094159</v>
      </c>
      <c r="L184" s="2">
        <v>0.001807683</v>
      </c>
      <c r="M184" s="2">
        <v>475307.4101</v>
      </c>
      <c r="N184" s="2">
        <v>27.272727</v>
      </c>
      <c r="O184" s="2">
        <v>1579402.0</v>
      </c>
      <c r="P184" s="2">
        <v>71791.0</v>
      </c>
      <c r="Q184" s="2">
        <v>7.553019775E9</v>
      </c>
      <c r="R184" s="2">
        <v>3.43319081E8</v>
      </c>
    </row>
    <row r="185" ht="17.25" customHeight="1">
      <c r="A185" s="2" t="s">
        <v>39</v>
      </c>
      <c r="B185" s="2" t="s">
        <v>68</v>
      </c>
      <c r="C185" s="2">
        <v>357250.0</v>
      </c>
      <c r="D185" s="2" t="s">
        <v>20</v>
      </c>
      <c r="E185" s="2">
        <v>5020.0</v>
      </c>
      <c r="F185" s="2">
        <v>5040.0</v>
      </c>
      <c r="G185" s="2">
        <v>4900.0</v>
      </c>
      <c r="H185" s="2">
        <v>0.394525</v>
      </c>
      <c r="I185" s="2">
        <v>0.063841</v>
      </c>
      <c r="J185" s="2" t="s">
        <v>21</v>
      </c>
      <c r="K185" s="2">
        <v>-0.12417</v>
      </c>
      <c r="L185" s="2">
        <v>7.81171E-4</v>
      </c>
      <c r="M185" s="2">
        <v>308062.8537</v>
      </c>
      <c r="N185" s="2">
        <v>13.636364</v>
      </c>
      <c r="O185" s="2">
        <v>1892390.0</v>
      </c>
      <c r="P185" s="2">
        <v>86018.0</v>
      </c>
      <c r="Q185" s="2">
        <v>9.39068562E9</v>
      </c>
      <c r="R185" s="2">
        <v>4.26849346E8</v>
      </c>
    </row>
    <row r="186" ht="17.25" customHeight="1">
      <c r="A186" s="2" t="s">
        <v>40</v>
      </c>
      <c r="B186" s="2" t="s">
        <v>68</v>
      </c>
      <c r="C186" s="2">
        <v>357250.0</v>
      </c>
      <c r="D186" s="2" t="s">
        <v>20</v>
      </c>
      <c r="E186" s="2">
        <v>5050.0</v>
      </c>
      <c r="F186" s="2">
        <v>5070.0</v>
      </c>
      <c r="G186" s="2">
        <v>4995.0</v>
      </c>
      <c r="H186" s="2">
        <v>0.517186</v>
      </c>
      <c r="I186" s="2">
        <v>2.857213</v>
      </c>
      <c r="J186" s="2" t="s">
        <v>21</v>
      </c>
      <c r="K186" s="2">
        <v>0.019971</v>
      </c>
      <c r="L186" s="2">
        <v>5.29597E-4</v>
      </c>
      <c r="M186" s="2">
        <v>230433.1554</v>
      </c>
      <c r="N186" s="2">
        <v>36.842105</v>
      </c>
      <c r="O186" s="2">
        <v>1995851.0</v>
      </c>
      <c r="P186" s="2">
        <v>105045.0</v>
      </c>
      <c r="Q186" s="2">
        <v>1.000335591E10</v>
      </c>
      <c r="R186" s="2">
        <v>5.26492416E8</v>
      </c>
    </row>
    <row r="187" ht="17.25" customHeight="1">
      <c r="A187" s="2" t="s">
        <v>41</v>
      </c>
      <c r="B187" s="2" t="s">
        <v>68</v>
      </c>
      <c r="C187" s="2">
        <v>357250.0</v>
      </c>
      <c r="D187" s="2" t="s">
        <v>20</v>
      </c>
      <c r="E187" s="2">
        <v>5100.0</v>
      </c>
      <c r="F187" s="2">
        <v>5250.0</v>
      </c>
      <c r="G187" s="2">
        <v>5100.0</v>
      </c>
      <c r="H187" s="2">
        <v>0.86244</v>
      </c>
      <c r="I187" s="2">
        <v>1.814003</v>
      </c>
      <c r="J187" s="2" t="s">
        <v>21</v>
      </c>
      <c r="K187" s="2">
        <v>-0.25356</v>
      </c>
      <c r="L187" s="2">
        <v>0.001800897</v>
      </c>
      <c r="M187" s="2">
        <v>83742.4506</v>
      </c>
      <c r="N187" s="2">
        <v>31.818182</v>
      </c>
      <c r="O187" s="2">
        <v>1351655.0</v>
      </c>
      <c r="P187" s="2">
        <v>61439.0</v>
      </c>
      <c r="Q187" s="2">
        <v>6.98710388E9</v>
      </c>
      <c r="R187" s="2">
        <v>3.17595631E8</v>
      </c>
    </row>
    <row r="188" ht="17.25" customHeight="1">
      <c r="A188" s="2" t="s">
        <v>42</v>
      </c>
      <c r="B188" s="2" t="s">
        <v>68</v>
      </c>
      <c r="C188" s="2">
        <v>357250.0</v>
      </c>
      <c r="D188" s="2" t="s">
        <v>20</v>
      </c>
      <c r="E188" s="2">
        <v>4990.0</v>
      </c>
      <c r="F188" s="2">
        <v>5070.0</v>
      </c>
      <c r="G188" s="2">
        <v>4990.0</v>
      </c>
      <c r="H188" s="2">
        <v>0.23329</v>
      </c>
      <c r="I188" s="2">
        <v>0.327079</v>
      </c>
      <c r="J188" s="2" t="s">
        <v>21</v>
      </c>
      <c r="K188" s="2">
        <v>0.111112</v>
      </c>
      <c r="L188" s="2">
        <v>9.2746E-4</v>
      </c>
      <c r="M188" s="2">
        <v>137944.8232</v>
      </c>
      <c r="N188" s="2">
        <v>36.363636</v>
      </c>
      <c r="O188" s="2">
        <v>1291960.0</v>
      </c>
      <c r="P188" s="2">
        <v>58725.0</v>
      </c>
      <c r="Q188" s="2">
        <v>6.477937725E9</v>
      </c>
      <c r="R188" s="2">
        <v>2.94451715E8</v>
      </c>
    </row>
    <row r="189" ht="17.25" customHeight="1">
      <c r="A189" s="2" t="s">
        <v>43</v>
      </c>
      <c r="B189" s="2" t="s">
        <v>68</v>
      </c>
      <c r="C189" s="2">
        <v>357250.0</v>
      </c>
      <c r="D189" s="2" t="s">
        <v>20</v>
      </c>
      <c r="E189" s="2">
        <v>4990.0</v>
      </c>
      <c r="F189" s="2">
        <v>5010.0</v>
      </c>
      <c r="G189" s="2">
        <v>4980.0</v>
      </c>
      <c r="H189" s="2">
        <v>0.148352</v>
      </c>
      <c r="I189" s="2">
        <v>0.448151</v>
      </c>
      <c r="J189" s="2" t="s">
        <v>21</v>
      </c>
      <c r="K189" s="2">
        <v>0.080355</v>
      </c>
      <c r="L189" s="2">
        <v>8.57939E-4</v>
      </c>
      <c r="M189" s="2">
        <v>152502.7173</v>
      </c>
      <c r="N189" s="2">
        <v>33.333333</v>
      </c>
      <c r="O189" s="2">
        <v>647881.0</v>
      </c>
      <c r="P189" s="2">
        <v>30851.0</v>
      </c>
      <c r="Q189" s="2">
        <v>3.23360478E9</v>
      </c>
      <c r="R189" s="2">
        <v>1.5398118E8</v>
      </c>
    </row>
    <row r="190" ht="17.25" customHeight="1">
      <c r="A190" s="2" t="s">
        <v>18</v>
      </c>
      <c r="B190" s="2" t="s">
        <v>68</v>
      </c>
      <c r="C190" s="2">
        <v>357250.0</v>
      </c>
      <c r="D190" s="2" t="s">
        <v>20</v>
      </c>
      <c r="E190" s="2">
        <v>5020.0</v>
      </c>
      <c r="F190" s="2">
        <v>5020.0</v>
      </c>
      <c r="G190" s="2">
        <v>4975.0</v>
      </c>
      <c r="H190" s="2">
        <v>0.133785</v>
      </c>
      <c r="I190" s="2">
        <v>0.954408</v>
      </c>
      <c r="J190" s="2" t="s">
        <v>21</v>
      </c>
      <c r="K190" s="2">
        <v>0.01465</v>
      </c>
      <c r="L190" s="2">
        <v>6.7678E-4</v>
      </c>
      <c r="M190" s="2">
        <v>158215.4276</v>
      </c>
      <c r="N190" s="2">
        <v>42.105263</v>
      </c>
      <c r="O190" s="2">
        <v>748056.0</v>
      </c>
      <c r="P190" s="2">
        <v>39371.0</v>
      </c>
      <c r="Q190" s="2">
        <v>3.736329385E9</v>
      </c>
      <c r="R190" s="2">
        <v>1.96648915E8</v>
      </c>
    </row>
    <row r="191" ht="17.25" customHeight="1">
      <c r="A191" s="2" t="s">
        <v>22</v>
      </c>
      <c r="B191" s="2" t="s">
        <v>68</v>
      </c>
      <c r="C191" s="2">
        <v>357250.0</v>
      </c>
      <c r="D191" s="2" t="s">
        <v>20</v>
      </c>
      <c r="E191" s="2">
        <v>5080.0</v>
      </c>
      <c r="F191" s="2">
        <v>5100.0</v>
      </c>
      <c r="G191" s="2">
        <v>5000.0</v>
      </c>
      <c r="H191" s="2">
        <v>0.303061</v>
      </c>
      <c r="I191" s="2">
        <v>0.349898</v>
      </c>
      <c r="J191" s="2" t="s">
        <v>21</v>
      </c>
      <c r="K191" s="2">
        <v>0.069185</v>
      </c>
      <c r="L191" s="2">
        <v>0.001883659</v>
      </c>
      <c r="M191" s="2">
        <v>95580.8463</v>
      </c>
      <c r="N191" s="2">
        <v>26.315789</v>
      </c>
      <c r="O191" s="2">
        <v>624630.0</v>
      </c>
      <c r="P191" s="2">
        <v>32875.0</v>
      </c>
      <c r="Q191" s="2">
        <v>3.1505066E9</v>
      </c>
      <c r="R191" s="2">
        <v>1.65816137E8</v>
      </c>
    </row>
    <row r="192" ht="17.25" customHeight="1">
      <c r="A192" s="2" t="s">
        <v>23</v>
      </c>
      <c r="B192" s="2" t="s">
        <v>68</v>
      </c>
      <c r="C192" s="2">
        <v>357250.0</v>
      </c>
      <c r="D192" s="2" t="s">
        <v>20</v>
      </c>
      <c r="E192" s="2">
        <v>4930.0</v>
      </c>
      <c r="F192" s="2">
        <v>5100.0</v>
      </c>
      <c r="G192" s="2">
        <v>4930.0</v>
      </c>
      <c r="H192" s="2">
        <v>0.519465</v>
      </c>
      <c r="I192" s="2">
        <v>6.105028</v>
      </c>
      <c r="J192" s="2" t="s">
        <v>21</v>
      </c>
      <c r="K192" s="2">
        <v>0.24973</v>
      </c>
      <c r="L192" s="2">
        <v>0.001075922</v>
      </c>
      <c r="M192" s="2">
        <v>115107.3895</v>
      </c>
      <c r="N192" s="2">
        <v>40.909091</v>
      </c>
      <c r="O192" s="2">
        <v>2130813.0</v>
      </c>
      <c r="P192" s="2">
        <v>96855.0</v>
      </c>
      <c r="Q192" s="2">
        <v>1.0723389495E10</v>
      </c>
      <c r="R192" s="2">
        <v>4.87426795E8</v>
      </c>
    </row>
    <row r="193" ht="17.25" customHeight="1">
      <c r="A193" s="2" t="s">
        <v>24</v>
      </c>
      <c r="B193" s="2" t="s">
        <v>68</v>
      </c>
      <c r="C193" s="2">
        <v>357250.0</v>
      </c>
      <c r="D193" s="2" t="s">
        <v>20</v>
      </c>
      <c r="E193" s="2">
        <v>4900.0</v>
      </c>
      <c r="F193" s="2">
        <v>4970.0</v>
      </c>
      <c r="G193" s="2">
        <v>4835.0</v>
      </c>
      <c r="H193" s="2">
        <v>0.425414</v>
      </c>
      <c r="I193" s="2">
        <v>-0.379977</v>
      </c>
      <c r="J193" s="2" t="s">
        <v>21</v>
      </c>
      <c r="K193" s="2">
        <v>0.08418</v>
      </c>
      <c r="L193" s="2">
        <v>0.002320964</v>
      </c>
      <c r="M193" s="2">
        <v>141237.4461</v>
      </c>
      <c r="N193" s="2">
        <v>13.636364</v>
      </c>
      <c r="O193" s="2">
        <v>985070.0</v>
      </c>
      <c r="P193" s="2">
        <v>44776.0</v>
      </c>
      <c r="Q193" s="2">
        <v>4.83361564E9</v>
      </c>
      <c r="R193" s="2">
        <v>2.19709802E8</v>
      </c>
    </row>
    <row r="194" ht="17.25" customHeight="1">
      <c r="A194" s="2" t="s">
        <v>25</v>
      </c>
      <c r="B194" s="2" t="s">
        <v>68</v>
      </c>
      <c r="C194" s="2">
        <v>357250.0</v>
      </c>
      <c r="D194" s="2" t="s">
        <v>20</v>
      </c>
      <c r="E194" s="2">
        <v>4810.0</v>
      </c>
      <c r="F194" s="2">
        <v>4870.0</v>
      </c>
      <c r="G194" s="2">
        <v>4775.0</v>
      </c>
      <c r="H194" s="2">
        <v>0.365206</v>
      </c>
      <c r="I194" s="2">
        <v>1.946673</v>
      </c>
      <c r="J194" s="2" t="s">
        <v>21</v>
      </c>
      <c r="K194" s="2">
        <v>0.097989</v>
      </c>
      <c r="L194" s="2">
        <v>0.002264633</v>
      </c>
      <c r="M194" s="2">
        <v>100608.9933</v>
      </c>
      <c r="N194" s="2">
        <v>25.0</v>
      </c>
      <c r="O194" s="2">
        <v>571215.0</v>
      </c>
      <c r="P194" s="2">
        <v>28561.0</v>
      </c>
      <c r="Q194" s="2">
        <v>2.767198585E9</v>
      </c>
      <c r="R194" s="2">
        <v>1.38359929E8</v>
      </c>
    </row>
    <row r="195" ht="17.25" customHeight="1">
      <c r="A195" s="2" t="s">
        <v>26</v>
      </c>
      <c r="B195" s="2" t="s">
        <v>68</v>
      </c>
      <c r="C195" s="2">
        <v>357250.0</v>
      </c>
      <c r="D195" s="2" t="s">
        <v>20</v>
      </c>
      <c r="E195" s="2">
        <v>4900.0</v>
      </c>
      <c r="F195" s="2">
        <v>4910.0</v>
      </c>
      <c r="G195" s="2">
        <v>4810.0</v>
      </c>
      <c r="H195" s="2">
        <v>0.352329</v>
      </c>
      <c r="I195" s="2">
        <v>2.011636</v>
      </c>
      <c r="J195" s="2" t="s">
        <v>21</v>
      </c>
      <c r="K195" s="2">
        <v>0.145552</v>
      </c>
      <c r="L195" s="2">
        <v>0.002467363</v>
      </c>
      <c r="M195" s="2">
        <v>70464.4522</v>
      </c>
      <c r="N195" s="2">
        <v>22.222222</v>
      </c>
      <c r="O195" s="2">
        <v>401489.0</v>
      </c>
      <c r="P195" s="2">
        <v>22305.0</v>
      </c>
      <c r="Q195" s="2">
        <v>1.95467034E9</v>
      </c>
      <c r="R195" s="2">
        <v>1.08592797E8</v>
      </c>
    </row>
    <row r="196" ht="17.25" customHeight="1">
      <c r="A196" s="2" t="s">
        <v>27</v>
      </c>
      <c r="B196" s="2" t="s">
        <v>68</v>
      </c>
      <c r="C196" s="2">
        <v>357250.0</v>
      </c>
      <c r="D196" s="2" t="s">
        <v>20</v>
      </c>
      <c r="E196" s="2">
        <v>5000.0</v>
      </c>
      <c r="F196" s="2">
        <v>5010.0</v>
      </c>
      <c r="G196" s="2">
        <v>4890.0</v>
      </c>
      <c r="H196" s="2">
        <v>0.213478</v>
      </c>
      <c r="I196" s="2">
        <v>-0.200135</v>
      </c>
      <c r="J196" s="2" t="s">
        <v>21</v>
      </c>
      <c r="K196" s="2">
        <v>-0.005472</v>
      </c>
      <c r="L196" s="2">
        <v>0.001372204</v>
      </c>
      <c r="M196" s="2">
        <v>234735.4852</v>
      </c>
      <c r="N196" s="2">
        <v>4.761905</v>
      </c>
      <c r="O196" s="2">
        <v>782407.0</v>
      </c>
      <c r="P196" s="2">
        <v>37257.0</v>
      </c>
      <c r="Q196" s="2">
        <v>3.87258428E9</v>
      </c>
      <c r="R196" s="2">
        <v>1.84408775E8</v>
      </c>
    </row>
    <row r="197" ht="17.25" customHeight="1">
      <c r="A197" s="2" t="s">
        <v>28</v>
      </c>
      <c r="B197" s="2" t="s">
        <v>68</v>
      </c>
      <c r="C197" s="2">
        <v>357250.0</v>
      </c>
      <c r="D197" s="2" t="s">
        <v>20</v>
      </c>
      <c r="E197" s="2">
        <v>5100.0</v>
      </c>
      <c r="F197" s="2">
        <v>5100.0</v>
      </c>
      <c r="G197" s="2">
        <v>4995.0</v>
      </c>
      <c r="H197" s="2">
        <v>0.293245</v>
      </c>
      <c r="I197" s="2">
        <v>-0.300164</v>
      </c>
      <c r="J197" s="2" t="s">
        <v>21</v>
      </c>
      <c r="K197" s="2">
        <v>0.051494</v>
      </c>
      <c r="L197" s="2">
        <v>6.38336E-4</v>
      </c>
      <c r="M197" s="2">
        <v>208336.1128</v>
      </c>
      <c r="N197" s="2">
        <v>28.571429</v>
      </c>
      <c r="O197" s="2">
        <v>1597371.0</v>
      </c>
      <c r="P197" s="2">
        <v>76065.0</v>
      </c>
      <c r="Q197" s="2">
        <v>8.06589646E9</v>
      </c>
      <c r="R197" s="2">
        <v>3.84090308E8</v>
      </c>
    </row>
    <row r="198" ht="17.25" customHeight="1">
      <c r="A198" s="2" t="s">
        <v>29</v>
      </c>
      <c r="B198" s="2" t="s">
        <v>68</v>
      </c>
      <c r="C198" s="2">
        <v>357250.0</v>
      </c>
      <c r="D198" s="2" t="s">
        <v>20</v>
      </c>
      <c r="E198" s="2">
        <v>4960.0</v>
      </c>
      <c r="F198" s="2">
        <v>5090.0</v>
      </c>
      <c r="G198" s="2">
        <v>4960.0</v>
      </c>
      <c r="H198" s="2">
        <v>0.497553</v>
      </c>
      <c r="I198" s="2">
        <v>9.608021</v>
      </c>
      <c r="J198" s="2" t="s">
        <v>21</v>
      </c>
      <c r="K198" s="2">
        <v>-5.0E-4</v>
      </c>
      <c r="L198" s="2">
        <v>0.001563377</v>
      </c>
      <c r="M198" s="2">
        <v>82458.1872</v>
      </c>
      <c r="N198" s="2">
        <v>33.333333</v>
      </c>
      <c r="O198" s="2">
        <v>881295.0</v>
      </c>
      <c r="P198" s="2">
        <v>41966.0</v>
      </c>
      <c r="Q198" s="2">
        <v>4.438774885E9</v>
      </c>
      <c r="R198" s="2">
        <v>2.11370233E8</v>
      </c>
    </row>
    <row r="199" ht="17.25" customHeight="1">
      <c r="A199" s="2" t="s">
        <v>57</v>
      </c>
      <c r="B199" s="2" t="s">
        <v>69</v>
      </c>
      <c r="C199" s="2">
        <v>204210.0</v>
      </c>
      <c r="D199" s="2" t="s">
        <v>20</v>
      </c>
      <c r="E199" s="2">
        <v>3085.0</v>
      </c>
      <c r="F199" s="2">
        <v>3190.0</v>
      </c>
      <c r="G199" s="2">
        <v>3055.0</v>
      </c>
      <c r="H199" s="2">
        <v>1.069556</v>
      </c>
      <c r="I199" s="2">
        <v>2.815257</v>
      </c>
      <c r="J199" s="2" t="s">
        <v>21</v>
      </c>
      <c r="K199" s="2">
        <v>-0.444545</v>
      </c>
      <c r="L199" s="2">
        <v>0.554771184</v>
      </c>
      <c r="M199" s="2">
        <v>8404.0234</v>
      </c>
      <c r="N199" s="2">
        <v>9.090909</v>
      </c>
      <c r="O199" s="2">
        <v>92083.0</v>
      </c>
      <c r="P199" s="2">
        <v>4186.0</v>
      </c>
      <c r="Q199" s="2">
        <v>2.86201695E8</v>
      </c>
      <c r="R199" s="2">
        <v>1.3009168E7</v>
      </c>
    </row>
    <row r="200" ht="17.25" customHeight="1">
      <c r="A200" s="2" t="s">
        <v>59</v>
      </c>
      <c r="B200" s="2" t="s">
        <v>69</v>
      </c>
      <c r="C200" s="2">
        <v>204210.0</v>
      </c>
      <c r="D200" s="2" t="s">
        <v>20</v>
      </c>
      <c r="E200" s="2">
        <v>3085.0</v>
      </c>
      <c r="F200" s="2">
        <v>3115.0</v>
      </c>
      <c r="G200" s="2">
        <v>3050.0</v>
      </c>
      <c r="H200" s="2">
        <v>0.615256</v>
      </c>
      <c r="I200" s="2">
        <v>1.584416</v>
      </c>
      <c r="J200" s="2" t="s">
        <v>21</v>
      </c>
      <c r="K200" s="2">
        <v>0.126036</v>
      </c>
      <c r="L200" s="2">
        <v>0.087773509</v>
      </c>
      <c r="M200" s="2">
        <v>4983.7882</v>
      </c>
      <c r="N200" s="2">
        <v>11.764706</v>
      </c>
      <c r="O200" s="2">
        <v>33492.0</v>
      </c>
      <c r="P200" s="2">
        <v>1970.0</v>
      </c>
      <c r="Q200" s="2">
        <v>1.03201465E8</v>
      </c>
      <c r="R200" s="2">
        <v>6070674.0</v>
      </c>
    </row>
    <row r="201" ht="17.25" customHeight="1">
      <c r="A201" s="2" t="s">
        <v>60</v>
      </c>
      <c r="B201" s="2" t="s">
        <v>69</v>
      </c>
      <c r="C201" s="2">
        <v>204210.0</v>
      </c>
      <c r="D201" s="2" t="s">
        <v>20</v>
      </c>
      <c r="E201" s="2">
        <v>3085.0</v>
      </c>
      <c r="F201" s="2">
        <v>3240.0</v>
      </c>
      <c r="G201" s="2">
        <v>2835.0</v>
      </c>
      <c r="H201" s="2">
        <v>2.955849</v>
      </c>
      <c r="I201" s="2">
        <v>-0.936364</v>
      </c>
      <c r="J201" s="2" t="s">
        <v>21</v>
      </c>
      <c r="K201" s="2">
        <v>0.70539</v>
      </c>
      <c r="L201" s="2">
        <v>0.247928227</v>
      </c>
      <c r="M201" s="2">
        <v>24369.8591</v>
      </c>
      <c r="N201" s="2">
        <v>5.0</v>
      </c>
      <c r="O201" s="2">
        <v>532811.0</v>
      </c>
      <c r="P201" s="2">
        <v>26641.0</v>
      </c>
      <c r="Q201" s="2">
        <v>1.57377108E9</v>
      </c>
      <c r="R201" s="2">
        <v>7.8688554E7</v>
      </c>
    </row>
    <row r="202" ht="17.25" customHeight="1">
      <c r="A202" s="2" t="s">
        <v>61</v>
      </c>
      <c r="B202" s="2" t="s">
        <v>69</v>
      </c>
      <c r="C202" s="2">
        <v>204210.0</v>
      </c>
      <c r="D202" s="2" t="s">
        <v>20</v>
      </c>
      <c r="E202" s="2">
        <v>3020.0</v>
      </c>
      <c r="F202" s="2">
        <v>3175.0</v>
      </c>
      <c r="G202" s="2">
        <v>3005.0</v>
      </c>
      <c r="H202" s="2">
        <v>1.581506</v>
      </c>
      <c r="I202" s="2">
        <v>4.185246</v>
      </c>
      <c r="J202" s="2" t="s">
        <v>21</v>
      </c>
      <c r="K202" s="2">
        <v>-0.052393</v>
      </c>
      <c r="L202" s="2">
        <v>0.426908026</v>
      </c>
      <c r="M202" s="2">
        <v>10475.0194</v>
      </c>
      <c r="N202" s="2">
        <v>13.636364</v>
      </c>
      <c r="O202" s="2">
        <v>190939.0</v>
      </c>
      <c r="P202" s="2">
        <v>8679.0</v>
      </c>
      <c r="Q202" s="2">
        <v>5.78299755E8</v>
      </c>
      <c r="R202" s="2">
        <v>2.6286353E7</v>
      </c>
    </row>
    <row r="203" ht="17.25" customHeight="1">
      <c r="A203" s="2" t="s">
        <v>62</v>
      </c>
      <c r="B203" s="2" t="s">
        <v>69</v>
      </c>
      <c r="C203" s="2">
        <v>204210.0</v>
      </c>
      <c r="D203" s="2" t="s">
        <v>20</v>
      </c>
      <c r="E203" s="2">
        <v>3020.0</v>
      </c>
      <c r="F203" s="2">
        <v>3055.0</v>
      </c>
      <c r="G203" s="2">
        <v>3000.0</v>
      </c>
      <c r="H203" s="2">
        <v>0.53051</v>
      </c>
      <c r="I203" s="2">
        <v>6.50951</v>
      </c>
      <c r="J203" s="2" t="s">
        <v>21</v>
      </c>
      <c r="K203" s="2">
        <v>0.416323</v>
      </c>
      <c r="L203" s="2">
        <v>0.060729156</v>
      </c>
      <c r="M203" s="2">
        <v>9397.6339</v>
      </c>
      <c r="N203" s="2">
        <v>33.333333</v>
      </c>
      <c r="O203" s="2">
        <v>84983.0</v>
      </c>
      <c r="P203" s="2">
        <v>4047.0</v>
      </c>
      <c r="Q203" s="2">
        <v>2.5527302E8</v>
      </c>
      <c r="R203" s="2">
        <v>1.2155858E7</v>
      </c>
    </row>
    <row r="204" ht="17.25" customHeight="1">
      <c r="A204" s="2" t="s">
        <v>63</v>
      </c>
      <c r="B204" s="2" t="s">
        <v>69</v>
      </c>
      <c r="C204" s="2">
        <v>204210.0</v>
      </c>
      <c r="D204" s="2" t="s">
        <v>20</v>
      </c>
      <c r="E204" s="2">
        <v>3000.0</v>
      </c>
      <c r="F204" s="2">
        <v>3025.0</v>
      </c>
      <c r="G204" s="2">
        <v>2995.0</v>
      </c>
      <c r="H204" s="2">
        <v>0.251182</v>
      </c>
      <c r="I204" s="2">
        <v>-0.139873</v>
      </c>
      <c r="J204" s="2" t="s">
        <v>21</v>
      </c>
      <c r="K204" s="2">
        <v>0.106104</v>
      </c>
      <c r="L204" s="2">
        <v>0.050945288</v>
      </c>
      <c r="M204" s="2">
        <v>7430.2319</v>
      </c>
      <c r="N204" s="2">
        <v>26.315789</v>
      </c>
      <c r="O204" s="2">
        <v>43781.0</v>
      </c>
      <c r="P204" s="2">
        <v>2304.0</v>
      </c>
      <c r="Q204" s="2">
        <v>1.31306875E8</v>
      </c>
      <c r="R204" s="2">
        <v>6910888.0</v>
      </c>
    </row>
    <row r="205" ht="17.25" customHeight="1">
      <c r="A205" s="2" t="s">
        <v>64</v>
      </c>
      <c r="B205" s="2" t="s">
        <v>69</v>
      </c>
      <c r="C205" s="2">
        <v>204210.0</v>
      </c>
      <c r="D205" s="2" t="s">
        <v>20</v>
      </c>
      <c r="E205" s="2">
        <v>2970.0</v>
      </c>
      <c r="F205" s="2">
        <v>3295.0</v>
      </c>
      <c r="G205" s="2">
        <v>2970.0</v>
      </c>
      <c r="H205" s="2">
        <v>1.927942</v>
      </c>
      <c r="I205" s="2">
        <v>0.593634</v>
      </c>
      <c r="J205" s="2" t="s">
        <v>21</v>
      </c>
      <c r="K205" s="2">
        <v>0.025117</v>
      </c>
      <c r="L205" s="2">
        <v>0.346834888</v>
      </c>
      <c r="M205" s="2">
        <v>17124.3239</v>
      </c>
      <c r="N205" s="2">
        <v>8.695652</v>
      </c>
      <c r="O205" s="2">
        <v>294028.0</v>
      </c>
      <c r="P205" s="2">
        <v>12784.0</v>
      </c>
      <c r="Q205" s="2">
        <v>9.26822385E8</v>
      </c>
      <c r="R205" s="2">
        <v>4.0296625E7</v>
      </c>
    </row>
    <row r="206" ht="17.25" customHeight="1">
      <c r="A206" s="2" t="s">
        <v>65</v>
      </c>
      <c r="B206" s="2" t="s">
        <v>69</v>
      </c>
      <c r="C206" s="2">
        <v>204210.0</v>
      </c>
      <c r="D206" s="2" t="s">
        <v>20</v>
      </c>
      <c r="E206" s="2">
        <v>2900.0</v>
      </c>
      <c r="F206" s="2">
        <v>3000.0</v>
      </c>
      <c r="G206" s="2">
        <v>2800.0</v>
      </c>
      <c r="H206" s="2">
        <v>1.908742</v>
      </c>
      <c r="I206" s="2">
        <v>2.085933</v>
      </c>
      <c r="J206" s="2" t="s">
        <v>21</v>
      </c>
      <c r="K206" s="2">
        <v>0.829185</v>
      </c>
      <c r="L206" s="2">
        <v>5.095238362</v>
      </c>
      <c r="M206" s="2">
        <v>13502.2559</v>
      </c>
      <c r="N206" s="2">
        <v>9.52381</v>
      </c>
      <c r="O206" s="2">
        <v>148519.0</v>
      </c>
      <c r="P206" s="2">
        <v>7072.0</v>
      </c>
      <c r="Q206" s="2">
        <v>4.2401198E8</v>
      </c>
      <c r="R206" s="2">
        <v>2.0191047E7</v>
      </c>
    </row>
    <row r="207" ht="17.25" customHeight="1">
      <c r="A207" s="2" t="s">
        <v>66</v>
      </c>
      <c r="B207" s="2" t="s">
        <v>69</v>
      </c>
      <c r="C207" s="2">
        <v>204210.0</v>
      </c>
      <c r="D207" s="2" t="s">
        <v>20</v>
      </c>
      <c r="E207" s="2">
        <v>2910.0</v>
      </c>
      <c r="F207" s="2">
        <v>2915.0</v>
      </c>
      <c r="G207" s="2">
        <v>2820.0</v>
      </c>
      <c r="H207" s="2">
        <v>0.786111</v>
      </c>
      <c r="I207" s="2">
        <v>3.55658</v>
      </c>
      <c r="J207" s="2" t="s">
        <v>21</v>
      </c>
      <c r="K207" s="2">
        <v>0.140294</v>
      </c>
      <c r="L207" s="2">
        <v>0.033883235</v>
      </c>
      <c r="M207" s="2">
        <v>25791.582</v>
      </c>
      <c r="N207" s="2">
        <v>26.315789</v>
      </c>
      <c r="O207" s="2">
        <v>250261.0</v>
      </c>
      <c r="P207" s="2">
        <v>13172.0</v>
      </c>
      <c r="Q207" s="2">
        <v>7.1037583E8</v>
      </c>
      <c r="R207" s="2">
        <v>3.7388202E7</v>
      </c>
    </row>
    <row r="208" ht="17.25" customHeight="1">
      <c r="A208" s="2" t="s">
        <v>44</v>
      </c>
      <c r="B208" s="2" t="s">
        <v>69</v>
      </c>
      <c r="C208" s="2">
        <v>204210.0</v>
      </c>
      <c r="D208" s="2" t="s">
        <v>20</v>
      </c>
      <c r="E208" s="2">
        <v>3070.0</v>
      </c>
      <c r="F208" s="2">
        <v>3075.0</v>
      </c>
      <c r="G208" s="2">
        <v>2880.0</v>
      </c>
      <c r="H208" s="2">
        <v>0.593368</v>
      </c>
      <c r="I208" s="2">
        <v>-0.828606</v>
      </c>
      <c r="J208" s="2" t="s">
        <v>21</v>
      </c>
      <c r="K208" s="2">
        <v>0.072765</v>
      </c>
      <c r="L208" s="2">
        <v>0.163878593</v>
      </c>
      <c r="M208" s="2">
        <v>9144.3294</v>
      </c>
      <c r="N208" s="2">
        <v>19.047619</v>
      </c>
      <c r="O208" s="2">
        <v>116226.0</v>
      </c>
      <c r="P208" s="2">
        <v>5535.0</v>
      </c>
      <c r="Q208" s="2">
        <v>3.4760937E8</v>
      </c>
      <c r="R208" s="2">
        <v>1.6552827E7</v>
      </c>
    </row>
    <row r="209" ht="17.25" customHeight="1">
      <c r="A209" s="2" t="s">
        <v>46</v>
      </c>
      <c r="B209" s="2" t="s">
        <v>69</v>
      </c>
      <c r="C209" s="2">
        <v>204210.0</v>
      </c>
      <c r="D209" s="2" t="s">
        <v>20</v>
      </c>
      <c r="E209" s="2">
        <v>3180.0</v>
      </c>
      <c r="F209" s="2">
        <v>3235.0</v>
      </c>
      <c r="G209" s="2">
        <v>3070.0</v>
      </c>
      <c r="H209" s="2">
        <v>0.720508</v>
      </c>
      <c r="I209" s="2">
        <v>0.451</v>
      </c>
      <c r="J209" s="2" t="s">
        <v>21</v>
      </c>
      <c r="K209" s="2">
        <v>0.084016</v>
      </c>
      <c r="L209" s="2">
        <v>0.044304153</v>
      </c>
      <c r="M209" s="2">
        <v>12875.4022</v>
      </c>
      <c r="N209" s="2">
        <v>14.285714</v>
      </c>
      <c r="O209" s="2">
        <v>142269.0</v>
      </c>
      <c r="P209" s="2">
        <v>6775.0</v>
      </c>
      <c r="Q209" s="2">
        <v>4.4624725E8</v>
      </c>
      <c r="R209" s="2">
        <v>2.1249869E7</v>
      </c>
    </row>
    <row r="210" ht="17.25" customHeight="1">
      <c r="A210" s="2" t="s">
        <v>47</v>
      </c>
      <c r="B210" s="2" t="s">
        <v>69</v>
      </c>
      <c r="C210" s="2">
        <v>204210.0</v>
      </c>
      <c r="D210" s="2" t="s">
        <v>20</v>
      </c>
      <c r="E210" s="2">
        <v>3130.0</v>
      </c>
      <c r="F210" s="2">
        <v>3250.0</v>
      </c>
      <c r="G210" s="2">
        <v>3125.0</v>
      </c>
      <c r="H210" s="2">
        <v>0.863232</v>
      </c>
      <c r="I210" s="2">
        <v>1.121295</v>
      </c>
      <c r="J210" s="2" t="s">
        <v>21</v>
      </c>
      <c r="K210" s="2">
        <v>0.031688</v>
      </c>
      <c r="L210" s="2">
        <v>0.139991811</v>
      </c>
      <c r="M210" s="2">
        <v>8305.2535</v>
      </c>
      <c r="N210" s="2">
        <v>15.0</v>
      </c>
      <c r="O210" s="2">
        <v>86958.0</v>
      </c>
      <c r="P210" s="2">
        <v>4348.0</v>
      </c>
      <c r="Q210" s="2">
        <v>2.7725013E8</v>
      </c>
      <c r="R210" s="2">
        <v>1.3862507E7</v>
      </c>
    </row>
    <row r="211" ht="17.25" customHeight="1">
      <c r="A211" s="2" t="s">
        <v>48</v>
      </c>
      <c r="B211" s="2" t="s">
        <v>69</v>
      </c>
      <c r="C211" s="2">
        <v>204210.0</v>
      </c>
      <c r="D211" s="2" t="s">
        <v>20</v>
      </c>
      <c r="E211" s="2">
        <v>2900.0</v>
      </c>
      <c r="F211" s="2">
        <v>3130.0</v>
      </c>
      <c r="G211" s="2">
        <v>2900.0</v>
      </c>
      <c r="H211" s="2">
        <v>0.803566</v>
      </c>
      <c r="I211" s="2">
        <v>-0.02098</v>
      </c>
      <c r="J211" s="2" t="s">
        <v>21</v>
      </c>
      <c r="K211" s="2">
        <v>0.232481</v>
      </c>
      <c r="L211" s="2">
        <v>0.223865527</v>
      </c>
      <c r="M211" s="2">
        <v>5334.9263</v>
      </c>
      <c r="N211" s="2">
        <v>10.0</v>
      </c>
      <c r="O211" s="2">
        <v>82564.0</v>
      </c>
      <c r="P211" s="2">
        <v>4128.0</v>
      </c>
      <c r="Q211" s="2">
        <v>2.48039745E8</v>
      </c>
      <c r="R211" s="2">
        <v>1.2401987E7</v>
      </c>
    </row>
    <row r="212" ht="17.25" customHeight="1">
      <c r="A212" s="2" t="s">
        <v>49</v>
      </c>
      <c r="B212" s="2" t="s">
        <v>69</v>
      </c>
      <c r="C212" s="2">
        <v>204210.0</v>
      </c>
      <c r="D212" s="2" t="s">
        <v>20</v>
      </c>
      <c r="E212" s="2">
        <v>2835.0</v>
      </c>
      <c r="F212" s="2">
        <v>3130.0</v>
      </c>
      <c r="G212" s="2">
        <v>2790.0</v>
      </c>
      <c r="H212" s="2">
        <v>2.111559</v>
      </c>
      <c r="I212" s="2">
        <v>-0.547647</v>
      </c>
      <c r="J212" s="2" t="s">
        <v>21</v>
      </c>
      <c r="K212" s="2">
        <v>0.475615</v>
      </c>
      <c r="L212" s="2">
        <v>0.14693264</v>
      </c>
      <c r="M212" s="2">
        <v>12299.3815</v>
      </c>
      <c r="N212" s="2">
        <v>5.0</v>
      </c>
      <c r="O212" s="2">
        <v>237907.0</v>
      </c>
      <c r="P212" s="2">
        <v>11895.0</v>
      </c>
      <c r="Q212" s="2">
        <v>6.87801815E8</v>
      </c>
      <c r="R212" s="2">
        <v>3.4390091E7</v>
      </c>
    </row>
    <row r="213" ht="17.25" customHeight="1">
      <c r="A213" s="2" t="s">
        <v>50</v>
      </c>
      <c r="B213" s="2" t="s">
        <v>69</v>
      </c>
      <c r="C213" s="2">
        <v>204210.0</v>
      </c>
      <c r="D213" s="2" t="s">
        <v>20</v>
      </c>
      <c r="E213" s="2">
        <v>2680.0</v>
      </c>
      <c r="F213" s="2">
        <v>2965.0</v>
      </c>
      <c r="G213" s="2">
        <v>2540.0</v>
      </c>
      <c r="H213" s="2">
        <v>2.919964</v>
      </c>
      <c r="I213" s="2">
        <v>0.081589</v>
      </c>
      <c r="J213" s="2" t="s">
        <v>21</v>
      </c>
      <c r="K213" s="2">
        <v>0.495217</v>
      </c>
      <c r="L213" s="2">
        <v>0.092052763</v>
      </c>
      <c r="M213" s="2">
        <v>9465.5929</v>
      </c>
      <c r="N213" s="2">
        <v>4.545455</v>
      </c>
      <c r="O213" s="2">
        <v>248176.0</v>
      </c>
      <c r="P213" s="2">
        <v>11281.0</v>
      </c>
      <c r="Q213" s="2">
        <v>6.6161285E8</v>
      </c>
      <c r="R213" s="2">
        <v>3.0073311E7</v>
      </c>
    </row>
    <row r="214" ht="17.25" customHeight="1">
      <c r="A214" s="2" t="s">
        <v>51</v>
      </c>
      <c r="B214" s="2" t="s">
        <v>69</v>
      </c>
      <c r="C214" s="2">
        <v>204210.0</v>
      </c>
      <c r="D214" s="2" t="s">
        <v>20</v>
      </c>
      <c r="E214" s="2">
        <v>2715.0</v>
      </c>
      <c r="F214" s="2">
        <v>2735.0</v>
      </c>
      <c r="G214" s="2">
        <v>2640.0</v>
      </c>
      <c r="H214" s="2">
        <v>1.016549</v>
      </c>
      <c r="I214" s="2">
        <v>0.709605</v>
      </c>
      <c r="J214" s="2" t="s">
        <v>21</v>
      </c>
      <c r="K214" s="2">
        <v>0.023934</v>
      </c>
      <c r="L214" s="2">
        <v>0.089819639</v>
      </c>
      <c r="M214" s="2">
        <v>49352.2898</v>
      </c>
      <c r="N214" s="2">
        <v>15.0</v>
      </c>
      <c r="O214" s="2">
        <v>251179.0</v>
      </c>
      <c r="P214" s="2">
        <v>12559.0</v>
      </c>
      <c r="Q214" s="2">
        <v>6.78823415E8</v>
      </c>
      <c r="R214" s="2">
        <v>3.3941171E7</v>
      </c>
    </row>
    <row r="215" ht="17.25" customHeight="1">
      <c r="A215" s="2" t="s">
        <v>52</v>
      </c>
      <c r="B215" s="2" t="s">
        <v>69</v>
      </c>
      <c r="C215" s="2">
        <v>204210.0</v>
      </c>
      <c r="D215" s="2" t="s">
        <v>20</v>
      </c>
      <c r="E215" s="2">
        <v>2705.0</v>
      </c>
      <c r="F215" s="2">
        <v>2720.0</v>
      </c>
      <c r="G215" s="2">
        <v>2570.0</v>
      </c>
      <c r="H215" s="2">
        <v>1.521127</v>
      </c>
      <c r="I215" s="2">
        <v>2.810175</v>
      </c>
      <c r="J215" s="2" t="s">
        <v>21</v>
      </c>
      <c r="K215" s="2">
        <v>0.086676</v>
      </c>
      <c r="L215" s="2">
        <v>0.145573843</v>
      </c>
      <c r="M215" s="2">
        <v>16196.27</v>
      </c>
      <c r="N215" s="2">
        <v>5.263158</v>
      </c>
      <c r="O215" s="2">
        <v>156134.0</v>
      </c>
      <c r="P215" s="2">
        <v>8218.0</v>
      </c>
      <c r="Q215" s="2">
        <v>4.1644232E8</v>
      </c>
      <c r="R215" s="2">
        <v>2.1918017E7</v>
      </c>
    </row>
    <row r="216" ht="17.25" customHeight="1">
      <c r="A216" s="2" t="s">
        <v>53</v>
      </c>
      <c r="B216" s="2" t="s">
        <v>69</v>
      </c>
      <c r="C216" s="2">
        <v>204210.0</v>
      </c>
      <c r="D216" s="2" t="s">
        <v>20</v>
      </c>
      <c r="E216" s="2">
        <v>2710.0</v>
      </c>
      <c r="F216" s="2">
        <v>2875.0</v>
      </c>
      <c r="G216" s="2">
        <v>2615.0</v>
      </c>
      <c r="H216" s="2">
        <v>2.025262</v>
      </c>
      <c r="I216" s="2">
        <v>1.00413</v>
      </c>
      <c r="J216" s="2" t="s">
        <v>21</v>
      </c>
      <c r="K216" s="2">
        <v>0.189053</v>
      </c>
      <c r="L216" s="2">
        <v>0.386938066</v>
      </c>
      <c r="M216" s="2">
        <v>11788.7935</v>
      </c>
      <c r="N216" s="2">
        <v>9.090909</v>
      </c>
      <c r="O216" s="2">
        <v>272418.0</v>
      </c>
      <c r="P216" s="2">
        <v>12383.0</v>
      </c>
      <c r="Q216" s="2">
        <v>7.4597776E8</v>
      </c>
      <c r="R216" s="2">
        <v>3.390808E7</v>
      </c>
    </row>
    <row r="217" ht="17.25" customHeight="1">
      <c r="A217" s="2" t="s">
        <v>54</v>
      </c>
      <c r="B217" s="2" t="s">
        <v>69</v>
      </c>
      <c r="C217" s="2">
        <v>204210.0</v>
      </c>
      <c r="D217" s="2" t="s">
        <v>20</v>
      </c>
      <c r="E217" s="2">
        <v>2975.0</v>
      </c>
      <c r="F217" s="2">
        <v>2975.0</v>
      </c>
      <c r="G217" s="2">
        <v>2680.0</v>
      </c>
      <c r="H217" s="2">
        <v>2.430205</v>
      </c>
      <c r="I217" s="2">
        <v>1.115414</v>
      </c>
      <c r="J217" s="2" t="s">
        <v>21</v>
      </c>
      <c r="K217" s="2">
        <v>0.182963</v>
      </c>
      <c r="L217" s="2">
        <v>0.328502857</v>
      </c>
      <c r="M217" s="2">
        <v>8161.5564</v>
      </c>
      <c r="N217" s="2">
        <v>8.695652</v>
      </c>
      <c r="O217" s="2">
        <v>404290.0</v>
      </c>
      <c r="P217" s="2">
        <v>17578.0</v>
      </c>
      <c r="Q217" s="2">
        <v>1.20869038E9</v>
      </c>
      <c r="R217" s="2">
        <v>5.2551756E7</v>
      </c>
    </row>
    <row r="218" ht="17.25" customHeight="1">
      <c r="A218" s="2" t="s">
        <v>30</v>
      </c>
      <c r="B218" s="2" t="s">
        <v>69</v>
      </c>
      <c r="C218" s="2">
        <v>204210.0</v>
      </c>
      <c r="D218" s="2" t="s">
        <v>20</v>
      </c>
      <c r="E218" s="2">
        <v>2740.0</v>
      </c>
      <c r="F218" s="2">
        <v>2965.0</v>
      </c>
      <c r="G218" s="2">
        <v>2670.0</v>
      </c>
      <c r="H218" s="2">
        <v>2.681913</v>
      </c>
      <c r="I218" s="2">
        <v>5.185276</v>
      </c>
      <c r="J218" s="2" t="s">
        <v>21</v>
      </c>
      <c r="K218" s="2">
        <v>1.214618</v>
      </c>
      <c r="L218" s="2">
        <v>0.088148652</v>
      </c>
      <c r="M218" s="2">
        <v>30481.4538</v>
      </c>
      <c r="N218" s="2">
        <v>0.0</v>
      </c>
      <c r="O218" s="2">
        <v>344361.0</v>
      </c>
      <c r="P218" s="2">
        <v>17218.0</v>
      </c>
      <c r="Q218" s="2">
        <v>1.014370795E9</v>
      </c>
      <c r="R218" s="2">
        <v>5.071854E7</v>
      </c>
    </row>
    <row r="219" ht="17.25" customHeight="1">
      <c r="A219" s="2" t="s">
        <v>32</v>
      </c>
      <c r="B219" s="2" t="s">
        <v>69</v>
      </c>
      <c r="C219" s="2">
        <v>204210.0</v>
      </c>
      <c r="D219" s="2" t="s">
        <v>20</v>
      </c>
      <c r="E219" s="2">
        <v>2980.0</v>
      </c>
      <c r="F219" s="2">
        <v>3220.0</v>
      </c>
      <c r="G219" s="2">
        <v>2710.0</v>
      </c>
      <c r="H219" s="2">
        <v>2.313173</v>
      </c>
      <c r="I219" s="2">
        <v>0.532828</v>
      </c>
      <c r="J219" s="2" t="s">
        <v>21</v>
      </c>
      <c r="K219" s="2">
        <v>0.018433</v>
      </c>
      <c r="L219" s="2">
        <v>0.03059333</v>
      </c>
      <c r="M219" s="2">
        <v>34312.4782</v>
      </c>
      <c r="N219" s="2">
        <v>4.761905</v>
      </c>
      <c r="O219" s="2">
        <v>610608.0</v>
      </c>
      <c r="P219" s="2">
        <v>29077.0</v>
      </c>
      <c r="Q219" s="2">
        <v>1.872677265E9</v>
      </c>
      <c r="R219" s="2">
        <v>8.9175108E7</v>
      </c>
    </row>
    <row r="220" ht="17.25" customHeight="1">
      <c r="A220" s="2" t="s">
        <v>33</v>
      </c>
      <c r="B220" s="2" t="s">
        <v>69</v>
      </c>
      <c r="C220" s="2">
        <v>204210.0</v>
      </c>
      <c r="D220" s="2" t="s">
        <v>20</v>
      </c>
      <c r="E220" s="2">
        <v>2770.0</v>
      </c>
      <c r="F220" s="2">
        <v>3400.0</v>
      </c>
      <c r="G220" s="2">
        <v>2770.0</v>
      </c>
      <c r="H220" s="2">
        <v>4.11829</v>
      </c>
      <c r="I220" s="2">
        <v>5.845062</v>
      </c>
      <c r="J220" s="2" t="s">
        <v>21</v>
      </c>
      <c r="K220" s="2">
        <v>1.525979</v>
      </c>
      <c r="L220" s="2">
        <v>0.037395001</v>
      </c>
      <c r="M220" s="2">
        <v>25321.7346</v>
      </c>
      <c r="N220" s="2">
        <v>10.526316</v>
      </c>
      <c r="O220" s="2">
        <v>566501.0</v>
      </c>
      <c r="P220" s="2">
        <v>29816.0</v>
      </c>
      <c r="Q220" s="2">
        <v>1.739066185E9</v>
      </c>
      <c r="R220" s="2">
        <v>9.1529799E7</v>
      </c>
    </row>
    <row r="221" ht="17.25" customHeight="1">
      <c r="A221" s="2" t="s">
        <v>34</v>
      </c>
      <c r="B221" s="2" t="s">
        <v>69</v>
      </c>
      <c r="C221" s="2">
        <v>204210.0</v>
      </c>
      <c r="D221" s="2" t="s">
        <v>20</v>
      </c>
      <c r="E221" s="2">
        <v>3075.0</v>
      </c>
      <c r="F221" s="2">
        <v>3130.0</v>
      </c>
      <c r="G221" s="2">
        <v>2840.0</v>
      </c>
      <c r="H221" s="2">
        <v>1.215287</v>
      </c>
      <c r="I221" s="2">
        <v>-0.763544</v>
      </c>
      <c r="J221" s="2" t="s">
        <v>21</v>
      </c>
      <c r="K221" s="2">
        <v>0.531005</v>
      </c>
      <c r="L221" s="2">
        <v>0.038267593</v>
      </c>
      <c r="M221" s="2">
        <v>14868.6731</v>
      </c>
      <c r="N221" s="2">
        <v>9.52381</v>
      </c>
      <c r="O221" s="2">
        <v>270313.0</v>
      </c>
      <c r="P221" s="2">
        <v>12872.0</v>
      </c>
      <c r="Q221" s="2">
        <v>8.19249935E8</v>
      </c>
      <c r="R221" s="2">
        <v>3.9011902E7</v>
      </c>
    </row>
    <row r="222" ht="17.25" customHeight="1">
      <c r="A222" s="2" t="s">
        <v>35</v>
      </c>
      <c r="B222" s="2" t="s">
        <v>69</v>
      </c>
      <c r="C222" s="2">
        <v>204210.0</v>
      </c>
      <c r="D222" s="2" t="s">
        <v>20</v>
      </c>
      <c r="E222" s="2">
        <v>2935.0</v>
      </c>
      <c r="F222" s="2">
        <v>3195.0</v>
      </c>
      <c r="G222" s="2">
        <v>2935.0</v>
      </c>
      <c r="H222" s="2">
        <v>1.170823</v>
      </c>
      <c r="I222" s="2">
        <v>-0.908339</v>
      </c>
      <c r="J222" s="2" t="s">
        <v>21</v>
      </c>
      <c r="K222" s="2">
        <v>0.535488</v>
      </c>
      <c r="L222" s="2">
        <v>0.019326067</v>
      </c>
      <c r="M222" s="2">
        <v>35172.1726</v>
      </c>
      <c r="N222" s="2">
        <v>4.761905</v>
      </c>
      <c r="O222" s="2">
        <v>589315.0</v>
      </c>
      <c r="P222" s="2">
        <v>28063.0</v>
      </c>
      <c r="Q222" s="2">
        <v>1.79323637E9</v>
      </c>
      <c r="R222" s="2">
        <v>8.5392208E7</v>
      </c>
    </row>
    <row r="223" ht="17.25" customHeight="1">
      <c r="A223" s="2" t="s">
        <v>36</v>
      </c>
      <c r="B223" s="2" t="s">
        <v>69</v>
      </c>
      <c r="C223" s="2">
        <v>204210.0</v>
      </c>
      <c r="D223" s="2" t="s">
        <v>20</v>
      </c>
      <c r="E223" s="2">
        <v>2980.0</v>
      </c>
      <c r="F223" s="2">
        <v>3055.0</v>
      </c>
      <c r="G223" s="2">
        <v>2950.0</v>
      </c>
      <c r="H223" s="2">
        <v>0.857165</v>
      </c>
      <c r="I223" s="2">
        <v>0.135704</v>
      </c>
      <c r="J223" s="2" t="s">
        <v>21</v>
      </c>
      <c r="K223" s="2">
        <v>0.146309</v>
      </c>
      <c r="L223" s="2">
        <v>0.011453367</v>
      </c>
      <c r="M223" s="2">
        <v>48942.1142</v>
      </c>
      <c r="N223" s="2">
        <v>5.0</v>
      </c>
      <c r="O223" s="2">
        <v>1122286.0</v>
      </c>
      <c r="P223" s="2">
        <v>56114.0</v>
      </c>
      <c r="Q223" s="2">
        <v>3.377146625E9</v>
      </c>
      <c r="R223" s="2">
        <v>1.68857331E8</v>
      </c>
    </row>
    <row r="224" ht="17.25" customHeight="1">
      <c r="A224" s="2" t="s">
        <v>37</v>
      </c>
      <c r="B224" s="2" t="s">
        <v>69</v>
      </c>
      <c r="C224" s="2">
        <v>204210.0</v>
      </c>
      <c r="D224" s="2" t="s">
        <v>20</v>
      </c>
      <c r="E224" s="2">
        <v>3090.0</v>
      </c>
      <c r="F224" s="2">
        <v>3160.0</v>
      </c>
      <c r="G224" s="2">
        <v>3015.0</v>
      </c>
      <c r="H224" s="2">
        <v>1.043193</v>
      </c>
      <c r="I224" s="2">
        <v>1.048525</v>
      </c>
      <c r="J224" s="2" t="s">
        <v>21</v>
      </c>
      <c r="K224" s="2">
        <v>0.317148</v>
      </c>
      <c r="L224" s="2">
        <v>0.015167775</v>
      </c>
      <c r="M224" s="2">
        <v>47139.7703</v>
      </c>
      <c r="N224" s="2">
        <v>5.555556</v>
      </c>
      <c r="O224" s="2">
        <v>379080.0</v>
      </c>
      <c r="P224" s="2">
        <v>21060.0</v>
      </c>
      <c r="Q224" s="2">
        <v>1.16231529E9</v>
      </c>
      <c r="R224" s="2">
        <v>6.4573072E7</v>
      </c>
    </row>
    <row r="225" ht="17.25" customHeight="1">
      <c r="A225" s="2" t="s">
        <v>38</v>
      </c>
      <c r="B225" s="2" t="s">
        <v>69</v>
      </c>
      <c r="C225" s="2">
        <v>204210.0</v>
      </c>
      <c r="D225" s="2" t="s">
        <v>20</v>
      </c>
      <c r="E225" s="2">
        <v>3400.0</v>
      </c>
      <c r="F225" s="2">
        <v>3400.0</v>
      </c>
      <c r="G225" s="2">
        <v>3060.0</v>
      </c>
      <c r="H225" s="2">
        <v>0.983464</v>
      </c>
      <c r="I225" s="2">
        <v>0.563735</v>
      </c>
      <c r="J225" s="2" t="s">
        <v>21</v>
      </c>
      <c r="K225" s="2">
        <v>0.48646</v>
      </c>
      <c r="L225" s="2">
        <v>0.020008932</v>
      </c>
      <c r="M225" s="2">
        <v>29185.4152</v>
      </c>
      <c r="N225" s="2">
        <v>4.545455</v>
      </c>
      <c r="O225" s="2">
        <v>359174.0</v>
      </c>
      <c r="P225" s="2">
        <v>16326.0</v>
      </c>
      <c r="Q225" s="2">
        <v>1.15475693E9</v>
      </c>
      <c r="R225" s="2">
        <v>5.2488951E7</v>
      </c>
    </row>
    <row r="226" ht="17.25" customHeight="1">
      <c r="A226" s="2" t="s">
        <v>39</v>
      </c>
      <c r="B226" s="2" t="s">
        <v>69</v>
      </c>
      <c r="C226" s="2">
        <v>204210.0</v>
      </c>
      <c r="D226" s="2" t="s">
        <v>20</v>
      </c>
      <c r="E226" s="2">
        <v>3710.0</v>
      </c>
      <c r="F226" s="2">
        <v>4000.0</v>
      </c>
      <c r="G226" s="2">
        <v>3430.0</v>
      </c>
      <c r="H226" s="2">
        <v>1.637461</v>
      </c>
      <c r="I226" s="2">
        <v>2.317619</v>
      </c>
      <c r="J226" s="2" t="s">
        <v>21</v>
      </c>
      <c r="K226" s="2">
        <v>0.702514</v>
      </c>
      <c r="L226" s="2">
        <v>0.006586387</v>
      </c>
      <c r="M226" s="2">
        <v>83211.5894</v>
      </c>
      <c r="N226" s="2">
        <v>4.545455</v>
      </c>
      <c r="O226" s="2">
        <v>1114639.0</v>
      </c>
      <c r="P226" s="2">
        <v>50665.0</v>
      </c>
      <c r="Q226" s="2">
        <v>4.1603784E9</v>
      </c>
      <c r="R226" s="2">
        <v>1.89108109E8</v>
      </c>
    </row>
    <row r="227" ht="17.25" customHeight="1">
      <c r="A227" s="2" t="s">
        <v>40</v>
      </c>
      <c r="B227" s="2" t="s">
        <v>69</v>
      </c>
      <c r="C227" s="2">
        <v>204210.0</v>
      </c>
      <c r="D227" s="2" t="s">
        <v>20</v>
      </c>
      <c r="E227" s="2">
        <v>4250.0</v>
      </c>
      <c r="F227" s="2">
        <v>4250.0</v>
      </c>
      <c r="G227" s="2">
        <v>3750.0</v>
      </c>
      <c r="H227" s="2">
        <v>2.222928</v>
      </c>
      <c r="I227" s="2">
        <v>-1.40013</v>
      </c>
      <c r="J227" s="2" t="s">
        <v>21</v>
      </c>
      <c r="K227" s="2">
        <v>-0.771748</v>
      </c>
      <c r="L227" s="2">
        <v>0.012074039</v>
      </c>
      <c r="M227" s="2">
        <v>23221.8958</v>
      </c>
      <c r="N227" s="2">
        <v>10.526316</v>
      </c>
      <c r="O227" s="2">
        <v>740775.0</v>
      </c>
      <c r="P227" s="2">
        <v>38988.0</v>
      </c>
      <c r="Q227" s="2">
        <v>3.01057638E9</v>
      </c>
      <c r="R227" s="2">
        <v>1.58451388E8</v>
      </c>
    </row>
    <row r="228" ht="17.25" customHeight="1">
      <c r="A228" s="2" t="s">
        <v>41</v>
      </c>
      <c r="B228" s="2" t="s">
        <v>69</v>
      </c>
      <c r="C228" s="2">
        <v>204210.0</v>
      </c>
      <c r="D228" s="2" t="s">
        <v>20</v>
      </c>
      <c r="E228" s="2">
        <v>4780.0</v>
      </c>
      <c r="F228" s="2">
        <v>5190.0</v>
      </c>
      <c r="G228" s="2">
        <v>4340.0</v>
      </c>
      <c r="H228" s="2">
        <v>3.783606</v>
      </c>
      <c r="I228" s="2">
        <v>3.219855</v>
      </c>
      <c r="J228" s="2" t="s">
        <v>21</v>
      </c>
      <c r="K228" s="2">
        <v>-0.199899</v>
      </c>
      <c r="L228" s="2">
        <v>0.00619528</v>
      </c>
      <c r="M228" s="2">
        <v>66071.1884</v>
      </c>
      <c r="N228" s="2">
        <v>4.545455</v>
      </c>
      <c r="O228" s="2">
        <v>4757771.0</v>
      </c>
      <c r="P228" s="2">
        <v>216262.0</v>
      </c>
      <c r="Q228" s="2">
        <v>2.5313946515E10</v>
      </c>
      <c r="R228" s="2">
        <v>1.150633933E9</v>
      </c>
    </row>
    <row r="229" ht="17.25" customHeight="1">
      <c r="A229" s="2" t="s">
        <v>42</v>
      </c>
      <c r="B229" s="2" t="s">
        <v>69</v>
      </c>
      <c r="C229" s="2">
        <v>204210.0</v>
      </c>
      <c r="D229" s="2" t="s">
        <v>20</v>
      </c>
      <c r="E229" s="2">
        <v>4105.0</v>
      </c>
      <c r="F229" s="2">
        <v>4840.0</v>
      </c>
      <c r="G229" s="2">
        <v>4105.0</v>
      </c>
      <c r="H229" s="2">
        <v>1.314624</v>
      </c>
      <c r="I229" s="2">
        <v>0.472623</v>
      </c>
      <c r="J229" s="2" t="s">
        <v>21</v>
      </c>
      <c r="K229" s="2">
        <v>1.35862</v>
      </c>
      <c r="L229" s="2">
        <v>0.016744545</v>
      </c>
      <c r="M229" s="2">
        <v>21642.2614</v>
      </c>
      <c r="N229" s="2">
        <v>0.0</v>
      </c>
      <c r="O229" s="2">
        <v>369961.0</v>
      </c>
      <c r="P229" s="2">
        <v>16816.0</v>
      </c>
      <c r="Q229" s="2">
        <v>1.65025294E9</v>
      </c>
      <c r="R229" s="2">
        <v>7.5011497E7</v>
      </c>
    </row>
    <row r="230" ht="17.25" customHeight="1">
      <c r="A230" s="2" t="s">
        <v>43</v>
      </c>
      <c r="B230" s="2" t="s">
        <v>69</v>
      </c>
      <c r="C230" s="2">
        <v>204210.0</v>
      </c>
      <c r="D230" s="2" t="s">
        <v>20</v>
      </c>
      <c r="E230" s="2">
        <v>4020.0</v>
      </c>
      <c r="F230" s="2">
        <v>4200.0</v>
      </c>
      <c r="G230" s="2">
        <v>3690.0</v>
      </c>
      <c r="H230" s="2">
        <v>2.262666</v>
      </c>
      <c r="I230" s="2">
        <v>6.627492</v>
      </c>
      <c r="J230" s="2">
        <v>-0.145585</v>
      </c>
      <c r="K230" s="2">
        <v>1.599989</v>
      </c>
      <c r="L230" s="2">
        <v>0.021765785</v>
      </c>
      <c r="M230" s="2">
        <v>27276.5575</v>
      </c>
      <c r="N230" s="2">
        <v>4.761905</v>
      </c>
      <c r="O230" s="2">
        <v>318773.0</v>
      </c>
      <c r="P230" s="2">
        <v>15180.0</v>
      </c>
      <c r="Q230" s="2">
        <v>1.272524725E9</v>
      </c>
      <c r="R230" s="2">
        <v>6.0596415E7</v>
      </c>
    </row>
    <row r="231" ht="17.25" customHeight="1">
      <c r="A231" s="2" t="s">
        <v>18</v>
      </c>
      <c r="B231" s="2" t="s">
        <v>69</v>
      </c>
      <c r="C231" s="2">
        <v>204210.0</v>
      </c>
      <c r="D231" s="2" t="s">
        <v>20</v>
      </c>
      <c r="E231" s="2">
        <v>4085.0</v>
      </c>
      <c r="F231" s="2">
        <v>4090.0</v>
      </c>
      <c r="G231" s="2">
        <v>3980.0</v>
      </c>
      <c r="H231" s="2">
        <v>0.830963</v>
      </c>
      <c r="I231" s="2">
        <v>1.563471</v>
      </c>
      <c r="J231" s="2">
        <v>-0.187173</v>
      </c>
      <c r="K231" s="2">
        <v>0.50422</v>
      </c>
      <c r="L231" s="2">
        <v>0.009099399</v>
      </c>
      <c r="M231" s="2">
        <v>37681.2128</v>
      </c>
      <c r="N231" s="2">
        <v>5.263158</v>
      </c>
      <c r="O231" s="2">
        <v>304597.0</v>
      </c>
      <c r="P231" s="2">
        <v>16031.0</v>
      </c>
      <c r="Q231" s="2">
        <v>1.223672365E9</v>
      </c>
      <c r="R231" s="2">
        <v>6.4403809E7</v>
      </c>
    </row>
    <row r="232" ht="17.25" customHeight="1">
      <c r="A232" s="2" t="s">
        <v>22</v>
      </c>
      <c r="B232" s="2" t="s">
        <v>69</v>
      </c>
      <c r="C232" s="2">
        <v>204210.0</v>
      </c>
      <c r="D232" s="2" t="s">
        <v>20</v>
      </c>
      <c r="E232" s="2">
        <v>4410.0</v>
      </c>
      <c r="F232" s="2">
        <v>4585.0</v>
      </c>
      <c r="G232" s="2">
        <v>4150.0</v>
      </c>
      <c r="H232" s="2">
        <v>1.194474</v>
      </c>
      <c r="I232" s="2">
        <v>0.218499</v>
      </c>
      <c r="J232" s="2">
        <v>-0.203177</v>
      </c>
      <c r="K232" s="2">
        <v>0.212238</v>
      </c>
      <c r="L232" s="2">
        <v>0.011892435</v>
      </c>
      <c r="M232" s="2">
        <v>42390.8819</v>
      </c>
      <c r="N232" s="2">
        <v>5.263158</v>
      </c>
      <c r="O232" s="2">
        <v>369415.0</v>
      </c>
      <c r="P232" s="2">
        <v>19443.0</v>
      </c>
      <c r="Q232" s="2">
        <v>1.59567431E9</v>
      </c>
      <c r="R232" s="2">
        <v>8.3982858E7</v>
      </c>
    </row>
    <row r="233" ht="17.25" customHeight="1">
      <c r="A233" s="2" t="s">
        <v>23</v>
      </c>
      <c r="B233" s="2" t="s">
        <v>69</v>
      </c>
      <c r="C233" s="2">
        <v>204210.0</v>
      </c>
      <c r="D233" s="2" t="s">
        <v>20</v>
      </c>
      <c r="E233" s="2">
        <v>4010.0</v>
      </c>
      <c r="F233" s="2">
        <v>4535.0</v>
      </c>
      <c r="G233" s="2">
        <v>4010.0</v>
      </c>
      <c r="H233" s="2">
        <v>1.684531</v>
      </c>
      <c r="I233" s="2">
        <v>1.581423</v>
      </c>
      <c r="J233" s="2">
        <v>-0.249473</v>
      </c>
      <c r="K233" s="2">
        <v>0.414891</v>
      </c>
      <c r="L233" s="2">
        <v>0.02715524</v>
      </c>
      <c r="M233" s="2">
        <v>14115.4097</v>
      </c>
      <c r="N233" s="2">
        <v>9.090909</v>
      </c>
      <c r="O233" s="2">
        <v>280195.0</v>
      </c>
      <c r="P233" s="2">
        <v>12736.0</v>
      </c>
      <c r="Q233" s="2">
        <v>1.221267465E9</v>
      </c>
      <c r="R233" s="2">
        <v>5.5512158E7</v>
      </c>
    </row>
    <row r="234" ht="17.25" customHeight="1">
      <c r="A234" s="2" t="s">
        <v>24</v>
      </c>
      <c r="B234" s="2" t="s">
        <v>69</v>
      </c>
      <c r="C234" s="2">
        <v>204210.0</v>
      </c>
      <c r="D234" s="2" t="s">
        <v>20</v>
      </c>
      <c r="E234" s="2">
        <v>4750.0</v>
      </c>
      <c r="F234" s="2">
        <v>4765.0</v>
      </c>
      <c r="G234" s="2">
        <v>4075.0</v>
      </c>
      <c r="H234" s="2">
        <v>1.664464</v>
      </c>
      <c r="I234" s="2">
        <v>4.623172</v>
      </c>
      <c r="J234" s="2">
        <v>-0.231242</v>
      </c>
      <c r="K234" s="2">
        <v>0.755411</v>
      </c>
      <c r="L234" s="2">
        <v>0.020673544</v>
      </c>
      <c r="M234" s="2">
        <v>27048.7939</v>
      </c>
      <c r="N234" s="2">
        <v>0.0</v>
      </c>
      <c r="O234" s="2">
        <v>422158.0</v>
      </c>
      <c r="P234" s="2">
        <v>19189.0</v>
      </c>
      <c r="Q234" s="2">
        <v>1.92410262E9</v>
      </c>
      <c r="R234" s="2">
        <v>8.745921E7</v>
      </c>
    </row>
    <row r="235" ht="17.25" customHeight="1">
      <c r="A235" s="2" t="s">
        <v>25</v>
      </c>
      <c r="B235" s="2" t="s">
        <v>69</v>
      </c>
      <c r="C235" s="2">
        <v>204210.0</v>
      </c>
      <c r="D235" s="2" t="s">
        <v>20</v>
      </c>
      <c r="E235" s="2">
        <v>4950.0</v>
      </c>
      <c r="F235" s="2">
        <v>5000.0</v>
      </c>
      <c r="G235" s="2">
        <v>4665.0</v>
      </c>
      <c r="H235" s="2">
        <v>1.112341</v>
      </c>
      <c r="I235" s="2">
        <v>-0.492363</v>
      </c>
      <c r="J235" s="2">
        <v>-0.166033</v>
      </c>
      <c r="K235" s="2">
        <v>0.398085</v>
      </c>
      <c r="L235" s="2">
        <v>0.007002194</v>
      </c>
      <c r="M235" s="2">
        <v>69017.3317</v>
      </c>
      <c r="N235" s="2">
        <v>5.0</v>
      </c>
      <c r="O235" s="2">
        <v>559830.0</v>
      </c>
      <c r="P235" s="2">
        <v>27992.0</v>
      </c>
      <c r="Q235" s="2">
        <v>2.72019545E9</v>
      </c>
      <c r="R235" s="2">
        <v>1.36009773E8</v>
      </c>
    </row>
    <row r="236" ht="17.25" customHeight="1">
      <c r="A236" s="2" t="s">
        <v>26</v>
      </c>
      <c r="B236" s="2" t="s">
        <v>69</v>
      </c>
      <c r="C236" s="2">
        <v>204210.0</v>
      </c>
      <c r="D236" s="2" t="s">
        <v>20</v>
      </c>
      <c r="E236" s="2">
        <v>4620.0</v>
      </c>
      <c r="F236" s="2">
        <v>5060.0</v>
      </c>
      <c r="G236" s="2">
        <v>4550.0</v>
      </c>
      <c r="H236" s="2">
        <v>1.5212</v>
      </c>
      <c r="I236" s="2">
        <v>5.721219</v>
      </c>
      <c r="J236" s="2">
        <v>-0.163002</v>
      </c>
      <c r="K236" s="2">
        <v>0.760274</v>
      </c>
      <c r="L236" s="2">
        <v>0.008969939</v>
      </c>
      <c r="M236" s="2">
        <v>18510.4875</v>
      </c>
      <c r="N236" s="2">
        <v>38.888889</v>
      </c>
      <c r="O236" s="2">
        <v>351880.0</v>
      </c>
      <c r="P236" s="2">
        <v>19549.0</v>
      </c>
      <c r="Q236" s="2">
        <v>1.691111245E9</v>
      </c>
      <c r="R236" s="2">
        <v>9.3950625E7</v>
      </c>
    </row>
    <row r="237" ht="17.25" customHeight="1">
      <c r="A237" s="2" t="s">
        <v>27</v>
      </c>
      <c r="B237" s="2" t="s">
        <v>69</v>
      </c>
      <c r="C237" s="2">
        <v>204210.0</v>
      </c>
      <c r="D237" s="2" t="s">
        <v>20</v>
      </c>
      <c r="E237" s="2">
        <v>4895.0</v>
      </c>
      <c r="F237" s="2">
        <v>4910.0</v>
      </c>
      <c r="G237" s="2">
        <v>4565.0</v>
      </c>
      <c r="H237" s="2">
        <v>1.44383</v>
      </c>
      <c r="I237" s="2">
        <v>2.136384</v>
      </c>
      <c r="J237" s="2">
        <v>-0.181058</v>
      </c>
      <c r="K237" s="2">
        <v>0.31611</v>
      </c>
      <c r="L237" s="2">
        <v>0.017600166</v>
      </c>
      <c r="M237" s="2">
        <v>19526.6439</v>
      </c>
      <c r="N237" s="2">
        <v>9.52381</v>
      </c>
      <c r="O237" s="2">
        <v>229656.0</v>
      </c>
      <c r="P237" s="2">
        <v>10936.0</v>
      </c>
      <c r="Q237" s="2">
        <v>1.098318365E9</v>
      </c>
      <c r="R237" s="2">
        <v>5.2300875E7</v>
      </c>
    </row>
    <row r="238" ht="17.25" customHeight="1">
      <c r="A238" s="2" t="s">
        <v>28</v>
      </c>
      <c r="B238" s="2" t="s">
        <v>69</v>
      </c>
      <c r="C238" s="2">
        <v>204210.0</v>
      </c>
      <c r="D238" s="2" t="s">
        <v>20</v>
      </c>
      <c r="E238" s="2">
        <v>5300.0</v>
      </c>
      <c r="F238" s="2">
        <v>5310.0</v>
      </c>
      <c r="G238" s="2">
        <v>4965.0</v>
      </c>
      <c r="H238" s="2">
        <v>0.970961</v>
      </c>
      <c r="I238" s="2">
        <v>1.57571</v>
      </c>
      <c r="J238" s="2">
        <v>-0.188023</v>
      </c>
      <c r="K238" s="2">
        <v>0.154292</v>
      </c>
      <c r="L238" s="2">
        <v>0.008895127</v>
      </c>
      <c r="M238" s="2">
        <v>35420.651</v>
      </c>
      <c r="N238" s="2">
        <v>9.52381</v>
      </c>
      <c r="O238" s="2">
        <v>413619.0</v>
      </c>
      <c r="P238" s="2">
        <v>19696.0</v>
      </c>
      <c r="Q238" s="2">
        <v>2.14540867E9</v>
      </c>
      <c r="R238" s="2">
        <v>1.02162318E8</v>
      </c>
    </row>
    <row r="239" ht="17.25" customHeight="1">
      <c r="A239" s="2" t="s">
        <v>29</v>
      </c>
      <c r="B239" s="2" t="s">
        <v>69</v>
      </c>
      <c r="C239" s="2">
        <v>204210.0</v>
      </c>
      <c r="D239" s="2" t="s">
        <v>20</v>
      </c>
      <c r="E239" s="2">
        <v>5300.0</v>
      </c>
      <c r="F239" s="2">
        <v>5330.0</v>
      </c>
      <c r="G239" s="2">
        <v>5140.0</v>
      </c>
      <c r="H239" s="2">
        <v>0.647719</v>
      </c>
      <c r="I239" s="2">
        <v>-0.07863</v>
      </c>
      <c r="J239" s="2">
        <v>-0.168375</v>
      </c>
      <c r="K239" s="2">
        <v>-0.119941</v>
      </c>
      <c r="L239" s="2">
        <v>0.01528679</v>
      </c>
      <c r="M239" s="2">
        <v>44346.7397</v>
      </c>
      <c r="N239" s="2">
        <v>14.285714</v>
      </c>
      <c r="O239" s="2">
        <v>396964.0</v>
      </c>
      <c r="P239" s="2">
        <v>18903.0</v>
      </c>
      <c r="Q239" s="2">
        <v>2.11352366E9</v>
      </c>
      <c r="R239" s="2">
        <v>1.00643984E8</v>
      </c>
    </row>
    <row r="240" ht="17.25" customHeight="1">
      <c r="A240" s="2" t="s">
        <v>29</v>
      </c>
      <c r="B240" s="2" t="s">
        <v>70</v>
      </c>
      <c r="C240" s="2">
        <v>357430.0</v>
      </c>
      <c r="D240" s="2" t="s">
        <v>20</v>
      </c>
      <c r="E240" s="2">
        <v>6010.0</v>
      </c>
      <c r="F240" s="2">
        <v>6010.0</v>
      </c>
      <c r="G240" s="2">
        <v>6010.0</v>
      </c>
      <c r="H240" s="2" t="s">
        <v>21</v>
      </c>
      <c r="I240" s="2">
        <v>0.0</v>
      </c>
      <c r="J240" s="2" t="s">
        <v>21</v>
      </c>
      <c r="K240" s="2">
        <v>0.0</v>
      </c>
      <c r="L240" s="2">
        <v>1.22072E-4</v>
      </c>
      <c r="M240" s="2">
        <v>1393899.0769</v>
      </c>
      <c r="N240" s="2">
        <v>0.0</v>
      </c>
      <c r="O240" s="2">
        <v>6302848.0</v>
      </c>
      <c r="P240" s="2">
        <v>6302848.0</v>
      </c>
      <c r="Q240" s="2">
        <v>3.704145739E10</v>
      </c>
      <c r="R240" s="2">
        <v>3.704145739E10</v>
      </c>
    </row>
    <row r="241" ht="17.25" customHeight="1">
      <c r="A241" s="2" t="s">
        <v>24</v>
      </c>
      <c r="B241" s="2" t="s">
        <v>71</v>
      </c>
      <c r="C241" s="2">
        <v>396690.0</v>
      </c>
      <c r="D241" s="2" t="s">
        <v>20</v>
      </c>
      <c r="E241" s="2">
        <v>5550.0</v>
      </c>
      <c r="F241" s="2">
        <v>5780.0</v>
      </c>
      <c r="G241" s="2">
        <v>5230.0</v>
      </c>
      <c r="H241" s="2">
        <v>1.349758</v>
      </c>
      <c r="I241" s="2">
        <v>1.954616</v>
      </c>
      <c r="J241" s="2" t="s">
        <v>21</v>
      </c>
      <c r="K241" s="2">
        <v>-0.057627</v>
      </c>
      <c r="L241" s="2">
        <v>5.40839E-4</v>
      </c>
      <c r="M241" s="2">
        <v>832667.91</v>
      </c>
      <c r="N241" s="2">
        <v>10.0</v>
      </c>
      <c r="O241" s="2">
        <v>1.4643482E7</v>
      </c>
      <c r="P241" s="2">
        <v>732174.0</v>
      </c>
      <c r="Q241" s="2">
        <v>7.804267921E10</v>
      </c>
      <c r="R241" s="2">
        <v>3.902133961E9</v>
      </c>
    </row>
    <row r="242" ht="17.25" customHeight="1">
      <c r="A242" s="2" t="s">
        <v>25</v>
      </c>
      <c r="B242" s="2" t="s">
        <v>71</v>
      </c>
      <c r="C242" s="2">
        <v>396690.0</v>
      </c>
      <c r="D242" s="2" t="s">
        <v>20</v>
      </c>
      <c r="E242" s="2">
        <v>5490.0</v>
      </c>
      <c r="F242" s="2">
        <v>5490.0</v>
      </c>
      <c r="G242" s="2">
        <v>5300.0</v>
      </c>
      <c r="H242" s="2">
        <v>0.704488</v>
      </c>
      <c r="I242" s="2">
        <v>0.147845</v>
      </c>
      <c r="J242" s="2" t="s">
        <v>21</v>
      </c>
      <c r="K242" s="2">
        <v>0.154062</v>
      </c>
      <c r="L242" s="2">
        <v>9.72105E-4</v>
      </c>
      <c r="M242" s="2">
        <v>171614.3559</v>
      </c>
      <c r="N242" s="2">
        <v>20.0</v>
      </c>
      <c r="O242" s="2">
        <v>2288844.0</v>
      </c>
      <c r="P242" s="2">
        <v>114442.0</v>
      </c>
      <c r="Q242" s="2">
        <v>1.240779902E10</v>
      </c>
      <c r="R242" s="2">
        <v>6.20389951E8</v>
      </c>
    </row>
    <row r="243" ht="17.25" customHeight="1">
      <c r="A243" s="2" t="s">
        <v>26</v>
      </c>
      <c r="B243" s="2" t="s">
        <v>71</v>
      </c>
      <c r="C243" s="2">
        <v>396690.0</v>
      </c>
      <c r="D243" s="2" t="s">
        <v>20</v>
      </c>
      <c r="E243" s="2">
        <v>5710.0</v>
      </c>
      <c r="F243" s="2">
        <v>5710.0</v>
      </c>
      <c r="G243" s="2">
        <v>5550.0</v>
      </c>
      <c r="H243" s="2">
        <v>0.571345</v>
      </c>
      <c r="I243" s="2">
        <v>2.141028</v>
      </c>
      <c r="J243" s="2" t="s">
        <v>21</v>
      </c>
      <c r="K243" s="2">
        <v>0.18256</v>
      </c>
      <c r="L243" s="2">
        <v>0.001206484</v>
      </c>
      <c r="M243" s="2">
        <v>148453.1737</v>
      </c>
      <c r="N243" s="2">
        <v>11.111111</v>
      </c>
      <c r="O243" s="2">
        <v>1174712.0</v>
      </c>
      <c r="P243" s="2">
        <v>65262.0</v>
      </c>
      <c r="Q243" s="2">
        <v>6.64629186E9</v>
      </c>
      <c r="R243" s="2">
        <v>3.69238437E8</v>
      </c>
    </row>
    <row r="244" ht="17.25" customHeight="1">
      <c r="A244" s="2" t="s">
        <v>27</v>
      </c>
      <c r="B244" s="2" t="s">
        <v>71</v>
      </c>
      <c r="C244" s="2">
        <v>396690.0</v>
      </c>
      <c r="D244" s="2" t="s">
        <v>20</v>
      </c>
      <c r="E244" s="2">
        <v>5830.0</v>
      </c>
      <c r="F244" s="2">
        <v>5830.0</v>
      </c>
      <c r="G244" s="2">
        <v>5660.0</v>
      </c>
      <c r="H244" s="2">
        <v>0.455376</v>
      </c>
      <c r="I244" s="2">
        <v>0.102865</v>
      </c>
      <c r="J244" s="2" t="s">
        <v>21</v>
      </c>
      <c r="K244" s="2">
        <v>-0.084127</v>
      </c>
      <c r="L244" s="2">
        <v>9.75119E-4</v>
      </c>
      <c r="M244" s="2">
        <v>207266.476</v>
      </c>
      <c r="N244" s="2">
        <v>19.047619</v>
      </c>
      <c r="O244" s="2">
        <v>1552143.0</v>
      </c>
      <c r="P244" s="2">
        <v>73912.0</v>
      </c>
      <c r="Q244" s="2">
        <v>8.84637583E9</v>
      </c>
      <c r="R244" s="2">
        <v>4.21255992E8</v>
      </c>
    </row>
    <row r="245" ht="17.25" customHeight="1">
      <c r="A245" s="2" t="s">
        <v>28</v>
      </c>
      <c r="B245" s="2" t="s">
        <v>71</v>
      </c>
      <c r="C245" s="2">
        <v>396690.0</v>
      </c>
      <c r="D245" s="2" t="s">
        <v>20</v>
      </c>
      <c r="E245" s="2">
        <v>6700.0</v>
      </c>
      <c r="F245" s="2">
        <v>6840.0</v>
      </c>
      <c r="G245" s="2">
        <v>5840.0</v>
      </c>
      <c r="H245" s="2">
        <v>1.751564</v>
      </c>
      <c r="I245" s="2">
        <v>-0.03798</v>
      </c>
      <c r="J245" s="2" t="s">
        <v>21</v>
      </c>
      <c r="K245" s="2">
        <v>-0.768477</v>
      </c>
      <c r="L245" s="2">
        <v>0.002036102</v>
      </c>
      <c r="M245" s="2">
        <v>113832.3499</v>
      </c>
      <c r="N245" s="2">
        <v>14.285714</v>
      </c>
      <c r="O245" s="2">
        <v>2397185.0</v>
      </c>
      <c r="P245" s="2">
        <v>114152.0</v>
      </c>
      <c r="Q245" s="2">
        <v>1.53195529E10</v>
      </c>
      <c r="R245" s="2">
        <v>7.29502519E8</v>
      </c>
    </row>
    <row r="246" ht="17.25" customHeight="1">
      <c r="A246" s="2" t="s">
        <v>29</v>
      </c>
      <c r="B246" s="2" t="s">
        <v>71</v>
      </c>
      <c r="C246" s="2">
        <v>396690.0</v>
      </c>
      <c r="D246" s="2" t="s">
        <v>20</v>
      </c>
      <c r="E246" s="2">
        <v>6650.0</v>
      </c>
      <c r="F246" s="2">
        <v>6650.0</v>
      </c>
      <c r="G246" s="2">
        <v>6030.0</v>
      </c>
      <c r="H246" s="2">
        <v>1.873735</v>
      </c>
      <c r="I246" s="2">
        <v>-0.513326</v>
      </c>
      <c r="J246" s="2" t="s">
        <v>21</v>
      </c>
      <c r="K246" s="2">
        <v>0.459283</v>
      </c>
      <c r="L246" s="2">
        <v>0.002921149</v>
      </c>
      <c r="M246" s="2">
        <v>94010.4975</v>
      </c>
      <c r="N246" s="2">
        <v>0.0</v>
      </c>
      <c r="O246" s="2">
        <v>1916948.0</v>
      </c>
      <c r="P246" s="2">
        <v>91283.0</v>
      </c>
      <c r="Q246" s="2">
        <v>1.207943571E10</v>
      </c>
      <c r="R246" s="2">
        <v>5.75211224E8</v>
      </c>
    </row>
    <row r="247" ht="17.25" customHeight="1">
      <c r="A247" s="2" t="s">
        <v>30</v>
      </c>
      <c r="B247" s="2" t="s">
        <v>72</v>
      </c>
      <c r="C247" s="2">
        <v>350520.0</v>
      </c>
      <c r="D247" s="2" t="s">
        <v>20</v>
      </c>
      <c r="E247" s="2">
        <v>4515.0</v>
      </c>
      <c r="F247" s="2">
        <v>4745.0</v>
      </c>
      <c r="G247" s="2">
        <v>4190.0</v>
      </c>
      <c r="H247" s="2">
        <v>2.476395</v>
      </c>
      <c r="I247" s="2">
        <v>3.637858</v>
      </c>
      <c r="J247" s="2" t="s">
        <v>21</v>
      </c>
      <c r="K247" s="2">
        <v>0.364919</v>
      </c>
      <c r="L247" s="2">
        <v>0.001800664</v>
      </c>
      <c r="M247" s="2">
        <v>230407.9308</v>
      </c>
      <c r="N247" s="2">
        <v>0.0</v>
      </c>
      <c r="O247" s="2">
        <v>5253830.0</v>
      </c>
      <c r="P247" s="2">
        <v>291879.0</v>
      </c>
      <c r="Q247" s="2">
        <v>2.311926797E10</v>
      </c>
      <c r="R247" s="2">
        <v>1.284403776E9</v>
      </c>
    </row>
    <row r="248" ht="17.25" customHeight="1">
      <c r="A248" s="2" t="s">
        <v>32</v>
      </c>
      <c r="B248" s="2" t="s">
        <v>72</v>
      </c>
      <c r="C248" s="2">
        <v>350520.0</v>
      </c>
      <c r="D248" s="2" t="s">
        <v>20</v>
      </c>
      <c r="E248" s="2">
        <v>4705.0</v>
      </c>
      <c r="F248" s="2">
        <v>4705.0</v>
      </c>
      <c r="G248" s="2">
        <v>4465.0</v>
      </c>
      <c r="H248" s="2">
        <v>0.748312</v>
      </c>
      <c r="I248" s="2">
        <v>3.9271</v>
      </c>
      <c r="J248" s="2" t="s">
        <v>21</v>
      </c>
      <c r="K248" s="2">
        <v>0.067194</v>
      </c>
      <c r="L248" s="2">
        <v>0.001243726</v>
      </c>
      <c r="M248" s="2">
        <v>233038.7494</v>
      </c>
      <c r="N248" s="2">
        <v>23.809524</v>
      </c>
      <c r="O248" s="2">
        <v>1792482.0</v>
      </c>
      <c r="P248" s="2">
        <v>85356.0</v>
      </c>
      <c r="Q248" s="2">
        <v>8.231976355E9</v>
      </c>
      <c r="R248" s="2">
        <v>3.91998874E8</v>
      </c>
    </row>
    <row r="249" ht="17.25" customHeight="1">
      <c r="A249" s="2" t="s">
        <v>33</v>
      </c>
      <c r="B249" s="2" t="s">
        <v>72</v>
      </c>
      <c r="C249" s="2">
        <v>350520.0</v>
      </c>
      <c r="D249" s="2" t="s">
        <v>20</v>
      </c>
      <c r="E249" s="2">
        <v>5090.0</v>
      </c>
      <c r="F249" s="2">
        <v>5120.0</v>
      </c>
      <c r="G249" s="2">
        <v>4760.0</v>
      </c>
      <c r="H249" s="2">
        <v>0.864562</v>
      </c>
      <c r="I249" s="2">
        <v>1.536026</v>
      </c>
      <c r="J249" s="2" t="s">
        <v>21</v>
      </c>
      <c r="K249" s="2">
        <v>0.075347</v>
      </c>
      <c r="L249" s="2">
        <v>8.16689E-4</v>
      </c>
      <c r="M249" s="2">
        <v>273401.7337</v>
      </c>
      <c r="N249" s="2">
        <v>21.052632</v>
      </c>
      <c r="O249" s="2">
        <v>2799964.0</v>
      </c>
      <c r="P249" s="2">
        <v>147367.0</v>
      </c>
      <c r="Q249" s="2">
        <v>1.394561236E10</v>
      </c>
      <c r="R249" s="2">
        <v>7.33979598E8</v>
      </c>
    </row>
    <row r="250" ht="17.25" customHeight="1">
      <c r="A250" s="2" t="s">
        <v>34</v>
      </c>
      <c r="B250" s="2" t="s">
        <v>72</v>
      </c>
      <c r="C250" s="2">
        <v>350520.0</v>
      </c>
      <c r="D250" s="2" t="s">
        <v>20</v>
      </c>
      <c r="E250" s="2">
        <v>5020.0</v>
      </c>
      <c r="F250" s="2">
        <v>5100.0</v>
      </c>
      <c r="G250" s="2">
        <v>5020.0</v>
      </c>
      <c r="H250" s="2">
        <v>0.308459</v>
      </c>
      <c r="I250" s="2">
        <v>1.675799</v>
      </c>
      <c r="J250" s="2" t="s">
        <v>21</v>
      </c>
      <c r="K250" s="2">
        <v>0.091453</v>
      </c>
      <c r="L250" s="2">
        <v>5.22038E-4</v>
      </c>
      <c r="M250" s="2">
        <v>277790.2172</v>
      </c>
      <c r="N250" s="2">
        <v>23.809524</v>
      </c>
      <c r="O250" s="2">
        <v>1903075.0</v>
      </c>
      <c r="P250" s="2">
        <v>90623.0</v>
      </c>
      <c r="Q250" s="2">
        <v>9.63668622E9</v>
      </c>
      <c r="R250" s="2">
        <v>4.5888982E8</v>
      </c>
    </row>
    <row r="251" ht="17.25" customHeight="1">
      <c r="A251" s="2" t="s">
        <v>35</v>
      </c>
      <c r="B251" s="2" t="s">
        <v>72</v>
      </c>
      <c r="C251" s="2">
        <v>350520.0</v>
      </c>
      <c r="D251" s="2" t="s">
        <v>20</v>
      </c>
      <c r="E251" s="2">
        <v>4925.0</v>
      </c>
      <c r="F251" s="2">
        <v>5060.0</v>
      </c>
      <c r="G251" s="2">
        <v>4925.0</v>
      </c>
      <c r="H251" s="2">
        <v>0.599316</v>
      </c>
      <c r="I251" s="2">
        <v>9.0918</v>
      </c>
      <c r="J251" s="2" t="s">
        <v>21</v>
      </c>
      <c r="K251" s="2">
        <v>0.07268</v>
      </c>
      <c r="L251" s="2">
        <v>0.001036293</v>
      </c>
      <c r="M251" s="2">
        <v>303631.2818</v>
      </c>
      <c r="N251" s="2">
        <v>14.285714</v>
      </c>
      <c r="O251" s="2">
        <v>1599209.0</v>
      </c>
      <c r="P251" s="2">
        <v>76153.0</v>
      </c>
      <c r="Q251" s="2">
        <v>8.00789438E9</v>
      </c>
      <c r="R251" s="2">
        <v>3.81328304E8</v>
      </c>
    </row>
    <row r="252" ht="17.25" customHeight="1">
      <c r="A252" s="2" t="s">
        <v>36</v>
      </c>
      <c r="B252" s="2" t="s">
        <v>72</v>
      </c>
      <c r="C252" s="2">
        <v>350520.0</v>
      </c>
      <c r="D252" s="2" t="s">
        <v>20</v>
      </c>
      <c r="E252" s="2">
        <v>4830.0</v>
      </c>
      <c r="F252" s="2">
        <v>4865.0</v>
      </c>
      <c r="G252" s="2">
        <v>4800.0</v>
      </c>
      <c r="H252" s="2">
        <v>0.495812</v>
      </c>
      <c r="I252" s="2">
        <v>4.62339</v>
      </c>
      <c r="J252" s="2" t="s">
        <v>21</v>
      </c>
      <c r="K252" s="2">
        <v>-0.054576</v>
      </c>
      <c r="L252" s="2">
        <v>0.001073259</v>
      </c>
      <c r="M252" s="2">
        <v>249344.7601</v>
      </c>
      <c r="N252" s="2">
        <v>25.0</v>
      </c>
      <c r="O252" s="2">
        <v>1404205.0</v>
      </c>
      <c r="P252" s="2">
        <v>70210.0</v>
      </c>
      <c r="Q252" s="2">
        <v>6.80779223E9</v>
      </c>
      <c r="R252" s="2">
        <v>3.40389612E8</v>
      </c>
    </row>
    <row r="253" ht="17.25" customHeight="1">
      <c r="A253" s="2" t="s">
        <v>37</v>
      </c>
      <c r="B253" s="2" t="s">
        <v>72</v>
      </c>
      <c r="C253" s="2">
        <v>350520.0</v>
      </c>
      <c r="D253" s="2" t="s">
        <v>20</v>
      </c>
      <c r="E253" s="2">
        <v>4765.0</v>
      </c>
      <c r="F253" s="2">
        <v>4850.0</v>
      </c>
      <c r="G253" s="2">
        <v>4765.0</v>
      </c>
      <c r="H253" s="2">
        <v>0.279039</v>
      </c>
      <c r="I253" s="2">
        <v>2.229578</v>
      </c>
      <c r="J253" s="2" t="s">
        <v>21</v>
      </c>
      <c r="K253" s="2">
        <v>-0.035896</v>
      </c>
      <c r="L253" s="2">
        <v>7.30278E-4</v>
      </c>
      <c r="M253" s="2">
        <v>186771.0813</v>
      </c>
      <c r="N253" s="2">
        <v>33.333333</v>
      </c>
      <c r="O253" s="2">
        <v>1276089.0</v>
      </c>
      <c r="P253" s="2">
        <v>70894.0</v>
      </c>
      <c r="Q253" s="2">
        <v>6.14563444E9</v>
      </c>
      <c r="R253" s="2">
        <v>3.41424136E8</v>
      </c>
    </row>
    <row r="254" ht="17.25" customHeight="1">
      <c r="A254" s="2" t="s">
        <v>38</v>
      </c>
      <c r="B254" s="2" t="s">
        <v>72</v>
      </c>
      <c r="C254" s="2">
        <v>350520.0</v>
      </c>
      <c r="D254" s="2" t="s">
        <v>20</v>
      </c>
      <c r="E254" s="2">
        <v>4900.0</v>
      </c>
      <c r="F254" s="2">
        <v>4910.0</v>
      </c>
      <c r="G254" s="2">
        <v>4695.0</v>
      </c>
      <c r="H254" s="2">
        <v>0.511807</v>
      </c>
      <c r="I254" s="2">
        <v>3.240263</v>
      </c>
      <c r="J254" s="2" t="s">
        <v>21</v>
      </c>
      <c r="K254" s="2">
        <v>0.137954</v>
      </c>
      <c r="L254" s="2">
        <v>0.001788999</v>
      </c>
      <c r="M254" s="2">
        <v>210559.2315</v>
      </c>
      <c r="N254" s="2">
        <v>9.090909</v>
      </c>
      <c r="O254" s="2">
        <v>974556.0</v>
      </c>
      <c r="P254" s="2">
        <v>44298.0</v>
      </c>
      <c r="Q254" s="2">
        <v>4.67835864E9</v>
      </c>
      <c r="R254" s="2">
        <v>2.12652665E8</v>
      </c>
    </row>
    <row r="255" ht="17.25" customHeight="1">
      <c r="A255" s="2" t="s">
        <v>39</v>
      </c>
      <c r="B255" s="2" t="s">
        <v>72</v>
      </c>
      <c r="C255" s="2">
        <v>350520.0</v>
      </c>
      <c r="D255" s="2" t="s">
        <v>20</v>
      </c>
      <c r="E255" s="2">
        <v>5000.0</v>
      </c>
      <c r="F255" s="2">
        <v>5020.0</v>
      </c>
      <c r="G255" s="2">
        <v>4900.0</v>
      </c>
      <c r="H255" s="2">
        <v>0.294495</v>
      </c>
      <c r="I255" s="2">
        <v>-0.446989</v>
      </c>
      <c r="J255" s="2" t="s">
        <v>21</v>
      </c>
      <c r="K255" s="2">
        <v>0.16702</v>
      </c>
      <c r="L255" s="2">
        <v>0.001230131</v>
      </c>
      <c r="M255" s="2">
        <v>194692.217</v>
      </c>
      <c r="N255" s="2">
        <v>22.727273</v>
      </c>
      <c r="O255" s="2">
        <v>1203737.0</v>
      </c>
      <c r="P255" s="2">
        <v>54715.0</v>
      </c>
      <c r="Q255" s="2">
        <v>5.982240095E9</v>
      </c>
      <c r="R255" s="2">
        <v>2.71920004E8</v>
      </c>
    </row>
    <row r="256" ht="17.25" customHeight="1">
      <c r="A256" s="2" t="s">
        <v>40</v>
      </c>
      <c r="B256" s="2" t="s">
        <v>72</v>
      </c>
      <c r="C256" s="2">
        <v>350520.0</v>
      </c>
      <c r="D256" s="2" t="s">
        <v>20</v>
      </c>
      <c r="E256" s="2">
        <v>5220.0</v>
      </c>
      <c r="F256" s="2">
        <v>5220.0</v>
      </c>
      <c r="G256" s="2">
        <v>5020.0</v>
      </c>
      <c r="H256" s="2">
        <v>0.34768</v>
      </c>
      <c r="I256" s="2">
        <v>-1.207618</v>
      </c>
      <c r="J256" s="2" t="s">
        <v>21</v>
      </c>
      <c r="K256" s="2">
        <v>0.157034</v>
      </c>
      <c r="L256" s="2">
        <v>8.42845E-4</v>
      </c>
      <c r="M256" s="2">
        <v>160263.4293</v>
      </c>
      <c r="N256" s="2">
        <v>26.315789</v>
      </c>
      <c r="O256" s="2">
        <v>1325142.0</v>
      </c>
      <c r="P256" s="2">
        <v>69744.0</v>
      </c>
      <c r="Q256" s="2">
        <v>6.7428449E9</v>
      </c>
      <c r="R256" s="2">
        <v>3.54886574E8</v>
      </c>
    </row>
    <row r="257" ht="17.25" customHeight="1">
      <c r="A257" s="2" t="s">
        <v>41</v>
      </c>
      <c r="B257" s="2" t="s">
        <v>72</v>
      </c>
      <c r="C257" s="2">
        <v>350520.0</v>
      </c>
      <c r="D257" s="2" t="s">
        <v>20</v>
      </c>
      <c r="E257" s="2">
        <v>5080.0</v>
      </c>
      <c r="F257" s="2">
        <v>5330.0</v>
      </c>
      <c r="G257" s="2">
        <v>5080.0</v>
      </c>
      <c r="H257" s="2">
        <v>0.669483</v>
      </c>
      <c r="I257" s="2">
        <v>0.093076</v>
      </c>
      <c r="J257" s="2" t="s">
        <v>21</v>
      </c>
      <c r="K257" s="2">
        <v>-0.04573</v>
      </c>
      <c r="L257" s="2">
        <v>8.36791E-4</v>
      </c>
      <c r="M257" s="2">
        <v>314134.4472</v>
      </c>
      <c r="N257" s="2">
        <v>4.545455</v>
      </c>
      <c r="O257" s="2">
        <v>2643678.0</v>
      </c>
      <c r="P257" s="2">
        <v>120167.0</v>
      </c>
      <c r="Q257" s="2">
        <v>1.376665762E10</v>
      </c>
      <c r="R257" s="2">
        <v>6.25757165E8</v>
      </c>
    </row>
    <row r="258" ht="17.25" customHeight="1">
      <c r="A258" s="2" t="s">
        <v>42</v>
      </c>
      <c r="B258" s="2" t="s">
        <v>72</v>
      </c>
      <c r="C258" s="2">
        <v>350520.0</v>
      </c>
      <c r="D258" s="2" t="s">
        <v>20</v>
      </c>
      <c r="E258" s="2">
        <v>5100.0</v>
      </c>
      <c r="F258" s="2">
        <v>5150.0</v>
      </c>
      <c r="G258" s="2">
        <v>5030.0</v>
      </c>
      <c r="H258" s="2">
        <v>0.453196</v>
      </c>
      <c r="I258" s="2">
        <v>-0.972233</v>
      </c>
      <c r="J258" s="2" t="s">
        <v>21</v>
      </c>
      <c r="K258" s="2">
        <v>0.274516</v>
      </c>
      <c r="L258" s="2">
        <v>0.002088619</v>
      </c>
      <c r="M258" s="2">
        <v>133716.5052</v>
      </c>
      <c r="N258" s="2">
        <v>13.636364</v>
      </c>
      <c r="O258" s="2">
        <v>1387860.0</v>
      </c>
      <c r="P258" s="2">
        <v>63085.0</v>
      </c>
      <c r="Q258" s="2">
        <v>7.05165657E9</v>
      </c>
      <c r="R258" s="2">
        <v>3.20529844E8</v>
      </c>
    </row>
    <row r="259" ht="17.25" customHeight="1">
      <c r="A259" s="2" t="s">
        <v>43</v>
      </c>
      <c r="B259" s="2" t="s">
        <v>72</v>
      </c>
      <c r="C259" s="2">
        <v>350520.0</v>
      </c>
      <c r="D259" s="2" t="s">
        <v>20</v>
      </c>
      <c r="E259" s="2">
        <v>5070.0</v>
      </c>
      <c r="F259" s="2">
        <v>5110.0</v>
      </c>
      <c r="G259" s="2">
        <v>5020.0</v>
      </c>
      <c r="H259" s="2">
        <v>0.41529</v>
      </c>
      <c r="I259" s="2">
        <v>-0.099183</v>
      </c>
      <c r="J259" s="2" t="s">
        <v>21</v>
      </c>
      <c r="K259" s="2">
        <v>0.189698</v>
      </c>
      <c r="L259" s="2">
        <v>0.00147763</v>
      </c>
      <c r="M259" s="2">
        <v>104113.0725</v>
      </c>
      <c r="N259" s="2">
        <v>28.571429</v>
      </c>
      <c r="O259" s="2">
        <v>957115.0</v>
      </c>
      <c r="P259" s="2">
        <v>45577.0</v>
      </c>
      <c r="Q259" s="2">
        <v>4.84879801E9</v>
      </c>
      <c r="R259" s="2">
        <v>2.30895143E8</v>
      </c>
    </row>
    <row r="260" ht="17.25" customHeight="1">
      <c r="A260" s="2" t="s">
        <v>18</v>
      </c>
      <c r="B260" s="2" t="s">
        <v>72</v>
      </c>
      <c r="C260" s="2">
        <v>350520.0</v>
      </c>
      <c r="D260" s="2" t="s">
        <v>20</v>
      </c>
      <c r="E260" s="2">
        <v>5220.0</v>
      </c>
      <c r="F260" s="2">
        <v>5220.0</v>
      </c>
      <c r="G260" s="2">
        <v>5070.0</v>
      </c>
      <c r="H260" s="2">
        <v>0.31624</v>
      </c>
      <c r="I260" s="2">
        <v>-0.478233</v>
      </c>
      <c r="J260" s="2" t="s">
        <v>21</v>
      </c>
      <c r="K260" s="2">
        <v>-0.076726</v>
      </c>
      <c r="L260" s="2">
        <v>0.00122475</v>
      </c>
      <c r="M260" s="2">
        <v>135712.4179</v>
      </c>
      <c r="N260" s="2">
        <v>26.315789</v>
      </c>
      <c r="O260" s="2">
        <v>977889.0</v>
      </c>
      <c r="P260" s="2">
        <v>51468.0</v>
      </c>
      <c r="Q260" s="2">
        <v>5.01367882E9</v>
      </c>
      <c r="R260" s="2">
        <v>2.63877833E8</v>
      </c>
    </row>
    <row r="261" ht="17.25" customHeight="1">
      <c r="A261" s="2" t="s">
        <v>22</v>
      </c>
      <c r="B261" s="2" t="s">
        <v>72</v>
      </c>
      <c r="C261" s="2">
        <v>350520.0</v>
      </c>
      <c r="D261" s="2" t="s">
        <v>20</v>
      </c>
      <c r="E261" s="2">
        <v>5430.0</v>
      </c>
      <c r="F261" s="2">
        <v>5440.0</v>
      </c>
      <c r="G261" s="2">
        <v>5170.0</v>
      </c>
      <c r="H261" s="2">
        <v>0.612553</v>
      </c>
      <c r="I261" s="2">
        <v>0.599833</v>
      </c>
      <c r="J261" s="2" t="s">
        <v>21</v>
      </c>
      <c r="K261" s="2">
        <v>0.239874</v>
      </c>
      <c r="L261" s="2">
        <v>0.001233671</v>
      </c>
      <c r="M261" s="2">
        <v>138048.9347</v>
      </c>
      <c r="N261" s="2">
        <v>21.052632</v>
      </c>
      <c r="O261" s="2">
        <v>1239337.0</v>
      </c>
      <c r="P261" s="2">
        <v>65228.0</v>
      </c>
      <c r="Q261" s="2">
        <v>6.57749389E9</v>
      </c>
      <c r="R261" s="2">
        <v>3.46183889E8</v>
      </c>
    </row>
    <row r="262" ht="17.25" customHeight="1">
      <c r="A262" s="2" t="s">
        <v>23</v>
      </c>
      <c r="B262" s="2" t="s">
        <v>72</v>
      </c>
      <c r="C262" s="2">
        <v>350520.0</v>
      </c>
      <c r="D262" s="2" t="s">
        <v>20</v>
      </c>
      <c r="E262" s="2">
        <v>5250.0</v>
      </c>
      <c r="F262" s="2">
        <v>5430.0</v>
      </c>
      <c r="G262" s="2">
        <v>5250.0</v>
      </c>
      <c r="H262" s="2">
        <v>0.398625</v>
      </c>
      <c r="I262" s="2">
        <v>0.298455</v>
      </c>
      <c r="J262" s="2" t="s">
        <v>21</v>
      </c>
      <c r="K262" s="2">
        <v>0.055527</v>
      </c>
      <c r="L262" s="2">
        <v>0.001778412</v>
      </c>
      <c r="M262" s="2">
        <v>103092.9497</v>
      </c>
      <c r="N262" s="2">
        <v>18.181818</v>
      </c>
      <c r="O262" s="2">
        <v>859110.0</v>
      </c>
      <c r="P262" s="2">
        <v>39050.0</v>
      </c>
      <c r="Q262" s="2">
        <v>4.59365239E9</v>
      </c>
      <c r="R262" s="2">
        <v>2.08802381E8</v>
      </c>
    </row>
    <row r="263" ht="17.25" customHeight="1">
      <c r="A263" s="2" t="s">
        <v>24</v>
      </c>
      <c r="B263" s="2" t="s">
        <v>72</v>
      </c>
      <c r="C263" s="2">
        <v>350520.0</v>
      </c>
      <c r="D263" s="2" t="s">
        <v>20</v>
      </c>
      <c r="E263" s="2">
        <v>5220.0</v>
      </c>
      <c r="F263" s="2">
        <v>5340.0</v>
      </c>
      <c r="G263" s="2">
        <v>5220.0</v>
      </c>
      <c r="H263" s="2">
        <v>0.552705</v>
      </c>
      <c r="I263" s="2">
        <v>3.405598</v>
      </c>
      <c r="J263" s="2" t="s">
        <v>21</v>
      </c>
      <c r="K263" s="2">
        <v>0.308736</v>
      </c>
      <c r="L263" s="2">
        <v>0.001354021</v>
      </c>
      <c r="M263" s="2">
        <v>65161.2107</v>
      </c>
      <c r="N263" s="2">
        <v>45.454545</v>
      </c>
      <c r="O263" s="2">
        <v>1023788.0</v>
      </c>
      <c r="P263" s="2">
        <v>46536.0</v>
      </c>
      <c r="Q263" s="2">
        <v>5.41157299E9</v>
      </c>
      <c r="R263" s="2">
        <v>2.4598059E8</v>
      </c>
    </row>
    <row r="264" ht="17.25" customHeight="1">
      <c r="A264" s="2" t="s">
        <v>25</v>
      </c>
      <c r="B264" s="2" t="s">
        <v>72</v>
      </c>
      <c r="C264" s="2">
        <v>350520.0</v>
      </c>
      <c r="D264" s="2" t="s">
        <v>20</v>
      </c>
      <c r="E264" s="2">
        <v>5170.0</v>
      </c>
      <c r="F264" s="2">
        <v>5270.0</v>
      </c>
      <c r="G264" s="2">
        <v>5120.0</v>
      </c>
      <c r="H264" s="2">
        <v>0.477159</v>
      </c>
      <c r="I264" s="2">
        <v>-0.203483</v>
      </c>
      <c r="J264" s="2" t="s">
        <v>21</v>
      </c>
      <c r="K264" s="2">
        <v>0.169961</v>
      </c>
      <c r="L264" s="2">
        <v>0.002940136</v>
      </c>
      <c r="M264" s="2">
        <v>106529.6967</v>
      </c>
      <c r="N264" s="2">
        <v>15.0</v>
      </c>
      <c r="O264" s="2">
        <v>791792.0</v>
      </c>
      <c r="P264" s="2">
        <v>39590.0</v>
      </c>
      <c r="Q264" s="2">
        <v>4.113360075E9</v>
      </c>
      <c r="R264" s="2">
        <v>2.05668004E8</v>
      </c>
    </row>
    <row r="265" ht="17.25" customHeight="1">
      <c r="A265" s="2" t="s">
        <v>26</v>
      </c>
      <c r="B265" s="2" t="s">
        <v>72</v>
      </c>
      <c r="C265" s="2">
        <v>350520.0</v>
      </c>
      <c r="D265" s="2" t="s">
        <v>20</v>
      </c>
      <c r="E265" s="2">
        <v>5340.0</v>
      </c>
      <c r="F265" s="2">
        <v>5400.0</v>
      </c>
      <c r="G265" s="2">
        <v>5220.0</v>
      </c>
      <c r="H265" s="2">
        <v>0.554859</v>
      </c>
      <c r="I265" s="2">
        <v>0.374962</v>
      </c>
      <c r="J265" s="2" t="s">
        <v>21</v>
      </c>
      <c r="K265" s="2">
        <v>0.265503</v>
      </c>
      <c r="L265" s="2">
        <v>0.004167938</v>
      </c>
      <c r="M265" s="2">
        <v>102445.1486</v>
      </c>
      <c r="N265" s="2">
        <v>11.111111</v>
      </c>
      <c r="O265" s="2">
        <v>668970.0</v>
      </c>
      <c r="P265" s="2">
        <v>37165.0</v>
      </c>
      <c r="Q265" s="2">
        <v>3.55968032E9</v>
      </c>
      <c r="R265" s="2">
        <v>1.97760018E8</v>
      </c>
    </row>
    <row r="266" ht="17.25" customHeight="1">
      <c r="A266" s="2" t="s">
        <v>27</v>
      </c>
      <c r="B266" s="2" t="s">
        <v>72</v>
      </c>
      <c r="C266" s="2">
        <v>350520.0</v>
      </c>
      <c r="D266" s="2" t="s">
        <v>20</v>
      </c>
      <c r="E266" s="2">
        <v>5440.0</v>
      </c>
      <c r="F266" s="2">
        <v>5440.0</v>
      </c>
      <c r="G266" s="2">
        <v>5340.0</v>
      </c>
      <c r="H266" s="2">
        <v>0.302531</v>
      </c>
      <c r="I266" s="2">
        <v>0.093643</v>
      </c>
      <c r="J266" s="2" t="s">
        <v>21</v>
      </c>
      <c r="K266" s="2">
        <v>-0.043429</v>
      </c>
      <c r="L266" s="2">
        <v>0.00204805</v>
      </c>
      <c r="M266" s="2">
        <v>88775.9832</v>
      </c>
      <c r="N266" s="2">
        <v>23.809524</v>
      </c>
      <c r="O266" s="2">
        <v>616764.0</v>
      </c>
      <c r="P266" s="2">
        <v>29370.0</v>
      </c>
      <c r="Q266" s="2">
        <v>3.32461688E9</v>
      </c>
      <c r="R266" s="2">
        <v>1.5831509E8</v>
      </c>
    </row>
    <row r="267" ht="17.25" customHeight="1">
      <c r="A267" s="2" t="s">
        <v>28</v>
      </c>
      <c r="B267" s="2" t="s">
        <v>72</v>
      </c>
      <c r="C267" s="2">
        <v>350520.0</v>
      </c>
      <c r="D267" s="2" t="s">
        <v>20</v>
      </c>
      <c r="E267" s="2">
        <v>6020.0</v>
      </c>
      <c r="F267" s="2">
        <v>6090.0</v>
      </c>
      <c r="G267" s="2">
        <v>5480.0</v>
      </c>
      <c r="H267" s="2">
        <v>0.884713</v>
      </c>
      <c r="I267" s="2">
        <v>0.559281</v>
      </c>
      <c r="J267" s="2" t="s">
        <v>21</v>
      </c>
      <c r="K267" s="2">
        <v>-0.0975</v>
      </c>
      <c r="L267" s="2">
        <v>0.002252391</v>
      </c>
      <c r="M267" s="2">
        <v>108782.4495</v>
      </c>
      <c r="N267" s="2">
        <v>19.047619</v>
      </c>
      <c r="O267" s="2">
        <v>1278101.0</v>
      </c>
      <c r="P267" s="2">
        <v>60862.0</v>
      </c>
      <c r="Q267" s="2">
        <v>7.48746946E9</v>
      </c>
      <c r="R267" s="2">
        <v>3.56546165E8</v>
      </c>
    </row>
    <row r="268" ht="17.25" customHeight="1">
      <c r="A268" s="2" t="s">
        <v>29</v>
      </c>
      <c r="B268" s="2" t="s">
        <v>72</v>
      </c>
      <c r="C268" s="2">
        <v>350520.0</v>
      </c>
      <c r="D268" s="2" t="s">
        <v>20</v>
      </c>
      <c r="E268" s="2">
        <v>5780.0</v>
      </c>
      <c r="F268" s="2">
        <v>6030.0</v>
      </c>
      <c r="G268" s="2">
        <v>5600.0</v>
      </c>
      <c r="H268" s="2">
        <v>0.874562</v>
      </c>
      <c r="I268" s="2">
        <v>-0.60969</v>
      </c>
      <c r="J268" s="2" t="s">
        <v>21</v>
      </c>
      <c r="K268" s="2">
        <v>0.212218</v>
      </c>
      <c r="L268" s="2">
        <v>0.004409363</v>
      </c>
      <c r="M268" s="2">
        <v>53921.8555</v>
      </c>
      <c r="N268" s="2">
        <v>9.52381</v>
      </c>
      <c r="O268" s="2">
        <v>708225.0</v>
      </c>
      <c r="P268" s="2">
        <v>33725.0</v>
      </c>
      <c r="Q268" s="2">
        <v>4.0736459E9</v>
      </c>
      <c r="R268" s="2">
        <v>1.93983138E8</v>
      </c>
    </row>
    <row r="269" ht="17.25" customHeight="1">
      <c r="A269" s="2" t="s">
        <v>24</v>
      </c>
      <c r="B269" s="2" t="s">
        <v>73</v>
      </c>
      <c r="C269" s="2">
        <v>404990.0</v>
      </c>
      <c r="D269" s="2" t="s">
        <v>20</v>
      </c>
      <c r="E269" s="2">
        <v>5000.0</v>
      </c>
      <c r="F269" s="2">
        <v>5040.0</v>
      </c>
      <c r="G269" s="2">
        <v>4915.0</v>
      </c>
      <c r="H269" s="2">
        <v>0.70758</v>
      </c>
      <c r="I269" s="2">
        <v>3.992148</v>
      </c>
      <c r="J269" s="2" t="s">
        <v>21</v>
      </c>
      <c r="K269" s="2">
        <v>-0.49642</v>
      </c>
      <c r="L269" s="2">
        <v>2.39933E-4</v>
      </c>
      <c r="M269" s="2">
        <v>1440975.5332</v>
      </c>
      <c r="N269" s="2">
        <v>13.333333</v>
      </c>
      <c r="O269" s="2">
        <v>1.1042843E7</v>
      </c>
      <c r="P269" s="2">
        <v>736190.0</v>
      </c>
      <c r="Q269" s="2">
        <v>5.464123429E10</v>
      </c>
      <c r="R269" s="2">
        <v>3.642748953E9</v>
      </c>
    </row>
    <row r="270" ht="17.25" customHeight="1">
      <c r="A270" s="2" t="s">
        <v>25</v>
      </c>
      <c r="B270" s="2" t="s">
        <v>73</v>
      </c>
      <c r="C270" s="2">
        <v>404990.0</v>
      </c>
      <c r="D270" s="2" t="s">
        <v>20</v>
      </c>
      <c r="E270" s="2">
        <v>4740.0</v>
      </c>
      <c r="F270" s="2">
        <v>4985.0</v>
      </c>
      <c r="G270" s="2">
        <v>4705.0</v>
      </c>
      <c r="H270" s="2">
        <v>0.572365</v>
      </c>
      <c r="I270" s="2">
        <v>1.419937</v>
      </c>
      <c r="J270" s="2" t="s">
        <v>21</v>
      </c>
      <c r="K270" s="2">
        <v>0.173674</v>
      </c>
      <c r="L270" s="2">
        <v>7.23509E-4</v>
      </c>
      <c r="M270" s="2">
        <v>436431.9759</v>
      </c>
      <c r="N270" s="2">
        <v>10.0</v>
      </c>
      <c r="O270" s="2">
        <v>2972288.0</v>
      </c>
      <c r="P270" s="2">
        <v>148614.0</v>
      </c>
      <c r="Q270" s="2">
        <v>1.4456015185E10</v>
      </c>
      <c r="R270" s="2">
        <v>7.22800759E8</v>
      </c>
    </row>
    <row r="271" ht="17.25" customHeight="1">
      <c r="A271" s="2" t="s">
        <v>26</v>
      </c>
      <c r="B271" s="2" t="s">
        <v>73</v>
      </c>
      <c r="C271" s="2">
        <v>404990.0</v>
      </c>
      <c r="D271" s="2" t="s">
        <v>20</v>
      </c>
      <c r="E271" s="2">
        <v>4955.0</v>
      </c>
      <c r="F271" s="2">
        <v>4990.0</v>
      </c>
      <c r="G271" s="2">
        <v>4800.0</v>
      </c>
      <c r="H271" s="2">
        <v>0.539163</v>
      </c>
      <c r="I271" s="2">
        <v>-0.372697</v>
      </c>
      <c r="J271" s="2" t="s">
        <v>21</v>
      </c>
      <c r="K271" s="2">
        <v>0.146466</v>
      </c>
      <c r="L271" s="2">
        <v>0.001215855</v>
      </c>
      <c r="M271" s="2">
        <v>460753.8928</v>
      </c>
      <c r="N271" s="2">
        <v>0.0</v>
      </c>
      <c r="O271" s="2">
        <v>1891489.0</v>
      </c>
      <c r="P271" s="2">
        <v>105083.0</v>
      </c>
      <c r="Q271" s="2">
        <v>9.293775515E9</v>
      </c>
      <c r="R271" s="2">
        <v>5.16320862E8</v>
      </c>
    </row>
    <row r="272" ht="17.25" customHeight="1">
      <c r="A272" s="2" t="s">
        <v>27</v>
      </c>
      <c r="B272" s="2" t="s">
        <v>73</v>
      </c>
      <c r="C272" s="2">
        <v>404990.0</v>
      </c>
      <c r="D272" s="2" t="s">
        <v>20</v>
      </c>
      <c r="E272" s="2">
        <v>5120.0</v>
      </c>
      <c r="F272" s="2">
        <v>5120.0</v>
      </c>
      <c r="G272" s="2">
        <v>4945.0</v>
      </c>
      <c r="H272" s="2">
        <v>0.505626</v>
      </c>
      <c r="I272" s="2">
        <v>8.78088</v>
      </c>
      <c r="J272" s="2" t="s">
        <v>21</v>
      </c>
      <c r="K272" s="2">
        <v>-0.014033</v>
      </c>
      <c r="L272" s="2">
        <v>4.06473E-4</v>
      </c>
      <c r="M272" s="2">
        <v>507221.1797</v>
      </c>
      <c r="N272" s="2">
        <v>19.047619</v>
      </c>
      <c r="O272" s="2">
        <v>3105338.0</v>
      </c>
      <c r="P272" s="2">
        <v>147873.0</v>
      </c>
      <c r="Q272" s="2">
        <v>1.5518002425E10</v>
      </c>
      <c r="R272" s="2">
        <v>7.38952496E8</v>
      </c>
    </row>
    <row r="273" ht="17.25" customHeight="1">
      <c r="A273" s="2" t="s">
        <v>28</v>
      </c>
      <c r="B273" s="2" t="s">
        <v>73</v>
      </c>
      <c r="C273" s="2">
        <v>404990.0</v>
      </c>
      <c r="D273" s="2" t="s">
        <v>20</v>
      </c>
      <c r="E273" s="2">
        <v>5740.0</v>
      </c>
      <c r="F273" s="2">
        <v>5740.0</v>
      </c>
      <c r="G273" s="2">
        <v>5160.0</v>
      </c>
      <c r="H273" s="2">
        <v>0.801771</v>
      </c>
      <c r="I273" s="2">
        <v>-0.328983</v>
      </c>
      <c r="J273" s="2" t="s">
        <v>21</v>
      </c>
      <c r="K273" s="2">
        <v>-0.190104</v>
      </c>
      <c r="L273" s="2">
        <v>7.21436E-4</v>
      </c>
      <c r="M273" s="2">
        <v>434781.3877</v>
      </c>
      <c r="N273" s="2">
        <v>9.52381</v>
      </c>
      <c r="O273" s="2">
        <v>4738761.0</v>
      </c>
      <c r="P273" s="2">
        <v>225655.0</v>
      </c>
      <c r="Q273" s="2">
        <v>2.563709016E10</v>
      </c>
      <c r="R273" s="2">
        <v>1.220813817E9</v>
      </c>
    </row>
    <row r="274" ht="17.25" customHeight="1">
      <c r="A274" s="2" t="s">
        <v>29</v>
      </c>
      <c r="B274" s="2" t="s">
        <v>73</v>
      </c>
      <c r="C274" s="2">
        <v>404990.0</v>
      </c>
      <c r="D274" s="2" t="s">
        <v>20</v>
      </c>
      <c r="E274" s="2">
        <v>5680.0</v>
      </c>
      <c r="F274" s="2">
        <v>5730.0</v>
      </c>
      <c r="G274" s="2">
        <v>5270.0</v>
      </c>
      <c r="H274" s="2">
        <v>1.325797</v>
      </c>
      <c r="I274" s="2">
        <v>2.762451</v>
      </c>
      <c r="J274" s="2" t="s">
        <v>21</v>
      </c>
      <c r="K274" s="2">
        <v>0.729212</v>
      </c>
      <c r="L274" s="2">
        <v>0.001362147</v>
      </c>
      <c r="M274" s="2">
        <v>220079.8949</v>
      </c>
      <c r="N274" s="2">
        <v>9.52381</v>
      </c>
      <c r="O274" s="2">
        <v>2261637.0</v>
      </c>
      <c r="P274" s="2">
        <v>107697.0</v>
      </c>
      <c r="Q274" s="2">
        <v>1.241575857E10</v>
      </c>
      <c r="R274" s="2">
        <v>5.91226599E8</v>
      </c>
    </row>
    <row r="275" ht="17.25" customHeight="1">
      <c r="A275" s="2" t="s">
        <v>30</v>
      </c>
      <c r="B275" s="2" t="s">
        <v>74</v>
      </c>
      <c r="C275" s="2">
        <v>357120.0</v>
      </c>
      <c r="D275" s="2" t="s">
        <v>20</v>
      </c>
      <c r="E275" s="2">
        <v>4735.0</v>
      </c>
      <c r="F275" s="2">
        <v>4735.0</v>
      </c>
      <c r="G275" s="2">
        <v>4735.0</v>
      </c>
      <c r="H275" s="2" t="s">
        <v>21</v>
      </c>
      <c r="I275" s="2">
        <v>0.0</v>
      </c>
      <c r="J275" s="2" t="s">
        <v>21</v>
      </c>
      <c r="K275" s="2">
        <v>0.0</v>
      </c>
      <c r="L275" s="2">
        <v>9.9434E-5</v>
      </c>
      <c r="M275" s="2">
        <v>2127620.6769</v>
      </c>
      <c r="N275" s="2">
        <v>0.0</v>
      </c>
      <c r="O275" s="2">
        <v>2881153.0</v>
      </c>
      <c r="P275" s="2">
        <v>2881153.0</v>
      </c>
      <c r="Q275" s="2">
        <v>1.361880013E10</v>
      </c>
      <c r="R275" s="2">
        <v>1.361880013E10</v>
      </c>
    </row>
    <row r="276" ht="17.25" customHeight="1">
      <c r="A276" s="2" t="s">
        <v>32</v>
      </c>
      <c r="B276" s="2" t="s">
        <v>74</v>
      </c>
      <c r="C276" s="2">
        <v>357120.0</v>
      </c>
      <c r="D276" s="2" t="s">
        <v>20</v>
      </c>
      <c r="E276" s="2">
        <v>4735.0</v>
      </c>
      <c r="F276" s="2">
        <v>4780.0</v>
      </c>
      <c r="G276" s="2">
        <v>4690.0</v>
      </c>
      <c r="H276" s="2">
        <v>0.456058</v>
      </c>
      <c r="I276" s="2">
        <v>5.522564</v>
      </c>
      <c r="J276" s="2" t="s">
        <v>21</v>
      </c>
      <c r="K276" s="2">
        <v>-0.023478</v>
      </c>
      <c r="L276" s="2">
        <v>2.69496E-4</v>
      </c>
      <c r="M276" s="2">
        <v>690083.2103</v>
      </c>
      <c r="N276" s="2">
        <v>23.809524</v>
      </c>
      <c r="O276" s="2">
        <v>4062397.0</v>
      </c>
      <c r="P276" s="2">
        <v>193447.0</v>
      </c>
      <c r="Q276" s="2">
        <v>1.9175526845E10</v>
      </c>
      <c r="R276" s="2">
        <v>9.13120326E8</v>
      </c>
    </row>
    <row r="277" ht="17.25" customHeight="1">
      <c r="A277" s="2" t="s">
        <v>33</v>
      </c>
      <c r="B277" s="2" t="s">
        <v>74</v>
      </c>
      <c r="C277" s="2">
        <v>357120.0</v>
      </c>
      <c r="D277" s="2" t="s">
        <v>20</v>
      </c>
      <c r="E277" s="2">
        <v>4950.0</v>
      </c>
      <c r="F277" s="2">
        <v>4950.0</v>
      </c>
      <c r="G277" s="2">
        <v>4765.0</v>
      </c>
      <c r="H277" s="2">
        <v>0.333043</v>
      </c>
      <c r="I277" s="2">
        <v>1.170796</v>
      </c>
      <c r="J277" s="2" t="s">
        <v>21</v>
      </c>
      <c r="K277" s="2">
        <v>0.097112</v>
      </c>
      <c r="L277" s="2">
        <v>4.19859E-4</v>
      </c>
      <c r="M277" s="2">
        <v>908483.3315</v>
      </c>
      <c r="N277" s="2">
        <v>5.263158</v>
      </c>
      <c r="O277" s="2">
        <v>2964309.0</v>
      </c>
      <c r="P277" s="2">
        <v>156016.0</v>
      </c>
      <c r="Q277" s="2">
        <v>1.4474782915E10</v>
      </c>
      <c r="R277" s="2">
        <v>7.6183068E8</v>
      </c>
    </row>
    <row r="278" ht="17.25" customHeight="1">
      <c r="A278" s="2" t="s">
        <v>34</v>
      </c>
      <c r="B278" s="2" t="s">
        <v>74</v>
      </c>
      <c r="C278" s="2">
        <v>357120.0</v>
      </c>
      <c r="D278" s="2" t="s">
        <v>20</v>
      </c>
      <c r="E278" s="2">
        <v>4785.0</v>
      </c>
      <c r="F278" s="2">
        <v>4945.0</v>
      </c>
      <c r="G278" s="2">
        <v>4785.0</v>
      </c>
      <c r="H278" s="2">
        <v>0.400855</v>
      </c>
      <c r="I278" s="2">
        <v>4.494736</v>
      </c>
      <c r="J278" s="2" t="s">
        <v>21</v>
      </c>
      <c r="K278" s="2">
        <v>0.084648</v>
      </c>
      <c r="L278" s="2">
        <v>4.03056E-4</v>
      </c>
      <c r="M278" s="2">
        <v>1142414.6872</v>
      </c>
      <c r="N278" s="2">
        <v>4.761905</v>
      </c>
      <c r="O278" s="2">
        <v>3511602.0</v>
      </c>
      <c r="P278" s="2">
        <v>167219.0</v>
      </c>
      <c r="Q278" s="2">
        <v>1.7170045435E10</v>
      </c>
      <c r="R278" s="2">
        <v>8.17621211E8</v>
      </c>
    </row>
    <row r="279" ht="17.25" customHeight="1">
      <c r="A279" s="2" t="s">
        <v>35</v>
      </c>
      <c r="B279" s="2" t="s">
        <v>74</v>
      </c>
      <c r="C279" s="2">
        <v>357120.0</v>
      </c>
      <c r="D279" s="2" t="s">
        <v>20</v>
      </c>
      <c r="E279" s="2">
        <v>4805.0</v>
      </c>
      <c r="F279" s="2">
        <v>4895.0</v>
      </c>
      <c r="G279" s="2">
        <v>4770.0</v>
      </c>
      <c r="H279" s="2">
        <v>0.570228</v>
      </c>
      <c r="I279" s="2">
        <v>13.793193</v>
      </c>
      <c r="J279" s="2" t="s">
        <v>21</v>
      </c>
      <c r="K279" s="2">
        <v>0.076296</v>
      </c>
      <c r="L279" s="2">
        <v>4.23602E-4</v>
      </c>
      <c r="M279" s="2">
        <v>523613.7389</v>
      </c>
      <c r="N279" s="2">
        <v>23.809524</v>
      </c>
      <c r="O279" s="2">
        <v>3464899.0</v>
      </c>
      <c r="P279" s="2">
        <v>164995.0</v>
      </c>
      <c r="Q279" s="2">
        <v>1.66869385E10</v>
      </c>
      <c r="R279" s="2">
        <v>7.94616119E8</v>
      </c>
    </row>
    <row r="280" ht="17.25" customHeight="1">
      <c r="A280" s="2" t="s">
        <v>36</v>
      </c>
      <c r="B280" s="2" t="s">
        <v>74</v>
      </c>
      <c r="C280" s="2">
        <v>357120.0</v>
      </c>
      <c r="D280" s="2" t="s">
        <v>20</v>
      </c>
      <c r="E280" s="2">
        <v>4750.0</v>
      </c>
      <c r="F280" s="2">
        <v>4805.0</v>
      </c>
      <c r="G280" s="2">
        <v>4715.0</v>
      </c>
      <c r="H280" s="2">
        <v>0.419889</v>
      </c>
      <c r="I280" s="2">
        <v>3.112811</v>
      </c>
      <c r="J280" s="2" t="s">
        <v>21</v>
      </c>
      <c r="K280" s="2">
        <v>0.083455</v>
      </c>
      <c r="L280" s="2">
        <v>4.9753E-4</v>
      </c>
      <c r="M280" s="2">
        <v>616840.4134</v>
      </c>
      <c r="N280" s="2">
        <v>20.0</v>
      </c>
      <c r="O280" s="2">
        <v>2968657.0</v>
      </c>
      <c r="P280" s="2">
        <v>148433.0</v>
      </c>
      <c r="Q280" s="2">
        <v>1.4184134235E10</v>
      </c>
      <c r="R280" s="2">
        <v>7.09206712E8</v>
      </c>
    </row>
    <row r="281" ht="17.25" customHeight="1">
      <c r="A281" s="2" t="s">
        <v>37</v>
      </c>
      <c r="B281" s="2" t="s">
        <v>74</v>
      </c>
      <c r="C281" s="2">
        <v>357120.0</v>
      </c>
      <c r="D281" s="2" t="s">
        <v>20</v>
      </c>
      <c r="E281" s="2">
        <v>4800.0</v>
      </c>
      <c r="F281" s="2">
        <v>4800.0</v>
      </c>
      <c r="G281" s="2">
        <v>4745.0</v>
      </c>
      <c r="H281" s="2">
        <v>0.233904</v>
      </c>
      <c r="I281" s="2">
        <v>0.07137</v>
      </c>
      <c r="J281" s="2" t="s">
        <v>21</v>
      </c>
      <c r="K281" s="2">
        <v>0.052433</v>
      </c>
      <c r="L281" s="2">
        <v>4.95999E-4</v>
      </c>
      <c r="M281" s="2">
        <v>450796.4519</v>
      </c>
      <c r="N281" s="2">
        <v>16.666667</v>
      </c>
      <c r="O281" s="2">
        <v>1578619.0</v>
      </c>
      <c r="P281" s="2">
        <v>87701.0</v>
      </c>
      <c r="Q281" s="2">
        <v>7.542276135E9</v>
      </c>
      <c r="R281" s="2">
        <v>4.19015341E8</v>
      </c>
    </row>
    <row r="282" ht="17.25" customHeight="1">
      <c r="A282" s="2" t="s">
        <v>38</v>
      </c>
      <c r="B282" s="2" t="s">
        <v>74</v>
      </c>
      <c r="C282" s="2">
        <v>357120.0</v>
      </c>
      <c r="D282" s="2" t="s">
        <v>20</v>
      </c>
      <c r="E282" s="2">
        <v>5090.0</v>
      </c>
      <c r="F282" s="2">
        <v>5090.0</v>
      </c>
      <c r="G282" s="2">
        <v>4760.0</v>
      </c>
      <c r="H282" s="2">
        <v>0.559793</v>
      </c>
      <c r="I282" s="2">
        <v>0.367606</v>
      </c>
      <c r="J282" s="2" t="s">
        <v>21</v>
      </c>
      <c r="K282" s="2">
        <v>0.026113</v>
      </c>
      <c r="L282" s="2">
        <v>4.97847E-4</v>
      </c>
      <c r="M282" s="2">
        <v>299886.5335</v>
      </c>
      <c r="N282" s="2">
        <v>31.818182</v>
      </c>
      <c r="O282" s="2">
        <v>3752512.0</v>
      </c>
      <c r="P282" s="2">
        <v>170569.0</v>
      </c>
      <c r="Q282" s="2">
        <v>1.8513495945E10</v>
      </c>
      <c r="R282" s="2">
        <v>8.41522543E8</v>
      </c>
    </row>
    <row r="283" ht="17.25" customHeight="1">
      <c r="A283" s="2" t="s">
        <v>39</v>
      </c>
      <c r="B283" s="2" t="s">
        <v>74</v>
      </c>
      <c r="C283" s="2">
        <v>357120.0</v>
      </c>
      <c r="D283" s="2" t="s">
        <v>20</v>
      </c>
      <c r="E283" s="2">
        <v>5740.0</v>
      </c>
      <c r="F283" s="2">
        <v>5740.0</v>
      </c>
      <c r="G283" s="2">
        <v>5150.0</v>
      </c>
      <c r="H283" s="2">
        <v>0.733113</v>
      </c>
      <c r="I283" s="2">
        <v>-0.249404</v>
      </c>
      <c r="J283" s="2" t="s">
        <v>21</v>
      </c>
      <c r="K283" s="2">
        <v>0.063533</v>
      </c>
      <c r="L283" s="2">
        <v>7.04189E-4</v>
      </c>
      <c r="M283" s="2">
        <v>222634.9542</v>
      </c>
      <c r="N283" s="2">
        <v>18.181818</v>
      </c>
      <c r="O283" s="2">
        <v>4052752.0</v>
      </c>
      <c r="P283" s="2">
        <v>184216.0</v>
      </c>
      <c r="Q283" s="2">
        <v>2.188037429E10</v>
      </c>
      <c r="R283" s="2">
        <v>9.94562468E8</v>
      </c>
    </row>
    <row r="284" ht="17.25" customHeight="1">
      <c r="A284" s="2" t="s">
        <v>40</v>
      </c>
      <c r="B284" s="2" t="s">
        <v>74</v>
      </c>
      <c r="C284" s="2">
        <v>357120.0</v>
      </c>
      <c r="D284" s="2" t="s">
        <v>20</v>
      </c>
      <c r="E284" s="2">
        <v>5890.0</v>
      </c>
      <c r="F284" s="2">
        <v>6210.0</v>
      </c>
      <c r="G284" s="2">
        <v>5800.0</v>
      </c>
      <c r="H284" s="2">
        <v>1.155686</v>
      </c>
      <c r="I284" s="2">
        <v>0.621441</v>
      </c>
      <c r="J284" s="2" t="s">
        <v>21</v>
      </c>
      <c r="K284" s="2">
        <v>0.771175</v>
      </c>
      <c r="L284" s="2">
        <v>5.9322E-4</v>
      </c>
      <c r="M284" s="2">
        <v>523200.5942</v>
      </c>
      <c r="N284" s="2">
        <v>10.526316</v>
      </c>
      <c r="O284" s="2">
        <v>4419080.0</v>
      </c>
      <c r="P284" s="2">
        <v>232583.0</v>
      </c>
      <c r="Q284" s="2">
        <v>2.654413037E10</v>
      </c>
      <c r="R284" s="2">
        <v>1.397059493E9</v>
      </c>
    </row>
    <row r="285" ht="17.25" customHeight="1">
      <c r="A285" s="2" t="s">
        <v>41</v>
      </c>
      <c r="B285" s="2" t="s">
        <v>74</v>
      </c>
      <c r="C285" s="2">
        <v>357120.0</v>
      </c>
      <c r="D285" s="2" t="s">
        <v>20</v>
      </c>
      <c r="E285" s="2">
        <v>6060.0</v>
      </c>
      <c r="F285" s="2">
        <v>6250.0</v>
      </c>
      <c r="G285" s="2">
        <v>5940.0</v>
      </c>
      <c r="H285" s="2">
        <v>1.220956</v>
      </c>
      <c r="I285" s="2">
        <v>0.718547</v>
      </c>
      <c r="J285" s="2" t="s">
        <v>21</v>
      </c>
      <c r="K285" s="2">
        <v>-0.5378</v>
      </c>
      <c r="L285" s="2">
        <v>9.54278E-4</v>
      </c>
      <c r="M285" s="2">
        <v>204741.4916</v>
      </c>
      <c r="N285" s="2">
        <v>9.090909</v>
      </c>
      <c r="O285" s="2">
        <v>3418839.0</v>
      </c>
      <c r="P285" s="2">
        <v>155402.0</v>
      </c>
      <c r="Q285" s="2">
        <v>2.081198028E10</v>
      </c>
      <c r="R285" s="2">
        <v>9.45999104E8</v>
      </c>
    </row>
    <row r="286" ht="17.25" customHeight="1">
      <c r="A286" s="2" t="s">
        <v>42</v>
      </c>
      <c r="B286" s="2" t="s">
        <v>74</v>
      </c>
      <c r="C286" s="2">
        <v>357120.0</v>
      </c>
      <c r="D286" s="2" t="s">
        <v>20</v>
      </c>
      <c r="E286" s="2">
        <v>5960.0</v>
      </c>
      <c r="F286" s="2">
        <v>6200.0</v>
      </c>
      <c r="G286" s="2">
        <v>5960.0</v>
      </c>
      <c r="H286" s="2">
        <v>0.440377</v>
      </c>
      <c r="I286" s="2">
        <v>-0.323991</v>
      </c>
      <c r="J286" s="2" t="s">
        <v>21</v>
      </c>
      <c r="K286" s="2">
        <v>0.077432</v>
      </c>
      <c r="L286" s="2">
        <v>6.58037E-4</v>
      </c>
      <c r="M286" s="2">
        <v>170442.9492</v>
      </c>
      <c r="N286" s="2">
        <v>27.272727</v>
      </c>
      <c r="O286" s="2">
        <v>1887090.0</v>
      </c>
      <c r="P286" s="2">
        <v>85777.0</v>
      </c>
      <c r="Q286" s="2">
        <v>1.151571591E10</v>
      </c>
      <c r="R286" s="2">
        <v>5.23441632E8</v>
      </c>
    </row>
    <row r="287" ht="17.25" customHeight="1">
      <c r="A287" s="2" t="s">
        <v>43</v>
      </c>
      <c r="B287" s="2" t="s">
        <v>74</v>
      </c>
      <c r="C287" s="2">
        <v>357120.0</v>
      </c>
      <c r="D287" s="2" t="s">
        <v>20</v>
      </c>
      <c r="E287" s="2">
        <v>6070.0</v>
      </c>
      <c r="F287" s="2">
        <v>6070.0</v>
      </c>
      <c r="G287" s="2">
        <v>5920.0</v>
      </c>
      <c r="H287" s="2">
        <v>0.743108</v>
      </c>
      <c r="I287" s="2">
        <v>0.515218</v>
      </c>
      <c r="J287" s="2" t="s">
        <v>21</v>
      </c>
      <c r="K287" s="2">
        <v>0.443934</v>
      </c>
      <c r="L287" s="2">
        <v>8.49541E-4</v>
      </c>
      <c r="M287" s="2">
        <v>252723.543</v>
      </c>
      <c r="N287" s="2">
        <v>9.52381</v>
      </c>
      <c r="O287" s="2">
        <v>2650176.0</v>
      </c>
      <c r="P287" s="2">
        <v>126199.0</v>
      </c>
      <c r="Q287" s="2">
        <v>1.591815909E10</v>
      </c>
      <c r="R287" s="2">
        <v>7.58007576E8</v>
      </c>
    </row>
    <row r="288" ht="17.25" customHeight="1">
      <c r="A288" s="2" t="s">
        <v>18</v>
      </c>
      <c r="B288" s="2" t="s">
        <v>74</v>
      </c>
      <c r="C288" s="2">
        <v>357120.0</v>
      </c>
      <c r="D288" s="2" t="s">
        <v>20</v>
      </c>
      <c r="E288" s="2">
        <v>6350.0</v>
      </c>
      <c r="F288" s="2">
        <v>6400.0</v>
      </c>
      <c r="G288" s="2">
        <v>6070.0</v>
      </c>
      <c r="H288" s="2">
        <v>0.650334</v>
      </c>
      <c r="I288" s="2">
        <v>0.453316</v>
      </c>
      <c r="J288" s="2" t="s">
        <v>21</v>
      </c>
      <c r="K288" s="2">
        <v>0.335421</v>
      </c>
      <c r="L288" s="2">
        <v>8.84814E-4</v>
      </c>
      <c r="M288" s="2">
        <v>221197.5116</v>
      </c>
      <c r="N288" s="2">
        <v>15.789474</v>
      </c>
      <c r="O288" s="2">
        <v>2281675.0</v>
      </c>
      <c r="P288" s="2">
        <v>120088.0</v>
      </c>
      <c r="Q288" s="2">
        <v>1.424354648E10</v>
      </c>
      <c r="R288" s="2">
        <v>7.49660341E8</v>
      </c>
    </row>
    <row r="289" ht="17.25" customHeight="1">
      <c r="A289" s="2" t="s">
        <v>22</v>
      </c>
      <c r="B289" s="2" t="s">
        <v>74</v>
      </c>
      <c r="C289" s="2">
        <v>357120.0</v>
      </c>
      <c r="D289" s="2" t="s">
        <v>20</v>
      </c>
      <c r="E289" s="2">
        <v>6830.0</v>
      </c>
      <c r="F289" s="2">
        <v>6830.0</v>
      </c>
      <c r="G289" s="2">
        <v>6240.0</v>
      </c>
      <c r="H289" s="2">
        <v>0.716557</v>
      </c>
      <c r="I289" s="2">
        <v>-0.840808</v>
      </c>
      <c r="J289" s="2" t="s">
        <v>21</v>
      </c>
      <c r="K289" s="2">
        <v>0.249834</v>
      </c>
      <c r="L289" s="2">
        <v>8.90276E-4</v>
      </c>
      <c r="M289" s="2">
        <v>194273.7524</v>
      </c>
      <c r="N289" s="2">
        <v>10.526316</v>
      </c>
      <c r="O289" s="2">
        <v>2321529.0</v>
      </c>
      <c r="P289" s="2">
        <v>122186.0</v>
      </c>
      <c r="Q289" s="2">
        <v>1.510263212E10</v>
      </c>
      <c r="R289" s="2">
        <v>7.94875375E8</v>
      </c>
    </row>
    <row r="290" ht="17.25" customHeight="1">
      <c r="A290" s="2" t="s">
        <v>23</v>
      </c>
      <c r="B290" s="2" t="s">
        <v>74</v>
      </c>
      <c r="C290" s="2">
        <v>357120.0</v>
      </c>
      <c r="D290" s="2" t="s">
        <v>20</v>
      </c>
      <c r="E290" s="2">
        <v>6320.0</v>
      </c>
      <c r="F290" s="2">
        <v>6990.0</v>
      </c>
      <c r="G290" s="2">
        <v>6320.0</v>
      </c>
      <c r="H290" s="2">
        <v>1.401455</v>
      </c>
      <c r="I290" s="2">
        <v>1.481728</v>
      </c>
      <c r="J290" s="2" t="s">
        <v>21</v>
      </c>
      <c r="K290" s="2">
        <v>0.451729</v>
      </c>
      <c r="L290" s="2">
        <v>7.7379E-4</v>
      </c>
      <c r="M290" s="2">
        <v>224445.0547</v>
      </c>
      <c r="N290" s="2">
        <v>13.636364</v>
      </c>
      <c r="O290" s="2">
        <v>5332310.0</v>
      </c>
      <c r="P290" s="2">
        <v>242378.0</v>
      </c>
      <c r="Q290" s="2">
        <v>3.600791086E10</v>
      </c>
      <c r="R290" s="2">
        <v>1.636723221E9</v>
      </c>
    </row>
    <row r="291" ht="17.25" customHeight="1">
      <c r="A291" s="2" t="s">
        <v>24</v>
      </c>
      <c r="B291" s="2" t="s">
        <v>74</v>
      </c>
      <c r="C291" s="2">
        <v>357120.0</v>
      </c>
      <c r="D291" s="2" t="s">
        <v>20</v>
      </c>
      <c r="E291" s="2">
        <v>6490.0</v>
      </c>
      <c r="F291" s="2">
        <v>6520.0</v>
      </c>
      <c r="G291" s="2">
        <v>6270.0</v>
      </c>
      <c r="H291" s="2">
        <v>0.79496</v>
      </c>
      <c r="I291" s="2">
        <v>-0.60271</v>
      </c>
      <c r="J291" s="2" t="s">
        <v>21</v>
      </c>
      <c r="K291" s="2">
        <v>-0.190328</v>
      </c>
      <c r="L291" s="2">
        <v>0.001206369</v>
      </c>
      <c r="M291" s="2">
        <v>284970.9322</v>
      </c>
      <c r="N291" s="2">
        <v>4.545455</v>
      </c>
      <c r="O291" s="2">
        <v>2116191.0</v>
      </c>
      <c r="P291" s="2">
        <v>96191.0</v>
      </c>
      <c r="Q291" s="2">
        <v>1.346651523E10</v>
      </c>
      <c r="R291" s="2">
        <v>6.12114329E8</v>
      </c>
    </row>
    <row r="292" ht="17.25" customHeight="1">
      <c r="A292" s="2" t="s">
        <v>25</v>
      </c>
      <c r="B292" s="2" t="s">
        <v>74</v>
      </c>
      <c r="C292" s="2">
        <v>357120.0</v>
      </c>
      <c r="D292" s="2" t="s">
        <v>20</v>
      </c>
      <c r="E292" s="2">
        <v>6230.0</v>
      </c>
      <c r="F292" s="2">
        <v>6620.0</v>
      </c>
      <c r="G292" s="2">
        <v>6230.0</v>
      </c>
      <c r="H292" s="2">
        <v>0.576334</v>
      </c>
      <c r="I292" s="2">
        <v>-0.48357</v>
      </c>
      <c r="J292" s="2" t="s">
        <v>21</v>
      </c>
      <c r="K292" s="2">
        <v>0.106016</v>
      </c>
      <c r="L292" s="2">
        <v>9.26929E-4</v>
      </c>
      <c r="M292" s="2">
        <v>241769.609</v>
      </c>
      <c r="N292" s="2">
        <v>5.0</v>
      </c>
      <c r="O292" s="2">
        <v>1661745.0</v>
      </c>
      <c r="P292" s="2">
        <v>83087.0</v>
      </c>
      <c r="Q292" s="2">
        <v>1.071032299E10</v>
      </c>
      <c r="R292" s="2">
        <v>5.3551615E8</v>
      </c>
    </row>
    <row r="293" ht="17.25" customHeight="1">
      <c r="A293" s="2" t="s">
        <v>26</v>
      </c>
      <c r="B293" s="2" t="s">
        <v>74</v>
      </c>
      <c r="C293" s="2">
        <v>357120.0</v>
      </c>
      <c r="D293" s="2" t="s">
        <v>20</v>
      </c>
      <c r="E293" s="2">
        <v>6590.0</v>
      </c>
      <c r="F293" s="2">
        <v>6590.0</v>
      </c>
      <c r="G293" s="2">
        <v>6230.0</v>
      </c>
      <c r="H293" s="2">
        <v>0.877982</v>
      </c>
      <c r="I293" s="2">
        <v>6.880341</v>
      </c>
      <c r="J293" s="2" t="s">
        <v>21</v>
      </c>
      <c r="K293" s="2">
        <v>0.311174</v>
      </c>
      <c r="L293" s="2">
        <v>6.01222E-4</v>
      </c>
      <c r="M293" s="2">
        <v>218196.9404</v>
      </c>
      <c r="N293" s="2">
        <v>33.333333</v>
      </c>
      <c r="O293" s="2">
        <v>2105051.0</v>
      </c>
      <c r="P293" s="2">
        <v>116947.0</v>
      </c>
      <c r="Q293" s="2">
        <v>1.358492031E10</v>
      </c>
      <c r="R293" s="2">
        <v>7.54717795E8</v>
      </c>
    </row>
    <row r="294" ht="17.25" customHeight="1">
      <c r="A294" s="2" t="s">
        <v>27</v>
      </c>
      <c r="B294" s="2" t="s">
        <v>74</v>
      </c>
      <c r="C294" s="2">
        <v>357120.0</v>
      </c>
      <c r="D294" s="2" t="s">
        <v>20</v>
      </c>
      <c r="E294" s="2">
        <v>6530.0</v>
      </c>
      <c r="F294" s="2">
        <v>6780.0</v>
      </c>
      <c r="G294" s="2">
        <v>6410.0</v>
      </c>
      <c r="H294" s="2">
        <v>1.152378</v>
      </c>
      <c r="I294" s="2">
        <v>1.935302</v>
      </c>
      <c r="J294" s="2" t="s">
        <v>21</v>
      </c>
      <c r="K294" s="2">
        <v>0.252181</v>
      </c>
      <c r="L294" s="2">
        <v>9.94205E-4</v>
      </c>
      <c r="M294" s="2">
        <v>216726.6564</v>
      </c>
      <c r="N294" s="2">
        <v>4.761905</v>
      </c>
      <c r="O294" s="2">
        <v>2478635.0</v>
      </c>
      <c r="P294" s="2">
        <v>118030.0</v>
      </c>
      <c r="Q294" s="2">
        <v>1.621428602E10</v>
      </c>
      <c r="R294" s="2">
        <v>7.72108858E8</v>
      </c>
    </row>
    <row r="295" ht="17.25" customHeight="1">
      <c r="A295" s="2" t="s">
        <v>28</v>
      </c>
      <c r="B295" s="2" t="s">
        <v>74</v>
      </c>
      <c r="C295" s="2">
        <v>357120.0</v>
      </c>
      <c r="D295" s="2" t="s">
        <v>20</v>
      </c>
      <c r="E295" s="2">
        <v>7200.0</v>
      </c>
      <c r="F295" s="2">
        <v>7300.0</v>
      </c>
      <c r="G295" s="2">
        <v>6440.0</v>
      </c>
      <c r="H295" s="2">
        <v>1.148894</v>
      </c>
      <c r="I295" s="2">
        <v>0.700176</v>
      </c>
      <c r="J295" s="2" t="s">
        <v>21</v>
      </c>
      <c r="K295" s="2">
        <v>-0.284481</v>
      </c>
      <c r="L295" s="2">
        <v>7.96204E-4</v>
      </c>
      <c r="M295" s="2">
        <v>198520.8481</v>
      </c>
      <c r="N295" s="2">
        <v>14.285714</v>
      </c>
      <c r="O295" s="2">
        <v>4203163.0</v>
      </c>
      <c r="P295" s="2">
        <v>200151.0</v>
      </c>
      <c r="Q295" s="2">
        <v>2.910175137E10</v>
      </c>
      <c r="R295" s="2">
        <v>1.385797684E9</v>
      </c>
    </row>
    <row r="296" ht="17.25" customHeight="1">
      <c r="A296" s="2" t="s">
        <v>29</v>
      </c>
      <c r="B296" s="2" t="s">
        <v>74</v>
      </c>
      <c r="C296" s="2">
        <v>357120.0</v>
      </c>
      <c r="D296" s="2" t="s">
        <v>20</v>
      </c>
      <c r="E296" s="2">
        <v>6590.0</v>
      </c>
      <c r="F296" s="2">
        <v>7180.0</v>
      </c>
      <c r="G296" s="2">
        <v>6510.0</v>
      </c>
      <c r="H296" s="2">
        <v>1.348146</v>
      </c>
      <c r="I296" s="2">
        <v>-0.631756</v>
      </c>
      <c r="J296" s="2" t="s">
        <v>21</v>
      </c>
      <c r="K296" s="2">
        <v>0.13034</v>
      </c>
      <c r="L296" s="2">
        <v>5.51544E-4</v>
      </c>
      <c r="M296" s="2">
        <v>486219.9474</v>
      </c>
      <c r="N296" s="2">
        <v>4.761905</v>
      </c>
      <c r="O296" s="2">
        <v>1.1092203E7</v>
      </c>
      <c r="P296" s="2">
        <v>528200.0</v>
      </c>
      <c r="Q296" s="2">
        <v>7.319120744E10</v>
      </c>
      <c r="R296" s="2">
        <v>3.485295592E9</v>
      </c>
    </row>
    <row r="297" ht="17.25" customHeight="1">
      <c r="A297" s="2" t="s">
        <v>27</v>
      </c>
      <c r="B297" s="2" t="s">
        <v>75</v>
      </c>
      <c r="C297" s="2">
        <v>417310.0</v>
      </c>
      <c r="D297" s="2" t="s">
        <v>20</v>
      </c>
      <c r="E297" s="2">
        <v>5580.0</v>
      </c>
      <c r="F297" s="2">
        <v>5580.0</v>
      </c>
      <c r="G297" s="2">
        <v>5410.0</v>
      </c>
      <c r="H297" s="2">
        <v>1.176311</v>
      </c>
      <c r="I297" s="2">
        <v>-2.157811</v>
      </c>
      <c r="J297" s="2" t="s">
        <v>21</v>
      </c>
      <c r="K297" s="2">
        <v>-3.924484</v>
      </c>
      <c r="L297" s="2">
        <v>2.55143E-4</v>
      </c>
      <c r="M297" s="2">
        <v>1976011.8222</v>
      </c>
      <c r="N297" s="2">
        <v>0.0</v>
      </c>
      <c r="O297" s="2">
        <v>1.0975693E7</v>
      </c>
      <c r="P297" s="2">
        <v>2743923.0</v>
      </c>
      <c r="Q297" s="2">
        <v>5.895734526E10</v>
      </c>
      <c r="R297" s="2">
        <v>1.4739336315E10</v>
      </c>
    </row>
    <row r="298" ht="17.25" customHeight="1">
      <c r="A298" s="2" t="s">
        <v>28</v>
      </c>
      <c r="B298" s="2" t="s">
        <v>75</v>
      </c>
      <c r="C298" s="2">
        <v>417310.0</v>
      </c>
      <c r="D298" s="2" t="s">
        <v>20</v>
      </c>
      <c r="E298" s="2">
        <v>6570.0</v>
      </c>
      <c r="F298" s="2">
        <v>6640.0</v>
      </c>
      <c r="G298" s="2">
        <v>5770.0</v>
      </c>
      <c r="H298" s="2">
        <v>1.601217</v>
      </c>
      <c r="I298" s="2">
        <v>0.122021</v>
      </c>
      <c r="J298" s="2" t="s">
        <v>21</v>
      </c>
      <c r="K298" s="2">
        <v>-0.37136</v>
      </c>
      <c r="L298" s="2">
        <v>7.35357E-4</v>
      </c>
      <c r="M298" s="2">
        <v>380122.8935</v>
      </c>
      <c r="N298" s="2">
        <v>9.52381</v>
      </c>
      <c r="O298" s="2">
        <v>7011887.0</v>
      </c>
      <c r="P298" s="2">
        <v>333899.0</v>
      </c>
      <c r="Q298" s="2">
        <v>4.312886587E10</v>
      </c>
      <c r="R298" s="2">
        <v>2.053755518E9</v>
      </c>
    </row>
    <row r="299" ht="17.25" customHeight="1">
      <c r="A299" s="2" t="s">
        <v>29</v>
      </c>
      <c r="B299" s="2" t="s">
        <v>75</v>
      </c>
      <c r="C299" s="2">
        <v>417310.0</v>
      </c>
      <c r="D299" s="2" t="s">
        <v>20</v>
      </c>
      <c r="E299" s="2">
        <v>6180.0</v>
      </c>
      <c r="F299" s="2">
        <v>6470.0</v>
      </c>
      <c r="G299" s="2">
        <v>6110.0</v>
      </c>
      <c r="H299" s="2">
        <v>0.991859</v>
      </c>
      <c r="I299" s="2">
        <v>1.868053</v>
      </c>
      <c r="J299" s="2" t="s">
        <v>21</v>
      </c>
      <c r="K299" s="2">
        <v>0.190805</v>
      </c>
      <c r="L299" s="2">
        <v>0.001033182</v>
      </c>
      <c r="M299" s="2">
        <v>280040.6183</v>
      </c>
      <c r="N299" s="2">
        <v>9.52381</v>
      </c>
      <c r="O299" s="2">
        <v>2511559.0</v>
      </c>
      <c r="P299" s="2">
        <v>119598.0</v>
      </c>
      <c r="Q299" s="2">
        <v>1.559421355E10</v>
      </c>
      <c r="R299" s="2">
        <v>7.42581598E8</v>
      </c>
    </row>
    <row r="300" ht="17.25" customHeight="1">
      <c r="A300" s="2" t="s">
        <v>43</v>
      </c>
      <c r="B300" s="2" t="s">
        <v>76</v>
      </c>
      <c r="C300" s="2">
        <v>377190.0</v>
      </c>
      <c r="D300" s="2" t="s">
        <v>20</v>
      </c>
      <c r="E300" s="2">
        <v>5320.0</v>
      </c>
      <c r="F300" s="2">
        <v>5320.0</v>
      </c>
      <c r="G300" s="2">
        <v>5230.0</v>
      </c>
      <c r="H300" s="2">
        <v>1.891207</v>
      </c>
      <c r="I300" s="2">
        <v>0.0</v>
      </c>
      <c r="J300" s="2" t="s">
        <v>21</v>
      </c>
      <c r="K300" s="2">
        <v>2.161077</v>
      </c>
      <c r="L300" s="2">
        <v>1.3204E-4</v>
      </c>
      <c r="M300" s="2">
        <v>2777634.3968</v>
      </c>
      <c r="N300" s="2">
        <v>0.0</v>
      </c>
      <c r="O300" s="2">
        <v>1.444507E7</v>
      </c>
      <c r="P300" s="2">
        <v>4815023.0</v>
      </c>
      <c r="Q300" s="2">
        <v>7.620381765E10</v>
      </c>
      <c r="R300" s="2">
        <v>2.540127255E10</v>
      </c>
    </row>
    <row r="301" ht="17.25" customHeight="1">
      <c r="A301" s="2" t="s">
        <v>18</v>
      </c>
      <c r="B301" s="2" t="s">
        <v>76</v>
      </c>
      <c r="C301" s="2">
        <v>377190.0</v>
      </c>
      <c r="D301" s="2" t="s">
        <v>20</v>
      </c>
      <c r="E301" s="2">
        <v>5280.0</v>
      </c>
      <c r="F301" s="2">
        <v>5390.0</v>
      </c>
      <c r="G301" s="2">
        <v>5280.0</v>
      </c>
      <c r="H301" s="2">
        <v>0.538578</v>
      </c>
      <c r="I301" s="2">
        <v>-0.102586</v>
      </c>
      <c r="J301" s="2" t="s">
        <v>21</v>
      </c>
      <c r="K301" s="2">
        <v>0.295152</v>
      </c>
      <c r="L301" s="2">
        <v>2.05734E-4</v>
      </c>
      <c r="M301" s="2">
        <v>1076367.17</v>
      </c>
      <c r="N301" s="2">
        <v>10.526316</v>
      </c>
      <c r="O301" s="2">
        <v>8185493.0</v>
      </c>
      <c r="P301" s="2">
        <v>430815.0</v>
      </c>
      <c r="Q301" s="2">
        <v>4.361005288E10</v>
      </c>
      <c r="R301" s="2">
        <v>2.295265941E9</v>
      </c>
    </row>
    <row r="302" ht="17.25" customHeight="1">
      <c r="A302" s="2" t="s">
        <v>22</v>
      </c>
      <c r="B302" s="2" t="s">
        <v>76</v>
      </c>
      <c r="C302" s="2">
        <v>377190.0</v>
      </c>
      <c r="D302" s="2" t="s">
        <v>20</v>
      </c>
      <c r="E302" s="2">
        <v>5450.0</v>
      </c>
      <c r="F302" s="2">
        <v>5490.0</v>
      </c>
      <c r="G302" s="2">
        <v>5230.0</v>
      </c>
      <c r="H302" s="2">
        <v>0.554781</v>
      </c>
      <c r="I302" s="2">
        <v>1.797351</v>
      </c>
      <c r="J302" s="2" t="s">
        <v>21</v>
      </c>
      <c r="K302" s="2">
        <v>0.135235</v>
      </c>
      <c r="L302" s="2">
        <v>4.45055E-4</v>
      </c>
      <c r="M302" s="2">
        <v>393175.1344</v>
      </c>
      <c r="N302" s="2">
        <v>10.526316</v>
      </c>
      <c r="O302" s="2">
        <v>3228280.0</v>
      </c>
      <c r="P302" s="2">
        <v>169909.0</v>
      </c>
      <c r="Q302" s="2">
        <v>1.728724144E10</v>
      </c>
      <c r="R302" s="2">
        <v>9.09854813E8</v>
      </c>
    </row>
    <row r="303" ht="17.25" customHeight="1">
      <c r="A303" s="2" t="s">
        <v>23</v>
      </c>
      <c r="B303" s="2" t="s">
        <v>76</v>
      </c>
      <c r="C303" s="2">
        <v>377190.0</v>
      </c>
      <c r="D303" s="2" t="s">
        <v>20</v>
      </c>
      <c r="E303" s="2">
        <v>5200.0</v>
      </c>
      <c r="F303" s="2">
        <v>5460.0</v>
      </c>
      <c r="G303" s="2">
        <v>5200.0</v>
      </c>
      <c r="H303" s="2">
        <v>0.620464</v>
      </c>
      <c r="I303" s="2">
        <v>1.037558</v>
      </c>
      <c r="J303" s="2" t="s">
        <v>21</v>
      </c>
      <c r="K303" s="2">
        <v>0.214499</v>
      </c>
      <c r="L303" s="2">
        <v>7.98962E-4</v>
      </c>
      <c r="M303" s="2">
        <v>221405.5722</v>
      </c>
      <c r="N303" s="2">
        <v>18.181818</v>
      </c>
      <c r="O303" s="2">
        <v>2441232.0</v>
      </c>
      <c r="P303" s="2">
        <v>110965.0</v>
      </c>
      <c r="Q303" s="2">
        <v>1.312862362E10</v>
      </c>
      <c r="R303" s="2">
        <v>5.96755619E8</v>
      </c>
    </row>
    <row r="304" ht="17.25" customHeight="1">
      <c r="A304" s="2" t="s">
        <v>24</v>
      </c>
      <c r="B304" s="2" t="s">
        <v>76</v>
      </c>
      <c r="C304" s="2">
        <v>377190.0</v>
      </c>
      <c r="D304" s="2" t="s">
        <v>20</v>
      </c>
      <c r="E304" s="2">
        <v>5400.0</v>
      </c>
      <c r="F304" s="2">
        <v>5450.0</v>
      </c>
      <c r="G304" s="2">
        <v>5270.0</v>
      </c>
      <c r="H304" s="2">
        <v>0.714866</v>
      </c>
      <c r="I304" s="2">
        <v>2.730119</v>
      </c>
      <c r="J304" s="2" t="s">
        <v>21</v>
      </c>
      <c r="K304" s="2">
        <v>-0.05577</v>
      </c>
      <c r="L304" s="2">
        <v>8.97661E-4</v>
      </c>
      <c r="M304" s="2">
        <v>254390.7348</v>
      </c>
      <c r="N304" s="2">
        <v>22.727273</v>
      </c>
      <c r="O304" s="2">
        <v>2785999.0</v>
      </c>
      <c r="P304" s="2">
        <v>126636.0</v>
      </c>
      <c r="Q304" s="2">
        <v>1.494655785E10</v>
      </c>
      <c r="R304" s="2">
        <v>6.79388993E8</v>
      </c>
    </row>
    <row r="305" ht="17.25" customHeight="1">
      <c r="A305" s="2" t="s">
        <v>25</v>
      </c>
      <c r="B305" s="2" t="s">
        <v>76</v>
      </c>
      <c r="C305" s="2">
        <v>377190.0</v>
      </c>
      <c r="D305" s="2" t="s">
        <v>20</v>
      </c>
      <c r="E305" s="2">
        <v>5210.0</v>
      </c>
      <c r="F305" s="2">
        <v>5390.0</v>
      </c>
      <c r="G305" s="2">
        <v>5180.0</v>
      </c>
      <c r="H305" s="2">
        <v>0.503255</v>
      </c>
      <c r="I305" s="2">
        <v>0.14326</v>
      </c>
      <c r="J305" s="2" t="s">
        <v>21</v>
      </c>
      <c r="K305" s="2">
        <v>0.185734</v>
      </c>
      <c r="L305" s="2">
        <v>0.001016711</v>
      </c>
      <c r="M305" s="2">
        <v>255519.9525</v>
      </c>
      <c r="N305" s="2">
        <v>20.0</v>
      </c>
      <c r="O305" s="2">
        <v>1824452.0</v>
      </c>
      <c r="P305" s="2">
        <v>91223.0</v>
      </c>
      <c r="Q305" s="2">
        <v>9.66329187E9</v>
      </c>
      <c r="R305" s="2">
        <v>4.83164594E8</v>
      </c>
    </row>
    <row r="306" ht="17.25" customHeight="1">
      <c r="A306" s="2" t="s">
        <v>26</v>
      </c>
      <c r="B306" s="2" t="s">
        <v>76</v>
      </c>
      <c r="C306" s="2">
        <v>377190.0</v>
      </c>
      <c r="D306" s="2" t="s">
        <v>20</v>
      </c>
      <c r="E306" s="2">
        <v>5340.0</v>
      </c>
      <c r="F306" s="2">
        <v>5400.0</v>
      </c>
      <c r="G306" s="2">
        <v>5230.0</v>
      </c>
      <c r="H306" s="2">
        <v>0.533965</v>
      </c>
      <c r="I306" s="2">
        <v>0.424031</v>
      </c>
      <c r="J306" s="2" t="s">
        <v>21</v>
      </c>
      <c r="K306" s="2">
        <v>-0.007766</v>
      </c>
      <c r="L306" s="2">
        <v>0.001113803</v>
      </c>
      <c r="M306" s="2">
        <v>176604.5559</v>
      </c>
      <c r="N306" s="2">
        <v>11.111111</v>
      </c>
      <c r="O306" s="2">
        <v>1514366.0</v>
      </c>
      <c r="P306" s="2">
        <v>84131.0</v>
      </c>
      <c r="Q306" s="2">
        <v>8.06235402E9</v>
      </c>
      <c r="R306" s="2">
        <v>4.47908557E8</v>
      </c>
    </row>
    <row r="307" ht="17.25" customHeight="1">
      <c r="A307" s="2" t="s">
        <v>27</v>
      </c>
      <c r="B307" s="2" t="s">
        <v>76</v>
      </c>
      <c r="C307" s="2">
        <v>377190.0</v>
      </c>
      <c r="D307" s="2" t="s">
        <v>20</v>
      </c>
      <c r="E307" s="2">
        <v>5340.0</v>
      </c>
      <c r="F307" s="2">
        <v>5400.0</v>
      </c>
      <c r="G307" s="2">
        <v>5310.0</v>
      </c>
      <c r="H307" s="2">
        <v>0.40316</v>
      </c>
      <c r="I307" s="2">
        <v>9.506866</v>
      </c>
      <c r="J307" s="2" t="s">
        <v>21</v>
      </c>
      <c r="K307" s="2">
        <v>0.012403</v>
      </c>
      <c r="L307" s="2">
        <v>2.26477E-4</v>
      </c>
      <c r="M307" s="2">
        <v>430501.6978</v>
      </c>
      <c r="N307" s="2">
        <v>42.857143</v>
      </c>
      <c r="O307" s="2">
        <v>3809848.0</v>
      </c>
      <c r="P307" s="2">
        <v>181421.0</v>
      </c>
      <c r="Q307" s="2">
        <v>2.041759159E10</v>
      </c>
      <c r="R307" s="2">
        <v>9.72266266E8</v>
      </c>
    </row>
    <row r="308" ht="17.25" customHeight="1">
      <c r="A308" s="2" t="s">
        <v>28</v>
      </c>
      <c r="B308" s="2" t="s">
        <v>76</v>
      </c>
      <c r="C308" s="2">
        <v>377190.0</v>
      </c>
      <c r="D308" s="2" t="s">
        <v>20</v>
      </c>
      <c r="E308" s="2">
        <v>5410.0</v>
      </c>
      <c r="F308" s="2">
        <v>5460.0</v>
      </c>
      <c r="G308" s="2">
        <v>5290.0</v>
      </c>
      <c r="H308" s="2">
        <v>0.460902</v>
      </c>
      <c r="I308" s="2">
        <v>0.728962</v>
      </c>
      <c r="J308" s="2" t="s">
        <v>21</v>
      </c>
      <c r="K308" s="2">
        <v>-0.092156</v>
      </c>
      <c r="L308" s="2">
        <v>4.01757E-4</v>
      </c>
      <c r="M308" s="2">
        <v>388178.5591</v>
      </c>
      <c r="N308" s="2">
        <v>23.809524</v>
      </c>
      <c r="O308" s="2">
        <v>3418661.0</v>
      </c>
      <c r="P308" s="2">
        <v>162793.0</v>
      </c>
      <c r="Q308" s="2">
        <v>1.839944345E10</v>
      </c>
      <c r="R308" s="2">
        <v>8.76163974E8</v>
      </c>
    </row>
    <row r="309" ht="17.25" customHeight="1">
      <c r="A309" s="2" t="s">
        <v>29</v>
      </c>
      <c r="B309" s="2" t="s">
        <v>76</v>
      </c>
      <c r="C309" s="2">
        <v>377190.0</v>
      </c>
      <c r="D309" s="2" t="s">
        <v>20</v>
      </c>
      <c r="E309" s="2">
        <v>5330.0</v>
      </c>
      <c r="F309" s="2">
        <v>5390.0</v>
      </c>
      <c r="G309" s="2">
        <v>5290.0</v>
      </c>
      <c r="H309" s="2">
        <v>0.337139</v>
      </c>
      <c r="I309" s="2">
        <v>-0.20436</v>
      </c>
      <c r="J309" s="2" t="s">
        <v>21</v>
      </c>
      <c r="K309" s="2">
        <v>0.039154</v>
      </c>
      <c r="L309" s="2">
        <v>8.58672E-4</v>
      </c>
      <c r="M309" s="2">
        <v>172486.4529</v>
      </c>
      <c r="N309" s="2">
        <v>28.571429</v>
      </c>
      <c r="O309" s="2">
        <v>1450393.0</v>
      </c>
      <c r="P309" s="2">
        <v>69066.0</v>
      </c>
      <c r="Q309" s="2">
        <v>7.72637045E9</v>
      </c>
      <c r="R309" s="2">
        <v>3.67922402E8</v>
      </c>
    </row>
    <row r="310" ht="17.25" customHeight="1">
      <c r="A310" s="2" t="s">
        <v>57</v>
      </c>
      <c r="B310" s="2" t="s">
        <v>77</v>
      </c>
      <c r="C310" s="2">
        <v>293940.0</v>
      </c>
      <c r="D310" s="2" t="s">
        <v>20</v>
      </c>
      <c r="E310" s="2">
        <v>5630.0</v>
      </c>
      <c r="F310" s="2">
        <v>5630.0</v>
      </c>
      <c r="G310" s="2">
        <v>5350.0</v>
      </c>
      <c r="H310" s="2">
        <v>0.847145</v>
      </c>
      <c r="I310" s="2">
        <v>-0.29992</v>
      </c>
      <c r="J310" s="2" t="s">
        <v>21</v>
      </c>
      <c r="K310" s="2">
        <v>-0.099655</v>
      </c>
      <c r="L310" s="2">
        <v>0.001761685</v>
      </c>
      <c r="M310" s="2">
        <v>172794.453</v>
      </c>
      <c r="N310" s="2">
        <v>4.545455</v>
      </c>
      <c r="O310" s="2">
        <v>1945931.0</v>
      </c>
      <c r="P310" s="2">
        <v>88451.0</v>
      </c>
      <c r="Q310" s="2">
        <v>1.064329285E10</v>
      </c>
      <c r="R310" s="2">
        <v>4.83786039E8</v>
      </c>
    </row>
    <row r="311" ht="17.25" customHeight="1">
      <c r="A311" s="2" t="s">
        <v>59</v>
      </c>
      <c r="B311" s="2" t="s">
        <v>77</v>
      </c>
      <c r="C311" s="2">
        <v>293940.0</v>
      </c>
      <c r="D311" s="2" t="s">
        <v>20</v>
      </c>
      <c r="E311" s="2">
        <v>5630.0</v>
      </c>
      <c r="F311" s="2">
        <v>5710.0</v>
      </c>
      <c r="G311" s="2">
        <v>5560.0</v>
      </c>
      <c r="H311" s="2">
        <v>0.707955</v>
      </c>
      <c r="I311" s="2">
        <v>-1.092627</v>
      </c>
      <c r="J311" s="2" t="s">
        <v>21</v>
      </c>
      <c r="K311" s="2">
        <v>0.008615</v>
      </c>
      <c r="L311" s="2">
        <v>0.002196553</v>
      </c>
      <c r="M311" s="2">
        <v>122390.6235</v>
      </c>
      <c r="N311" s="2">
        <v>5.882353</v>
      </c>
      <c r="O311" s="2">
        <v>900112.0</v>
      </c>
      <c r="P311" s="2">
        <v>52948.0</v>
      </c>
      <c r="Q311" s="2">
        <v>5.07548716E9</v>
      </c>
      <c r="R311" s="2">
        <v>2.98558068E8</v>
      </c>
    </row>
    <row r="312" ht="17.25" customHeight="1">
      <c r="A312" s="2" t="s">
        <v>60</v>
      </c>
      <c r="B312" s="2" t="s">
        <v>77</v>
      </c>
      <c r="C312" s="2">
        <v>293940.0</v>
      </c>
      <c r="D312" s="2" t="s">
        <v>20</v>
      </c>
      <c r="E312" s="2">
        <v>5900.0</v>
      </c>
      <c r="F312" s="2">
        <v>5930.0</v>
      </c>
      <c r="G312" s="2">
        <v>5650.0</v>
      </c>
      <c r="H312" s="2">
        <v>0.506434</v>
      </c>
      <c r="I312" s="2">
        <v>3.419796</v>
      </c>
      <c r="J312" s="2" t="s">
        <v>21</v>
      </c>
      <c r="K312" s="2">
        <v>0.099305</v>
      </c>
      <c r="L312" s="2">
        <v>6.98148E-4</v>
      </c>
      <c r="M312" s="2">
        <v>300166.4758</v>
      </c>
      <c r="N312" s="2">
        <v>20.0</v>
      </c>
      <c r="O312" s="2">
        <v>1950219.0</v>
      </c>
      <c r="P312" s="2">
        <v>97511.0</v>
      </c>
      <c r="Q312" s="2">
        <v>1.131070052E10</v>
      </c>
      <c r="R312" s="2">
        <v>5.65535026E8</v>
      </c>
    </row>
    <row r="313" ht="17.25" customHeight="1">
      <c r="A313" s="2" t="s">
        <v>61</v>
      </c>
      <c r="B313" s="2" t="s">
        <v>77</v>
      </c>
      <c r="C313" s="2">
        <v>293940.0</v>
      </c>
      <c r="D313" s="2" t="s">
        <v>20</v>
      </c>
      <c r="E313" s="2">
        <v>6140.0</v>
      </c>
      <c r="F313" s="2">
        <v>6170.0</v>
      </c>
      <c r="G313" s="2">
        <v>5780.0</v>
      </c>
      <c r="H313" s="2">
        <v>0.976</v>
      </c>
      <c r="I313" s="2">
        <v>1.30149</v>
      </c>
      <c r="J313" s="2" t="s">
        <v>21</v>
      </c>
      <c r="K313" s="2">
        <v>0.107357</v>
      </c>
      <c r="L313" s="2">
        <v>0.001148786</v>
      </c>
      <c r="M313" s="2">
        <v>156069.8802</v>
      </c>
      <c r="N313" s="2">
        <v>9.090909</v>
      </c>
      <c r="O313" s="2">
        <v>2506071.0</v>
      </c>
      <c r="P313" s="2">
        <v>113912.0</v>
      </c>
      <c r="Q313" s="2">
        <v>1.508793486E10</v>
      </c>
      <c r="R313" s="2">
        <v>6.85815221E8</v>
      </c>
    </row>
    <row r="314" ht="17.25" customHeight="1">
      <c r="A314" s="2" t="s">
        <v>62</v>
      </c>
      <c r="B314" s="2" t="s">
        <v>77</v>
      </c>
      <c r="C314" s="2">
        <v>293940.0</v>
      </c>
      <c r="D314" s="2" t="s">
        <v>20</v>
      </c>
      <c r="E314" s="2">
        <v>6410.0</v>
      </c>
      <c r="F314" s="2">
        <v>6520.0</v>
      </c>
      <c r="G314" s="2">
        <v>6170.0</v>
      </c>
      <c r="H314" s="2">
        <v>0.651939</v>
      </c>
      <c r="I314" s="2">
        <v>1.890256</v>
      </c>
      <c r="J314" s="2" t="s">
        <v>21</v>
      </c>
      <c r="K314" s="2">
        <v>0.029157</v>
      </c>
      <c r="L314" s="2">
        <v>6.73897E-4</v>
      </c>
      <c r="M314" s="2">
        <v>280679.6707</v>
      </c>
      <c r="N314" s="2">
        <v>14.285714</v>
      </c>
      <c r="O314" s="2">
        <v>2033181.0</v>
      </c>
      <c r="P314" s="2">
        <v>96818.0</v>
      </c>
      <c r="Q314" s="2">
        <v>1.294208112E10</v>
      </c>
      <c r="R314" s="2">
        <v>6.16289577E8</v>
      </c>
    </row>
    <row r="315" ht="17.25" customHeight="1">
      <c r="A315" s="2" t="s">
        <v>63</v>
      </c>
      <c r="B315" s="2" t="s">
        <v>77</v>
      </c>
      <c r="C315" s="2">
        <v>293940.0</v>
      </c>
      <c r="D315" s="2" t="s">
        <v>20</v>
      </c>
      <c r="E315" s="2">
        <v>6780.0</v>
      </c>
      <c r="F315" s="2">
        <v>6830.0</v>
      </c>
      <c r="G315" s="2">
        <v>6380.0</v>
      </c>
      <c r="H315" s="2">
        <v>0.832259</v>
      </c>
      <c r="I315" s="2">
        <v>1.443644</v>
      </c>
      <c r="J315" s="2" t="s">
        <v>21</v>
      </c>
      <c r="K315" s="2">
        <v>0.384474</v>
      </c>
      <c r="L315" s="2">
        <v>0.001082088</v>
      </c>
      <c r="M315" s="2">
        <v>168784.4858</v>
      </c>
      <c r="N315" s="2">
        <v>15.789474</v>
      </c>
      <c r="O315" s="2">
        <v>1501052.0</v>
      </c>
      <c r="P315" s="2">
        <v>79003.0</v>
      </c>
      <c r="Q315" s="2">
        <v>9.89134158E9</v>
      </c>
      <c r="R315" s="2">
        <v>5.20596925E8</v>
      </c>
    </row>
    <row r="316" ht="17.25" customHeight="1">
      <c r="A316" s="2" t="s">
        <v>64</v>
      </c>
      <c r="B316" s="2" t="s">
        <v>77</v>
      </c>
      <c r="C316" s="2">
        <v>293940.0</v>
      </c>
      <c r="D316" s="2" t="s">
        <v>20</v>
      </c>
      <c r="E316" s="2">
        <v>7280.0</v>
      </c>
      <c r="F316" s="2">
        <v>7280.0</v>
      </c>
      <c r="G316" s="2">
        <v>6820.0</v>
      </c>
      <c r="H316" s="2">
        <v>0.991308</v>
      </c>
      <c r="I316" s="2">
        <v>-0.041014</v>
      </c>
      <c r="J316" s="2" t="s">
        <v>21</v>
      </c>
      <c r="K316" s="2">
        <v>0.272109</v>
      </c>
      <c r="L316" s="2">
        <v>9.19357E-4</v>
      </c>
      <c r="M316" s="2">
        <v>192893.0584</v>
      </c>
      <c r="N316" s="2">
        <v>8.695652</v>
      </c>
      <c r="O316" s="2">
        <v>2507298.0</v>
      </c>
      <c r="P316" s="2">
        <v>109013.0</v>
      </c>
      <c r="Q316" s="2">
        <v>1.76771588E10</v>
      </c>
      <c r="R316" s="2">
        <v>7.68572122E8</v>
      </c>
    </row>
    <row r="317" ht="17.25" customHeight="1">
      <c r="A317" s="2" t="s">
        <v>65</v>
      </c>
      <c r="B317" s="2" t="s">
        <v>77</v>
      </c>
      <c r="C317" s="2">
        <v>293940.0</v>
      </c>
      <c r="D317" s="2" t="s">
        <v>20</v>
      </c>
      <c r="E317" s="2">
        <v>7600.0</v>
      </c>
      <c r="F317" s="2">
        <v>7600.0</v>
      </c>
      <c r="G317" s="2">
        <v>6940.0</v>
      </c>
      <c r="H317" s="2">
        <v>0.936158</v>
      </c>
      <c r="I317" s="2">
        <v>0.470291</v>
      </c>
      <c r="J317" s="2" t="s">
        <v>21</v>
      </c>
      <c r="K317" s="2">
        <v>0.569494</v>
      </c>
      <c r="L317" s="2">
        <v>0.001180618</v>
      </c>
      <c r="M317" s="2">
        <v>154297.7035</v>
      </c>
      <c r="N317" s="2">
        <v>9.52381</v>
      </c>
      <c r="O317" s="2">
        <v>1851191.0</v>
      </c>
      <c r="P317" s="2">
        <v>88152.0</v>
      </c>
      <c r="Q317" s="2">
        <v>1.329771587E10</v>
      </c>
      <c r="R317" s="2">
        <v>6.33224565E8</v>
      </c>
    </row>
    <row r="318" ht="17.25" customHeight="1">
      <c r="A318" s="2" t="s">
        <v>66</v>
      </c>
      <c r="B318" s="2" t="s">
        <v>77</v>
      </c>
      <c r="C318" s="2">
        <v>293940.0</v>
      </c>
      <c r="D318" s="2" t="s">
        <v>20</v>
      </c>
      <c r="E318" s="2">
        <v>8000.0</v>
      </c>
      <c r="F318" s="2">
        <v>8140.0</v>
      </c>
      <c r="G318" s="2">
        <v>7790.0</v>
      </c>
      <c r="H318" s="2">
        <v>1.292001</v>
      </c>
      <c r="I318" s="2">
        <v>0.878583</v>
      </c>
      <c r="J318" s="2" t="s">
        <v>21</v>
      </c>
      <c r="K318" s="2">
        <v>-0.088099</v>
      </c>
      <c r="L318" s="2">
        <v>6.75397E-4</v>
      </c>
      <c r="M318" s="2">
        <v>351831.9602</v>
      </c>
      <c r="N318" s="2">
        <v>10.526316</v>
      </c>
      <c r="O318" s="2">
        <v>2710489.0</v>
      </c>
      <c r="P318" s="2">
        <v>142657.0</v>
      </c>
      <c r="Q318" s="2">
        <v>2.153192886E10</v>
      </c>
      <c r="R318" s="2">
        <v>1.133259414E9</v>
      </c>
    </row>
    <row r="319" ht="17.25" customHeight="1">
      <c r="A319" s="2" t="s">
        <v>44</v>
      </c>
      <c r="B319" s="2" t="s">
        <v>77</v>
      </c>
      <c r="C319" s="2">
        <v>293940.0</v>
      </c>
      <c r="D319" s="2" t="s">
        <v>20</v>
      </c>
      <c r="E319" s="2">
        <v>8570.0</v>
      </c>
      <c r="F319" s="2">
        <v>8570.0</v>
      </c>
      <c r="G319" s="2">
        <v>7970.0</v>
      </c>
      <c r="H319" s="2">
        <v>1.359318</v>
      </c>
      <c r="I319" s="2">
        <v>-0.023732</v>
      </c>
      <c r="J319" s="2" t="s">
        <v>21</v>
      </c>
      <c r="K319" s="2">
        <v>-0.882012</v>
      </c>
      <c r="L319" s="2">
        <v>7.02158E-4</v>
      </c>
      <c r="M319" s="2">
        <v>370986.0475</v>
      </c>
      <c r="N319" s="2">
        <v>4.761905</v>
      </c>
      <c r="O319" s="2">
        <v>3213903.0</v>
      </c>
      <c r="P319" s="2">
        <v>153043.0</v>
      </c>
      <c r="Q319" s="2">
        <v>2.645014171E10</v>
      </c>
      <c r="R319" s="2">
        <v>1.259530558E9</v>
      </c>
    </row>
    <row r="320" ht="17.25" customHeight="1">
      <c r="A320" s="2" t="s">
        <v>46</v>
      </c>
      <c r="B320" s="2" t="s">
        <v>77</v>
      </c>
      <c r="C320" s="2">
        <v>293940.0</v>
      </c>
      <c r="D320" s="2" t="s">
        <v>20</v>
      </c>
      <c r="E320" s="2">
        <v>8290.0</v>
      </c>
      <c r="F320" s="2">
        <v>9250.0</v>
      </c>
      <c r="G320" s="2">
        <v>8150.0</v>
      </c>
      <c r="H320" s="2">
        <v>1.74536</v>
      </c>
      <c r="I320" s="2">
        <v>0.343414</v>
      </c>
      <c r="J320" s="2" t="s">
        <v>21</v>
      </c>
      <c r="K320" s="2">
        <v>0.423261</v>
      </c>
      <c r="L320" s="2">
        <v>7.80116E-4</v>
      </c>
      <c r="M320" s="2">
        <v>223353.7408</v>
      </c>
      <c r="N320" s="2">
        <v>4.761905</v>
      </c>
      <c r="O320" s="2">
        <v>5770975.0</v>
      </c>
      <c r="P320" s="2">
        <v>274808.0</v>
      </c>
      <c r="Q320" s="2">
        <v>4.936409376E10</v>
      </c>
      <c r="R320" s="2">
        <v>2.350671131E9</v>
      </c>
    </row>
    <row r="321" ht="17.25" customHeight="1">
      <c r="A321" s="2" t="s">
        <v>47</v>
      </c>
      <c r="B321" s="2" t="s">
        <v>77</v>
      </c>
      <c r="C321" s="2">
        <v>293940.0</v>
      </c>
      <c r="D321" s="2" t="s">
        <v>20</v>
      </c>
      <c r="E321" s="2">
        <v>7610.0</v>
      </c>
      <c r="F321" s="2">
        <v>8160.0</v>
      </c>
      <c r="G321" s="2">
        <v>7370.0</v>
      </c>
      <c r="H321" s="2">
        <v>1.838411</v>
      </c>
      <c r="I321" s="2">
        <v>0.001964</v>
      </c>
      <c r="J321" s="2" t="s">
        <v>21</v>
      </c>
      <c r="K321" s="2">
        <v>0.08129</v>
      </c>
      <c r="L321" s="2">
        <v>0.001093186</v>
      </c>
      <c r="M321" s="2">
        <v>327277.5916</v>
      </c>
      <c r="N321" s="2">
        <v>0.0</v>
      </c>
      <c r="O321" s="2">
        <v>4025511.0</v>
      </c>
      <c r="P321" s="2">
        <v>201276.0</v>
      </c>
      <c r="Q321" s="2">
        <v>3.073182579E10</v>
      </c>
      <c r="R321" s="2">
        <v>1.53659129E9</v>
      </c>
    </row>
    <row r="322" ht="17.25" customHeight="1">
      <c r="A322" s="2" t="s">
        <v>48</v>
      </c>
      <c r="B322" s="2" t="s">
        <v>77</v>
      </c>
      <c r="C322" s="2">
        <v>293940.0</v>
      </c>
      <c r="D322" s="2" t="s">
        <v>20</v>
      </c>
      <c r="E322" s="2">
        <v>7540.0</v>
      </c>
      <c r="F322" s="2">
        <v>7860.0</v>
      </c>
      <c r="G322" s="2">
        <v>7350.0</v>
      </c>
      <c r="H322" s="2">
        <v>1.390093</v>
      </c>
      <c r="I322" s="2">
        <v>2.422243</v>
      </c>
      <c r="J322" s="2" t="s">
        <v>21</v>
      </c>
      <c r="K322" s="2">
        <v>-0.174867</v>
      </c>
      <c r="L322" s="2">
        <v>0.001145649</v>
      </c>
      <c r="M322" s="2">
        <v>176676.3892</v>
      </c>
      <c r="N322" s="2">
        <v>5.0</v>
      </c>
      <c r="O322" s="2">
        <v>2158570.0</v>
      </c>
      <c r="P322" s="2">
        <v>107929.0</v>
      </c>
      <c r="Q322" s="2">
        <v>1.626801788E10</v>
      </c>
      <c r="R322" s="2">
        <v>8.13400894E8</v>
      </c>
    </row>
    <row r="323" ht="17.25" customHeight="1">
      <c r="A323" s="2" t="s">
        <v>49</v>
      </c>
      <c r="B323" s="2" t="s">
        <v>77</v>
      </c>
      <c r="C323" s="2">
        <v>293940.0</v>
      </c>
      <c r="D323" s="2" t="s">
        <v>20</v>
      </c>
      <c r="E323" s="2">
        <v>6990.0</v>
      </c>
      <c r="F323" s="2">
        <v>7690.0</v>
      </c>
      <c r="G323" s="2">
        <v>6990.0</v>
      </c>
      <c r="H323" s="2">
        <v>1.069333</v>
      </c>
      <c r="I323" s="2">
        <v>1.986753</v>
      </c>
      <c r="J323" s="2" t="s">
        <v>21</v>
      </c>
      <c r="K323" s="2">
        <v>0.37671</v>
      </c>
      <c r="L323" s="2">
        <v>0.00109346</v>
      </c>
      <c r="M323" s="2">
        <v>248180.0112</v>
      </c>
      <c r="N323" s="2">
        <v>5.0</v>
      </c>
      <c r="O323" s="2">
        <v>2088641.0</v>
      </c>
      <c r="P323" s="2">
        <v>104432.0</v>
      </c>
      <c r="Q323" s="2">
        <v>1.52587503E10</v>
      </c>
      <c r="R323" s="2">
        <v>7.62937515E8</v>
      </c>
    </row>
    <row r="324" ht="17.25" customHeight="1">
      <c r="A324" s="2" t="s">
        <v>50</v>
      </c>
      <c r="B324" s="2" t="s">
        <v>77</v>
      </c>
      <c r="C324" s="2">
        <v>293940.0</v>
      </c>
      <c r="D324" s="2" t="s">
        <v>20</v>
      </c>
      <c r="E324" s="2">
        <v>6830.0</v>
      </c>
      <c r="F324" s="2">
        <v>7450.0</v>
      </c>
      <c r="G324" s="2">
        <v>5920.0</v>
      </c>
      <c r="H324" s="2">
        <v>3.215662</v>
      </c>
      <c r="I324" s="2">
        <v>1.147235</v>
      </c>
      <c r="J324" s="2" t="s">
        <v>21</v>
      </c>
      <c r="K324" s="2">
        <v>0.530801</v>
      </c>
      <c r="L324" s="2">
        <v>0.001182019</v>
      </c>
      <c r="M324" s="2">
        <v>306053.9427</v>
      </c>
      <c r="N324" s="2">
        <v>9.090909</v>
      </c>
      <c r="O324" s="2">
        <v>5164027.0</v>
      </c>
      <c r="P324" s="2">
        <v>234729.0</v>
      </c>
      <c r="Q324" s="2">
        <v>3.454492909E10</v>
      </c>
      <c r="R324" s="2">
        <v>1.57022405E9</v>
      </c>
    </row>
    <row r="325" ht="17.25" customHeight="1">
      <c r="A325" s="2" t="s">
        <v>51</v>
      </c>
      <c r="B325" s="2" t="s">
        <v>77</v>
      </c>
      <c r="C325" s="2">
        <v>293940.0</v>
      </c>
      <c r="D325" s="2" t="s">
        <v>20</v>
      </c>
      <c r="E325" s="2">
        <v>6570.0</v>
      </c>
      <c r="F325" s="2">
        <v>6790.0</v>
      </c>
      <c r="G325" s="2">
        <v>6310.0</v>
      </c>
      <c r="H325" s="2">
        <v>1.145368</v>
      </c>
      <c r="I325" s="2">
        <v>2.779371</v>
      </c>
      <c r="J325" s="2" t="s">
        <v>21</v>
      </c>
      <c r="K325" s="2">
        <v>0.232706</v>
      </c>
      <c r="L325" s="2">
        <v>0.001122253</v>
      </c>
      <c r="M325" s="2">
        <v>213489.5628</v>
      </c>
      <c r="N325" s="2">
        <v>10.0</v>
      </c>
      <c r="O325" s="2">
        <v>2106503.0</v>
      </c>
      <c r="P325" s="2">
        <v>105325.0</v>
      </c>
      <c r="Q325" s="2">
        <v>1.381850994E10</v>
      </c>
      <c r="R325" s="2">
        <v>6.90925497E8</v>
      </c>
    </row>
    <row r="326" ht="17.25" customHeight="1">
      <c r="A326" s="2" t="s">
        <v>52</v>
      </c>
      <c r="B326" s="2" t="s">
        <v>77</v>
      </c>
      <c r="C326" s="2">
        <v>293940.0</v>
      </c>
      <c r="D326" s="2" t="s">
        <v>20</v>
      </c>
      <c r="E326" s="2">
        <v>7070.0</v>
      </c>
      <c r="F326" s="2">
        <v>7070.0</v>
      </c>
      <c r="G326" s="2">
        <v>6120.0</v>
      </c>
      <c r="H326" s="2">
        <v>1.664692</v>
      </c>
      <c r="I326" s="2">
        <v>-0.384905</v>
      </c>
      <c r="J326" s="2" t="s">
        <v>21</v>
      </c>
      <c r="K326" s="2">
        <v>0.63793</v>
      </c>
      <c r="L326" s="2">
        <v>0.001185415</v>
      </c>
      <c r="M326" s="2">
        <v>220935.577</v>
      </c>
      <c r="N326" s="2">
        <v>5.263158</v>
      </c>
      <c r="O326" s="2">
        <v>3460765.0</v>
      </c>
      <c r="P326" s="2">
        <v>182146.0</v>
      </c>
      <c r="Q326" s="2">
        <v>2.28190269E10</v>
      </c>
      <c r="R326" s="2">
        <v>1.201001416E9</v>
      </c>
    </row>
    <row r="327" ht="17.25" customHeight="1">
      <c r="A327" s="2" t="s">
        <v>53</v>
      </c>
      <c r="B327" s="2" t="s">
        <v>77</v>
      </c>
      <c r="C327" s="2">
        <v>293940.0</v>
      </c>
      <c r="D327" s="2" t="s">
        <v>20</v>
      </c>
      <c r="E327" s="2">
        <v>6700.0</v>
      </c>
      <c r="F327" s="2">
        <v>7010.0</v>
      </c>
      <c r="G327" s="2">
        <v>6640.0</v>
      </c>
      <c r="H327" s="2">
        <v>0.962072</v>
      </c>
      <c r="I327" s="2">
        <v>-0.329733</v>
      </c>
      <c r="J327" s="2" t="s">
        <v>21</v>
      </c>
      <c r="K327" s="2">
        <v>0.214106</v>
      </c>
      <c r="L327" s="2">
        <v>8.81762E-4</v>
      </c>
      <c r="M327" s="2">
        <v>252133.6704</v>
      </c>
      <c r="N327" s="2">
        <v>13.636364</v>
      </c>
      <c r="O327" s="2">
        <v>3099337.0</v>
      </c>
      <c r="P327" s="2">
        <v>140879.0</v>
      </c>
      <c r="Q327" s="2">
        <v>2.112314446E10</v>
      </c>
      <c r="R327" s="2">
        <v>9.6014293E8</v>
      </c>
    </row>
    <row r="328" ht="17.25" customHeight="1">
      <c r="A328" s="2" t="s">
        <v>54</v>
      </c>
      <c r="B328" s="2" t="s">
        <v>77</v>
      </c>
      <c r="C328" s="2">
        <v>293940.0</v>
      </c>
      <c r="D328" s="2" t="s">
        <v>20</v>
      </c>
      <c r="E328" s="2">
        <v>6510.0</v>
      </c>
      <c r="F328" s="2">
        <v>6700.0</v>
      </c>
      <c r="G328" s="2">
        <v>6420.0</v>
      </c>
      <c r="H328" s="2">
        <v>0.729415</v>
      </c>
      <c r="I328" s="2">
        <v>2.051162</v>
      </c>
      <c r="J328" s="2" t="s">
        <v>21</v>
      </c>
      <c r="K328" s="2">
        <v>0.072547</v>
      </c>
      <c r="L328" s="2">
        <v>7.86212E-4</v>
      </c>
      <c r="M328" s="2">
        <v>296383.8725</v>
      </c>
      <c r="N328" s="2">
        <v>13.043478</v>
      </c>
      <c r="O328" s="2">
        <v>2246969.0</v>
      </c>
      <c r="P328" s="2">
        <v>97694.0</v>
      </c>
      <c r="Q328" s="2">
        <v>1.464417275E10</v>
      </c>
      <c r="R328" s="2">
        <v>6.36703163E8</v>
      </c>
    </row>
    <row r="329" ht="17.25" customHeight="1">
      <c r="A329" s="2" t="s">
        <v>30</v>
      </c>
      <c r="B329" s="2" t="s">
        <v>77</v>
      </c>
      <c r="C329" s="2">
        <v>293940.0</v>
      </c>
      <c r="D329" s="2" t="s">
        <v>20</v>
      </c>
      <c r="E329" s="2">
        <v>6610.0</v>
      </c>
      <c r="F329" s="2">
        <v>6660.0</v>
      </c>
      <c r="G329" s="2">
        <v>6480.0</v>
      </c>
      <c r="H329" s="2">
        <v>0.836418</v>
      </c>
      <c r="I329" s="2">
        <v>1.921966</v>
      </c>
      <c r="J329" s="2" t="s">
        <v>21</v>
      </c>
      <c r="K329" s="2">
        <v>0.361632</v>
      </c>
      <c r="L329" s="2">
        <v>7.54165E-4</v>
      </c>
      <c r="M329" s="2">
        <v>323489.3511</v>
      </c>
      <c r="N329" s="2">
        <v>15.0</v>
      </c>
      <c r="O329" s="2">
        <v>2141565.0</v>
      </c>
      <c r="P329" s="2">
        <v>107078.0</v>
      </c>
      <c r="Q329" s="2">
        <v>1.402957918E10</v>
      </c>
      <c r="R329" s="2">
        <v>7.01478959E8</v>
      </c>
    </row>
    <row r="330" ht="17.25" customHeight="1">
      <c r="A330" s="2" t="s">
        <v>32</v>
      </c>
      <c r="B330" s="2" t="s">
        <v>77</v>
      </c>
      <c r="C330" s="2">
        <v>293940.0</v>
      </c>
      <c r="D330" s="2" t="s">
        <v>20</v>
      </c>
      <c r="E330" s="2">
        <v>6870.0</v>
      </c>
      <c r="F330" s="2">
        <v>6870.0</v>
      </c>
      <c r="G330" s="2">
        <v>6610.0</v>
      </c>
      <c r="H330" s="2">
        <v>0.593602</v>
      </c>
      <c r="I330" s="2">
        <v>4.262823</v>
      </c>
      <c r="J330" s="2" t="s">
        <v>21</v>
      </c>
      <c r="K330" s="2">
        <v>0.204316</v>
      </c>
      <c r="L330" s="2">
        <v>6.57726E-4</v>
      </c>
      <c r="M330" s="2">
        <v>246935.8017</v>
      </c>
      <c r="N330" s="2">
        <v>23.809524</v>
      </c>
      <c r="O330" s="2">
        <v>1881746.0</v>
      </c>
      <c r="P330" s="2">
        <v>89607.0</v>
      </c>
      <c r="Q330" s="2">
        <v>1.270875314E10</v>
      </c>
      <c r="R330" s="2">
        <v>6.05178721E8</v>
      </c>
    </row>
    <row r="331" ht="17.25" customHeight="1">
      <c r="A331" s="2" t="s">
        <v>33</v>
      </c>
      <c r="B331" s="2" t="s">
        <v>77</v>
      </c>
      <c r="C331" s="2">
        <v>293940.0</v>
      </c>
      <c r="D331" s="2" t="s">
        <v>20</v>
      </c>
      <c r="E331" s="2">
        <v>7170.0</v>
      </c>
      <c r="F331" s="2">
        <v>7180.0</v>
      </c>
      <c r="G331" s="2">
        <v>6760.0</v>
      </c>
      <c r="H331" s="2">
        <v>0.746578</v>
      </c>
      <c r="I331" s="2">
        <v>0.571325</v>
      </c>
      <c r="J331" s="2" t="s">
        <v>21</v>
      </c>
      <c r="K331" s="2">
        <v>-0.198699</v>
      </c>
      <c r="L331" s="2">
        <v>8.34985E-4</v>
      </c>
      <c r="M331" s="2">
        <v>233560.8905</v>
      </c>
      <c r="N331" s="2">
        <v>5.263158</v>
      </c>
      <c r="O331" s="2">
        <v>1902187.0</v>
      </c>
      <c r="P331" s="2">
        <v>100115.0</v>
      </c>
      <c r="Q331" s="2">
        <v>1.321816833E10</v>
      </c>
      <c r="R331" s="2">
        <v>6.9569307E8</v>
      </c>
    </row>
    <row r="332" ht="17.25" customHeight="1">
      <c r="A332" s="2" t="s">
        <v>34</v>
      </c>
      <c r="B332" s="2" t="s">
        <v>77</v>
      </c>
      <c r="C332" s="2">
        <v>293940.0</v>
      </c>
      <c r="D332" s="2" t="s">
        <v>20</v>
      </c>
      <c r="E332" s="2">
        <v>7430.0</v>
      </c>
      <c r="F332" s="2">
        <v>7430.0</v>
      </c>
      <c r="G332" s="2">
        <v>7120.0</v>
      </c>
      <c r="H332" s="2">
        <v>0.534636</v>
      </c>
      <c r="I332" s="2">
        <v>0.918981</v>
      </c>
      <c r="J332" s="2" t="s">
        <v>21</v>
      </c>
      <c r="K332" s="2">
        <v>0.093646</v>
      </c>
      <c r="L332" s="2">
        <v>8.53066E-4</v>
      </c>
      <c r="M332" s="2">
        <v>131711.1292</v>
      </c>
      <c r="N332" s="2">
        <v>23.809524</v>
      </c>
      <c r="O332" s="2">
        <v>1405788.0</v>
      </c>
      <c r="P332" s="2">
        <v>66942.0</v>
      </c>
      <c r="Q332" s="2">
        <v>1.016328122E10</v>
      </c>
      <c r="R332" s="2">
        <v>4.83965772E8</v>
      </c>
    </row>
    <row r="333" ht="17.25" customHeight="1">
      <c r="A333" s="2" t="s">
        <v>35</v>
      </c>
      <c r="B333" s="2" t="s">
        <v>77</v>
      </c>
      <c r="C333" s="2">
        <v>293940.0</v>
      </c>
      <c r="D333" s="2" t="s">
        <v>20</v>
      </c>
      <c r="E333" s="2">
        <v>7120.0</v>
      </c>
      <c r="F333" s="2">
        <v>7400.0</v>
      </c>
      <c r="G333" s="2">
        <v>7030.0</v>
      </c>
      <c r="H333" s="2">
        <v>0.673217</v>
      </c>
      <c r="I333" s="2">
        <v>1.878042</v>
      </c>
      <c r="J333" s="2" t="s">
        <v>21</v>
      </c>
      <c r="K333" s="2">
        <v>0.11478</v>
      </c>
      <c r="L333" s="2">
        <v>0.001087971</v>
      </c>
      <c r="M333" s="2">
        <v>274971.2428</v>
      </c>
      <c r="N333" s="2">
        <v>4.761905</v>
      </c>
      <c r="O333" s="2">
        <v>1799832.0</v>
      </c>
      <c r="P333" s="2">
        <v>85706.0</v>
      </c>
      <c r="Q333" s="2">
        <v>1.28599301E10</v>
      </c>
      <c r="R333" s="2">
        <v>6.12377624E8</v>
      </c>
    </row>
    <row r="334" ht="17.25" customHeight="1">
      <c r="A334" s="2" t="s">
        <v>36</v>
      </c>
      <c r="B334" s="2" t="s">
        <v>77</v>
      </c>
      <c r="C334" s="2">
        <v>293940.0</v>
      </c>
      <c r="D334" s="2" t="s">
        <v>20</v>
      </c>
      <c r="E334" s="2">
        <v>7000.0</v>
      </c>
      <c r="F334" s="2">
        <v>7180.0</v>
      </c>
      <c r="G334" s="2">
        <v>6890.0</v>
      </c>
      <c r="H334" s="2">
        <v>0.661668</v>
      </c>
      <c r="I334" s="2">
        <v>1.265411</v>
      </c>
      <c r="J334" s="2" t="s">
        <v>21</v>
      </c>
      <c r="K334" s="2">
        <v>-0.040147</v>
      </c>
      <c r="L334" s="2">
        <v>6.58811E-4</v>
      </c>
      <c r="M334" s="2">
        <v>323067.8518</v>
      </c>
      <c r="N334" s="2">
        <v>10.0</v>
      </c>
      <c r="O334" s="2">
        <v>2060862.0</v>
      </c>
      <c r="P334" s="2">
        <v>103043.0</v>
      </c>
      <c r="Q334" s="2">
        <v>1.446959936E10</v>
      </c>
      <c r="R334" s="2">
        <v>7.23479968E8</v>
      </c>
    </row>
    <row r="335" ht="17.25" customHeight="1">
      <c r="A335" s="2" t="s">
        <v>37</v>
      </c>
      <c r="B335" s="2" t="s">
        <v>77</v>
      </c>
      <c r="C335" s="2">
        <v>293940.0</v>
      </c>
      <c r="D335" s="2" t="s">
        <v>20</v>
      </c>
      <c r="E335" s="2">
        <v>7230.0</v>
      </c>
      <c r="F335" s="2">
        <v>7230.0</v>
      </c>
      <c r="G335" s="2">
        <v>7020.0</v>
      </c>
      <c r="H335" s="2">
        <v>0.360602</v>
      </c>
      <c r="I335" s="2">
        <v>3.499237</v>
      </c>
      <c r="J335" s="2" t="s">
        <v>21</v>
      </c>
      <c r="K335" s="2">
        <v>0.022023</v>
      </c>
      <c r="L335" s="2">
        <v>4.65141E-4</v>
      </c>
      <c r="M335" s="2">
        <v>287636.8398</v>
      </c>
      <c r="N335" s="2">
        <v>16.666667</v>
      </c>
      <c r="O335" s="2">
        <v>1582514.0</v>
      </c>
      <c r="P335" s="2">
        <v>87917.0</v>
      </c>
      <c r="Q335" s="2">
        <v>1.119186102E10</v>
      </c>
      <c r="R335" s="2">
        <v>6.21770057E8</v>
      </c>
    </row>
    <row r="336" ht="17.25" customHeight="1">
      <c r="A336" s="2" t="s">
        <v>38</v>
      </c>
      <c r="B336" s="2" t="s">
        <v>77</v>
      </c>
      <c r="C336" s="2">
        <v>293940.0</v>
      </c>
      <c r="D336" s="2" t="s">
        <v>20</v>
      </c>
      <c r="E336" s="2">
        <v>7530.0</v>
      </c>
      <c r="F336" s="2">
        <v>7720.0</v>
      </c>
      <c r="G336" s="2">
        <v>7220.0</v>
      </c>
      <c r="H336" s="2">
        <v>0.782667</v>
      </c>
      <c r="I336" s="2">
        <v>5.087976</v>
      </c>
      <c r="J336" s="2" t="s">
        <v>21</v>
      </c>
      <c r="K336" s="2">
        <v>-0.02557</v>
      </c>
      <c r="L336" s="2">
        <v>5.77315E-4</v>
      </c>
      <c r="M336" s="2">
        <v>685209.5302</v>
      </c>
      <c r="N336" s="2">
        <v>13.636364</v>
      </c>
      <c r="O336" s="2">
        <v>3558683.0</v>
      </c>
      <c r="P336" s="2">
        <v>161758.0</v>
      </c>
      <c r="Q336" s="2">
        <v>2.636201904E10</v>
      </c>
      <c r="R336" s="2">
        <v>1.198273593E9</v>
      </c>
    </row>
    <row r="337" ht="17.25" customHeight="1">
      <c r="A337" s="2" t="s">
        <v>39</v>
      </c>
      <c r="B337" s="2" t="s">
        <v>77</v>
      </c>
      <c r="C337" s="2">
        <v>293940.0</v>
      </c>
      <c r="D337" s="2" t="s">
        <v>20</v>
      </c>
      <c r="E337" s="2">
        <v>8130.0</v>
      </c>
      <c r="F337" s="2">
        <v>8130.0</v>
      </c>
      <c r="G337" s="2">
        <v>7410.0</v>
      </c>
      <c r="H337" s="2">
        <v>0.579293</v>
      </c>
      <c r="I337" s="2">
        <v>-0.918364</v>
      </c>
      <c r="J337" s="2" t="s">
        <v>21</v>
      </c>
      <c r="K337" s="2">
        <v>-0.159123</v>
      </c>
      <c r="L337" s="2">
        <v>5.54376E-4</v>
      </c>
      <c r="M337" s="2">
        <v>258791.9328</v>
      </c>
      <c r="N337" s="2">
        <v>13.636364</v>
      </c>
      <c r="O337" s="2">
        <v>2820748.0</v>
      </c>
      <c r="P337" s="2">
        <v>128216.0</v>
      </c>
      <c r="Q337" s="2">
        <v>2.183125962E10</v>
      </c>
      <c r="R337" s="2">
        <v>9.92329983E8</v>
      </c>
    </row>
    <row r="338" ht="17.25" customHeight="1">
      <c r="A338" s="2" t="s">
        <v>40</v>
      </c>
      <c r="B338" s="2" t="s">
        <v>77</v>
      </c>
      <c r="C338" s="2">
        <v>293940.0</v>
      </c>
      <c r="D338" s="2" t="s">
        <v>20</v>
      </c>
      <c r="E338" s="2">
        <v>8430.0</v>
      </c>
      <c r="F338" s="2">
        <v>8430.0</v>
      </c>
      <c r="G338" s="2">
        <v>8160.0</v>
      </c>
      <c r="H338" s="2">
        <v>0.459694</v>
      </c>
      <c r="I338" s="2">
        <v>0.388757</v>
      </c>
      <c r="J338" s="2" t="s">
        <v>21</v>
      </c>
      <c r="K338" s="2">
        <v>0.096136</v>
      </c>
      <c r="L338" s="2">
        <v>3.90021E-4</v>
      </c>
      <c r="M338" s="2">
        <v>316586.6196</v>
      </c>
      <c r="N338" s="2">
        <v>21.052632</v>
      </c>
      <c r="O338" s="2">
        <v>2142917.0</v>
      </c>
      <c r="P338" s="2">
        <v>112785.0</v>
      </c>
      <c r="Q338" s="2">
        <v>1.759080845E10</v>
      </c>
      <c r="R338" s="2">
        <v>9.25832024E8</v>
      </c>
    </row>
    <row r="339" ht="17.25" customHeight="1">
      <c r="A339" s="2" t="s">
        <v>41</v>
      </c>
      <c r="B339" s="2" t="s">
        <v>77</v>
      </c>
      <c r="C339" s="2">
        <v>293940.0</v>
      </c>
      <c r="D339" s="2" t="s">
        <v>20</v>
      </c>
      <c r="E339" s="2">
        <v>8200.0</v>
      </c>
      <c r="F339" s="2">
        <v>8750.0</v>
      </c>
      <c r="G339" s="2">
        <v>8100.0</v>
      </c>
      <c r="H339" s="2">
        <v>1.008285</v>
      </c>
      <c r="I339" s="2">
        <v>0.754407</v>
      </c>
      <c r="J339" s="2" t="s">
        <v>21</v>
      </c>
      <c r="K339" s="2">
        <v>-0.241742</v>
      </c>
      <c r="L339" s="2">
        <v>7.62387E-4</v>
      </c>
      <c r="M339" s="2">
        <v>248498.3053</v>
      </c>
      <c r="N339" s="2">
        <v>4.545455</v>
      </c>
      <c r="O339" s="2">
        <v>2775289.0</v>
      </c>
      <c r="P339" s="2">
        <v>126150.0</v>
      </c>
      <c r="Q339" s="2">
        <v>2.328455164E10</v>
      </c>
      <c r="R339" s="2">
        <v>1.058388711E9</v>
      </c>
    </row>
    <row r="340" ht="17.25" customHeight="1">
      <c r="A340" s="2" t="s">
        <v>42</v>
      </c>
      <c r="B340" s="2" t="s">
        <v>77</v>
      </c>
      <c r="C340" s="2">
        <v>293940.0</v>
      </c>
      <c r="D340" s="2" t="s">
        <v>20</v>
      </c>
      <c r="E340" s="2">
        <v>8000.0</v>
      </c>
      <c r="F340" s="2">
        <v>8040.0</v>
      </c>
      <c r="G340" s="2">
        <v>7850.0</v>
      </c>
      <c r="H340" s="2">
        <v>0.811311</v>
      </c>
      <c r="I340" s="2">
        <v>0.267536</v>
      </c>
      <c r="J340" s="2" t="s">
        <v>21</v>
      </c>
      <c r="K340" s="2">
        <v>0.22919</v>
      </c>
      <c r="L340" s="2">
        <v>7.3397E-4</v>
      </c>
      <c r="M340" s="2">
        <v>235170.5876</v>
      </c>
      <c r="N340" s="2">
        <v>9.090909</v>
      </c>
      <c r="O340" s="2">
        <v>2439635.0</v>
      </c>
      <c r="P340" s="2">
        <v>110893.0</v>
      </c>
      <c r="Q340" s="2">
        <v>1.920127195E10</v>
      </c>
      <c r="R340" s="2">
        <v>8.72785089E8</v>
      </c>
    </row>
    <row r="341" ht="17.25" customHeight="1">
      <c r="A341" s="2" t="s">
        <v>43</v>
      </c>
      <c r="B341" s="2" t="s">
        <v>77</v>
      </c>
      <c r="C341" s="2">
        <v>293940.0</v>
      </c>
      <c r="D341" s="2" t="s">
        <v>20</v>
      </c>
      <c r="E341" s="2">
        <v>8150.0</v>
      </c>
      <c r="F341" s="2">
        <v>8190.0</v>
      </c>
      <c r="G341" s="2">
        <v>7980.0</v>
      </c>
      <c r="H341" s="2">
        <v>0.485702</v>
      </c>
      <c r="I341" s="2">
        <v>1.373763</v>
      </c>
      <c r="J341" s="2" t="s">
        <v>21</v>
      </c>
      <c r="K341" s="2">
        <v>0.201386</v>
      </c>
      <c r="L341" s="2">
        <v>6.10745E-4</v>
      </c>
      <c r="M341" s="2">
        <v>263299.3156</v>
      </c>
      <c r="N341" s="2">
        <v>14.285714</v>
      </c>
      <c r="O341" s="2">
        <v>1548629.0</v>
      </c>
      <c r="P341" s="2">
        <v>73744.0</v>
      </c>
      <c r="Q341" s="2">
        <v>1.249148937E10</v>
      </c>
      <c r="R341" s="2">
        <v>5.94832827E8</v>
      </c>
    </row>
    <row r="342" ht="17.25" customHeight="1">
      <c r="A342" s="2" t="s">
        <v>18</v>
      </c>
      <c r="B342" s="2" t="s">
        <v>77</v>
      </c>
      <c r="C342" s="2">
        <v>293940.0</v>
      </c>
      <c r="D342" s="2" t="s">
        <v>20</v>
      </c>
      <c r="E342" s="2">
        <v>8130.0</v>
      </c>
      <c r="F342" s="2">
        <v>8240.0</v>
      </c>
      <c r="G342" s="2">
        <v>8090.0</v>
      </c>
      <c r="H342" s="2">
        <v>0.498045</v>
      </c>
      <c r="I342" s="2">
        <v>10.21006</v>
      </c>
      <c r="J342" s="2" t="s">
        <v>21</v>
      </c>
      <c r="K342" s="2">
        <v>0.354544</v>
      </c>
      <c r="L342" s="2">
        <v>3.73796E-4</v>
      </c>
      <c r="M342" s="2">
        <v>229860.6526</v>
      </c>
      <c r="N342" s="2">
        <v>31.578947</v>
      </c>
      <c r="O342" s="2">
        <v>1550241.0</v>
      </c>
      <c r="P342" s="2">
        <v>81592.0</v>
      </c>
      <c r="Q342" s="2">
        <v>1.26646925E10</v>
      </c>
      <c r="R342" s="2">
        <v>6.66562763E8</v>
      </c>
    </row>
    <row r="343" ht="17.25" customHeight="1">
      <c r="A343" s="2" t="s">
        <v>22</v>
      </c>
      <c r="B343" s="2" t="s">
        <v>77</v>
      </c>
      <c r="C343" s="2">
        <v>293940.0</v>
      </c>
      <c r="D343" s="2" t="s">
        <v>20</v>
      </c>
      <c r="E343" s="2">
        <v>8050.0</v>
      </c>
      <c r="F343" s="2">
        <v>8160.0</v>
      </c>
      <c r="G343" s="2">
        <v>8000.0</v>
      </c>
      <c r="H343" s="2">
        <v>0.512605</v>
      </c>
      <c r="I343" s="2">
        <v>1.430778</v>
      </c>
      <c r="J343" s="2" t="s">
        <v>21</v>
      </c>
      <c r="K343" s="2">
        <v>0.244867</v>
      </c>
      <c r="L343" s="2">
        <v>4.56211E-4</v>
      </c>
      <c r="M343" s="2">
        <v>250588.8361</v>
      </c>
      <c r="N343" s="2">
        <v>21.052632</v>
      </c>
      <c r="O343" s="2">
        <v>1742466.0</v>
      </c>
      <c r="P343" s="2">
        <v>91709.0</v>
      </c>
      <c r="Q343" s="2">
        <v>1.389431463E10</v>
      </c>
      <c r="R343" s="2">
        <v>7.31279717E8</v>
      </c>
    </row>
    <row r="344" ht="17.25" customHeight="1">
      <c r="A344" s="2" t="s">
        <v>23</v>
      </c>
      <c r="B344" s="2" t="s">
        <v>77</v>
      </c>
      <c r="C344" s="2">
        <v>293940.0</v>
      </c>
      <c r="D344" s="2" t="s">
        <v>20</v>
      </c>
      <c r="E344" s="2">
        <v>7940.0</v>
      </c>
      <c r="F344" s="2">
        <v>8040.0</v>
      </c>
      <c r="G344" s="2">
        <v>7940.0</v>
      </c>
      <c r="H344" s="2">
        <v>0.331337</v>
      </c>
      <c r="I344" s="2">
        <v>-0.301418</v>
      </c>
      <c r="J344" s="2" t="s">
        <v>21</v>
      </c>
      <c r="K344" s="2">
        <v>0.137796</v>
      </c>
      <c r="L344" s="2">
        <v>4.79899E-4</v>
      </c>
      <c r="M344" s="2">
        <v>221421.5747</v>
      </c>
      <c r="N344" s="2">
        <v>27.272727</v>
      </c>
      <c r="O344" s="2">
        <v>1377207.0</v>
      </c>
      <c r="P344" s="2">
        <v>62600.0</v>
      </c>
      <c r="Q344" s="2">
        <v>1.099450509E10</v>
      </c>
      <c r="R344" s="2">
        <v>4.99750231E8</v>
      </c>
    </row>
    <row r="345" ht="17.25" customHeight="1">
      <c r="A345" s="2" t="s">
        <v>24</v>
      </c>
      <c r="B345" s="2" t="s">
        <v>77</v>
      </c>
      <c r="C345" s="2">
        <v>293940.0</v>
      </c>
      <c r="D345" s="2" t="s">
        <v>20</v>
      </c>
      <c r="E345" s="2">
        <v>7950.0</v>
      </c>
      <c r="F345" s="2">
        <v>8030.0</v>
      </c>
      <c r="G345" s="2">
        <v>7890.0</v>
      </c>
      <c r="H345" s="2">
        <v>0.439027</v>
      </c>
      <c r="I345" s="2">
        <v>-0.694008</v>
      </c>
      <c r="J345" s="2" t="s">
        <v>21</v>
      </c>
      <c r="K345" s="2">
        <v>0.155102</v>
      </c>
      <c r="L345" s="2">
        <v>7.43758E-4</v>
      </c>
      <c r="M345" s="2">
        <v>175744.7288</v>
      </c>
      <c r="N345" s="2">
        <v>22.727273</v>
      </c>
      <c r="O345" s="2">
        <v>1348637.0</v>
      </c>
      <c r="P345" s="2">
        <v>61302.0</v>
      </c>
      <c r="Q345" s="2">
        <v>1.070152409E10</v>
      </c>
      <c r="R345" s="2">
        <v>4.86432913E8</v>
      </c>
    </row>
    <row r="346" ht="17.25" customHeight="1">
      <c r="A346" s="2" t="s">
        <v>25</v>
      </c>
      <c r="B346" s="2" t="s">
        <v>77</v>
      </c>
      <c r="C346" s="2">
        <v>293940.0</v>
      </c>
      <c r="D346" s="2" t="s">
        <v>20</v>
      </c>
      <c r="E346" s="2">
        <v>8050.0</v>
      </c>
      <c r="F346" s="2">
        <v>8070.0</v>
      </c>
      <c r="G346" s="2">
        <v>8000.0</v>
      </c>
      <c r="H346" s="2">
        <v>0.255283</v>
      </c>
      <c r="I346" s="2">
        <v>5.374557</v>
      </c>
      <c r="J346" s="2" t="s">
        <v>21</v>
      </c>
      <c r="K346" s="2">
        <v>0.012102</v>
      </c>
      <c r="L346" s="2">
        <v>3.67187E-4</v>
      </c>
      <c r="M346" s="2">
        <v>325604.1694</v>
      </c>
      <c r="N346" s="2">
        <v>30.0</v>
      </c>
      <c r="O346" s="2">
        <v>1326386.0</v>
      </c>
      <c r="P346" s="2">
        <v>66319.0</v>
      </c>
      <c r="Q346" s="2">
        <v>1.061192797E10</v>
      </c>
      <c r="R346" s="2">
        <v>5.30596399E8</v>
      </c>
    </row>
    <row r="347" ht="17.25" customHeight="1">
      <c r="A347" s="2" t="s">
        <v>26</v>
      </c>
      <c r="B347" s="2" t="s">
        <v>77</v>
      </c>
      <c r="C347" s="2">
        <v>293940.0</v>
      </c>
      <c r="D347" s="2" t="s">
        <v>20</v>
      </c>
      <c r="E347" s="2">
        <v>7970.0</v>
      </c>
      <c r="F347" s="2">
        <v>8140.0</v>
      </c>
      <c r="G347" s="2">
        <v>7970.0</v>
      </c>
      <c r="H347" s="2">
        <v>0.390204</v>
      </c>
      <c r="I347" s="2">
        <v>2.775084</v>
      </c>
      <c r="J347" s="2" t="s">
        <v>21</v>
      </c>
      <c r="K347" s="2">
        <v>0.017474</v>
      </c>
      <c r="L347" s="2">
        <v>3.55415E-4</v>
      </c>
      <c r="M347" s="2">
        <v>345382.6912</v>
      </c>
      <c r="N347" s="2">
        <v>33.333333</v>
      </c>
      <c r="O347" s="2">
        <v>1633921.0</v>
      </c>
      <c r="P347" s="2">
        <v>90773.0</v>
      </c>
      <c r="Q347" s="2">
        <v>1.31239486E10</v>
      </c>
      <c r="R347" s="2">
        <v>7.29108256E8</v>
      </c>
    </row>
    <row r="348" ht="17.25" customHeight="1">
      <c r="A348" s="2" t="s">
        <v>27</v>
      </c>
      <c r="B348" s="2" t="s">
        <v>77</v>
      </c>
      <c r="C348" s="2">
        <v>293940.0</v>
      </c>
      <c r="D348" s="2" t="s">
        <v>20</v>
      </c>
      <c r="E348" s="2">
        <v>7610.0</v>
      </c>
      <c r="F348" s="2">
        <v>7950.0</v>
      </c>
      <c r="G348" s="2">
        <v>7610.0</v>
      </c>
      <c r="H348" s="2">
        <v>0.67149</v>
      </c>
      <c r="I348" s="2">
        <v>0.877897</v>
      </c>
      <c r="J348" s="2" t="s">
        <v>21</v>
      </c>
      <c r="K348" s="2">
        <v>0.126539</v>
      </c>
      <c r="L348" s="2">
        <v>4.61644E-4</v>
      </c>
      <c r="M348" s="2">
        <v>271530.3056</v>
      </c>
      <c r="N348" s="2">
        <v>23.809524</v>
      </c>
      <c r="O348" s="2">
        <v>3117511.0</v>
      </c>
      <c r="P348" s="2">
        <v>148453.0</v>
      </c>
      <c r="Q348" s="2">
        <v>2.421246602E10</v>
      </c>
      <c r="R348" s="2">
        <v>1.152974572E9</v>
      </c>
    </row>
    <row r="349" ht="17.25" customHeight="1">
      <c r="A349" s="2" t="s">
        <v>28</v>
      </c>
      <c r="B349" s="2" t="s">
        <v>77</v>
      </c>
      <c r="C349" s="2">
        <v>293940.0</v>
      </c>
      <c r="D349" s="2" t="s">
        <v>20</v>
      </c>
      <c r="E349" s="2">
        <v>7970.0</v>
      </c>
      <c r="F349" s="2">
        <v>8060.0</v>
      </c>
      <c r="G349" s="2">
        <v>7560.0</v>
      </c>
      <c r="H349" s="2">
        <v>0.800654</v>
      </c>
      <c r="I349" s="2">
        <v>1.213191</v>
      </c>
      <c r="J349" s="2" t="s">
        <v>21</v>
      </c>
      <c r="K349" s="2">
        <v>-0.028474</v>
      </c>
      <c r="L349" s="2">
        <v>3.74937E-4</v>
      </c>
      <c r="M349" s="2">
        <v>514100.2403</v>
      </c>
      <c r="N349" s="2">
        <v>4.761905</v>
      </c>
      <c r="O349" s="2">
        <v>5480153.0</v>
      </c>
      <c r="P349" s="2">
        <v>260960.0</v>
      </c>
      <c r="Q349" s="2">
        <v>4.2478707928E10</v>
      </c>
      <c r="R349" s="2">
        <v>2.022795616E9</v>
      </c>
    </row>
    <row r="350" ht="17.25" customHeight="1">
      <c r="A350" s="2" t="s">
        <v>29</v>
      </c>
      <c r="B350" s="2" t="s">
        <v>77</v>
      </c>
      <c r="C350" s="2">
        <v>293940.0</v>
      </c>
      <c r="D350" s="2" t="s">
        <v>20</v>
      </c>
      <c r="E350" s="2">
        <v>7990.0</v>
      </c>
      <c r="F350" s="2">
        <v>7990.0</v>
      </c>
      <c r="G350" s="2">
        <v>7630.0</v>
      </c>
      <c r="H350" s="2">
        <v>0.778301</v>
      </c>
      <c r="I350" s="2">
        <v>-0.289624</v>
      </c>
      <c r="J350" s="2" t="s">
        <v>21</v>
      </c>
      <c r="K350" s="2">
        <v>0.08371</v>
      </c>
      <c r="L350" s="2">
        <v>4.30431E-4</v>
      </c>
      <c r="M350" s="2">
        <v>500696.0346</v>
      </c>
      <c r="N350" s="2">
        <v>9.52381</v>
      </c>
      <c r="O350" s="2">
        <v>3741699.0</v>
      </c>
      <c r="P350" s="2">
        <v>178176.0</v>
      </c>
      <c r="Q350" s="2">
        <v>2.913517352E10</v>
      </c>
      <c r="R350" s="2">
        <v>1.387389215E9</v>
      </c>
    </row>
    <row r="351" ht="17.25" customHeight="1">
      <c r="A351" s="2" t="s">
        <v>23</v>
      </c>
      <c r="B351" s="2" t="s">
        <v>78</v>
      </c>
      <c r="C351" s="2">
        <v>400760.0</v>
      </c>
      <c r="D351" s="2" t="s">
        <v>20</v>
      </c>
      <c r="E351" s="2">
        <v>5200.0</v>
      </c>
      <c r="F351" s="2">
        <v>5420.0</v>
      </c>
      <c r="G351" s="2">
        <v>5200.0</v>
      </c>
      <c r="H351" s="2">
        <v>1.099397</v>
      </c>
      <c r="I351" s="2">
        <v>-0.474665</v>
      </c>
      <c r="J351" s="2" t="s">
        <v>21</v>
      </c>
      <c r="K351" s="2">
        <v>0.574475</v>
      </c>
      <c r="L351" s="2">
        <v>1.64145E-4</v>
      </c>
      <c r="M351" s="2">
        <v>1792041.034</v>
      </c>
      <c r="N351" s="2">
        <v>22.222222</v>
      </c>
      <c r="O351" s="2">
        <v>2.234538E7</v>
      </c>
      <c r="P351" s="2">
        <v>2482820.0</v>
      </c>
      <c r="Q351" s="2">
        <v>1.2136060486E11</v>
      </c>
      <c r="R351" s="2">
        <v>1.3484511651E10</v>
      </c>
    </row>
    <row r="352" ht="17.25" customHeight="1">
      <c r="A352" s="2" t="s">
        <v>24</v>
      </c>
      <c r="B352" s="2" t="s">
        <v>78</v>
      </c>
      <c r="C352" s="2">
        <v>400760.0</v>
      </c>
      <c r="D352" s="2" t="s">
        <v>20</v>
      </c>
      <c r="E352" s="2">
        <v>5190.0</v>
      </c>
      <c r="F352" s="2">
        <v>5280.0</v>
      </c>
      <c r="G352" s="2">
        <v>5190.0</v>
      </c>
      <c r="H352" s="2">
        <v>0.541899</v>
      </c>
      <c r="I352" s="2">
        <v>0.258021</v>
      </c>
      <c r="J352" s="2" t="s">
        <v>21</v>
      </c>
      <c r="K352" s="2">
        <v>0.356091</v>
      </c>
      <c r="L352" s="2">
        <v>3.784E-4</v>
      </c>
      <c r="M352" s="2">
        <v>525861.2145</v>
      </c>
      <c r="N352" s="2">
        <v>18.181818</v>
      </c>
      <c r="O352" s="2">
        <v>5678628.0</v>
      </c>
      <c r="P352" s="2">
        <v>258119.0</v>
      </c>
      <c r="Q352" s="2">
        <v>2.963397745E10</v>
      </c>
      <c r="R352" s="2">
        <v>1.346998975E9</v>
      </c>
    </row>
    <row r="353" ht="17.25" customHeight="1">
      <c r="A353" s="2" t="s">
        <v>25</v>
      </c>
      <c r="B353" s="2" t="s">
        <v>78</v>
      </c>
      <c r="C353" s="2">
        <v>400760.0</v>
      </c>
      <c r="D353" s="2" t="s">
        <v>20</v>
      </c>
      <c r="E353" s="2">
        <v>5060.0</v>
      </c>
      <c r="F353" s="2">
        <v>5200.0</v>
      </c>
      <c r="G353" s="2">
        <v>5040.0</v>
      </c>
      <c r="H353" s="2">
        <v>0.523968</v>
      </c>
      <c r="I353" s="2">
        <v>-0.719828</v>
      </c>
      <c r="J353" s="2" t="s">
        <v>21</v>
      </c>
      <c r="K353" s="2">
        <v>0.264402</v>
      </c>
      <c r="L353" s="2">
        <v>6.11999E-4</v>
      </c>
      <c r="M353" s="2">
        <v>260533.776</v>
      </c>
      <c r="N353" s="2">
        <v>25.0</v>
      </c>
      <c r="O353" s="2">
        <v>2771028.0</v>
      </c>
      <c r="P353" s="2">
        <v>138551.0</v>
      </c>
      <c r="Q353" s="2">
        <v>1.420766157E10</v>
      </c>
      <c r="R353" s="2">
        <v>7.10383079E8</v>
      </c>
    </row>
    <row r="354" ht="17.25" customHeight="1">
      <c r="A354" s="2" t="s">
        <v>26</v>
      </c>
      <c r="B354" s="2" t="s">
        <v>78</v>
      </c>
      <c r="C354" s="2">
        <v>400760.0</v>
      </c>
      <c r="D354" s="2" t="s">
        <v>20</v>
      </c>
      <c r="E354" s="2">
        <v>5220.0</v>
      </c>
      <c r="F354" s="2">
        <v>5230.0</v>
      </c>
      <c r="G354" s="2">
        <v>5090.0</v>
      </c>
      <c r="H354" s="2">
        <v>0.383535</v>
      </c>
      <c r="I354" s="2">
        <v>-0.364383</v>
      </c>
      <c r="J354" s="2" t="s">
        <v>21</v>
      </c>
      <c r="K354" s="2">
        <v>0.187691</v>
      </c>
      <c r="L354" s="2">
        <v>7.40457E-4</v>
      </c>
      <c r="M354" s="2">
        <v>315390.7497</v>
      </c>
      <c r="N354" s="2">
        <v>11.111111</v>
      </c>
      <c r="O354" s="2">
        <v>2114700.0</v>
      </c>
      <c r="P354" s="2">
        <v>117483.0</v>
      </c>
      <c r="Q354" s="2">
        <v>1.092482074E10</v>
      </c>
      <c r="R354" s="2">
        <v>6.06934486E8</v>
      </c>
    </row>
    <row r="355" ht="17.25" customHeight="1">
      <c r="A355" s="2" t="s">
        <v>27</v>
      </c>
      <c r="B355" s="2" t="s">
        <v>78</v>
      </c>
      <c r="C355" s="2">
        <v>400760.0</v>
      </c>
      <c r="D355" s="2" t="s">
        <v>20</v>
      </c>
      <c r="E355" s="2">
        <v>5330.0</v>
      </c>
      <c r="F355" s="2">
        <v>5330.0</v>
      </c>
      <c r="G355" s="2">
        <v>5220.0</v>
      </c>
      <c r="H355" s="2">
        <v>0.327359</v>
      </c>
      <c r="I355" s="2">
        <v>4.779481</v>
      </c>
      <c r="J355" s="2" t="s">
        <v>21</v>
      </c>
      <c r="K355" s="2">
        <v>0.039765</v>
      </c>
      <c r="L355" s="2">
        <v>5.23781E-4</v>
      </c>
      <c r="M355" s="2">
        <v>314932.9217</v>
      </c>
      <c r="N355" s="2">
        <v>23.809524</v>
      </c>
      <c r="O355" s="2">
        <v>1957687.0</v>
      </c>
      <c r="P355" s="2">
        <v>93223.0</v>
      </c>
      <c r="Q355" s="2">
        <v>1.025155854E10</v>
      </c>
      <c r="R355" s="2">
        <v>4.88169454E8</v>
      </c>
    </row>
    <row r="356" ht="17.25" customHeight="1">
      <c r="A356" s="2" t="s">
        <v>28</v>
      </c>
      <c r="B356" s="2" t="s">
        <v>78</v>
      </c>
      <c r="C356" s="2">
        <v>400760.0</v>
      </c>
      <c r="D356" s="2" t="s">
        <v>20</v>
      </c>
      <c r="E356" s="2">
        <v>5500.0</v>
      </c>
      <c r="F356" s="2">
        <v>5530.0</v>
      </c>
      <c r="G356" s="2">
        <v>5350.0</v>
      </c>
      <c r="H356" s="2">
        <v>0.591666</v>
      </c>
      <c r="I356" s="2">
        <v>3.4944</v>
      </c>
      <c r="J356" s="2" t="s">
        <v>21</v>
      </c>
      <c r="K356" s="2">
        <v>0.14198</v>
      </c>
      <c r="L356" s="2">
        <v>5.63173E-4</v>
      </c>
      <c r="M356" s="2">
        <v>347873.8094</v>
      </c>
      <c r="N356" s="2">
        <v>9.52381</v>
      </c>
      <c r="O356" s="2">
        <v>3038507.0</v>
      </c>
      <c r="P356" s="2">
        <v>144691.0</v>
      </c>
      <c r="Q356" s="2">
        <v>1.650341108E10</v>
      </c>
      <c r="R356" s="2">
        <v>7.85876718E8</v>
      </c>
    </row>
    <row r="357" ht="17.25" customHeight="1">
      <c r="A357" s="2" t="s">
        <v>29</v>
      </c>
      <c r="B357" s="2" t="s">
        <v>78</v>
      </c>
      <c r="C357" s="2">
        <v>400760.0</v>
      </c>
      <c r="D357" s="2" t="s">
        <v>20</v>
      </c>
      <c r="E357" s="2">
        <v>5380.0</v>
      </c>
      <c r="F357" s="2">
        <v>5450.0</v>
      </c>
      <c r="G357" s="2">
        <v>5280.0</v>
      </c>
      <c r="H357" s="2">
        <v>0.610854</v>
      </c>
      <c r="I357" s="2">
        <v>0.809957</v>
      </c>
      <c r="J357" s="2" t="s">
        <v>21</v>
      </c>
      <c r="K357" s="2">
        <v>0.187693</v>
      </c>
      <c r="L357" s="2">
        <v>8.88298E-4</v>
      </c>
      <c r="M357" s="2">
        <v>221402.8768</v>
      </c>
      <c r="N357" s="2">
        <v>14.285714</v>
      </c>
      <c r="O357" s="2">
        <v>2220085.0</v>
      </c>
      <c r="P357" s="2">
        <v>105718.0</v>
      </c>
      <c r="Q357" s="2">
        <v>1.183681825E10</v>
      </c>
      <c r="R357" s="2">
        <v>5.63658012E8</v>
      </c>
    </row>
    <row r="358" ht="17.25" customHeight="1">
      <c r="A358" s="2" t="s">
        <v>57</v>
      </c>
      <c r="B358" s="2" t="s">
        <v>79</v>
      </c>
      <c r="C358" s="2">
        <v>145270.0</v>
      </c>
      <c r="D358" s="2" t="s">
        <v>20</v>
      </c>
      <c r="E358" s="2">
        <v>1075.0</v>
      </c>
      <c r="F358" s="2">
        <v>1330.0</v>
      </c>
      <c r="G358" s="2">
        <v>1075.0</v>
      </c>
      <c r="H358" s="2">
        <v>3.563886</v>
      </c>
      <c r="I358" s="2">
        <v>-0.2774</v>
      </c>
      <c r="J358" s="2">
        <v>0.079919</v>
      </c>
      <c r="K358" s="2">
        <v>0.636849</v>
      </c>
      <c r="L358" s="2">
        <v>0.002396165</v>
      </c>
      <c r="M358" s="2">
        <v>538211.2147</v>
      </c>
      <c r="N358" s="2">
        <v>0.0</v>
      </c>
      <c r="O358" s="2">
        <v>2.4453445E7</v>
      </c>
      <c r="P358" s="2">
        <v>1111520.0</v>
      </c>
      <c r="Q358" s="2">
        <v>2.9222065305E10</v>
      </c>
      <c r="R358" s="2">
        <v>1.328275696E9</v>
      </c>
    </row>
    <row r="359" ht="17.25" customHeight="1">
      <c r="A359" s="2" t="s">
        <v>59</v>
      </c>
      <c r="B359" s="2" t="s">
        <v>79</v>
      </c>
      <c r="C359" s="2">
        <v>145270.0</v>
      </c>
      <c r="D359" s="2" t="s">
        <v>20</v>
      </c>
      <c r="E359" s="2">
        <v>970.0</v>
      </c>
      <c r="F359" s="2">
        <v>1090.0</v>
      </c>
      <c r="G359" s="2">
        <v>967.0</v>
      </c>
      <c r="H359" s="2">
        <v>2.145795</v>
      </c>
      <c r="I359" s="2">
        <v>4.327944</v>
      </c>
      <c r="J359" s="2">
        <v>0.092853</v>
      </c>
      <c r="K359" s="2">
        <v>0.840566</v>
      </c>
      <c r="L359" s="2">
        <v>0.001690578</v>
      </c>
      <c r="M359" s="2">
        <v>728070.0672</v>
      </c>
      <c r="N359" s="2">
        <v>5.882353</v>
      </c>
      <c r="O359" s="2">
        <v>1.6728666E7</v>
      </c>
      <c r="P359" s="2">
        <v>984039.0</v>
      </c>
      <c r="Q359" s="2">
        <v>1.7088758927E10</v>
      </c>
      <c r="R359" s="2">
        <v>1.005221113E9</v>
      </c>
    </row>
    <row r="360" ht="17.25" customHeight="1">
      <c r="A360" s="2" t="s">
        <v>60</v>
      </c>
      <c r="B360" s="2" t="s">
        <v>79</v>
      </c>
      <c r="C360" s="2">
        <v>145270.0</v>
      </c>
      <c r="D360" s="2" t="s">
        <v>20</v>
      </c>
      <c r="E360" s="2">
        <v>923.0</v>
      </c>
      <c r="F360" s="2">
        <v>990.0</v>
      </c>
      <c r="G360" s="2">
        <v>923.0</v>
      </c>
      <c r="H360" s="2">
        <v>1.136159</v>
      </c>
      <c r="I360" s="2">
        <v>-0.526647</v>
      </c>
      <c r="J360" s="2">
        <v>0.098157</v>
      </c>
      <c r="K360" s="2">
        <v>0.470486</v>
      </c>
      <c r="L360" s="2">
        <v>0.003767409</v>
      </c>
      <c r="M360" s="2">
        <v>519168.8327</v>
      </c>
      <c r="N360" s="2">
        <v>5.0</v>
      </c>
      <c r="O360" s="2">
        <v>5546067.0</v>
      </c>
      <c r="P360" s="2">
        <v>277303.0</v>
      </c>
      <c r="Q360" s="2">
        <v>5.312960626E9</v>
      </c>
      <c r="R360" s="2">
        <v>2.65648031E8</v>
      </c>
    </row>
    <row r="361" ht="17.25" customHeight="1">
      <c r="A361" s="2" t="s">
        <v>61</v>
      </c>
      <c r="B361" s="2" t="s">
        <v>79</v>
      </c>
      <c r="C361" s="2">
        <v>145270.0</v>
      </c>
      <c r="D361" s="2" t="s">
        <v>20</v>
      </c>
      <c r="E361" s="2">
        <v>932.0</v>
      </c>
      <c r="F361" s="2">
        <v>953.0</v>
      </c>
      <c r="G361" s="2">
        <v>923.0</v>
      </c>
      <c r="H361" s="2">
        <v>0.825772</v>
      </c>
      <c r="I361" s="2">
        <v>1.630084</v>
      </c>
      <c r="J361" s="2">
        <v>0.094658</v>
      </c>
      <c r="K361" s="2">
        <v>0.369845</v>
      </c>
      <c r="L361" s="2">
        <v>0.002008706</v>
      </c>
      <c r="M361" s="2">
        <v>929660.7529</v>
      </c>
      <c r="N361" s="2">
        <v>18.181818</v>
      </c>
      <c r="O361" s="2">
        <v>6960694.0</v>
      </c>
      <c r="P361" s="2">
        <v>316395.0</v>
      </c>
      <c r="Q361" s="2">
        <v>6.538674961E9</v>
      </c>
      <c r="R361" s="2">
        <v>2.97212498E8</v>
      </c>
    </row>
    <row r="362" ht="17.25" customHeight="1">
      <c r="A362" s="2" t="s">
        <v>62</v>
      </c>
      <c r="B362" s="2" t="s">
        <v>79</v>
      </c>
      <c r="C362" s="2">
        <v>145270.0</v>
      </c>
      <c r="D362" s="2" t="s">
        <v>20</v>
      </c>
      <c r="E362" s="2">
        <v>904.0</v>
      </c>
      <c r="F362" s="2">
        <v>933.0</v>
      </c>
      <c r="G362" s="2">
        <v>904.0</v>
      </c>
      <c r="H362" s="2">
        <v>0.425192</v>
      </c>
      <c r="I362" s="2">
        <v>0.676116</v>
      </c>
      <c r="J362" s="2">
        <v>0.084828</v>
      </c>
      <c r="K362" s="2">
        <v>0.110267</v>
      </c>
      <c r="L362" s="2">
        <v>0.001895222</v>
      </c>
      <c r="M362" s="2">
        <v>701125.3334</v>
      </c>
      <c r="N362" s="2">
        <v>9.52381</v>
      </c>
      <c r="O362" s="2">
        <v>4036502.0</v>
      </c>
      <c r="P362" s="2">
        <v>192214.0</v>
      </c>
      <c r="Q362" s="2">
        <v>3.700886958E9</v>
      </c>
      <c r="R362" s="2">
        <v>1.76232712E8</v>
      </c>
    </row>
    <row r="363" ht="17.25" customHeight="1">
      <c r="A363" s="2" t="s">
        <v>63</v>
      </c>
      <c r="B363" s="2" t="s">
        <v>79</v>
      </c>
      <c r="C363" s="2">
        <v>145270.0</v>
      </c>
      <c r="D363" s="2" t="s">
        <v>20</v>
      </c>
      <c r="E363" s="2">
        <v>920.0</v>
      </c>
      <c r="F363" s="2">
        <v>929.0</v>
      </c>
      <c r="G363" s="2">
        <v>895.0</v>
      </c>
      <c r="H363" s="2">
        <v>0.798375</v>
      </c>
      <c r="I363" s="2">
        <v>8.233675</v>
      </c>
      <c r="J363" s="2">
        <v>0.079407</v>
      </c>
      <c r="K363" s="2">
        <v>-0.069655</v>
      </c>
      <c r="L363" s="2">
        <v>0.002264244</v>
      </c>
      <c r="M363" s="2">
        <v>313003.7813</v>
      </c>
      <c r="N363" s="2">
        <v>26.315789</v>
      </c>
      <c r="O363" s="2">
        <v>3649705.0</v>
      </c>
      <c r="P363" s="2">
        <v>192090.0</v>
      </c>
      <c r="Q363" s="2">
        <v>3.335980798E9</v>
      </c>
      <c r="R363" s="2">
        <v>1.75577937E8</v>
      </c>
    </row>
    <row r="364" ht="17.25" customHeight="1">
      <c r="A364" s="2" t="s">
        <v>64</v>
      </c>
      <c r="B364" s="2" t="s">
        <v>79</v>
      </c>
      <c r="C364" s="2">
        <v>145270.0</v>
      </c>
      <c r="D364" s="2" t="s">
        <v>20</v>
      </c>
      <c r="E364" s="2">
        <v>870.0</v>
      </c>
      <c r="F364" s="2">
        <v>924.0</v>
      </c>
      <c r="G364" s="2">
        <v>857.0</v>
      </c>
      <c r="H364" s="2">
        <v>0.798607</v>
      </c>
      <c r="I364" s="2">
        <v>4.218124</v>
      </c>
      <c r="J364" s="2">
        <v>0.071701</v>
      </c>
      <c r="K364" s="2">
        <v>0.435096</v>
      </c>
      <c r="L364" s="2">
        <v>0.003845721</v>
      </c>
      <c r="M364" s="2">
        <v>440122.8477</v>
      </c>
      <c r="N364" s="2">
        <v>26.086957</v>
      </c>
      <c r="O364" s="2">
        <v>3874888.0</v>
      </c>
      <c r="P364" s="2">
        <v>168473.0</v>
      </c>
      <c r="Q364" s="2">
        <v>3.472428398E9</v>
      </c>
      <c r="R364" s="2">
        <v>1.50975148E8</v>
      </c>
    </row>
    <row r="365" ht="17.25" customHeight="1">
      <c r="A365" s="2" t="s">
        <v>65</v>
      </c>
      <c r="B365" s="2" t="s">
        <v>79</v>
      </c>
      <c r="C365" s="2">
        <v>145270.0</v>
      </c>
      <c r="D365" s="2" t="s">
        <v>20</v>
      </c>
      <c r="E365" s="2">
        <v>881.0</v>
      </c>
      <c r="F365" s="2">
        <v>907.0</v>
      </c>
      <c r="G365" s="2">
        <v>812.0</v>
      </c>
      <c r="H365" s="2">
        <v>2.210589</v>
      </c>
      <c r="I365" s="2">
        <v>1.257666</v>
      </c>
      <c r="J365" s="2">
        <v>0.081633</v>
      </c>
      <c r="K365" s="2">
        <v>1.456484</v>
      </c>
      <c r="L365" s="2">
        <v>0.007958604</v>
      </c>
      <c r="M365" s="2">
        <v>277242.0392</v>
      </c>
      <c r="N365" s="2">
        <v>4.761905</v>
      </c>
      <c r="O365" s="2">
        <v>5011315.0</v>
      </c>
      <c r="P365" s="2">
        <v>238634.0</v>
      </c>
      <c r="Q365" s="2">
        <v>4.315934038E9</v>
      </c>
      <c r="R365" s="2">
        <v>2.05520668E8</v>
      </c>
    </row>
    <row r="366" ht="17.25" customHeight="1">
      <c r="A366" s="2" t="s">
        <v>66</v>
      </c>
      <c r="B366" s="2" t="s">
        <v>79</v>
      </c>
      <c r="C366" s="2">
        <v>145270.0</v>
      </c>
      <c r="D366" s="2" t="s">
        <v>20</v>
      </c>
      <c r="E366" s="2">
        <v>914.0</v>
      </c>
      <c r="F366" s="2">
        <v>973.0</v>
      </c>
      <c r="G366" s="2">
        <v>883.0</v>
      </c>
      <c r="H366" s="2">
        <v>2.552394</v>
      </c>
      <c r="I366" s="2">
        <v>5.327375</v>
      </c>
      <c r="J366" s="2">
        <v>0.074401</v>
      </c>
      <c r="K366" s="2">
        <v>-0.103149</v>
      </c>
      <c r="L366" s="2">
        <v>0.004252399</v>
      </c>
      <c r="M366" s="2">
        <v>514892.333</v>
      </c>
      <c r="N366" s="2">
        <v>10.526316</v>
      </c>
      <c r="O366" s="2">
        <v>1.5043789E7</v>
      </c>
      <c r="P366" s="2">
        <v>791778.0</v>
      </c>
      <c r="Q366" s="2">
        <v>1.4116405285E10</v>
      </c>
      <c r="R366" s="2">
        <v>7.42968699E8</v>
      </c>
    </row>
    <row r="367" ht="17.25" customHeight="1">
      <c r="A367" s="2" t="s">
        <v>44</v>
      </c>
      <c r="B367" s="2" t="s">
        <v>79</v>
      </c>
      <c r="C367" s="2">
        <v>145270.0</v>
      </c>
      <c r="D367" s="2" t="s">
        <v>20</v>
      </c>
      <c r="E367" s="2">
        <v>915.0</v>
      </c>
      <c r="F367" s="2">
        <v>928.0</v>
      </c>
      <c r="G367" s="2">
        <v>904.0</v>
      </c>
      <c r="H367" s="2">
        <v>0.498502</v>
      </c>
      <c r="I367" s="2">
        <v>1.492149</v>
      </c>
      <c r="J367" s="2">
        <v>0.075702</v>
      </c>
      <c r="K367" s="2">
        <v>0.073797</v>
      </c>
      <c r="L367" s="2">
        <v>0.002578087</v>
      </c>
      <c r="M367" s="2">
        <v>875088.5881</v>
      </c>
      <c r="N367" s="2">
        <v>4.761905</v>
      </c>
      <c r="O367" s="2">
        <v>4242236.0</v>
      </c>
      <c r="P367" s="2">
        <v>202011.0</v>
      </c>
      <c r="Q367" s="2">
        <v>3.897010991E9</v>
      </c>
      <c r="R367" s="2">
        <v>1.85571952E8</v>
      </c>
    </row>
    <row r="368" ht="17.25" customHeight="1">
      <c r="A368" s="2" t="s">
        <v>46</v>
      </c>
      <c r="B368" s="2" t="s">
        <v>79</v>
      </c>
      <c r="C368" s="2">
        <v>145270.0</v>
      </c>
      <c r="D368" s="2" t="s">
        <v>20</v>
      </c>
      <c r="E368" s="2">
        <v>917.0</v>
      </c>
      <c r="F368" s="2">
        <v>948.0</v>
      </c>
      <c r="G368" s="2">
        <v>909.0</v>
      </c>
      <c r="H368" s="2">
        <v>0.800256</v>
      </c>
      <c r="I368" s="2">
        <v>2.219165</v>
      </c>
      <c r="J368" s="2">
        <v>0.076596</v>
      </c>
      <c r="K368" s="2">
        <v>0.052793</v>
      </c>
      <c r="L368" s="2">
        <v>0.002339547</v>
      </c>
      <c r="M368" s="2">
        <v>574382.8536</v>
      </c>
      <c r="N368" s="2">
        <v>14.285714</v>
      </c>
      <c r="O368" s="2">
        <v>5486227.0</v>
      </c>
      <c r="P368" s="2">
        <v>261249.0</v>
      </c>
      <c r="Q368" s="2">
        <v>5.06580139E9</v>
      </c>
      <c r="R368" s="2">
        <v>2.41228638E8</v>
      </c>
    </row>
    <row r="369" ht="17.25" customHeight="1">
      <c r="A369" s="2" t="s">
        <v>47</v>
      </c>
      <c r="B369" s="2" t="s">
        <v>79</v>
      </c>
      <c r="C369" s="2">
        <v>145270.0</v>
      </c>
      <c r="D369" s="2" t="s">
        <v>20</v>
      </c>
      <c r="E369" s="2">
        <v>957.0</v>
      </c>
      <c r="F369" s="2">
        <v>975.0</v>
      </c>
      <c r="G369" s="2">
        <v>916.0</v>
      </c>
      <c r="H369" s="2">
        <v>1.167241</v>
      </c>
      <c r="I369" s="2">
        <v>3.034755</v>
      </c>
      <c r="J369" s="2">
        <v>0.069649</v>
      </c>
      <c r="K369" s="2">
        <v>0.382884</v>
      </c>
      <c r="L369" s="2">
        <v>0.001153479</v>
      </c>
      <c r="M369" s="2">
        <v>1002710.2359</v>
      </c>
      <c r="N369" s="2">
        <v>30.0</v>
      </c>
      <c r="O369" s="2">
        <v>2.0193216E7</v>
      </c>
      <c r="P369" s="2">
        <v>1009661.0</v>
      </c>
      <c r="Q369" s="2">
        <v>1.9327938361E10</v>
      </c>
      <c r="R369" s="2">
        <v>9.66396918E8</v>
      </c>
    </row>
    <row r="370" ht="17.25" customHeight="1">
      <c r="A370" s="2" t="s">
        <v>48</v>
      </c>
      <c r="B370" s="2" t="s">
        <v>79</v>
      </c>
      <c r="C370" s="2">
        <v>145270.0</v>
      </c>
      <c r="D370" s="2" t="s">
        <v>20</v>
      </c>
      <c r="E370" s="2">
        <v>922.0</v>
      </c>
      <c r="F370" s="2">
        <v>965.0</v>
      </c>
      <c r="G370" s="2">
        <v>916.0</v>
      </c>
      <c r="H370" s="2">
        <v>1.15721</v>
      </c>
      <c r="I370" s="2">
        <v>2.557452</v>
      </c>
      <c r="J370" s="2">
        <v>0.081834</v>
      </c>
      <c r="K370" s="2">
        <v>0.334705</v>
      </c>
      <c r="L370" s="2">
        <v>0.001710796</v>
      </c>
      <c r="M370" s="2">
        <v>1331440.128</v>
      </c>
      <c r="N370" s="2">
        <v>5.0</v>
      </c>
      <c r="O370" s="2">
        <v>9195553.0</v>
      </c>
      <c r="P370" s="2">
        <v>459778.0</v>
      </c>
      <c r="Q370" s="2">
        <v>8.61622624E9</v>
      </c>
      <c r="R370" s="2">
        <v>4.30811312E8</v>
      </c>
    </row>
    <row r="371" ht="17.25" customHeight="1">
      <c r="A371" s="2" t="s">
        <v>49</v>
      </c>
      <c r="B371" s="2" t="s">
        <v>79</v>
      </c>
      <c r="C371" s="2">
        <v>145270.0</v>
      </c>
      <c r="D371" s="2" t="s">
        <v>20</v>
      </c>
      <c r="E371" s="2">
        <v>846.0</v>
      </c>
      <c r="F371" s="2">
        <v>954.0</v>
      </c>
      <c r="G371" s="2">
        <v>846.0</v>
      </c>
      <c r="H371" s="2">
        <v>1.581131</v>
      </c>
      <c r="I371" s="2">
        <v>1.801246</v>
      </c>
      <c r="J371" s="2">
        <v>0.075396</v>
      </c>
      <c r="K371" s="2">
        <v>0.613782</v>
      </c>
      <c r="L371" s="2">
        <v>0.003094311</v>
      </c>
      <c r="M371" s="2">
        <v>463791.6388</v>
      </c>
      <c r="N371" s="2">
        <v>15.0</v>
      </c>
      <c r="O371" s="2">
        <v>6872504.0</v>
      </c>
      <c r="P371" s="2">
        <v>343625.0</v>
      </c>
      <c r="Q371" s="2">
        <v>6.28462492E9</v>
      </c>
      <c r="R371" s="2">
        <v>3.14231246E8</v>
      </c>
    </row>
    <row r="372" ht="17.25" customHeight="1">
      <c r="A372" s="2" t="s">
        <v>50</v>
      </c>
      <c r="B372" s="2" t="s">
        <v>79</v>
      </c>
      <c r="C372" s="2">
        <v>145270.0</v>
      </c>
      <c r="D372" s="2" t="s">
        <v>20</v>
      </c>
      <c r="E372" s="2">
        <v>761.0</v>
      </c>
      <c r="F372" s="2">
        <v>872.0</v>
      </c>
      <c r="G372" s="2">
        <v>685.0</v>
      </c>
      <c r="H372" s="2">
        <v>2.628876</v>
      </c>
      <c r="I372" s="2">
        <v>0.446498</v>
      </c>
      <c r="J372" s="2">
        <v>-0.005142</v>
      </c>
      <c r="K372" s="2">
        <v>0.468919</v>
      </c>
      <c r="L372" s="2">
        <v>0.009327822</v>
      </c>
      <c r="M372" s="2">
        <v>186003.7791</v>
      </c>
      <c r="N372" s="2">
        <v>9.090909</v>
      </c>
      <c r="O372" s="2">
        <v>6801624.0</v>
      </c>
      <c r="P372" s="2">
        <v>309165.0</v>
      </c>
      <c r="Q372" s="2">
        <v>5.177493435E9</v>
      </c>
      <c r="R372" s="2">
        <v>2.35340611E8</v>
      </c>
    </row>
    <row r="373" ht="17.25" customHeight="1">
      <c r="A373" s="2" t="s">
        <v>51</v>
      </c>
      <c r="B373" s="2" t="s">
        <v>79</v>
      </c>
      <c r="C373" s="2">
        <v>145270.0</v>
      </c>
      <c r="D373" s="2" t="s">
        <v>20</v>
      </c>
      <c r="E373" s="2">
        <v>790.0</v>
      </c>
      <c r="F373" s="2">
        <v>822.0</v>
      </c>
      <c r="G373" s="2">
        <v>760.0</v>
      </c>
      <c r="H373" s="2">
        <v>1.434155</v>
      </c>
      <c r="I373" s="2">
        <v>1.668654</v>
      </c>
      <c r="J373" s="2">
        <v>-0.023611</v>
      </c>
      <c r="K373" s="2">
        <v>0.330498</v>
      </c>
      <c r="L373" s="2">
        <v>0.005240422</v>
      </c>
      <c r="M373" s="2">
        <v>661964.9268</v>
      </c>
      <c r="N373" s="2">
        <v>0.0</v>
      </c>
      <c r="O373" s="2">
        <v>5419948.0</v>
      </c>
      <c r="P373" s="2">
        <v>270997.0</v>
      </c>
      <c r="Q373" s="2">
        <v>4.287767958E9</v>
      </c>
      <c r="R373" s="2">
        <v>2.14388398E8</v>
      </c>
    </row>
    <row r="374" ht="17.25" customHeight="1">
      <c r="A374" s="2" t="s">
        <v>52</v>
      </c>
      <c r="B374" s="2" t="s">
        <v>79</v>
      </c>
      <c r="C374" s="2">
        <v>145270.0</v>
      </c>
      <c r="D374" s="2" t="s">
        <v>20</v>
      </c>
      <c r="E374" s="2">
        <v>780.0</v>
      </c>
      <c r="F374" s="2">
        <v>792.0</v>
      </c>
      <c r="G374" s="2">
        <v>758.0</v>
      </c>
      <c r="H374" s="2">
        <v>0.684362</v>
      </c>
      <c r="I374" s="2">
        <v>1.634556</v>
      </c>
      <c r="J374" s="2">
        <v>-0.023135</v>
      </c>
      <c r="K374" s="2">
        <v>0.162177</v>
      </c>
      <c r="L374" s="2">
        <v>0.005212261</v>
      </c>
      <c r="M374" s="2">
        <v>430479.7945</v>
      </c>
      <c r="N374" s="2">
        <v>10.526316</v>
      </c>
      <c r="O374" s="2">
        <v>2781148.0</v>
      </c>
      <c r="P374" s="2">
        <v>146376.0</v>
      </c>
      <c r="Q374" s="2">
        <v>2.160586878E9</v>
      </c>
      <c r="R374" s="2">
        <v>1.13715099E8</v>
      </c>
    </row>
    <row r="375" ht="17.25" customHeight="1">
      <c r="A375" s="2" t="s">
        <v>53</v>
      </c>
      <c r="B375" s="2" t="s">
        <v>79</v>
      </c>
      <c r="C375" s="2">
        <v>145270.0</v>
      </c>
      <c r="D375" s="2" t="s">
        <v>20</v>
      </c>
      <c r="E375" s="2">
        <v>753.0</v>
      </c>
      <c r="F375" s="2">
        <v>806.0</v>
      </c>
      <c r="G375" s="2">
        <v>753.0</v>
      </c>
      <c r="H375" s="2">
        <v>0.884369</v>
      </c>
      <c r="I375" s="2">
        <v>0.243099</v>
      </c>
      <c r="J375" s="2">
        <v>-0.033118</v>
      </c>
      <c r="K375" s="2">
        <v>0.343296</v>
      </c>
      <c r="L375" s="2">
        <v>0.006339239</v>
      </c>
      <c r="M375" s="2">
        <v>397978.6233</v>
      </c>
      <c r="N375" s="2">
        <v>4.545455</v>
      </c>
      <c r="O375" s="2">
        <v>3046457.0</v>
      </c>
      <c r="P375" s="2">
        <v>138475.0</v>
      </c>
      <c r="Q375" s="2">
        <v>2.365747354E9</v>
      </c>
      <c r="R375" s="2">
        <v>1.07533971E8</v>
      </c>
    </row>
    <row r="376" ht="17.25" customHeight="1">
      <c r="A376" s="2" t="s">
        <v>54</v>
      </c>
      <c r="B376" s="2" t="s">
        <v>79</v>
      </c>
      <c r="C376" s="2">
        <v>145270.0</v>
      </c>
      <c r="D376" s="2" t="s">
        <v>20</v>
      </c>
      <c r="E376" s="2">
        <v>758.0</v>
      </c>
      <c r="F376" s="2">
        <v>772.0</v>
      </c>
      <c r="G376" s="2">
        <v>750.0</v>
      </c>
      <c r="H376" s="2">
        <v>0.753002</v>
      </c>
      <c r="I376" s="2">
        <v>4.088185</v>
      </c>
      <c r="J376" s="2">
        <v>-0.036051</v>
      </c>
      <c r="K376" s="2">
        <v>-0.253776</v>
      </c>
      <c r="L376" s="2">
        <v>0.006574965</v>
      </c>
      <c r="M376" s="2">
        <v>361487.9902</v>
      </c>
      <c r="N376" s="2">
        <v>4.347826</v>
      </c>
      <c r="O376" s="2">
        <v>3829679.0</v>
      </c>
      <c r="P376" s="2">
        <v>166508.0</v>
      </c>
      <c r="Q376" s="2">
        <v>2.945760451E9</v>
      </c>
      <c r="R376" s="2">
        <v>1.28076541E8</v>
      </c>
    </row>
    <row r="377" ht="17.25" customHeight="1">
      <c r="A377" s="2" t="s">
        <v>30</v>
      </c>
      <c r="B377" s="2" t="s">
        <v>79</v>
      </c>
      <c r="C377" s="2">
        <v>145270.0</v>
      </c>
      <c r="D377" s="2" t="s">
        <v>20</v>
      </c>
      <c r="E377" s="2">
        <v>755.0</v>
      </c>
      <c r="F377" s="2">
        <v>762.0</v>
      </c>
      <c r="G377" s="2">
        <v>743.0</v>
      </c>
      <c r="H377" s="2">
        <v>0.846641</v>
      </c>
      <c r="I377" s="2">
        <v>-0.699634</v>
      </c>
      <c r="J377" s="2">
        <v>-0.042715</v>
      </c>
      <c r="K377" s="2">
        <v>0.199673</v>
      </c>
      <c r="L377" s="2">
        <v>0.010464261</v>
      </c>
      <c r="M377" s="2">
        <v>175426.7606</v>
      </c>
      <c r="N377" s="2">
        <v>10.0</v>
      </c>
      <c r="O377" s="2">
        <v>2359674.0</v>
      </c>
      <c r="P377" s="2">
        <v>117984.0</v>
      </c>
      <c r="Q377" s="2">
        <v>1.773794866E9</v>
      </c>
      <c r="R377" s="2">
        <v>8.8689743E7</v>
      </c>
    </row>
    <row r="378" ht="17.25" customHeight="1">
      <c r="A378" s="2" t="s">
        <v>32</v>
      </c>
      <c r="B378" s="2" t="s">
        <v>79</v>
      </c>
      <c r="C378" s="2">
        <v>145270.0</v>
      </c>
      <c r="D378" s="2" t="s">
        <v>20</v>
      </c>
      <c r="E378" s="2">
        <v>778.0</v>
      </c>
      <c r="F378" s="2">
        <v>788.0</v>
      </c>
      <c r="G378" s="2">
        <v>757.0</v>
      </c>
      <c r="H378" s="2">
        <v>0.728318</v>
      </c>
      <c r="I378" s="2">
        <v>-0.044135</v>
      </c>
      <c r="J378" s="2">
        <v>-0.042563</v>
      </c>
      <c r="K378" s="2">
        <v>0.264148</v>
      </c>
      <c r="L378" s="2">
        <v>0.010888771</v>
      </c>
      <c r="M378" s="2">
        <v>459966.1608</v>
      </c>
      <c r="N378" s="2">
        <v>0.0</v>
      </c>
      <c r="O378" s="2">
        <v>2968424.0</v>
      </c>
      <c r="P378" s="2">
        <v>141354.0</v>
      </c>
      <c r="Q378" s="2">
        <v>2.292908686E9</v>
      </c>
      <c r="R378" s="2">
        <v>1.09186128E8</v>
      </c>
    </row>
    <row r="379" ht="17.25" customHeight="1">
      <c r="A379" s="2" t="s">
        <v>33</v>
      </c>
      <c r="B379" s="2" t="s">
        <v>79</v>
      </c>
      <c r="C379" s="2">
        <v>145270.0</v>
      </c>
      <c r="D379" s="2" t="s">
        <v>20</v>
      </c>
      <c r="E379" s="2">
        <v>799.0</v>
      </c>
      <c r="F379" s="2">
        <v>817.0</v>
      </c>
      <c r="G379" s="2">
        <v>773.0</v>
      </c>
      <c r="H379" s="2">
        <v>0.734086</v>
      </c>
      <c r="I379" s="2">
        <v>-0.303617</v>
      </c>
      <c r="J379" s="2">
        <v>-0.032944</v>
      </c>
      <c r="K379" s="2">
        <v>0.060789</v>
      </c>
      <c r="L379" s="2">
        <v>0.002948985</v>
      </c>
      <c r="M379" s="2">
        <v>460364.1219</v>
      </c>
      <c r="N379" s="2">
        <v>15.789474</v>
      </c>
      <c r="O379" s="2">
        <v>4261859.0</v>
      </c>
      <c r="P379" s="2">
        <v>224308.0</v>
      </c>
      <c r="Q379" s="2">
        <v>3.408618097E9</v>
      </c>
      <c r="R379" s="2">
        <v>1.79400952E8</v>
      </c>
    </row>
    <row r="380" ht="17.25" customHeight="1">
      <c r="A380" s="2" t="s">
        <v>34</v>
      </c>
      <c r="B380" s="2" t="s">
        <v>79</v>
      </c>
      <c r="C380" s="2">
        <v>145270.0</v>
      </c>
      <c r="D380" s="2" t="s">
        <v>20</v>
      </c>
      <c r="E380" s="2">
        <v>1070.0</v>
      </c>
      <c r="F380" s="2">
        <v>1175.0</v>
      </c>
      <c r="G380" s="2">
        <v>800.0</v>
      </c>
      <c r="H380" s="2">
        <v>7.534326</v>
      </c>
      <c r="I380" s="2">
        <v>10.706936</v>
      </c>
      <c r="J380" s="2">
        <v>0.080379</v>
      </c>
      <c r="K380" s="2">
        <v>-0.331697</v>
      </c>
      <c r="L380" s="2">
        <v>0.003622168</v>
      </c>
      <c r="M380" s="2">
        <v>322173.7581</v>
      </c>
      <c r="N380" s="2">
        <v>19.047619</v>
      </c>
      <c r="O380" s="2">
        <v>2.2175499E7</v>
      </c>
      <c r="P380" s="2">
        <v>1055976.0</v>
      </c>
      <c r="Q380" s="2">
        <v>2.2978204925E10</v>
      </c>
      <c r="R380" s="2">
        <v>1.094200235E9</v>
      </c>
    </row>
    <row r="381" ht="17.25" customHeight="1">
      <c r="A381" s="2" t="s">
        <v>35</v>
      </c>
      <c r="B381" s="2" t="s">
        <v>79</v>
      </c>
      <c r="C381" s="2">
        <v>145270.0</v>
      </c>
      <c r="D381" s="2" t="s">
        <v>20</v>
      </c>
      <c r="E381" s="2">
        <v>1175.0</v>
      </c>
      <c r="F381" s="2">
        <v>1255.0</v>
      </c>
      <c r="G381" s="2">
        <v>1050.0</v>
      </c>
      <c r="H381" s="2">
        <v>3.138572</v>
      </c>
      <c r="I381" s="2">
        <v>6.389946</v>
      </c>
      <c r="J381" s="2">
        <v>0.072087</v>
      </c>
      <c r="K381" s="2">
        <v>0.523171</v>
      </c>
      <c r="L381" s="2">
        <v>0.002303507</v>
      </c>
      <c r="M381" s="2">
        <v>636572.6297</v>
      </c>
      <c r="N381" s="2">
        <v>19.047619</v>
      </c>
      <c r="O381" s="2">
        <v>1.8249222E7</v>
      </c>
      <c r="P381" s="2">
        <v>869011.0</v>
      </c>
      <c r="Q381" s="2">
        <v>2.1474608675E10</v>
      </c>
      <c r="R381" s="2">
        <v>1.022600413E9</v>
      </c>
    </row>
    <row r="382" ht="17.25" customHeight="1">
      <c r="A382" s="2" t="s">
        <v>36</v>
      </c>
      <c r="B382" s="2" t="s">
        <v>79</v>
      </c>
      <c r="C382" s="2">
        <v>145270.0</v>
      </c>
      <c r="D382" s="2" t="s">
        <v>20</v>
      </c>
      <c r="E382" s="2">
        <v>1680.0</v>
      </c>
      <c r="F382" s="2">
        <v>1745.0</v>
      </c>
      <c r="G382" s="2">
        <v>1120.0</v>
      </c>
      <c r="H382" s="2">
        <v>6.80063</v>
      </c>
      <c r="I382" s="2">
        <v>12.118203</v>
      </c>
      <c r="J382" s="2">
        <v>0.03118</v>
      </c>
      <c r="K382" s="2">
        <v>0.564868</v>
      </c>
      <c r="L382" s="2">
        <v>0.002029752</v>
      </c>
      <c r="M382" s="2">
        <v>1089817.8866</v>
      </c>
      <c r="N382" s="2">
        <v>0.0</v>
      </c>
      <c r="O382" s="2">
        <v>6.0120074E7</v>
      </c>
      <c r="P382" s="2">
        <v>3006004.0</v>
      </c>
      <c r="Q382" s="2">
        <v>9.267531135E10</v>
      </c>
      <c r="R382" s="2">
        <v>4.633765568E9</v>
      </c>
    </row>
    <row r="383" ht="17.25" customHeight="1">
      <c r="A383" s="2" t="s">
        <v>37</v>
      </c>
      <c r="B383" s="2" t="s">
        <v>79</v>
      </c>
      <c r="C383" s="2">
        <v>145270.0</v>
      </c>
      <c r="D383" s="2" t="s">
        <v>20</v>
      </c>
      <c r="E383" s="2">
        <v>1395.0</v>
      </c>
      <c r="F383" s="2">
        <v>1900.0</v>
      </c>
      <c r="G383" s="2">
        <v>1395.0</v>
      </c>
      <c r="H383" s="2">
        <v>3.593893</v>
      </c>
      <c r="I383" s="2">
        <v>-1.310664</v>
      </c>
      <c r="J383" s="2">
        <v>0.049105</v>
      </c>
      <c r="K383" s="2">
        <v>0.917499</v>
      </c>
      <c r="L383" s="2">
        <v>0.001963154</v>
      </c>
      <c r="M383" s="2">
        <v>566736.8634</v>
      </c>
      <c r="N383" s="2">
        <v>5.555556</v>
      </c>
      <c r="O383" s="2">
        <v>2.035946E7</v>
      </c>
      <c r="P383" s="2">
        <v>1131081.0</v>
      </c>
      <c r="Q383" s="2">
        <v>3.3715852585E10</v>
      </c>
      <c r="R383" s="2">
        <v>1.873102921E9</v>
      </c>
    </row>
    <row r="384" ht="17.25" customHeight="1">
      <c r="A384" s="2" t="s">
        <v>38</v>
      </c>
      <c r="B384" s="2" t="s">
        <v>79</v>
      </c>
      <c r="C384" s="2">
        <v>145270.0</v>
      </c>
      <c r="D384" s="2" t="s">
        <v>20</v>
      </c>
      <c r="E384" s="2">
        <v>1515.0</v>
      </c>
      <c r="F384" s="2">
        <v>1515.0</v>
      </c>
      <c r="G384" s="2">
        <v>1270.0</v>
      </c>
      <c r="H384" s="2">
        <v>2.695241</v>
      </c>
      <c r="I384" s="2">
        <v>0.011868</v>
      </c>
      <c r="J384" s="2">
        <v>0.158187</v>
      </c>
      <c r="K384" s="2">
        <v>0.442731</v>
      </c>
      <c r="L384" s="2">
        <v>0.002128074</v>
      </c>
      <c r="M384" s="2">
        <v>595573.0024</v>
      </c>
      <c r="N384" s="2">
        <v>9.090909</v>
      </c>
      <c r="O384" s="2">
        <v>1.5374823E7</v>
      </c>
      <c r="P384" s="2">
        <v>698856.0</v>
      </c>
      <c r="Q384" s="2">
        <v>2.1339636185E10</v>
      </c>
      <c r="R384" s="2">
        <v>9.69983463E8</v>
      </c>
    </row>
    <row r="385" ht="17.25" customHeight="1">
      <c r="A385" s="2" t="s">
        <v>39</v>
      </c>
      <c r="B385" s="2" t="s">
        <v>79</v>
      </c>
      <c r="C385" s="2">
        <v>145270.0</v>
      </c>
      <c r="D385" s="2" t="s">
        <v>20</v>
      </c>
      <c r="E385" s="2">
        <v>2050.0</v>
      </c>
      <c r="F385" s="2">
        <v>2690.0</v>
      </c>
      <c r="G385" s="2">
        <v>1575.0</v>
      </c>
      <c r="H385" s="2">
        <v>7.073338</v>
      </c>
      <c r="I385" s="2">
        <v>0.147412</v>
      </c>
      <c r="J385" s="2">
        <v>0.122846</v>
      </c>
      <c r="K385" s="2">
        <v>-0.283117</v>
      </c>
      <c r="L385" s="2">
        <v>8.88036E-4</v>
      </c>
      <c r="M385" s="2">
        <v>1093174.9757</v>
      </c>
      <c r="N385" s="2">
        <v>0.0</v>
      </c>
      <c r="O385" s="2">
        <v>9.6018306E7</v>
      </c>
      <c r="P385" s="2">
        <v>4364468.0</v>
      </c>
      <c r="Q385" s="2">
        <v>2.11967945905E11</v>
      </c>
      <c r="R385" s="2">
        <v>9.634906632E9</v>
      </c>
    </row>
    <row r="386" ht="17.25" customHeight="1">
      <c r="A386" s="2" t="s">
        <v>40</v>
      </c>
      <c r="B386" s="2" t="s">
        <v>79</v>
      </c>
      <c r="C386" s="2">
        <v>145270.0</v>
      </c>
      <c r="D386" s="2" t="s">
        <v>20</v>
      </c>
      <c r="E386" s="2">
        <v>2200.0</v>
      </c>
      <c r="F386" s="2">
        <v>2450.0</v>
      </c>
      <c r="G386" s="2">
        <v>1955.0</v>
      </c>
      <c r="H386" s="2">
        <v>4.425658</v>
      </c>
      <c r="I386" s="2">
        <v>0.599265</v>
      </c>
      <c r="J386" s="2">
        <v>0.116418</v>
      </c>
      <c r="K386" s="2">
        <v>1.02333</v>
      </c>
      <c r="L386" s="2">
        <v>9.11996E-4</v>
      </c>
      <c r="M386" s="2">
        <v>2519708.5191</v>
      </c>
      <c r="N386" s="2">
        <v>0.0</v>
      </c>
      <c r="O386" s="2">
        <v>4.9584773E7</v>
      </c>
      <c r="P386" s="2">
        <v>2609725.0</v>
      </c>
      <c r="Q386" s="2">
        <v>1.10905967535E11</v>
      </c>
      <c r="R386" s="2">
        <v>5.837156186E9</v>
      </c>
    </row>
    <row r="387" ht="17.25" customHeight="1">
      <c r="A387" s="2" t="s">
        <v>41</v>
      </c>
      <c r="B387" s="2" t="s">
        <v>79</v>
      </c>
      <c r="C387" s="2">
        <v>145270.0</v>
      </c>
      <c r="D387" s="2" t="s">
        <v>20</v>
      </c>
      <c r="E387" s="2">
        <v>1930.0</v>
      </c>
      <c r="F387" s="2">
        <v>1945.0</v>
      </c>
      <c r="G387" s="2">
        <v>1725.0</v>
      </c>
      <c r="H387" s="2">
        <v>3.846784</v>
      </c>
      <c r="I387" s="2">
        <v>3.928638</v>
      </c>
      <c r="J387" s="2">
        <v>0.121007</v>
      </c>
      <c r="K387" s="2">
        <v>-0.866436</v>
      </c>
      <c r="L387" s="2">
        <v>9.67078E-4</v>
      </c>
      <c r="M387" s="2">
        <v>771277.5971</v>
      </c>
      <c r="N387" s="2">
        <v>0.0</v>
      </c>
      <c r="O387" s="2">
        <v>3.7466539E7</v>
      </c>
      <c r="P387" s="2">
        <v>1703025.0</v>
      </c>
      <c r="Q387" s="2">
        <v>7.0228228345E10</v>
      </c>
      <c r="R387" s="2">
        <v>3.192192198E9</v>
      </c>
    </row>
    <row r="388" ht="17.25" customHeight="1">
      <c r="A388" s="2" t="s">
        <v>42</v>
      </c>
      <c r="B388" s="2" t="s">
        <v>79</v>
      </c>
      <c r="C388" s="2">
        <v>145270.0</v>
      </c>
      <c r="D388" s="2" t="s">
        <v>20</v>
      </c>
      <c r="E388" s="2">
        <v>1495.0</v>
      </c>
      <c r="F388" s="2">
        <v>1870.0</v>
      </c>
      <c r="G388" s="2">
        <v>1495.0</v>
      </c>
      <c r="H388" s="2">
        <v>1.653687</v>
      </c>
      <c r="I388" s="2">
        <v>-0.207376</v>
      </c>
      <c r="J388" s="2">
        <v>0.131805</v>
      </c>
      <c r="K388" s="2">
        <v>0.971614</v>
      </c>
      <c r="L388" s="2">
        <v>0.001183925</v>
      </c>
      <c r="M388" s="2">
        <v>695849.8941</v>
      </c>
      <c r="N388" s="2">
        <v>13.636364</v>
      </c>
      <c r="O388" s="2">
        <v>1.690631E7</v>
      </c>
      <c r="P388" s="2">
        <v>768469.0</v>
      </c>
      <c r="Q388" s="2">
        <v>2.8087095485E10</v>
      </c>
      <c r="R388" s="2">
        <v>1.276686158E9</v>
      </c>
    </row>
    <row r="389" ht="17.25" customHeight="1">
      <c r="A389" s="2" t="s">
        <v>43</v>
      </c>
      <c r="B389" s="2" t="s">
        <v>79</v>
      </c>
      <c r="C389" s="2">
        <v>145270.0</v>
      </c>
      <c r="D389" s="2" t="s">
        <v>20</v>
      </c>
      <c r="E389" s="2">
        <v>1565.0</v>
      </c>
      <c r="F389" s="2">
        <v>1660.0</v>
      </c>
      <c r="G389" s="2">
        <v>1335.0</v>
      </c>
      <c r="H389" s="2">
        <v>4.376664</v>
      </c>
      <c r="I389" s="2">
        <v>3.405468</v>
      </c>
      <c r="J389" s="2">
        <v>0.116263</v>
      </c>
      <c r="K389" s="2">
        <v>0.965053</v>
      </c>
      <c r="L389" s="2">
        <v>0.002008731</v>
      </c>
      <c r="M389" s="2">
        <v>568000.1066</v>
      </c>
      <c r="N389" s="2">
        <v>9.52381</v>
      </c>
      <c r="O389" s="2">
        <v>2.2532898E7</v>
      </c>
      <c r="P389" s="2">
        <v>1072995.0</v>
      </c>
      <c r="Q389" s="2">
        <v>3.4676368625E10</v>
      </c>
      <c r="R389" s="2">
        <v>1.651255649E9</v>
      </c>
    </row>
    <row r="390" ht="17.25" customHeight="1">
      <c r="A390" s="2" t="s">
        <v>18</v>
      </c>
      <c r="B390" s="2" t="s">
        <v>79</v>
      </c>
      <c r="C390" s="2">
        <v>145270.0</v>
      </c>
      <c r="D390" s="2" t="s">
        <v>20</v>
      </c>
      <c r="E390" s="2">
        <v>1500.0</v>
      </c>
      <c r="F390" s="2">
        <v>1870.0</v>
      </c>
      <c r="G390" s="2">
        <v>1495.0</v>
      </c>
      <c r="H390" s="2">
        <v>4.147478</v>
      </c>
      <c r="I390" s="2">
        <v>-0.380518</v>
      </c>
      <c r="J390" s="2">
        <v>0.157995</v>
      </c>
      <c r="K390" s="2">
        <v>-1.670711</v>
      </c>
      <c r="L390" s="2">
        <v>0.001505235</v>
      </c>
      <c r="M390" s="2">
        <v>1591917.3897</v>
      </c>
      <c r="N390" s="2">
        <v>0.0</v>
      </c>
      <c r="O390" s="2">
        <v>4.5707718E7</v>
      </c>
      <c r="P390" s="2">
        <v>2405669.0</v>
      </c>
      <c r="Q390" s="2">
        <v>8.126647372E10</v>
      </c>
      <c r="R390" s="2">
        <v>4.277182827E9</v>
      </c>
    </row>
    <row r="391" ht="17.25" customHeight="1">
      <c r="A391" s="2" t="s">
        <v>22</v>
      </c>
      <c r="B391" s="2" t="s">
        <v>79</v>
      </c>
      <c r="C391" s="2">
        <v>145270.0</v>
      </c>
      <c r="D391" s="2" t="s">
        <v>20</v>
      </c>
      <c r="E391" s="2">
        <v>1505.0</v>
      </c>
      <c r="F391" s="2">
        <v>1530.0</v>
      </c>
      <c r="G391" s="2">
        <v>1345.0</v>
      </c>
      <c r="H391" s="2">
        <v>2.965566</v>
      </c>
      <c r="I391" s="2">
        <v>5.753556</v>
      </c>
      <c r="J391" s="2">
        <v>0.156926</v>
      </c>
      <c r="K391" s="2">
        <v>1.709452</v>
      </c>
      <c r="L391" s="2">
        <v>0.002361081</v>
      </c>
      <c r="M391" s="2">
        <v>388236.139</v>
      </c>
      <c r="N391" s="2">
        <v>5.263158</v>
      </c>
      <c r="O391" s="2">
        <v>8334362.0</v>
      </c>
      <c r="P391" s="2">
        <v>438651.0</v>
      </c>
      <c r="Q391" s="2">
        <v>1.227612372E10</v>
      </c>
      <c r="R391" s="2">
        <v>6.46111775E8</v>
      </c>
    </row>
    <row r="392" ht="17.25" customHeight="1">
      <c r="A392" s="2" t="s">
        <v>23</v>
      </c>
      <c r="B392" s="2" t="s">
        <v>79</v>
      </c>
      <c r="C392" s="2">
        <v>145270.0</v>
      </c>
      <c r="D392" s="2" t="s">
        <v>20</v>
      </c>
      <c r="E392" s="2">
        <v>1365.0</v>
      </c>
      <c r="F392" s="2">
        <v>1640.0</v>
      </c>
      <c r="G392" s="2">
        <v>1365.0</v>
      </c>
      <c r="H392" s="2">
        <v>2.78089</v>
      </c>
      <c r="I392" s="2">
        <v>6.899536</v>
      </c>
      <c r="J392" s="2">
        <v>0.145003</v>
      </c>
      <c r="K392" s="2">
        <v>0.96061</v>
      </c>
      <c r="L392" s="2">
        <v>0.002528624</v>
      </c>
      <c r="M392" s="2">
        <v>582589.4328</v>
      </c>
      <c r="N392" s="2">
        <v>0.0</v>
      </c>
      <c r="O392" s="2">
        <v>1.1642672E7</v>
      </c>
      <c r="P392" s="2">
        <v>529212.0</v>
      </c>
      <c r="Q392" s="2">
        <v>1.8219430615E10</v>
      </c>
      <c r="R392" s="2">
        <v>8.28155937E8</v>
      </c>
    </row>
    <row r="393" ht="17.25" customHeight="1">
      <c r="A393" s="2" t="s">
        <v>24</v>
      </c>
      <c r="B393" s="2" t="s">
        <v>79</v>
      </c>
      <c r="C393" s="2">
        <v>145270.0</v>
      </c>
      <c r="D393" s="2" t="s">
        <v>20</v>
      </c>
      <c r="E393" s="2">
        <v>1410.0</v>
      </c>
      <c r="F393" s="2">
        <v>1510.0</v>
      </c>
      <c r="G393" s="2">
        <v>1385.0</v>
      </c>
      <c r="H393" s="2">
        <v>1.037779</v>
      </c>
      <c r="I393" s="2">
        <v>-0.550205</v>
      </c>
      <c r="J393" s="2">
        <v>0.20356</v>
      </c>
      <c r="K393" s="2">
        <v>0.765385</v>
      </c>
      <c r="L393" s="2">
        <v>0.003715778</v>
      </c>
      <c r="M393" s="2">
        <v>259972.2419</v>
      </c>
      <c r="N393" s="2">
        <v>4.545455</v>
      </c>
      <c r="O393" s="2">
        <v>3822482.0</v>
      </c>
      <c r="P393" s="2">
        <v>173749.0</v>
      </c>
      <c r="Q393" s="2">
        <v>5.533968025E9</v>
      </c>
      <c r="R393" s="2">
        <v>2.51544001E8</v>
      </c>
    </row>
    <row r="394" ht="17.25" customHeight="1">
      <c r="A394" s="2" t="s">
        <v>25</v>
      </c>
      <c r="B394" s="2" t="s">
        <v>79</v>
      </c>
      <c r="C394" s="2">
        <v>145270.0</v>
      </c>
      <c r="D394" s="2" t="s">
        <v>20</v>
      </c>
      <c r="E394" s="2">
        <v>1240.0</v>
      </c>
      <c r="F394" s="2">
        <v>1420.0</v>
      </c>
      <c r="G394" s="2">
        <v>1200.0</v>
      </c>
      <c r="H394" s="2">
        <v>1.724594</v>
      </c>
      <c r="I394" s="2">
        <v>0.700429</v>
      </c>
      <c r="J394" s="2">
        <v>0.137611</v>
      </c>
      <c r="K394" s="2">
        <v>1.04697</v>
      </c>
      <c r="L394" s="2">
        <v>0.005649008</v>
      </c>
      <c r="M394" s="2">
        <v>178287.5153</v>
      </c>
      <c r="N394" s="2">
        <v>15.0</v>
      </c>
      <c r="O394" s="2">
        <v>3295001.0</v>
      </c>
      <c r="P394" s="2">
        <v>164750.0</v>
      </c>
      <c r="Q394" s="2">
        <v>4.36249346E9</v>
      </c>
      <c r="R394" s="2">
        <v>2.18124673E8</v>
      </c>
    </row>
    <row r="395" ht="17.25" customHeight="1">
      <c r="A395" s="2" t="s">
        <v>26</v>
      </c>
      <c r="B395" s="2" t="s">
        <v>79</v>
      </c>
      <c r="C395" s="2">
        <v>145270.0</v>
      </c>
      <c r="D395" s="2" t="s">
        <v>20</v>
      </c>
      <c r="E395" s="2">
        <v>1575.0</v>
      </c>
      <c r="F395" s="2">
        <v>1575.0</v>
      </c>
      <c r="G395" s="2">
        <v>1265.0</v>
      </c>
      <c r="H395" s="2">
        <v>3.231373</v>
      </c>
      <c r="I395" s="2">
        <v>7.142912</v>
      </c>
      <c r="J395" s="2">
        <v>0.07305</v>
      </c>
      <c r="K395" s="2">
        <v>0.757046</v>
      </c>
      <c r="L395" s="2">
        <v>0.002539743</v>
      </c>
      <c r="M395" s="2">
        <v>433389.298</v>
      </c>
      <c r="N395" s="2">
        <v>11.111111</v>
      </c>
      <c r="O395" s="2">
        <v>1.1510532E7</v>
      </c>
      <c r="P395" s="2">
        <v>639474.0</v>
      </c>
      <c r="Q395" s="2">
        <v>1.6978745315E10</v>
      </c>
      <c r="R395" s="2">
        <v>9.43263629E8</v>
      </c>
    </row>
    <row r="396" ht="17.25" customHeight="1">
      <c r="A396" s="2" t="s">
        <v>27</v>
      </c>
      <c r="B396" s="2" t="s">
        <v>79</v>
      </c>
      <c r="C396" s="2">
        <v>145270.0</v>
      </c>
      <c r="D396" s="2" t="s">
        <v>20</v>
      </c>
      <c r="E396" s="2">
        <v>1645.0</v>
      </c>
      <c r="F396" s="2">
        <v>1645.0</v>
      </c>
      <c r="G396" s="2">
        <v>1430.0</v>
      </c>
      <c r="H396" s="2">
        <v>2.661635</v>
      </c>
      <c r="I396" s="2">
        <v>1.331944</v>
      </c>
      <c r="J396" s="2">
        <v>0.043842</v>
      </c>
      <c r="K396" s="2">
        <v>0.173578</v>
      </c>
      <c r="L396" s="2">
        <v>0.002319738</v>
      </c>
      <c r="M396" s="2">
        <v>387236.7351</v>
      </c>
      <c r="N396" s="2">
        <v>4.761905</v>
      </c>
      <c r="O396" s="2">
        <v>1.3084454E7</v>
      </c>
      <c r="P396" s="2">
        <v>623069.0</v>
      </c>
      <c r="Q396" s="2">
        <v>2.021580148E10</v>
      </c>
      <c r="R396" s="2">
        <v>9.62657213E8</v>
      </c>
    </row>
    <row r="397" ht="17.25" customHeight="1">
      <c r="A397" s="2" t="s">
        <v>28</v>
      </c>
      <c r="B397" s="2" t="s">
        <v>79</v>
      </c>
      <c r="C397" s="2">
        <v>145270.0</v>
      </c>
      <c r="D397" s="2" t="s">
        <v>20</v>
      </c>
      <c r="E397" s="2">
        <v>1510.0</v>
      </c>
      <c r="F397" s="2">
        <v>1645.0</v>
      </c>
      <c r="G397" s="2">
        <v>1475.0</v>
      </c>
      <c r="H397" s="2">
        <v>1.736934</v>
      </c>
      <c r="I397" s="2">
        <v>0.493173</v>
      </c>
      <c r="J397" s="2">
        <v>0.062317</v>
      </c>
      <c r="K397" s="2">
        <v>1.194438</v>
      </c>
      <c r="L397" s="2">
        <v>0.002385092</v>
      </c>
      <c r="M397" s="2">
        <v>351025.3727</v>
      </c>
      <c r="N397" s="2">
        <v>14.285714</v>
      </c>
      <c r="O397" s="2">
        <v>7652638.0</v>
      </c>
      <c r="P397" s="2">
        <v>364411.0</v>
      </c>
      <c r="Q397" s="2">
        <v>1.2016879595E10</v>
      </c>
      <c r="R397" s="2">
        <v>5.72232362E8</v>
      </c>
    </row>
    <row r="398" ht="17.25" customHeight="1">
      <c r="A398" s="2" t="s">
        <v>29</v>
      </c>
      <c r="B398" s="2" t="s">
        <v>79</v>
      </c>
      <c r="C398" s="2">
        <v>145270.0</v>
      </c>
      <c r="D398" s="2" t="s">
        <v>20</v>
      </c>
      <c r="E398" s="2">
        <v>1345.0</v>
      </c>
      <c r="F398" s="2">
        <v>1500.0</v>
      </c>
      <c r="G398" s="2">
        <v>1345.0</v>
      </c>
      <c r="H398" s="2">
        <v>2.202029</v>
      </c>
      <c r="I398" s="2">
        <v>11.338181</v>
      </c>
      <c r="J398" s="2">
        <v>0.105176</v>
      </c>
      <c r="K398" s="2">
        <v>1.05172</v>
      </c>
      <c r="L398" s="2">
        <v>0.004294949</v>
      </c>
      <c r="M398" s="2">
        <v>204561.0179</v>
      </c>
      <c r="N398" s="2">
        <v>14.285714</v>
      </c>
      <c r="O398" s="2">
        <v>5264473.0</v>
      </c>
      <c r="P398" s="2">
        <v>250689.0</v>
      </c>
      <c r="Q398" s="2">
        <v>7.46234091E9</v>
      </c>
      <c r="R398" s="2">
        <v>3.55349567E8</v>
      </c>
    </row>
    <row r="399" ht="17.25" customHeight="1">
      <c r="A399" s="2" t="s">
        <v>57</v>
      </c>
      <c r="B399" s="2" t="s">
        <v>80</v>
      </c>
      <c r="C399" s="2">
        <v>88260.0</v>
      </c>
      <c r="D399" s="2" t="s">
        <v>20</v>
      </c>
      <c r="E399" s="2">
        <v>4795.0</v>
      </c>
      <c r="F399" s="2">
        <v>4825.0</v>
      </c>
      <c r="G399" s="2">
        <v>4740.0</v>
      </c>
      <c r="H399" s="2">
        <v>0.506526</v>
      </c>
      <c r="I399" s="2">
        <v>3.488694</v>
      </c>
      <c r="J399" s="2" t="s">
        <v>21</v>
      </c>
      <c r="K399" s="2">
        <v>0.29239</v>
      </c>
      <c r="L399" s="2">
        <v>0.002071016</v>
      </c>
      <c r="M399" s="2">
        <v>143085.4911</v>
      </c>
      <c r="N399" s="2">
        <v>13.636364</v>
      </c>
      <c r="O399" s="2">
        <v>793497.0</v>
      </c>
      <c r="P399" s="2">
        <v>36068.0</v>
      </c>
      <c r="Q399" s="2">
        <v>3.80099487E9</v>
      </c>
      <c r="R399" s="2">
        <v>1.72772494E8</v>
      </c>
    </row>
    <row r="400" ht="17.25" customHeight="1">
      <c r="A400" s="2" t="s">
        <v>59</v>
      </c>
      <c r="B400" s="2" t="s">
        <v>80</v>
      </c>
      <c r="C400" s="2">
        <v>88260.0</v>
      </c>
      <c r="D400" s="2" t="s">
        <v>20</v>
      </c>
      <c r="E400" s="2">
        <v>4800.0</v>
      </c>
      <c r="F400" s="2">
        <v>4825.0</v>
      </c>
      <c r="G400" s="2">
        <v>4795.0</v>
      </c>
      <c r="H400" s="2">
        <v>0.242412</v>
      </c>
      <c r="I400" s="2">
        <v>0.85597</v>
      </c>
      <c r="J400" s="2" t="s">
        <v>21</v>
      </c>
      <c r="K400" s="2">
        <v>-0.066016</v>
      </c>
      <c r="L400" s="2">
        <v>0.001146629</v>
      </c>
      <c r="M400" s="2">
        <v>196407.3403</v>
      </c>
      <c r="N400" s="2">
        <v>17.647059</v>
      </c>
      <c r="O400" s="2">
        <v>710709.0</v>
      </c>
      <c r="P400" s="2">
        <v>41806.0</v>
      </c>
      <c r="Q400" s="2">
        <v>3.411599425E9</v>
      </c>
      <c r="R400" s="2">
        <v>2.00682319E8</v>
      </c>
    </row>
    <row r="401" ht="17.25" customHeight="1">
      <c r="A401" s="2" t="s">
        <v>60</v>
      </c>
      <c r="B401" s="2" t="s">
        <v>80</v>
      </c>
      <c r="C401" s="2">
        <v>88260.0</v>
      </c>
      <c r="D401" s="2" t="s">
        <v>20</v>
      </c>
      <c r="E401" s="2">
        <v>4860.0</v>
      </c>
      <c r="F401" s="2">
        <v>4860.0</v>
      </c>
      <c r="G401" s="2">
        <v>4765.0</v>
      </c>
      <c r="H401" s="2">
        <v>0.324592</v>
      </c>
      <c r="I401" s="2">
        <v>1.293289</v>
      </c>
      <c r="J401" s="2" t="s">
        <v>21</v>
      </c>
      <c r="K401" s="2">
        <v>0.01321</v>
      </c>
      <c r="L401" s="2">
        <v>6.00385E-4</v>
      </c>
      <c r="M401" s="2">
        <v>330473.973</v>
      </c>
      <c r="N401" s="2">
        <v>25.0</v>
      </c>
      <c r="O401" s="2">
        <v>1620281.0</v>
      </c>
      <c r="P401" s="2">
        <v>81014.0</v>
      </c>
      <c r="Q401" s="2">
        <v>7.777785755E9</v>
      </c>
      <c r="R401" s="2">
        <v>3.88889288E8</v>
      </c>
    </row>
    <row r="402" ht="17.25" customHeight="1">
      <c r="A402" s="2" t="s">
        <v>61</v>
      </c>
      <c r="B402" s="2" t="s">
        <v>80</v>
      </c>
      <c r="C402" s="2">
        <v>88260.0</v>
      </c>
      <c r="D402" s="2" t="s">
        <v>20</v>
      </c>
      <c r="E402" s="2">
        <v>5300.0</v>
      </c>
      <c r="F402" s="2">
        <v>5300.0</v>
      </c>
      <c r="G402" s="2">
        <v>4915.0</v>
      </c>
      <c r="H402" s="2">
        <v>0.80137</v>
      </c>
      <c r="I402" s="2">
        <v>6.24397</v>
      </c>
      <c r="J402" s="2" t="s">
        <v>21</v>
      </c>
      <c r="K402" s="2">
        <v>0.100965</v>
      </c>
      <c r="L402" s="2">
        <v>5.82764E-4</v>
      </c>
      <c r="M402" s="2">
        <v>440522.6586</v>
      </c>
      <c r="N402" s="2">
        <v>18.181818</v>
      </c>
      <c r="O402" s="2">
        <v>3210087.0</v>
      </c>
      <c r="P402" s="2">
        <v>145913.0</v>
      </c>
      <c r="Q402" s="2">
        <v>1.612360216E10</v>
      </c>
      <c r="R402" s="2">
        <v>7.32891007E8</v>
      </c>
    </row>
    <row r="403" ht="17.25" customHeight="1">
      <c r="A403" s="2" t="s">
        <v>62</v>
      </c>
      <c r="B403" s="2" t="s">
        <v>80</v>
      </c>
      <c r="C403" s="2">
        <v>88260.0</v>
      </c>
      <c r="D403" s="2" t="s">
        <v>20</v>
      </c>
      <c r="E403" s="2">
        <v>5480.0</v>
      </c>
      <c r="F403" s="2">
        <v>5480.0</v>
      </c>
      <c r="G403" s="2">
        <v>5330.0</v>
      </c>
      <c r="H403" s="2">
        <v>0.690903</v>
      </c>
      <c r="I403" s="2">
        <v>4.346152</v>
      </c>
      <c r="J403" s="2" t="s">
        <v>21</v>
      </c>
      <c r="K403" s="2">
        <v>0.154887</v>
      </c>
      <c r="L403" s="2">
        <v>0.001034622</v>
      </c>
      <c r="M403" s="2">
        <v>108930.3334</v>
      </c>
      <c r="N403" s="2">
        <v>42.857143</v>
      </c>
      <c r="O403" s="2">
        <v>1865972.0</v>
      </c>
      <c r="P403" s="2">
        <v>88856.0</v>
      </c>
      <c r="Q403" s="2">
        <v>1.002270116E10</v>
      </c>
      <c r="R403" s="2">
        <v>4.77271484E8</v>
      </c>
    </row>
    <row r="404" ht="17.25" customHeight="1">
      <c r="A404" s="2" t="s">
        <v>63</v>
      </c>
      <c r="B404" s="2" t="s">
        <v>80</v>
      </c>
      <c r="C404" s="2">
        <v>88260.0</v>
      </c>
      <c r="D404" s="2" t="s">
        <v>20</v>
      </c>
      <c r="E404" s="2">
        <v>6100.0</v>
      </c>
      <c r="F404" s="2">
        <v>6350.0</v>
      </c>
      <c r="G404" s="2">
        <v>5580.0</v>
      </c>
      <c r="H404" s="2">
        <v>1.394337</v>
      </c>
      <c r="I404" s="2">
        <v>0.054833</v>
      </c>
      <c r="J404" s="2" t="s">
        <v>21</v>
      </c>
      <c r="K404" s="2">
        <v>0.72314</v>
      </c>
      <c r="L404" s="2">
        <v>0.001703993</v>
      </c>
      <c r="M404" s="2">
        <v>181013.9101</v>
      </c>
      <c r="N404" s="2">
        <v>0.0</v>
      </c>
      <c r="O404" s="2">
        <v>2383188.0</v>
      </c>
      <c r="P404" s="2">
        <v>125431.0</v>
      </c>
      <c r="Q404" s="2">
        <v>1.428070226E10</v>
      </c>
      <c r="R404" s="2">
        <v>7.51615908E8</v>
      </c>
    </row>
    <row r="405" ht="17.25" customHeight="1">
      <c r="A405" s="2" t="s">
        <v>64</v>
      </c>
      <c r="B405" s="2" t="s">
        <v>80</v>
      </c>
      <c r="C405" s="2">
        <v>88260.0</v>
      </c>
      <c r="D405" s="2" t="s">
        <v>20</v>
      </c>
      <c r="E405" s="2">
        <v>6100.0</v>
      </c>
      <c r="F405" s="2">
        <v>6320.0</v>
      </c>
      <c r="G405" s="2">
        <v>5900.0</v>
      </c>
      <c r="H405" s="2">
        <v>1.28126</v>
      </c>
      <c r="I405" s="2">
        <v>0.830545</v>
      </c>
      <c r="J405" s="2" t="s">
        <v>21</v>
      </c>
      <c r="K405" s="2">
        <v>0.620492</v>
      </c>
      <c r="L405" s="2">
        <v>0.00201717</v>
      </c>
      <c r="M405" s="2">
        <v>88520.6599</v>
      </c>
      <c r="N405" s="2">
        <v>4.347826</v>
      </c>
      <c r="O405" s="2">
        <v>1760745.0</v>
      </c>
      <c r="P405" s="2">
        <v>76554.0</v>
      </c>
      <c r="Q405" s="2">
        <v>1.079047278E10</v>
      </c>
      <c r="R405" s="2">
        <v>4.6915099E8</v>
      </c>
    </row>
    <row r="406" ht="17.25" customHeight="1">
      <c r="A406" s="2" t="s">
        <v>65</v>
      </c>
      <c r="B406" s="2" t="s">
        <v>80</v>
      </c>
      <c r="C406" s="2">
        <v>88260.0</v>
      </c>
      <c r="D406" s="2" t="s">
        <v>20</v>
      </c>
      <c r="E406" s="2">
        <v>6170.0</v>
      </c>
      <c r="F406" s="2">
        <v>6230.0</v>
      </c>
      <c r="G406" s="2">
        <v>5810.0</v>
      </c>
      <c r="H406" s="2">
        <v>1.052695</v>
      </c>
      <c r="I406" s="2">
        <v>1.6546</v>
      </c>
      <c r="J406" s="2" t="s">
        <v>21</v>
      </c>
      <c r="K406" s="2">
        <v>0.588059</v>
      </c>
      <c r="L406" s="2">
        <v>0.00220701</v>
      </c>
      <c r="M406" s="2">
        <v>141038.9619</v>
      </c>
      <c r="N406" s="2">
        <v>14.285714</v>
      </c>
      <c r="O406" s="2">
        <v>1176619.0</v>
      </c>
      <c r="P406" s="2">
        <v>56029.0</v>
      </c>
      <c r="Q406" s="2">
        <v>7.08802783E9</v>
      </c>
      <c r="R406" s="2">
        <v>3.37525135E8</v>
      </c>
    </row>
    <row r="407" ht="17.25" customHeight="1">
      <c r="A407" s="2" t="s">
        <v>66</v>
      </c>
      <c r="B407" s="2" t="s">
        <v>80</v>
      </c>
      <c r="C407" s="2">
        <v>88260.0</v>
      </c>
      <c r="D407" s="2" t="s">
        <v>20</v>
      </c>
      <c r="E407" s="2">
        <v>6640.0</v>
      </c>
      <c r="F407" s="2">
        <v>6640.0</v>
      </c>
      <c r="G407" s="2">
        <v>6180.0</v>
      </c>
      <c r="H407" s="2">
        <v>1.110568</v>
      </c>
      <c r="I407" s="2">
        <v>5.78602</v>
      </c>
      <c r="J407" s="2" t="s">
        <v>21</v>
      </c>
      <c r="K407" s="2">
        <v>0.373594</v>
      </c>
      <c r="L407" s="2">
        <v>0.001411546</v>
      </c>
      <c r="M407" s="2">
        <v>225723.9608</v>
      </c>
      <c r="N407" s="2">
        <v>5.263158</v>
      </c>
      <c r="O407" s="2">
        <v>1459205.0</v>
      </c>
      <c r="P407" s="2">
        <v>76800.0</v>
      </c>
      <c r="Q407" s="2">
        <v>9.25948563E9</v>
      </c>
      <c r="R407" s="2">
        <v>4.87341349E8</v>
      </c>
    </row>
    <row r="408" ht="17.25" customHeight="1">
      <c r="A408" s="2" t="s">
        <v>44</v>
      </c>
      <c r="B408" s="2" t="s">
        <v>80</v>
      </c>
      <c r="C408" s="2">
        <v>88260.0</v>
      </c>
      <c r="D408" s="2" t="s">
        <v>20</v>
      </c>
      <c r="E408" s="2">
        <v>7030.0</v>
      </c>
      <c r="F408" s="2">
        <v>7180.0</v>
      </c>
      <c r="G408" s="2">
        <v>6620.0</v>
      </c>
      <c r="H408" s="2">
        <v>0.980066</v>
      </c>
      <c r="I408" s="2">
        <v>-0.445214</v>
      </c>
      <c r="J408" s="2" t="s">
        <v>21</v>
      </c>
      <c r="K408" s="2">
        <v>-0.636213</v>
      </c>
      <c r="L408" s="2">
        <v>0.001089951</v>
      </c>
      <c r="M408" s="2">
        <v>170847.2075</v>
      </c>
      <c r="N408" s="2">
        <v>4.761905</v>
      </c>
      <c r="O408" s="2">
        <v>2591193.0</v>
      </c>
      <c r="P408" s="2">
        <v>123390.0</v>
      </c>
      <c r="Q408" s="2">
        <v>1.800312477E10</v>
      </c>
      <c r="R408" s="2">
        <v>8.57291656E8</v>
      </c>
    </row>
    <row r="409" ht="17.25" customHeight="1">
      <c r="A409" s="2" t="s">
        <v>46</v>
      </c>
      <c r="B409" s="2" t="s">
        <v>80</v>
      </c>
      <c r="C409" s="2">
        <v>88260.0</v>
      </c>
      <c r="D409" s="2" t="s">
        <v>20</v>
      </c>
      <c r="E409" s="2">
        <v>7110.0</v>
      </c>
      <c r="F409" s="2">
        <v>7840.0</v>
      </c>
      <c r="G409" s="2">
        <v>7000.0</v>
      </c>
      <c r="H409" s="2">
        <v>2.363652</v>
      </c>
      <c r="I409" s="2">
        <v>-0.218909</v>
      </c>
      <c r="J409" s="2" t="s">
        <v>21</v>
      </c>
      <c r="K409" s="2">
        <v>0.540105</v>
      </c>
      <c r="L409" s="2">
        <v>0.001855558</v>
      </c>
      <c r="M409" s="2">
        <v>134553.9077</v>
      </c>
      <c r="N409" s="2">
        <v>4.761905</v>
      </c>
      <c r="O409" s="2">
        <v>2914842.0</v>
      </c>
      <c r="P409" s="2">
        <v>138802.0</v>
      </c>
      <c r="Q409" s="2">
        <v>2.129703009E10</v>
      </c>
      <c r="R409" s="2">
        <v>1.01414429E9</v>
      </c>
    </row>
    <row r="410" ht="17.25" customHeight="1">
      <c r="A410" s="2" t="s">
        <v>47</v>
      </c>
      <c r="B410" s="2" t="s">
        <v>80</v>
      </c>
      <c r="C410" s="2">
        <v>88260.0</v>
      </c>
      <c r="D410" s="2" t="s">
        <v>20</v>
      </c>
      <c r="E410" s="2">
        <v>6800.0</v>
      </c>
      <c r="F410" s="2">
        <v>7000.0</v>
      </c>
      <c r="G410" s="2">
        <v>6320.0</v>
      </c>
      <c r="H410" s="2">
        <v>1.925856</v>
      </c>
      <c r="I410" s="2">
        <v>0.360078</v>
      </c>
      <c r="J410" s="2" t="s">
        <v>21</v>
      </c>
      <c r="K410" s="2">
        <v>0.23555</v>
      </c>
      <c r="L410" s="2">
        <v>0.001622955</v>
      </c>
      <c r="M410" s="2">
        <v>147918.0355</v>
      </c>
      <c r="N410" s="2">
        <v>0.0</v>
      </c>
      <c r="O410" s="2">
        <v>3399204.0</v>
      </c>
      <c r="P410" s="2">
        <v>169960.0</v>
      </c>
      <c r="Q410" s="2">
        <v>2.26197322E10</v>
      </c>
      <c r="R410" s="2">
        <v>1.13098661E9</v>
      </c>
    </row>
    <row r="411" ht="17.25" customHeight="1">
      <c r="A411" s="2" t="s">
        <v>48</v>
      </c>
      <c r="B411" s="2" t="s">
        <v>80</v>
      </c>
      <c r="C411" s="2">
        <v>88260.0</v>
      </c>
      <c r="D411" s="2" t="s">
        <v>20</v>
      </c>
      <c r="E411" s="2">
        <v>6140.0</v>
      </c>
      <c r="F411" s="2">
        <v>6730.0</v>
      </c>
      <c r="G411" s="2">
        <v>6140.0</v>
      </c>
      <c r="H411" s="2">
        <v>0.966298</v>
      </c>
      <c r="I411" s="2">
        <v>-0.999564</v>
      </c>
      <c r="J411" s="2" t="s">
        <v>21</v>
      </c>
      <c r="K411" s="2">
        <v>0.141871</v>
      </c>
      <c r="L411" s="2">
        <v>0.002603547</v>
      </c>
      <c r="M411" s="2">
        <v>79530.3444</v>
      </c>
      <c r="N411" s="2">
        <v>10.0</v>
      </c>
      <c r="O411" s="2">
        <v>1410098.0</v>
      </c>
      <c r="P411" s="2">
        <v>70505.0</v>
      </c>
      <c r="Q411" s="2">
        <v>9.04573922E9</v>
      </c>
      <c r="R411" s="2">
        <v>4.52286961E8</v>
      </c>
    </row>
    <row r="412" ht="17.25" customHeight="1">
      <c r="A412" s="2" t="s">
        <v>49</v>
      </c>
      <c r="B412" s="2" t="s">
        <v>80</v>
      </c>
      <c r="C412" s="2">
        <v>88260.0</v>
      </c>
      <c r="D412" s="2" t="s">
        <v>20</v>
      </c>
      <c r="E412" s="2">
        <v>5500.0</v>
      </c>
      <c r="F412" s="2">
        <v>6340.0</v>
      </c>
      <c r="G412" s="2">
        <v>5500.0</v>
      </c>
      <c r="H412" s="2">
        <v>1.348528</v>
      </c>
      <c r="I412" s="2">
        <v>2.534792</v>
      </c>
      <c r="J412" s="2" t="s">
        <v>21</v>
      </c>
      <c r="K412" s="2">
        <v>0.277087</v>
      </c>
      <c r="L412" s="2">
        <v>0.001808432</v>
      </c>
      <c r="M412" s="2">
        <v>86641.7836</v>
      </c>
      <c r="N412" s="2">
        <v>15.0</v>
      </c>
      <c r="O412" s="2">
        <v>1677503.0</v>
      </c>
      <c r="P412" s="2">
        <v>83875.0</v>
      </c>
      <c r="Q412" s="2">
        <v>1.000725204E10</v>
      </c>
      <c r="R412" s="2">
        <v>5.00362602E8</v>
      </c>
    </row>
    <row r="413" ht="17.25" customHeight="1">
      <c r="A413" s="2" t="s">
        <v>50</v>
      </c>
      <c r="B413" s="2" t="s">
        <v>80</v>
      </c>
      <c r="C413" s="2">
        <v>88260.0</v>
      </c>
      <c r="D413" s="2" t="s">
        <v>20</v>
      </c>
      <c r="E413" s="2">
        <v>5140.0</v>
      </c>
      <c r="F413" s="2">
        <v>5900.0</v>
      </c>
      <c r="G413" s="2">
        <v>4415.0</v>
      </c>
      <c r="H413" s="2">
        <v>3.670855</v>
      </c>
      <c r="I413" s="2">
        <v>-0.186947</v>
      </c>
      <c r="J413" s="2" t="s">
        <v>21</v>
      </c>
      <c r="K413" s="2">
        <v>0.18602</v>
      </c>
      <c r="L413" s="2">
        <v>0.003043105</v>
      </c>
      <c r="M413" s="2">
        <v>279037.1827</v>
      </c>
      <c r="N413" s="2">
        <v>0.0</v>
      </c>
      <c r="O413" s="2">
        <v>4405012.0</v>
      </c>
      <c r="P413" s="2">
        <v>200228.0</v>
      </c>
      <c r="Q413" s="2">
        <v>2.1804277165E10</v>
      </c>
      <c r="R413" s="2">
        <v>9.91103508E8</v>
      </c>
    </row>
    <row r="414" ht="17.25" customHeight="1">
      <c r="A414" s="2" t="s">
        <v>51</v>
      </c>
      <c r="B414" s="2" t="s">
        <v>80</v>
      </c>
      <c r="C414" s="2">
        <v>88260.0</v>
      </c>
      <c r="D414" s="2" t="s">
        <v>20</v>
      </c>
      <c r="E414" s="2">
        <v>5300.0</v>
      </c>
      <c r="F414" s="2">
        <v>5390.0</v>
      </c>
      <c r="G414" s="2">
        <v>4945.0</v>
      </c>
      <c r="H414" s="2">
        <v>1.623778</v>
      </c>
      <c r="I414" s="2">
        <v>1.941005</v>
      </c>
      <c r="J414" s="2" t="s">
        <v>21</v>
      </c>
      <c r="K414" s="2">
        <v>0.318587</v>
      </c>
      <c r="L414" s="2">
        <v>0.002245411</v>
      </c>
      <c r="M414" s="2">
        <v>220467.3157</v>
      </c>
      <c r="N414" s="2">
        <v>0.0</v>
      </c>
      <c r="O414" s="2">
        <v>2021693.0</v>
      </c>
      <c r="P414" s="2">
        <v>101085.0</v>
      </c>
      <c r="Q414" s="2">
        <v>1.0357285115E10</v>
      </c>
      <c r="R414" s="2">
        <v>5.17864256E8</v>
      </c>
    </row>
    <row r="415" ht="17.25" customHeight="1">
      <c r="A415" s="2" t="s">
        <v>52</v>
      </c>
      <c r="B415" s="2" t="s">
        <v>80</v>
      </c>
      <c r="C415" s="2">
        <v>88260.0</v>
      </c>
      <c r="D415" s="2" t="s">
        <v>20</v>
      </c>
      <c r="E415" s="2">
        <v>5880.0</v>
      </c>
      <c r="F415" s="2">
        <v>5880.0</v>
      </c>
      <c r="G415" s="2">
        <v>5230.0</v>
      </c>
      <c r="H415" s="2">
        <v>1.11744</v>
      </c>
      <c r="I415" s="2">
        <v>-0.968311</v>
      </c>
      <c r="J415" s="2" t="s">
        <v>21</v>
      </c>
      <c r="K415" s="2">
        <v>0.195097</v>
      </c>
      <c r="L415" s="2">
        <v>0.003289983</v>
      </c>
      <c r="M415" s="2">
        <v>98063.6281</v>
      </c>
      <c r="N415" s="2">
        <v>5.263158</v>
      </c>
      <c r="O415" s="2">
        <v>1302437.0</v>
      </c>
      <c r="P415" s="2">
        <v>68549.0</v>
      </c>
      <c r="Q415" s="2">
        <v>7.04319985E9</v>
      </c>
      <c r="R415" s="2">
        <v>3.70694729E8</v>
      </c>
    </row>
    <row r="416" ht="17.25" customHeight="1">
      <c r="A416" s="2" t="s">
        <v>53</v>
      </c>
      <c r="B416" s="2" t="s">
        <v>80</v>
      </c>
      <c r="C416" s="2">
        <v>88260.0</v>
      </c>
      <c r="D416" s="2" t="s">
        <v>20</v>
      </c>
      <c r="E416" s="2">
        <v>5690.0</v>
      </c>
      <c r="F416" s="2">
        <v>6000.0</v>
      </c>
      <c r="G416" s="2">
        <v>5670.0</v>
      </c>
      <c r="H416" s="2">
        <v>1.174692</v>
      </c>
      <c r="I416" s="2">
        <v>-0.175645</v>
      </c>
      <c r="J416" s="2" t="s">
        <v>21</v>
      </c>
      <c r="K416" s="2">
        <v>0.334556</v>
      </c>
      <c r="L416" s="2">
        <v>0.003335397</v>
      </c>
      <c r="M416" s="2">
        <v>79205.2706</v>
      </c>
      <c r="N416" s="2">
        <v>0.0</v>
      </c>
      <c r="O416" s="2">
        <v>1165197.0</v>
      </c>
      <c r="P416" s="2">
        <v>52964.0</v>
      </c>
      <c r="Q416" s="2">
        <v>6.77012457E9</v>
      </c>
      <c r="R416" s="2">
        <v>3.07732935E8</v>
      </c>
    </row>
    <row r="417" ht="17.25" customHeight="1">
      <c r="A417" s="2" t="s">
        <v>54</v>
      </c>
      <c r="B417" s="2" t="s">
        <v>80</v>
      </c>
      <c r="C417" s="2">
        <v>88260.0</v>
      </c>
      <c r="D417" s="2" t="s">
        <v>20</v>
      </c>
      <c r="E417" s="2">
        <v>5320.0</v>
      </c>
      <c r="F417" s="2">
        <v>5700.0</v>
      </c>
      <c r="G417" s="2">
        <v>5220.0</v>
      </c>
      <c r="H417" s="2">
        <v>0.743069</v>
      </c>
      <c r="I417" s="2">
        <v>-0.932822</v>
      </c>
      <c r="J417" s="2" t="s">
        <v>21</v>
      </c>
      <c r="K417" s="2">
        <v>-0.080737</v>
      </c>
      <c r="L417" s="2">
        <v>0.003089347</v>
      </c>
      <c r="M417" s="2">
        <v>68199.425</v>
      </c>
      <c r="N417" s="2">
        <v>13.043478</v>
      </c>
      <c r="O417" s="2">
        <v>976459.0</v>
      </c>
      <c r="P417" s="2">
        <v>42455.0</v>
      </c>
      <c r="Q417" s="2">
        <v>5.27553873E9</v>
      </c>
      <c r="R417" s="2">
        <v>2.29371249E8</v>
      </c>
    </row>
    <row r="418" ht="17.25" customHeight="1">
      <c r="A418" s="2" t="s">
        <v>30</v>
      </c>
      <c r="B418" s="2" t="s">
        <v>80</v>
      </c>
      <c r="C418" s="2">
        <v>88260.0</v>
      </c>
      <c r="D418" s="2" t="s">
        <v>20</v>
      </c>
      <c r="E418" s="2">
        <v>5220.0</v>
      </c>
      <c r="F418" s="2">
        <v>5400.0</v>
      </c>
      <c r="G418" s="2">
        <v>5220.0</v>
      </c>
      <c r="H418" s="2">
        <v>0.727081</v>
      </c>
      <c r="I418" s="2">
        <v>0.265508</v>
      </c>
      <c r="J418" s="2" t="s">
        <v>21</v>
      </c>
      <c r="K418" s="2">
        <v>0.208521</v>
      </c>
      <c r="L418" s="2">
        <v>0.002981844</v>
      </c>
      <c r="M418" s="2">
        <v>85381.7594</v>
      </c>
      <c r="N418" s="2">
        <v>5.0</v>
      </c>
      <c r="O418" s="2">
        <v>986635.0</v>
      </c>
      <c r="P418" s="2">
        <v>49332.0</v>
      </c>
      <c r="Q418" s="2">
        <v>5.20985411E9</v>
      </c>
      <c r="R418" s="2">
        <v>2.60492706E8</v>
      </c>
    </row>
    <row r="419" ht="17.25" customHeight="1">
      <c r="A419" s="2" t="s">
        <v>32</v>
      </c>
      <c r="B419" s="2" t="s">
        <v>80</v>
      </c>
      <c r="C419" s="2">
        <v>88260.0</v>
      </c>
      <c r="D419" s="2" t="s">
        <v>20</v>
      </c>
      <c r="E419" s="2">
        <v>5290.0</v>
      </c>
      <c r="F419" s="2">
        <v>5290.0</v>
      </c>
      <c r="G419" s="2">
        <v>5180.0</v>
      </c>
      <c r="H419" s="2">
        <v>0.616145</v>
      </c>
      <c r="I419" s="2">
        <v>0.725641</v>
      </c>
      <c r="J419" s="2" t="s">
        <v>21</v>
      </c>
      <c r="K419" s="2">
        <v>0.113631</v>
      </c>
      <c r="L419" s="2">
        <v>0.003282166</v>
      </c>
      <c r="M419" s="2">
        <v>58564.401</v>
      </c>
      <c r="N419" s="2">
        <v>19.047619</v>
      </c>
      <c r="O419" s="2">
        <v>694520.0</v>
      </c>
      <c r="P419" s="2">
        <v>33072.0</v>
      </c>
      <c r="Q419" s="2">
        <v>3.62447406E9</v>
      </c>
      <c r="R419" s="2">
        <v>1.72594003E8</v>
      </c>
    </row>
    <row r="420" ht="17.25" customHeight="1">
      <c r="A420" s="2" t="s">
        <v>33</v>
      </c>
      <c r="B420" s="2" t="s">
        <v>80</v>
      </c>
      <c r="C420" s="2">
        <v>88260.0</v>
      </c>
      <c r="D420" s="2" t="s">
        <v>20</v>
      </c>
      <c r="E420" s="2">
        <v>5800.0</v>
      </c>
      <c r="F420" s="2">
        <v>5840.0</v>
      </c>
      <c r="G420" s="2">
        <v>5310.0</v>
      </c>
      <c r="H420" s="2">
        <v>0.724509</v>
      </c>
      <c r="I420" s="2">
        <v>-0.462304</v>
      </c>
      <c r="J420" s="2" t="s">
        <v>21</v>
      </c>
      <c r="K420" s="2">
        <v>0.138033</v>
      </c>
      <c r="L420" s="2">
        <v>0.002694035</v>
      </c>
      <c r="M420" s="2">
        <v>107665.659</v>
      </c>
      <c r="N420" s="2">
        <v>5.263158</v>
      </c>
      <c r="O420" s="2">
        <v>985803.0</v>
      </c>
      <c r="P420" s="2">
        <v>51884.0</v>
      </c>
      <c r="Q420" s="2">
        <v>5.53014046E9</v>
      </c>
      <c r="R420" s="2">
        <v>2.91060024E8</v>
      </c>
    </row>
    <row r="421" ht="17.25" customHeight="1">
      <c r="A421" s="2" t="s">
        <v>34</v>
      </c>
      <c r="B421" s="2" t="s">
        <v>80</v>
      </c>
      <c r="C421" s="2">
        <v>88260.0</v>
      </c>
      <c r="D421" s="2" t="s">
        <v>20</v>
      </c>
      <c r="E421" s="2">
        <v>5930.0</v>
      </c>
      <c r="F421" s="2">
        <v>5930.0</v>
      </c>
      <c r="G421" s="2">
        <v>5770.0</v>
      </c>
      <c r="H421" s="2">
        <v>0.411263</v>
      </c>
      <c r="I421" s="2">
        <v>-1.043385</v>
      </c>
      <c r="J421" s="2" t="s">
        <v>21</v>
      </c>
      <c r="K421" s="2">
        <v>-0.018491</v>
      </c>
      <c r="L421" s="2">
        <v>0.001797744</v>
      </c>
      <c r="M421" s="2">
        <v>48639.2173</v>
      </c>
      <c r="N421" s="2">
        <v>33.333333</v>
      </c>
      <c r="O421" s="2">
        <v>701105.0</v>
      </c>
      <c r="P421" s="2">
        <v>33386.0</v>
      </c>
      <c r="Q421" s="2">
        <v>4.11459355E9</v>
      </c>
      <c r="R421" s="2">
        <v>1.95933026E8</v>
      </c>
    </row>
    <row r="422" ht="17.25" customHeight="1">
      <c r="A422" s="2" t="s">
        <v>35</v>
      </c>
      <c r="B422" s="2" t="s">
        <v>80</v>
      </c>
      <c r="C422" s="2">
        <v>88260.0</v>
      </c>
      <c r="D422" s="2" t="s">
        <v>20</v>
      </c>
      <c r="E422" s="2">
        <v>5410.0</v>
      </c>
      <c r="F422" s="2">
        <v>5910.0</v>
      </c>
      <c r="G422" s="2">
        <v>5360.0</v>
      </c>
      <c r="H422" s="2">
        <v>1.058014</v>
      </c>
      <c r="I422" s="2">
        <v>0.370631</v>
      </c>
      <c r="J422" s="2" t="s">
        <v>21</v>
      </c>
      <c r="K422" s="2">
        <v>0.105676</v>
      </c>
      <c r="L422" s="2">
        <v>0.002617068</v>
      </c>
      <c r="M422" s="2">
        <v>124972.4136</v>
      </c>
      <c r="N422" s="2">
        <v>9.52381</v>
      </c>
      <c r="O422" s="2">
        <v>1379345.0</v>
      </c>
      <c r="P422" s="2">
        <v>65683.0</v>
      </c>
      <c r="Q422" s="2">
        <v>7.63953113E9</v>
      </c>
      <c r="R422" s="2">
        <v>3.63787197E8</v>
      </c>
    </row>
    <row r="423" ht="17.25" customHeight="1">
      <c r="A423" s="2" t="s">
        <v>36</v>
      </c>
      <c r="B423" s="2" t="s">
        <v>80</v>
      </c>
      <c r="C423" s="2">
        <v>88260.0</v>
      </c>
      <c r="D423" s="2" t="s">
        <v>20</v>
      </c>
      <c r="E423" s="2">
        <v>5170.0</v>
      </c>
      <c r="F423" s="2">
        <v>5380.0</v>
      </c>
      <c r="G423" s="2">
        <v>5120.0</v>
      </c>
      <c r="H423" s="2">
        <v>0.64579</v>
      </c>
      <c r="I423" s="2">
        <v>-0.882495</v>
      </c>
      <c r="J423" s="2" t="s">
        <v>21</v>
      </c>
      <c r="K423" s="2">
        <v>0.024706</v>
      </c>
      <c r="L423" s="2">
        <v>0.001643877</v>
      </c>
      <c r="M423" s="2">
        <v>136412.1707</v>
      </c>
      <c r="N423" s="2">
        <v>0.0</v>
      </c>
      <c r="O423" s="2">
        <v>1300991.0</v>
      </c>
      <c r="P423" s="2">
        <v>65050.0</v>
      </c>
      <c r="Q423" s="2">
        <v>6.81234542E9</v>
      </c>
      <c r="R423" s="2">
        <v>3.40617271E8</v>
      </c>
    </row>
    <row r="424" ht="17.25" customHeight="1">
      <c r="A424" s="2" t="s">
        <v>37</v>
      </c>
      <c r="B424" s="2" t="s">
        <v>80</v>
      </c>
      <c r="C424" s="2">
        <v>88260.0</v>
      </c>
      <c r="D424" s="2" t="s">
        <v>20</v>
      </c>
      <c r="E424" s="2">
        <v>5220.0</v>
      </c>
      <c r="F424" s="2">
        <v>5230.0</v>
      </c>
      <c r="G424" s="2">
        <v>5160.0</v>
      </c>
      <c r="H424" s="2">
        <v>0.316103</v>
      </c>
      <c r="I424" s="2">
        <v>3.085351</v>
      </c>
      <c r="J424" s="2" t="s">
        <v>21</v>
      </c>
      <c r="K424" s="2">
        <v>0.112382</v>
      </c>
      <c r="L424" s="2">
        <v>0.001636608</v>
      </c>
      <c r="M424" s="2">
        <v>192382.0897</v>
      </c>
      <c r="N424" s="2">
        <v>16.666667</v>
      </c>
      <c r="O424" s="2">
        <v>830157.0</v>
      </c>
      <c r="P424" s="2">
        <v>46120.0</v>
      </c>
      <c r="Q424" s="2">
        <v>4.29895328E9</v>
      </c>
      <c r="R424" s="2">
        <v>2.38830738E8</v>
      </c>
    </row>
    <row r="425" ht="17.25" customHeight="1">
      <c r="A425" s="2" t="s">
        <v>38</v>
      </c>
      <c r="B425" s="2" t="s">
        <v>80</v>
      </c>
      <c r="C425" s="2">
        <v>88260.0</v>
      </c>
      <c r="D425" s="2" t="s">
        <v>20</v>
      </c>
      <c r="E425" s="2">
        <v>5760.0</v>
      </c>
      <c r="F425" s="2">
        <v>5800.0</v>
      </c>
      <c r="G425" s="2">
        <v>5210.0</v>
      </c>
      <c r="H425" s="2">
        <v>0.680924</v>
      </c>
      <c r="I425" s="2">
        <v>-0.573474</v>
      </c>
      <c r="J425" s="2" t="s">
        <v>21</v>
      </c>
      <c r="K425" s="2">
        <v>-0.090466</v>
      </c>
      <c r="L425" s="2">
        <v>0.002812759</v>
      </c>
      <c r="M425" s="2">
        <v>91187.1735</v>
      </c>
      <c r="N425" s="2">
        <v>4.545455</v>
      </c>
      <c r="O425" s="2">
        <v>902537.0</v>
      </c>
      <c r="P425" s="2">
        <v>41024.0</v>
      </c>
      <c r="Q425" s="2">
        <v>4.96594145E9</v>
      </c>
      <c r="R425" s="2">
        <v>2.25724611E8</v>
      </c>
    </row>
    <row r="426" ht="17.25" customHeight="1">
      <c r="A426" s="2" t="s">
        <v>39</v>
      </c>
      <c r="B426" s="2" t="s">
        <v>80</v>
      </c>
      <c r="C426" s="2">
        <v>88260.0</v>
      </c>
      <c r="D426" s="2" t="s">
        <v>20</v>
      </c>
      <c r="E426" s="2">
        <v>6230.0</v>
      </c>
      <c r="F426" s="2">
        <v>6230.0</v>
      </c>
      <c r="G426" s="2">
        <v>5620.0</v>
      </c>
      <c r="H426" s="2">
        <v>0.909457</v>
      </c>
      <c r="I426" s="2">
        <v>1.298612</v>
      </c>
      <c r="J426" s="2" t="s">
        <v>21</v>
      </c>
      <c r="K426" s="2">
        <v>-0.039767</v>
      </c>
      <c r="L426" s="2">
        <v>0.002206907</v>
      </c>
      <c r="M426" s="2">
        <v>128476.1256</v>
      </c>
      <c r="N426" s="2">
        <v>4.545455</v>
      </c>
      <c r="O426" s="2">
        <v>1480271.0</v>
      </c>
      <c r="P426" s="2">
        <v>67285.0</v>
      </c>
      <c r="Q426" s="2">
        <v>8.72082334E9</v>
      </c>
      <c r="R426" s="2">
        <v>3.96401061E8</v>
      </c>
    </row>
    <row r="427" ht="17.25" customHeight="1">
      <c r="A427" s="2" t="s">
        <v>40</v>
      </c>
      <c r="B427" s="2" t="s">
        <v>80</v>
      </c>
      <c r="C427" s="2">
        <v>88260.0</v>
      </c>
      <c r="D427" s="2" t="s">
        <v>20</v>
      </c>
      <c r="E427" s="2">
        <v>6650.0</v>
      </c>
      <c r="F427" s="2">
        <v>6650.0</v>
      </c>
      <c r="G427" s="2">
        <v>6120.0</v>
      </c>
      <c r="H427" s="2">
        <v>1.12774</v>
      </c>
      <c r="I427" s="2">
        <v>2.643163</v>
      </c>
      <c r="J427" s="2" t="s">
        <v>21</v>
      </c>
      <c r="K427" s="2">
        <v>0.269309</v>
      </c>
      <c r="L427" s="2">
        <v>0.001836512</v>
      </c>
      <c r="M427" s="2">
        <v>124722.958</v>
      </c>
      <c r="N427" s="2">
        <v>15.789474</v>
      </c>
      <c r="O427" s="2">
        <v>1175619.0</v>
      </c>
      <c r="P427" s="2">
        <v>61875.0</v>
      </c>
      <c r="Q427" s="2">
        <v>7.34908117E9</v>
      </c>
      <c r="R427" s="2">
        <v>3.86793746E8</v>
      </c>
    </row>
    <row r="428" ht="17.25" customHeight="1">
      <c r="A428" s="2" t="s">
        <v>41</v>
      </c>
      <c r="B428" s="2" t="s">
        <v>80</v>
      </c>
      <c r="C428" s="2">
        <v>88260.0</v>
      </c>
      <c r="D428" s="2" t="s">
        <v>20</v>
      </c>
      <c r="E428" s="2">
        <v>6210.0</v>
      </c>
      <c r="F428" s="2">
        <v>6860.0</v>
      </c>
      <c r="G428" s="2">
        <v>6210.0</v>
      </c>
      <c r="H428" s="2">
        <v>1.252662</v>
      </c>
      <c r="I428" s="2">
        <v>1.085365</v>
      </c>
      <c r="J428" s="2" t="s">
        <v>21</v>
      </c>
      <c r="K428" s="2">
        <v>-0.386522</v>
      </c>
      <c r="L428" s="2">
        <v>0.001648668</v>
      </c>
      <c r="M428" s="2">
        <v>181478.5182</v>
      </c>
      <c r="N428" s="2">
        <v>9.090909</v>
      </c>
      <c r="O428" s="2">
        <v>1801826.0</v>
      </c>
      <c r="P428" s="2">
        <v>81901.0</v>
      </c>
      <c r="Q428" s="2">
        <v>1.184481692E10</v>
      </c>
      <c r="R428" s="2">
        <v>5.38400769E8</v>
      </c>
    </row>
    <row r="429" ht="17.25" customHeight="1">
      <c r="A429" s="2" t="s">
        <v>42</v>
      </c>
      <c r="B429" s="2" t="s">
        <v>80</v>
      </c>
      <c r="C429" s="2">
        <v>88260.0</v>
      </c>
      <c r="D429" s="2" t="s">
        <v>20</v>
      </c>
      <c r="E429" s="2">
        <v>5940.0</v>
      </c>
      <c r="F429" s="2">
        <v>6170.0</v>
      </c>
      <c r="G429" s="2">
        <v>5940.0</v>
      </c>
      <c r="H429" s="2">
        <v>0.47212</v>
      </c>
      <c r="I429" s="2">
        <v>8.730747</v>
      </c>
      <c r="J429" s="2" t="s">
        <v>21</v>
      </c>
      <c r="K429" s="2">
        <v>-0.094795</v>
      </c>
      <c r="L429" s="2">
        <v>4.44704E-4</v>
      </c>
      <c r="M429" s="2">
        <v>910296.843</v>
      </c>
      <c r="N429" s="2">
        <v>18.181818</v>
      </c>
      <c r="O429" s="2">
        <v>1.0072418E7</v>
      </c>
      <c r="P429" s="2">
        <v>457837.0</v>
      </c>
      <c r="Q429" s="2">
        <v>5.964496786E10</v>
      </c>
      <c r="R429" s="2">
        <v>2.711134903E9</v>
      </c>
    </row>
    <row r="430" ht="17.25" customHeight="1">
      <c r="A430" s="2" t="s">
        <v>43</v>
      </c>
      <c r="B430" s="2" t="s">
        <v>80</v>
      </c>
      <c r="C430" s="2">
        <v>88260.0</v>
      </c>
      <c r="D430" s="2" t="s">
        <v>20</v>
      </c>
      <c r="E430" s="2">
        <v>5850.0</v>
      </c>
      <c r="F430" s="2">
        <v>5940.0</v>
      </c>
      <c r="G430" s="2">
        <v>5780.0</v>
      </c>
      <c r="H430" s="2">
        <v>0.566418</v>
      </c>
      <c r="I430" s="2">
        <v>2.365172</v>
      </c>
      <c r="J430" s="2" t="s">
        <v>21</v>
      </c>
      <c r="K430" s="2">
        <v>0.180401</v>
      </c>
      <c r="L430" s="2">
        <v>6.44627E-4</v>
      </c>
      <c r="M430" s="2">
        <v>220228.5526</v>
      </c>
      <c r="N430" s="2">
        <v>28.571429</v>
      </c>
      <c r="O430" s="2">
        <v>2130590.0</v>
      </c>
      <c r="P430" s="2">
        <v>101457.0</v>
      </c>
      <c r="Q430" s="2">
        <v>1.249808433E10</v>
      </c>
      <c r="R430" s="2">
        <v>5.95146873E8</v>
      </c>
    </row>
    <row r="431" ht="17.25" customHeight="1">
      <c r="A431" s="2" t="s">
        <v>18</v>
      </c>
      <c r="B431" s="2" t="s">
        <v>80</v>
      </c>
      <c r="C431" s="2">
        <v>88260.0</v>
      </c>
      <c r="D431" s="2" t="s">
        <v>20</v>
      </c>
      <c r="E431" s="2">
        <v>6060.0</v>
      </c>
      <c r="F431" s="2">
        <v>6060.0</v>
      </c>
      <c r="G431" s="2">
        <v>5850.0</v>
      </c>
      <c r="H431" s="2">
        <v>0.536739</v>
      </c>
      <c r="I431" s="2">
        <v>-0.664243</v>
      </c>
      <c r="J431" s="2" t="s">
        <v>21</v>
      </c>
      <c r="K431" s="2">
        <v>-0.245426</v>
      </c>
      <c r="L431" s="2">
        <v>9.81402E-4</v>
      </c>
      <c r="M431" s="2">
        <v>133904.1847</v>
      </c>
      <c r="N431" s="2">
        <v>26.315789</v>
      </c>
      <c r="O431" s="2">
        <v>1420710.0</v>
      </c>
      <c r="P431" s="2">
        <v>74774.0</v>
      </c>
      <c r="Q431" s="2">
        <v>8.47051274E9</v>
      </c>
      <c r="R431" s="2">
        <v>4.4581646E8</v>
      </c>
    </row>
    <row r="432" ht="17.25" customHeight="1">
      <c r="A432" s="2" t="s">
        <v>22</v>
      </c>
      <c r="B432" s="2" t="s">
        <v>80</v>
      </c>
      <c r="C432" s="2">
        <v>88260.0</v>
      </c>
      <c r="D432" s="2" t="s">
        <v>20</v>
      </c>
      <c r="E432" s="2">
        <v>6100.0</v>
      </c>
      <c r="F432" s="2">
        <v>6360.0</v>
      </c>
      <c r="G432" s="2">
        <v>6070.0</v>
      </c>
      <c r="H432" s="2">
        <v>0.891664</v>
      </c>
      <c r="I432" s="2">
        <v>-1.413518</v>
      </c>
      <c r="J432" s="2" t="s">
        <v>21</v>
      </c>
      <c r="K432" s="2">
        <v>0.129252</v>
      </c>
      <c r="L432" s="2">
        <v>0.001594945</v>
      </c>
      <c r="M432" s="2">
        <v>353420.7748</v>
      </c>
      <c r="N432" s="2">
        <v>5.263158</v>
      </c>
      <c r="O432" s="2">
        <v>5372581.0</v>
      </c>
      <c r="P432" s="2">
        <v>282767.0</v>
      </c>
      <c r="Q432" s="2">
        <v>3.25303737E10</v>
      </c>
      <c r="R432" s="2">
        <v>1.712124932E9</v>
      </c>
    </row>
    <row r="433" ht="17.25" customHeight="1">
      <c r="A433" s="2" t="s">
        <v>23</v>
      </c>
      <c r="B433" s="2" t="s">
        <v>80</v>
      </c>
      <c r="C433" s="2">
        <v>88260.0</v>
      </c>
      <c r="D433" s="2" t="s">
        <v>20</v>
      </c>
      <c r="E433" s="2">
        <v>5990.0</v>
      </c>
      <c r="F433" s="2">
        <v>6100.0</v>
      </c>
      <c r="G433" s="2">
        <v>5990.0</v>
      </c>
      <c r="H433" s="2">
        <v>0.351337</v>
      </c>
      <c r="I433" s="2">
        <v>3.538428</v>
      </c>
      <c r="J433" s="2" t="s">
        <v>21</v>
      </c>
      <c r="K433" s="2">
        <v>0.144911</v>
      </c>
      <c r="L433" s="2">
        <v>2.85936E-4</v>
      </c>
      <c r="M433" s="2">
        <v>386339.3818</v>
      </c>
      <c r="N433" s="2">
        <v>31.818182</v>
      </c>
      <c r="O433" s="2">
        <v>2958577.0</v>
      </c>
      <c r="P433" s="2">
        <v>134481.0</v>
      </c>
      <c r="Q433" s="2">
        <v>1.789182395E10</v>
      </c>
      <c r="R433" s="2">
        <v>8.13264725E8</v>
      </c>
    </row>
    <row r="434" ht="17.25" customHeight="1">
      <c r="A434" s="2" t="s">
        <v>24</v>
      </c>
      <c r="B434" s="2" t="s">
        <v>80</v>
      </c>
      <c r="C434" s="2">
        <v>88260.0</v>
      </c>
      <c r="D434" s="2" t="s">
        <v>20</v>
      </c>
      <c r="E434" s="2">
        <v>5960.0</v>
      </c>
      <c r="F434" s="2">
        <v>6080.0</v>
      </c>
      <c r="G434" s="2">
        <v>5960.0</v>
      </c>
      <c r="H434" s="2">
        <v>0.572891</v>
      </c>
      <c r="I434" s="2">
        <v>5.663611</v>
      </c>
      <c r="J434" s="2" t="s">
        <v>21</v>
      </c>
      <c r="K434" s="2">
        <v>0.237763</v>
      </c>
      <c r="L434" s="2">
        <v>8.95376E-4</v>
      </c>
      <c r="M434" s="2">
        <v>202571.7069</v>
      </c>
      <c r="N434" s="2">
        <v>22.727273</v>
      </c>
      <c r="O434" s="2">
        <v>1741935.0</v>
      </c>
      <c r="P434" s="2">
        <v>79179.0</v>
      </c>
      <c r="Q434" s="2">
        <v>1.045666249E10</v>
      </c>
      <c r="R434" s="2">
        <v>4.7530284E8</v>
      </c>
    </row>
    <row r="435" ht="17.25" customHeight="1">
      <c r="A435" s="2" t="s">
        <v>25</v>
      </c>
      <c r="B435" s="2" t="s">
        <v>80</v>
      </c>
      <c r="C435" s="2">
        <v>88260.0</v>
      </c>
      <c r="D435" s="2" t="s">
        <v>20</v>
      </c>
      <c r="E435" s="2">
        <v>5800.0</v>
      </c>
      <c r="F435" s="2">
        <v>5950.0</v>
      </c>
      <c r="G435" s="2">
        <v>5730.0</v>
      </c>
      <c r="H435" s="2">
        <v>0.613235</v>
      </c>
      <c r="I435" s="2">
        <v>2.168019</v>
      </c>
      <c r="J435" s="2" t="s">
        <v>21</v>
      </c>
      <c r="K435" s="2">
        <v>0.245</v>
      </c>
      <c r="L435" s="2">
        <v>0.001151427</v>
      </c>
      <c r="M435" s="2">
        <v>121459.3437</v>
      </c>
      <c r="N435" s="2">
        <v>20.0</v>
      </c>
      <c r="O435" s="2">
        <v>1236101.0</v>
      </c>
      <c r="P435" s="2">
        <v>61805.0</v>
      </c>
      <c r="Q435" s="2">
        <v>7.28027149E9</v>
      </c>
      <c r="R435" s="2">
        <v>3.64013575E8</v>
      </c>
    </row>
    <row r="436" ht="17.25" customHeight="1">
      <c r="A436" s="2" t="s">
        <v>26</v>
      </c>
      <c r="B436" s="2" t="s">
        <v>80</v>
      </c>
      <c r="C436" s="2">
        <v>88260.0</v>
      </c>
      <c r="D436" s="2" t="s">
        <v>20</v>
      </c>
      <c r="E436" s="2">
        <v>6010.0</v>
      </c>
      <c r="F436" s="2">
        <v>6010.0</v>
      </c>
      <c r="G436" s="2">
        <v>5820.0</v>
      </c>
      <c r="H436" s="2">
        <v>0.27448</v>
      </c>
      <c r="I436" s="2">
        <v>0.99828</v>
      </c>
      <c r="J436" s="2" t="s">
        <v>21</v>
      </c>
      <c r="K436" s="2">
        <v>0.114605</v>
      </c>
      <c r="L436" s="2">
        <v>9.41483E-4</v>
      </c>
      <c r="M436" s="2">
        <v>165607.0902</v>
      </c>
      <c r="N436" s="2">
        <v>22.222222</v>
      </c>
      <c r="O436" s="2">
        <v>889797.0</v>
      </c>
      <c r="P436" s="2">
        <v>49433.0</v>
      </c>
      <c r="Q436" s="2">
        <v>5.26585373E9</v>
      </c>
      <c r="R436" s="2">
        <v>2.92547429E8</v>
      </c>
    </row>
    <row r="437" ht="17.25" customHeight="1">
      <c r="A437" s="2" t="s">
        <v>27</v>
      </c>
      <c r="B437" s="2" t="s">
        <v>80</v>
      </c>
      <c r="C437" s="2">
        <v>88260.0</v>
      </c>
      <c r="D437" s="2" t="s">
        <v>20</v>
      </c>
      <c r="E437" s="2">
        <v>6230.0</v>
      </c>
      <c r="F437" s="2">
        <v>6230.0</v>
      </c>
      <c r="G437" s="2">
        <v>6040.0</v>
      </c>
      <c r="H437" s="2">
        <v>0.341509</v>
      </c>
      <c r="I437" s="2">
        <v>-0.679868</v>
      </c>
      <c r="J437" s="2" t="s">
        <v>21</v>
      </c>
      <c r="K437" s="2">
        <v>0.054363</v>
      </c>
      <c r="L437" s="2">
        <v>5.31589E-4</v>
      </c>
      <c r="M437" s="2">
        <v>160781.8665</v>
      </c>
      <c r="N437" s="2">
        <v>33.333333</v>
      </c>
      <c r="O437" s="2">
        <v>1620905.0</v>
      </c>
      <c r="P437" s="2">
        <v>77186.0</v>
      </c>
      <c r="Q437" s="2">
        <v>9.89032385E9</v>
      </c>
      <c r="R437" s="2">
        <v>4.70967802E8</v>
      </c>
    </row>
    <row r="438" ht="17.25" customHeight="1">
      <c r="A438" s="2" t="s">
        <v>28</v>
      </c>
      <c r="B438" s="2" t="s">
        <v>80</v>
      </c>
      <c r="C438" s="2">
        <v>88260.0</v>
      </c>
      <c r="D438" s="2" t="s">
        <v>20</v>
      </c>
      <c r="E438" s="2">
        <v>6780.0</v>
      </c>
      <c r="F438" s="2">
        <v>6830.0</v>
      </c>
      <c r="G438" s="2">
        <v>6220.0</v>
      </c>
      <c r="H438" s="2">
        <v>1.152486</v>
      </c>
      <c r="I438" s="2">
        <v>3.073739</v>
      </c>
      <c r="J438" s="2" t="s">
        <v>21</v>
      </c>
      <c r="K438" s="2">
        <v>-0.26042</v>
      </c>
      <c r="L438" s="2">
        <v>9.46541E-4</v>
      </c>
      <c r="M438" s="2">
        <v>454274.5003</v>
      </c>
      <c r="N438" s="2">
        <v>4.761905</v>
      </c>
      <c r="O438" s="2">
        <v>7338805.0</v>
      </c>
      <c r="P438" s="2">
        <v>349467.0</v>
      </c>
      <c r="Q438" s="2">
        <v>4.6763178218E10</v>
      </c>
      <c r="R438" s="2">
        <v>2.22681801E9</v>
      </c>
    </row>
    <row r="439" ht="17.25" customHeight="1">
      <c r="A439" s="2" t="s">
        <v>29</v>
      </c>
      <c r="B439" s="2" t="s">
        <v>80</v>
      </c>
      <c r="C439" s="2">
        <v>88260.0</v>
      </c>
      <c r="D439" s="2" t="s">
        <v>20</v>
      </c>
      <c r="E439" s="2">
        <v>6760.0</v>
      </c>
      <c r="F439" s="2">
        <v>6780.0</v>
      </c>
      <c r="G439" s="2">
        <v>6560.0</v>
      </c>
      <c r="H439" s="2">
        <v>0.877945</v>
      </c>
      <c r="I439" s="2">
        <v>2.898321</v>
      </c>
      <c r="J439" s="2" t="s">
        <v>21</v>
      </c>
      <c r="K439" s="2">
        <v>0.079391</v>
      </c>
      <c r="L439" s="2">
        <v>0.001567597</v>
      </c>
      <c r="M439" s="2">
        <v>232261.8393</v>
      </c>
      <c r="N439" s="2">
        <v>0.0</v>
      </c>
      <c r="O439" s="2">
        <v>1523101.0</v>
      </c>
      <c r="P439" s="2">
        <v>72529.0</v>
      </c>
      <c r="Q439" s="2">
        <v>1.014351502E10</v>
      </c>
      <c r="R439" s="2">
        <v>4.83024525E8</v>
      </c>
    </row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1.43"/>
    <col customWidth="1" min="9" max="9" width="8.71"/>
    <col customWidth="1" min="10" max="10" width="10.14"/>
    <col customWidth="1" min="11" max="26" width="8.71"/>
  </cols>
  <sheetData>
    <row r="1" ht="17.25" customHeight="1">
      <c r="C1" s="3">
        <v>20.0</v>
      </c>
      <c r="D1" s="3"/>
      <c r="E1" s="4"/>
      <c r="G1" s="2" t="s">
        <v>81</v>
      </c>
      <c r="H1" s="2" t="s">
        <v>82</v>
      </c>
      <c r="I1" s="2" t="s">
        <v>83</v>
      </c>
      <c r="J1" s="5" t="s">
        <v>84</v>
      </c>
    </row>
    <row r="2" ht="17.25" customHeight="1">
      <c r="B2" s="2" t="s">
        <v>57</v>
      </c>
      <c r="C2" s="2" t="s">
        <v>80</v>
      </c>
      <c r="D2" s="2">
        <v>4795.0</v>
      </c>
      <c r="G2" s="2">
        <f t="shared" ref="G2:G42" si="1">COUNT(C2:D2)</f>
        <v>1</v>
      </c>
      <c r="J2" s="6">
        <v>1000.0</v>
      </c>
      <c r="L2" s="2" t="s">
        <v>57</v>
      </c>
      <c r="M2" s="7">
        <v>1000.0</v>
      </c>
    </row>
    <row r="3" ht="17.25" customHeight="1">
      <c r="B3" s="2" t="s">
        <v>59</v>
      </c>
      <c r="C3" s="2" t="s">
        <v>80</v>
      </c>
      <c r="D3" s="2">
        <v>4800.0</v>
      </c>
      <c r="G3" s="2">
        <f t="shared" si="1"/>
        <v>1</v>
      </c>
      <c r="H3" s="8" t="str">
        <f t="shared" ref="H3:H11" si="2">(#REF!-#REF!)/#REF!+(#REF!-#REF!)/#REF!+(#REF!-#REF!)/#REF!+(#REF!-#REF!)/#REF!+(D3-D2)/D2</f>
        <v>#REF!</v>
      </c>
      <c r="I3" s="8" t="str">
        <f t="shared" ref="I3:I42" si="3">H3/G3</f>
        <v>#REF!</v>
      </c>
      <c r="J3" s="6" t="str">
        <f t="shared" ref="J3:J42" si="4">J2+(J2*I3)</f>
        <v>#REF!</v>
      </c>
      <c r="L3" s="2" t="s">
        <v>59</v>
      </c>
      <c r="M3" s="7">
        <v>988.4889421634186</v>
      </c>
    </row>
    <row r="4" ht="17.25" customHeight="1">
      <c r="B4" s="2" t="s">
        <v>60</v>
      </c>
      <c r="C4" s="2" t="s">
        <v>80</v>
      </c>
      <c r="D4" s="2">
        <v>4860.0</v>
      </c>
      <c r="G4" s="2">
        <f t="shared" si="1"/>
        <v>1</v>
      </c>
      <c r="H4" s="8" t="str">
        <f t="shared" si="2"/>
        <v>#REF!</v>
      </c>
      <c r="I4" s="8" t="str">
        <f t="shared" si="3"/>
        <v>#REF!</v>
      </c>
      <c r="J4" s="6" t="str">
        <f t="shared" si="4"/>
        <v>#REF!</v>
      </c>
      <c r="L4" s="2" t="s">
        <v>60</v>
      </c>
      <c r="M4" s="7">
        <v>991.2000044945617</v>
      </c>
    </row>
    <row r="5" ht="17.25" customHeight="1">
      <c r="B5" s="2" t="s">
        <v>61</v>
      </c>
      <c r="C5" s="2" t="s">
        <v>80</v>
      </c>
      <c r="D5" s="2">
        <v>5300.0</v>
      </c>
      <c r="G5" s="2">
        <f t="shared" si="1"/>
        <v>1</v>
      </c>
      <c r="H5" s="8" t="str">
        <f t="shared" si="2"/>
        <v>#REF!</v>
      </c>
      <c r="I5" s="8" t="str">
        <f t="shared" si="3"/>
        <v>#REF!</v>
      </c>
      <c r="J5" s="6" t="str">
        <f t="shared" si="4"/>
        <v>#REF!</v>
      </c>
      <c r="L5" s="2" t="s">
        <v>61</v>
      </c>
      <c r="M5" s="7">
        <v>1017.6741523882392</v>
      </c>
    </row>
    <row r="6" ht="17.25" customHeight="1">
      <c r="B6" s="2" t="s">
        <v>62</v>
      </c>
      <c r="C6" s="2" t="s">
        <v>80</v>
      </c>
      <c r="D6" s="2">
        <v>5480.0</v>
      </c>
      <c r="G6" s="2">
        <f t="shared" si="1"/>
        <v>1</v>
      </c>
      <c r="H6" s="8" t="str">
        <f t="shared" si="2"/>
        <v>#REF!</v>
      </c>
      <c r="I6" s="8" t="str">
        <f t="shared" si="3"/>
        <v>#REF!</v>
      </c>
      <c r="J6" s="6" t="str">
        <f t="shared" si="4"/>
        <v>#REF!</v>
      </c>
      <c r="L6" s="2" t="s">
        <v>62</v>
      </c>
      <c r="M6" s="7">
        <v>1030.5059655196885</v>
      </c>
    </row>
    <row r="7" ht="17.25" customHeight="1">
      <c r="B7" s="2" t="s">
        <v>63</v>
      </c>
      <c r="C7" s="2" t="s">
        <v>80</v>
      </c>
      <c r="D7" s="2">
        <v>6100.0</v>
      </c>
      <c r="G7" s="2">
        <f t="shared" si="1"/>
        <v>1</v>
      </c>
      <c r="H7" s="8" t="str">
        <f t="shared" si="2"/>
        <v>#REF!</v>
      </c>
      <c r="I7" s="8" t="str">
        <f t="shared" si="3"/>
        <v>#REF!</v>
      </c>
      <c r="J7" s="6" t="str">
        <f t="shared" si="4"/>
        <v>#REF!</v>
      </c>
      <c r="L7" s="2" t="s">
        <v>63</v>
      </c>
      <c r="M7" s="7">
        <v>1069.712485729857</v>
      </c>
    </row>
    <row r="8" ht="17.25" customHeight="1">
      <c r="B8" s="2" t="s">
        <v>64</v>
      </c>
      <c r="C8" s="2" t="s">
        <v>80</v>
      </c>
      <c r="D8" s="2">
        <v>6100.0</v>
      </c>
      <c r="G8" s="2">
        <f t="shared" si="1"/>
        <v>1</v>
      </c>
      <c r="H8" s="8" t="str">
        <f t="shared" si="2"/>
        <v>#REF!</v>
      </c>
      <c r="I8" s="8" t="str">
        <f t="shared" si="3"/>
        <v>#REF!</v>
      </c>
      <c r="J8" s="6" t="str">
        <f t="shared" si="4"/>
        <v>#REF!</v>
      </c>
      <c r="L8" s="2" t="s">
        <v>64</v>
      </c>
      <c r="M8" s="7">
        <v>1070.6675841004558</v>
      </c>
    </row>
    <row r="9" ht="17.25" customHeight="1">
      <c r="B9" s="2" t="s">
        <v>65</v>
      </c>
      <c r="C9" s="2" t="s">
        <v>80</v>
      </c>
      <c r="D9" s="2">
        <v>6170.0</v>
      </c>
      <c r="G9" s="2">
        <f t="shared" si="1"/>
        <v>1</v>
      </c>
      <c r="H9" s="8" t="str">
        <f t="shared" si="2"/>
        <v>#REF!</v>
      </c>
      <c r="I9" s="8" t="str">
        <f t="shared" si="3"/>
        <v>#REF!</v>
      </c>
      <c r="J9" s="6" t="str">
        <f t="shared" si="4"/>
        <v>#REF!</v>
      </c>
      <c r="L9" s="2" t="s">
        <v>65</v>
      </c>
      <c r="M9" s="7">
        <v>1091.169964222621</v>
      </c>
    </row>
    <row r="10" ht="17.25" customHeight="1">
      <c r="B10" s="2" t="s">
        <v>66</v>
      </c>
      <c r="C10" s="2" t="s">
        <v>80</v>
      </c>
      <c r="D10" s="2">
        <v>6640.0</v>
      </c>
      <c r="G10" s="2">
        <f t="shared" si="1"/>
        <v>1</v>
      </c>
      <c r="H10" s="8" t="str">
        <f t="shared" si="2"/>
        <v>#REF!</v>
      </c>
      <c r="I10" s="8" t="str">
        <f t="shared" si="3"/>
        <v>#REF!</v>
      </c>
      <c r="J10" s="6" t="str">
        <f t="shared" si="4"/>
        <v>#REF!</v>
      </c>
      <c r="L10" s="2" t="s">
        <v>66</v>
      </c>
      <c r="M10" s="7">
        <v>1130.608910108979</v>
      </c>
    </row>
    <row r="11" ht="17.25" customHeight="1">
      <c r="B11" s="2" t="s">
        <v>44</v>
      </c>
      <c r="C11" s="2" t="s">
        <v>80</v>
      </c>
      <c r="D11" s="2">
        <v>7030.0</v>
      </c>
      <c r="G11" s="2">
        <f t="shared" si="1"/>
        <v>1</v>
      </c>
      <c r="H11" s="8" t="str">
        <f t="shared" si="2"/>
        <v>#REF!</v>
      </c>
      <c r="I11" s="8" t="str">
        <f t="shared" si="3"/>
        <v>#REF!</v>
      </c>
      <c r="J11" s="6" t="str">
        <f t="shared" si="4"/>
        <v>#REF!</v>
      </c>
      <c r="L11" s="2" t="s">
        <v>44</v>
      </c>
      <c r="M11" s="7">
        <v>1172.4097221440227</v>
      </c>
    </row>
    <row r="12" ht="17.25" customHeight="1">
      <c r="B12" s="2" t="s">
        <v>46</v>
      </c>
      <c r="C12" s="2" t="s">
        <v>80</v>
      </c>
      <c r="D12" s="2">
        <v>7110.0</v>
      </c>
      <c r="G12" s="2">
        <f t="shared" si="1"/>
        <v>1</v>
      </c>
      <c r="H12" s="8" t="str">
        <f t="shared" ref="H12:H13" si="5">(#REF!-#REF!)/#REF!+(#REF!-#REF!)/#REF!+(#REF!-#REF!)/#REF!+(#REF!-#REF!)/#REF!+(#REF!-#REF!)/#REF!+(D12-D11)/D11</f>
        <v>#REF!</v>
      </c>
      <c r="I12" s="8" t="str">
        <f t="shared" si="3"/>
        <v>#REF!</v>
      </c>
      <c r="J12" s="6" t="str">
        <f t="shared" si="4"/>
        <v>#REF!</v>
      </c>
      <c r="L12" s="2" t="s">
        <v>46</v>
      </c>
      <c r="M12" s="7">
        <v>1191.5210130216644</v>
      </c>
    </row>
    <row r="13" ht="17.25" customHeight="1">
      <c r="B13" s="2" t="s">
        <v>47</v>
      </c>
      <c r="C13" s="2" t="s">
        <v>80</v>
      </c>
      <c r="D13" s="2">
        <v>6800.0</v>
      </c>
      <c r="G13" s="2">
        <f t="shared" si="1"/>
        <v>1</v>
      </c>
      <c r="H13" s="8" t="str">
        <f t="shared" si="5"/>
        <v>#REF!</v>
      </c>
      <c r="I13" s="8" t="str">
        <f t="shared" si="3"/>
        <v>#REF!</v>
      </c>
      <c r="J13" s="6" t="str">
        <f t="shared" si="4"/>
        <v>#REF!</v>
      </c>
      <c r="L13" s="2" t="s">
        <v>47</v>
      </c>
      <c r="M13" s="7">
        <v>1150.8516006730124</v>
      </c>
    </row>
    <row r="14" ht="17.25" customHeight="1">
      <c r="B14" s="2" t="s">
        <v>48</v>
      </c>
      <c r="C14" s="2" t="s">
        <v>80</v>
      </c>
      <c r="D14" s="2">
        <v>6140.0</v>
      </c>
      <c r="G14" s="2">
        <f t="shared" si="1"/>
        <v>1</v>
      </c>
      <c r="H14" s="8" t="str">
        <f t="shared" ref="H14:H20" si="6">(#REF!-#REF!)/#REF!+(#REF!-#REF!)/#REF!+(#REF!-#REF!)/#REF!+(#REF!-#REF!)/#REF!+(#REF!-#REF!)/#REF!+(#REF!-#REF!)/#REF!+(D14-D13)/D13</f>
        <v>#REF!</v>
      </c>
      <c r="I14" s="8" t="str">
        <f t="shared" si="3"/>
        <v>#REF!</v>
      </c>
      <c r="J14" s="6" t="str">
        <f t="shared" si="4"/>
        <v>#REF!</v>
      </c>
      <c r="L14" s="2" t="s">
        <v>48</v>
      </c>
      <c r="M14" s="7">
        <v>1084.3882560132577</v>
      </c>
    </row>
    <row r="15" ht="17.25" customHeight="1">
      <c r="B15" s="2" t="s">
        <v>49</v>
      </c>
      <c r="C15" s="2" t="s">
        <v>80</v>
      </c>
      <c r="D15" s="2">
        <v>5500.0</v>
      </c>
      <c r="G15" s="2">
        <f t="shared" si="1"/>
        <v>1</v>
      </c>
      <c r="H15" s="8" t="str">
        <f t="shared" si="6"/>
        <v>#REF!</v>
      </c>
      <c r="I15" s="8" t="str">
        <f t="shared" si="3"/>
        <v>#REF!</v>
      </c>
      <c r="J15" s="6" t="str">
        <f t="shared" si="4"/>
        <v>#REF!</v>
      </c>
      <c r="L15" s="2" t="s">
        <v>49</v>
      </c>
      <c r="M15" s="7">
        <v>1007.8664291649197</v>
      </c>
    </row>
    <row r="16" ht="17.25" customHeight="1">
      <c r="B16" s="2" t="s">
        <v>50</v>
      </c>
      <c r="C16" s="2" t="s">
        <v>80</v>
      </c>
      <c r="D16" s="2">
        <v>5140.0</v>
      </c>
      <c r="G16" s="2">
        <f t="shared" si="1"/>
        <v>1</v>
      </c>
      <c r="H16" s="8" t="str">
        <f t="shared" si="6"/>
        <v>#REF!</v>
      </c>
      <c r="I16" s="8" t="str">
        <f t="shared" si="3"/>
        <v>#REF!</v>
      </c>
      <c r="J16" s="6" t="str">
        <f t="shared" si="4"/>
        <v>#REF!</v>
      </c>
      <c r="L16" s="2" t="s">
        <v>50</v>
      </c>
      <c r="M16" s="7">
        <v>943.1056020503775</v>
      </c>
    </row>
    <row r="17" ht="17.25" customHeight="1">
      <c r="B17" s="2" t="s">
        <v>51</v>
      </c>
      <c r="C17" s="2" t="s">
        <v>80</v>
      </c>
      <c r="D17" s="2">
        <v>5300.0</v>
      </c>
      <c r="G17" s="2">
        <f t="shared" si="1"/>
        <v>1</v>
      </c>
      <c r="H17" s="8" t="str">
        <f t="shared" si="6"/>
        <v>#REF!</v>
      </c>
      <c r="I17" s="8" t="str">
        <f t="shared" si="3"/>
        <v>#REF!</v>
      </c>
      <c r="J17" s="6" t="str">
        <f t="shared" si="4"/>
        <v>#REF!</v>
      </c>
      <c r="L17" s="2" t="s">
        <v>51</v>
      </c>
      <c r="M17" s="7">
        <v>964.6766729552212</v>
      </c>
    </row>
    <row r="18" ht="17.25" customHeight="1">
      <c r="B18" s="2" t="s">
        <v>52</v>
      </c>
      <c r="C18" s="2" t="s">
        <v>80</v>
      </c>
      <c r="D18" s="2">
        <v>5880.0</v>
      </c>
      <c r="G18" s="2">
        <f t="shared" si="1"/>
        <v>1</v>
      </c>
      <c r="H18" s="8" t="str">
        <f t="shared" si="6"/>
        <v>#REF!</v>
      </c>
      <c r="I18" s="8" t="str">
        <f t="shared" si="3"/>
        <v>#REF!</v>
      </c>
      <c r="J18" s="6" t="str">
        <f t="shared" si="4"/>
        <v>#REF!</v>
      </c>
      <c r="L18" s="2" t="s">
        <v>52</v>
      </c>
      <c r="M18" s="7">
        <v>1027.557215812069</v>
      </c>
    </row>
    <row r="19" ht="17.25" customHeight="1">
      <c r="B19" s="2" t="s">
        <v>53</v>
      </c>
      <c r="C19" s="2" t="s">
        <v>80</v>
      </c>
      <c r="D19" s="2">
        <v>5690.0</v>
      </c>
      <c r="G19" s="2">
        <f t="shared" si="1"/>
        <v>1</v>
      </c>
      <c r="H19" s="8" t="str">
        <f t="shared" si="6"/>
        <v>#REF!</v>
      </c>
      <c r="I19" s="8" t="str">
        <f t="shared" si="3"/>
        <v>#REF!</v>
      </c>
      <c r="J19" s="6" t="str">
        <f t="shared" si="4"/>
        <v>#REF!</v>
      </c>
      <c r="L19" s="2" t="s">
        <v>53</v>
      </c>
      <c r="M19" s="7">
        <v>986.1421438583596</v>
      </c>
    </row>
    <row r="20" ht="17.25" customHeight="1">
      <c r="B20" s="2" t="s">
        <v>54</v>
      </c>
      <c r="C20" s="2" t="s">
        <v>80</v>
      </c>
      <c r="D20" s="2">
        <v>5320.0</v>
      </c>
      <c r="G20" s="2">
        <f t="shared" si="1"/>
        <v>1</v>
      </c>
      <c r="H20" s="8" t="str">
        <f t="shared" si="6"/>
        <v>#REF!</v>
      </c>
      <c r="I20" s="8" t="str">
        <f t="shared" si="3"/>
        <v>#REF!</v>
      </c>
      <c r="J20" s="6" t="str">
        <f t="shared" si="4"/>
        <v>#REF!</v>
      </c>
      <c r="L20" s="2" t="s">
        <v>54</v>
      </c>
      <c r="M20" s="7">
        <v>977.405701106197</v>
      </c>
    </row>
    <row r="21" ht="17.25" customHeight="1">
      <c r="B21" s="2" t="s">
        <v>30</v>
      </c>
      <c r="C21" s="2" t="s">
        <v>80</v>
      </c>
      <c r="D21" s="2">
        <v>5220.0</v>
      </c>
      <c r="G21" s="2">
        <f t="shared" si="1"/>
        <v>1</v>
      </c>
      <c r="H21" s="8" t="str">
        <f>(#REF!-#REF!)/#REF!+(#REF!-#REF!)/#REF!+(#REF!-#REF!)/#REF!+(#REF!-#REF!)/#REF!+(#REF!-#REF!)/#REF!+(#REF!-#REF!)/#REF!+(#REF!-#REF!)/#REF!+(D21-D20)/D20</f>
        <v>#REF!</v>
      </c>
      <c r="I21" s="8" t="str">
        <f t="shared" si="3"/>
        <v>#REF!</v>
      </c>
      <c r="J21" s="6" t="str">
        <f t="shared" si="4"/>
        <v>#REF!</v>
      </c>
      <c r="L21" s="2" t="s">
        <v>30</v>
      </c>
      <c r="M21" s="7">
        <v>968.6121399179787</v>
      </c>
    </row>
    <row r="22" ht="17.25" customHeight="1">
      <c r="B22" s="2" t="s">
        <v>32</v>
      </c>
      <c r="C22" s="2" t="s">
        <v>80</v>
      </c>
      <c r="D22" s="2">
        <v>5290.0</v>
      </c>
      <c r="G22" s="2">
        <f t="shared" si="1"/>
        <v>1</v>
      </c>
      <c r="H22" s="8" t="str">
        <f t="shared" ref="H22:H25" si="7">(#REF!-#REF!)/#REF!+(#REF!-#REF!)/#REF!+(#REF!-#REF!)/#REF!+(#REF!-#REF!)/#REF!+(#REF!-#REF!)/#REF!+(#REF!-#REF!)/#REF!+(#REF!-#REF!)/#REF!+(#REF!-#REF!)/#REF!+(#REF!-#REF!)/#REF!+(#REF!-#REF!)/#REF!+(#REF!-#REF!)/#REF!+(D22-D21)/D21</f>
        <v>#REF!</v>
      </c>
      <c r="I22" s="8" t="str">
        <f t="shared" si="3"/>
        <v>#REF!</v>
      </c>
      <c r="J22" s="6" t="str">
        <f t="shared" si="4"/>
        <v>#REF!</v>
      </c>
      <c r="L22" s="2" t="s">
        <v>32</v>
      </c>
      <c r="M22" s="7">
        <v>1000.5919861091966</v>
      </c>
    </row>
    <row r="23" ht="17.25" customHeight="1">
      <c r="B23" s="2" t="s">
        <v>33</v>
      </c>
      <c r="C23" s="2" t="s">
        <v>80</v>
      </c>
      <c r="D23" s="2">
        <v>5800.0</v>
      </c>
      <c r="G23" s="2">
        <f t="shared" si="1"/>
        <v>1</v>
      </c>
      <c r="H23" s="8" t="str">
        <f t="shared" si="7"/>
        <v>#REF!</v>
      </c>
      <c r="I23" s="8" t="str">
        <f t="shared" si="3"/>
        <v>#REF!</v>
      </c>
      <c r="J23" s="6" t="str">
        <f t="shared" si="4"/>
        <v>#REF!</v>
      </c>
      <c r="L23" s="2" t="s">
        <v>33</v>
      </c>
      <c r="M23" s="7">
        <v>1060.6733422434772</v>
      </c>
    </row>
    <row r="24" ht="17.25" customHeight="1">
      <c r="B24" s="2" t="s">
        <v>34</v>
      </c>
      <c r="C24" s="2" t="s">
        <v>80</v>
      </c>
      <c r="D24" s="2">
        <v>5930.0</v>
      </c>
      <c r="G24" s="2">
        <f t="shared" si="1"/>
        <v>1</v>
      </c>
      <c r="H24" s="8" t="str">
        <f t="shared" si="7"/>
        <v>#REF!</v>
      </c>
      <c r="I24" s="8" t="str">
        <f t="shared" si="3"/>
        <v>#REF!</v>
      </c>
      <c r="J24" s="6" t="str">
        <f t="shared" si="4"/>
        <v>#REF!</v>
      </c>
      <c r="L24" s="2" t="s">
        <v>34</v>
      </c>
      <c r="M24" s="7">
        <v>1081.65747358723</v>
      </c>
    </row>
    <row r="25" ht="17.25" customHeight="1">
      <c r="B25" s="2" t="s">
        <v>35</v>
      </c>
      <c r="C25" s="2" t="s">
        <v>80</v>
      </c>
      <c r="D25" s="2">
        <v>5410.0</v>
      </c>
      <c r="G25" s="2">
        <f t="shared" si="1"/>
        <v>1</v>
      </c>
      <c r="H25" s="8" t="str">
        <f t="shared" si="7"/>
        <v>#REF!</v>
      </c>
      <c r="I25" s="8" t="str">
        <f t="shared" si="3"/>
        <v>#REF!</v>
      </c>
      <c r="J25" s="6" t="str">
        <f t="shared" si="4"/>
        <v>#REF!</v>
      </c>
      <c r="L25" s="2" t="s">
        <v>35</v>
      </c>
      <c r="M25" s="7">
        <v>1055.9161710942756</v>
      </c>
    </row>
    <row r="26" ht="17.25" customHeight="1">
      <c r="B26" s="2" t="s">
        <v>36</v>
      </c>
      <c r="C26" s="2" t="s">
        <v>80</v>
      </c>
      <c r="D26" s="2">
        <v>5170.0</v>
      </c>
      <c r="G26" s="2">
        <f t="shared" si="1"/>
        <v>1</v>
      </c>
      <c r="H26" s="8" t="str">
        <f t="shared" ref="H26:H33" si="8">(#REF!-#REF!)/#REF!+(#REF!-#REF!)/#REF!+(#REF!-#REF!)/#REF!+(#REF!-#REF!)/#REF!+(#REF!-#REF!)/#REF!+(#REF!-#REF!)/#REF!+(#REF!-#REF!)/#REF!+(#REF!-#REF!)/#REF!+(#REF!-#REF!)/#REF!+(#REF!-#REF!)/#REF!+(#REF!-#REF!)/#REF!+(#REF!-#REF!)/#REF!+(D26-D25)/D25</f>
        <v>#REF!</v>
      </c>
      <c r="I26" s="8" t="str">
        <f t="shared" si="3"/>
        <v>#REF!</v>
      </c>
      <c r="J26" s="6" t="str">
        <f t="shared" si="4"/>
        <v>#REF!</v>
      </c>
      <c r="L26" s="2" t="s">
        <v>36</v>
      </c>
      <c r="M26" s="7">
        <v>1080.7839994369704</v>
      </c>
    </row>
    <row r="27" ht="17.25" customHeight="1">
      <c r="B27" s="2" t="s">
        <v>37</v>
      </c>
      <c r="C27" s="2" t="s">
        <v>80</v>
      </c>
      <c r="D27" s="2">
        <v>5220.0</v>
      </c>
      <c r="G27" s="2">
        <f t="shared" si="1"/>
        <v>1</v>
      </c>
      <c r="H27" s="8" t="str">
        <f t="shared" si="8"/>
        <v>#REF!</v>
      </c>
      <c r="I27" s="8" t="str">
        <f t="shared" si="3"/>
        <v>#REF!</v>
      </c>
      <c r="J27" s="6" t="str">
        <f t="shared" si="4"/>
        <v>#REF!</v>
      </c>
      <c r="L27" s="2" t="s">
        <v>37</v>
      </c>
      <c r="M27" s="7">
        <v>1080.213927910846</v>
      </c>
    </row>
    <row r="28" ht="17.25" customHeight="1">
      <c r="B28" s="2" t="s">
        <v>38</v>
      </c>
      <c r="C28" s="2" t="s">
        <v>80</v>
      </c>
      <c r="D28" s="2">
        <v>5760.0</v>
      </c>
      <c r="G28" s="2">
        <f t="shared" si="1"/>
        <v>1</v>
      </c>
      <c r="H28" s="8" t="str">
        <f t="shared" si="8"/>
        <v>#REF!</v>
      </c>
      <c r="I28" s="8" t="str">
        <f t="shared" si="3"/>
        <v>#REF!</v>
      </c>
      <c r="J28" s="6" t="str">
        <f t="shared" si="4"/>
        <v>#REF!</v>
      </c>
      <c r="L28" s="2" t="s">
        <v>38</v>
      </c>
      <c r="M28" s="7">
        <v>1146.9591504663008</v>
      </c>
    </row>
    <row r="29" ht="17.25" customHeight="1">
      <c r="B29" s="2" t="s">
        <v>39</v>
      </c>
      <c r="C29" s="2" t="s">
        <v>80</v>
      </c>
      <c r="D29" s="2">
        <v>6230.0</v>
      </c>
      <c r="G29" s="2">
        <f t="shared" si="1"/>
        <v>1</v>
      </c>
      <c r="H29" s="8" t="str">
        <f t="shared" si="8"/>
        <v>#REF!</v>
      </c>
      <c r="I29" s="8" t="str">
        <f t="shared" si="3"/>
        <v>#REF!</v>
      </c>
      <c r="J29" s="6" t="str">
        <f t="shared" si="4"/>
        <v>#REF!</v>
      </c>
      <c r="L29" s="2" t="s">
        <v>39</v>
      </c>
      <c r="M29" s="7">
        <v>1257.2568091791225</v>
      </c>
    </row>
    <row r="30" ht="17.25" customHeight="1">
      <c r="B30" s="2" t="s">
        <v>40</v>
      </c>
      <c r="C30" s="2" t="s">
        <v>80</v>
      </c>
      <c r="D30" s="2">
        <v>6650.0</v>
      </c>
      <c r="G30" s="2">
        <f t="shared" si="1"/>
        <v>1</v>
      </c>
      <c r="H30" s="8" t="str">
        <f t="shared" si="8"/>
        <v>#REF!</v>
      </c>
      <c r="I30" s="8" t="str">
        <f t="shared" si="3"/>
        <v>#REF!</v>
      </c>
      <c r="J30" s="6" t="str">
        <f t="shared" si="4"/>
        <v>#REF!</v>
      </c>
      <c r="L30" s="2" t="s">
        <v>40</v>
      </c>
      <c r="M30" s="7">
        <v>1361.7219065796319</v>
      </c>
    </row>
    <row r="31" ht="17.25" customHeight="1">
      <c r="B31" s="2" t="s">
        <v>41</v>
      </c>
      <c r="C31" s="2" t="s">
        <v>80</v>
      </c>
      <c r="D31" s="2">
        <v>6210.0</v>
      </c>
      <c r="G31" s="2">
        <f t="shared" si="1"/>
        <v>1</v>
      </c>
      <c r="H31" s="8" t="str">
        <f t="shared" si="8"/>
        <v>#REF!</v>
      </c>
      <c r="I31" s="8" t="str">
        <f t="shared" si="3"/>
        <v>#REF!</v>
      </c>
      <c r="J31" s="6" t="str">
        <f t="shared" si="4"/>
        <v>#REF!</v>
      </c>
      <c r="L31" s="2" t="s">
        <v>41</v>
      </c>
      <c r="M31" s="7">
        <v>1380.4978941403233</v>
      </c>
    </row>
    <row r="32" ht="17.25" customHeight="1">
      <c r="B32" s="2" t="s">
        <v>42</v>
      </c>
      <c r="C32" s="2" t="s">
        <v>80</v>
      </c>
      <c r="D32" s="2">
        <v>5940.0</v>
      </c>
      <c r="G32" s="2">
        <f t="shared" si="1"/>
        <v>1</v>
      </c>
      <c r="H32" s="8" t="str">
        <f t="shared" si="8"/>
        <v>#REF!</v>
      </c>
      <c r="I32" s="8" t="str">
        <f t="shared" si="3"/>
        <v>#REF!</v>
      </c>
      <c r="J32" s="6" t="str">
        <f t="shared" si="4"/>
        <v>#REF!</v>
      </c>
      <c r="L32" s="2" t="s">
        <v>42</v>
      </c>
      <c r="M32" s="7">
        <v>1294.6118738273724</v>
      </c>
    </row>
    <row r="33" ht="17.25" customHeight="1">
      <c r="B33" s="2" t="s">
        <v>43</v>
      </c>
      <c r="C33" s="2" t="s">
        <v>80</v>
      </c>
      <c r="D33" s="2">
        <v>5850.0</v>
      </c>
      <c r="G33" s="2">
        <f t="shared" si="1"/>
        <v>1</v>
      </c>
      <c r="H33" s="8" t="str">
        <f t="shared" si="8"/>
        <v>#REF!</v>
      </c>
      <c r="I33" s="8" t="str">
        <f t="shared" si="3"/>
        <v>#REF!</v>
      </c>
      <c r="J33" s="6" t="str">
        <f t="shared" si="4"/>
        <v>#REF!</v>
      </c>
      <c r="L33" s="2" t="s">
        <v>43</v>
      </c>
      <c r="M33" s="7">
        <v>1297.4718430689459</v>
      </c>
    </row>
    <row r="34" ht="17.25" customHeight="1">
      <c r="B34" s="2" t="s">
        <v>18</v>
      </c>
      <c r="C34" s="2" t="s">
        <v>80</v>
      </c>
      <c r="D34" s="2">
        <v>6060.0</v>
      </c>
      <c r="G34" s="2">
        <f t="shared" si="1"/>
        <v>1</v>
      </c>
      <c r="H34" s="8" t="str">
        <f>(#REF!-#REF!)/#REF!+(#REF!-#REF!)/#REF!+(#REF!-#REF!)/#REF!+(#REF!-#REF!)/#REF!+(#REF!-#REF!)/#REF!+(#REF!-#REF!)/#REF!+(#REF!-#REF!)/#REF!+(#REF!-#REF!)/#REF!+(#REF!-#REF!)/#REF!+(#REF!-#REF!)/#REF!+(#REF!-#REF!)/#REF!+(#REF!-#REF!)/#REF!+(#REF!-#REF!)/#REF!+(D34-D33)/D33</f>
        <v>#REF!</v>
      </c>
      <c r="I34" s="8" t="str">
        <f t="shared" si="3"/>
        <v>#REF!</v>
      </c>
      <c r="J34" s="6" t="str">
        <f t="shared" si="4"/>
        <v>#REF!</v>
      </c>
      <c r="L34" s="2" t="s">
        <v>18</v>
      </c>
      <c r="M34" s="7">
        <v>1297.213289341461</v>
      </c>
    </row>
    <row r="35" ht="17.25" customHeight="1">
      <c r="B35" s="2" t="s">
        <v>22</v>
      </c>
      <c r="C35" s="2" t="s">
        <v>80</v>
      </c>
      <c r="D35" s="2">
        <v>6100.0</v>
      </c>
      <c r="G35" s="2">
        <f t="shared" si="1"/>
        <v>1</v>
      </c>
      <c r="H35" s="8" t="str">
        <f t="shared" ref="H35:H36" si="9">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D35-D34)/D34</f>
        <v>#REF!</v>
      </c>
      <c r="I35" s="8" t="str">
        <f t="shared" si="3"/>
        <v>#REF!</v>
      </c>
      <c r="J35" s="6" t="str">
        <f t="shared" si="4"/>
        <v>#REF!</v>
      </c>
      <c r="L35" s="2" t="s">
        <v>22</v>
      </c>
      <c r="M35" s="7">
        <v>1337.7308823965739</v>
      </c>
    </row>
    <row r="36" ht="17.25" customHeight="1">
      <c r="B36" s="2" t="s">
        <v>23</v>
      </c>
      <c r="C36" s="2" t="s">
        <v>80</v>
      </c>
      <c r="D36" s="2">
        <v>5990.0</v>
      </c>
      <c r="G36" s="2">
        <f t="shared" si="1"/>
        <v>1</v>
      </c>
      <c r="H36" s="8" t="str">
        <f t="shared" si="9"/>
        <v>#REF!</v>
      </c>
      <c r="I36" s="8" t="str">
        <f t="shared" si="3"/>
        <v>#REF!</v>
      </c>
      <c r="J36" s="6" t="str">
        <f t="shared" si="4"/>
        <v>#REF!</v>
      </c>
      <c r="L36" s="2" t="s">
        <v>23</v>
      </c>
      <c r="M36" s="7">
        <v>1265.8471864653277</v>
      </c>
    </row>
    <row r="37" ht="17.25" customHeight="1">
      <c r="B37" s="2" t="s">
        <v>24</v>
      </c>
      <c r="C37" s="2" t="s">
        <v>80</v>
      </c>
      <c r="D37" s="2">
        <v>5960.0</v>
      </c>
      <c r="G37" s="2">
        <f t="shared" si="1"/>
        <v>1</v>
      </c>
      <c r="H37" s="8" t="str">
        <f>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D37-D36)/D36</f>
        <v>#REF!</v>
      </c>
      <c r="I37" s="8" t="str">
        <f t="shared" si="3"/>
        <v>#REF!</v>
      </c>
      <c r="J37" s="6" t="str">
        <f t="shared" si="4"/>
        <v>#REF!</v>
      </c>
      <c r="L37" s="2" t="s">
        <v>24</v>
      </c>
      <c r="M37" s="7">
        <v>1286.930347453242</v>
      </c>
    </row>
    <row r="38" ht="17.25" customHeight="1">
      <c r="B38" s="2" t="s">
        <v>25</v>
      </c>
      <c r="C38" s="2" t="s">
        <v>80</v>
      </c>
      <c r="D38" s="2">
        <v>5800.0</v>
      </c>
      <c r="G38" s="2">
        <f t="shared" si="1"/>
        <v>1</v>
      </c>
      <c r="H38" s="8" t="str">
        <f t="shared" ref="H38:H40" si="10">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D38-D37)/D37</f>
        <v>#REF!</v>
      </c>
      <c r="I38" s="8" t="str">
        <f t="shared" si="3"/>
        <v>#REF!</v>
      </c>
      <c r="J38" s="6" t="str">
        <f t="shared" si="4"/>
        <v>#REF!</v>
      </c>
      <c r="L38" s="2" t="s">
        <v>25</v>
      </c>
      <c r="M38" s="7">
        <v>1236.528741376499</v>
      </c>
    </row>
    <row r="39" ht="17.25" customHeight="1">
      <c r="B39" s="2" t="s">
        <v>26</v>
      </c>
      <c r="C39" s="2" t="s">
        <v>80</v>
      </c>
      <c r="D39" s="2">
        <v>6010.0</v>
      </c>
      <c r="G39" s="2">
        <f t="shared" si="1"/>
        <v>1</v>
      </c>
      <c r="H39" s="8" t="str">
        <f t="shared" si="10"/>
        <v>#REF!</v>
      </c>
      <c r="I39" s="8" t="str">
        <f t="shared" si="3"/>
        <v>#REF!</v>
      </c>
      <c r="J39" s="6" t="str">
        <f t="shared" si="4"/>
        <v>#REF!</v>
      </c>
      <c r="L39" s="2" t="s">
        <v>26</v>
      </c>
      <c r="M39" s="7">
        <v>1284.2993660996653</v>
      </c>
    </row>
    <row r="40" ht="17.25" customHeight="1">
      <c r="B40" s="2" t="s">
        <v>27</v>
      </c>
      <c r="C40" s="2" t="s">
        <v>80</v>
      </c>
      <c r="D40" s="2">
        <v>6230.0</v>
      </c>
      <c r="G40" s="2">
        <f t="shared" si="1"/>
        <v>1</v>
      </c>
      <c r="H40" s="8" t="str">
        <f t="shared" si="10"/>
        <v>#REF!</v>
      </c>
      <c r="I40" s="8" t="str">
        <f t="shared" si="3"/>
        <v>#REF!</v>
      </c>
      <c r="J40" s="6" t="str">
        <f t="shared" si="4"/>
        <v>#REF!</v>
      </c>
      <c r="L40" s="2" t="s">
        <v>27</v>
      </c>
      <c r="M40" s="7">
        <v>1325.2244647007524</v>
      </c>
    </row>
    <row r="41" ht="17.25" customHeight="1">
      <c r="B41" s="2" t="s">
        <v>28</v>
      </c>
      <c r="C41" s="2" t="s">
        <v>80</v>
      </c>
      <c r="D41" s="2">
        <v>6780.0</v>
      </c>
      <c r="G41" s="2">
        <f t="shared" si="1"/>
        <v>1</v>
      </c>
      <c r="H41" s="8" t="str">
        <f t="shared" ref="H41:H42" si="11">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#REF!-#REF!)/#REF!+(D41-D40)/D40</f>
        <v>#REF!</v>
      </c>
      <c r="I41" s="8" t="str">
        <f t="shared" si="3"/>
        <v>#REF!</v>
      </c>
      <c r="J41" s="6" t="str">
        <f t="shared" si="4"/>
        <v>#REF!</v>
      </c>
      <c r="L41" s="2" t="s">
        <v>28</v>
      </c>
      <c r="M41" s="7">
        <v>1406.3055768623904</v>
      </c>
    </row>
    <row r="42" ht="17.25" customHeight="1">
      <c r="B42" s="2" t="s">
        <v>29</v>
      </c>
      <c r="C42" s="2" t="s">
        <v>80</v>
      </c>
      <c r="D42" s="2">
        <v>6760.0</v>
      </c>
      <c r="G42" s="2">
        <f t="shared" si="1"/>
        <v>1</v>
      </c>
      <c r="H42" s="8" t="str">
        <f t="shared" si="11"/>
        <v>#REF!</v>
      </c>
      <c r="I42" s="8" t="str">
        <f t="shared" si="3"/>
        <v>#REF!</v>
      </c>
      <c r="J42" s="9" t="str">
        <f t="shared" si="4"/>
        <v>#REF!</v>
      </c>
      <c r="L42" s="2" t="s">
        <v>29</v>
      </c>
      <c r="M42" s="7">
        <v>1357.526750465305</v>
      </c>
    </row>
    <row r="43" ht="17.25" customHeight="1">
      <c r="C43" s="2">
        <f t="shared" ref="C43:D43" si="12">COUNTA(C2:C42)</f>
        <v>41</v>
      </c>
      <c r="D43" s="2">
        <f t="shared" si="12"/>
        <v>41</v>
      </c>
    </row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7.25" customHeight="1">
      <c r="B1" s="10" t="s">
        <v>1</v>
      </c>
      <c r="C1" s="10" t="s">
        <v>85</v>
      </c>
    </row>
    <row r="2" ht="17.25" customHeight="1">
      <c r="A2" s="2" t="s">
        <v>18</v>
      </c>
      <c r="B2" s="2" t="s">
        <v>19</v>
      </c>
      <c r="C2" s="2">
        <v>5980.0</v>
      </c>
    </row>
    <row r="3" ht="17.25" customHeight="1">
      <c r="A3" s="2" t="s">
        <v>22</v>
      </c>
      <c r="B3" s="2" t="s">
        <v>19</v>
      </c>
      <c r="C3" s="2">
        <v>6410.0</v>
      </c>
    </row>
    <row r="4" ht="17.25" customHeight="1">
      <c r="A4" s="2" t="s">
        <v>23</v>
      </c>
      <c r="B4" s="2" t="s">
        <v>19</v>
      </c>
      <c r="C4" s="2">
        <v>5940.0</v>
      </c>
    </row>
    <row r="5" ht="17.25" customHeight="1">
      <c r="A5" s="2" t="s">
        <v>24</v>
      </c>
      <c r="B5" s="2" t="s">
        <v>19</v>
      </c>
      <c r="C5" s="2">
        <v>6160.0</v>
      </c>
    </row>
    <row r="6" ht="17.25" customHeight="1">
      <c r="A6" s="2" t="s">
        <v>25</v>
      </c>
      <c r="B6" s="2" t="s">
        <v>19</v>
      </c>
      <c r="C6" s="2">
        <v>6060.0</v>
      </c>
    </row>
    <row r="7" ht="17.25" customHeight="1">
      <c r="A7" s="2" t="s">
        <v>26</v>
      </c>
      <c r="B7" s="2" t="s">
        <v>19</v>
      </c>
      <c r="C7" s="2">
        <v>6220.0</v>
      </c>
    </row>
    <row r="8" ht="17.25" customHeight="1">
      <c r="A8" s="2" t="s">
        <v>27</v>
      </c>
      <c r="B8" s="2" t="s">
        <v>19</v>
      </c>
      <c r="C8" s="2">
        <v>6440.0</v>
      </c>
    </row>
    <row r="9" ht="17.25" customHeight="1">
      <c r="A9" s="2" t="s">
        <v>28</v>
      </c>
      <c r="B9" s="2" t="s">
        <v>19</v>
      </c>
      <c r="C9" s="2">
        <v>7180.0</v>
      </c>
    </row>
    <row r="10" ht="17.25" customHeight="1">
      <c r="A10" s="2" t="s">
        <v>29</v>
      </c>
      <c r="B10" s="2" t="s">
        <v>19</v>
      </c>
      <c r="C10" s="2">
        <v>6890.0</v>
      </c>
    </row>
    <row r="11" ht="17.25" customHeight="1">
      <c r="A11" s="2" t="s">
        <v>30</v>
      </c>
      <c r="B11" s="2" t="s">
        <v>31</v>
      </c>
      <c r="C11" s="2">
        <v>4900.0</v>
      </c>
    </row>
    <row r="12" ht="17.25" customHeight="1">
      <c r="A12" s="2" t="s">
        <v>32</v>
      </c>
      <c r="B12" s="2" t="s">
        <v>31</v>
      </c>
      <c r="C12" s="2">
        <v>4990.0</v>
      </c>
    </row>
    <row r="13" ht="17.25" customHeight="1">
      <c r="A13" s="2" t="s">
        <v>33</v>
      </c>
      <c r="B13" s="2" t="s">
        <v>31</v>
      </c>
      <c r="C13" s="2">
        <v>5280.0</v>
      </c>
    </row>
    <row r="14" ht="17.25" customHeight="1">
      <c r="A14" s="2" t="s">
        <v>34</v>
      </c>
      <c r="B14" s="2" t="s">
        <v>31</v>
      </c>
      <c r="C14" s="2">
        <v>5130.0</v>
      </c>
    </row>
    <row r="15" ht="17.25" customHeight="1">
      <c r="A15" s="2" t="s">
        <v>35</v>
      </c>
      <c r="B15" s="2" t="s">
        <v>31</v>
      </c>
      <c r="C15" s="2">
        <v>5160.0</v>
      </c>
    </row>
    <row r="16" ht="17.25" customHeight="1">
      <c r="A16" s="2" t="s">
        <v>36</v>
      </c>
      <c r="B16" s="2" t="s">
        <v>31</v>
      </c>
      <c r="C16" s="2">
        <v>5080.0</v>
      </c>
    </row>
    <row r="17" ht="17.25" customHeight="1">
      <c r="A17" s="2" t="s">
        <v>37</v>
      </c>
      <c r="B17" s="2" t="s">
        <v>31</v>
      </c>
      <c r="C17" s="2">
        <v>5180.0</v>
      </c>
    </row>
    <row r="18" ht="17.25" customHeight="1">
      <c r="A18" s="2" t="s">
        <v>38</v>
      </c>
      <c r="B18" s="2" t="s">
        <v>31</v>
      </c>
      <c r="C18" s="2">
        <v>5220.0</v>
      </c>
    </row>
    <row r="19" ht="17.25" customHeight="1">
      <c r="A19" s="2" t="s">
        <v>39</v>
      </c>
      <c r="B19" s="2" t="s">
        <v>31</v>
      </c>
      <c r="C19" s="2">
        <v>5090.0</v>
      </c>
    </row>
    <row r="20" ht="17.25" customHeight="1">
      <c r="A20" s="2" t="s">
        <v>40</v>
      </c>
      <c r="B20" s="2" t="s">
        <v>31</v>
      </c>
      <c r="C20" s="2">
        <v>5220.0</v>
      </c>
    </row>
    <row r="21" ht="17.25" customHeight="1">
      <c r="A21" s="2" t="s">
        <v>41</v>
      </c>
      <c r="B21" s="2" t="s">
        <v>31</v>
      </c>
      <c r="C21" s="2">
        <v>5160.0</v>
      </c>
    </row>
    <row r="22" ht="17.25" customHeight="1">
      <c r="A22" s="2" t="s">
        <v>42</v>
      </c>
      <c r="B22" s="2" t="s">
        <v>31</v>
      </c>
      <c r="C22" s="2">
        <v>5310.0</v>
      </c>
    </row>
    <row r="23" ht="17.25" customHeight="1">
      <c r="A23" s="2" t="s">
        <v>43</v>
      </c>
      <c r="B23" s="2" t="s">
        <v>31</v>
      </c>
      <c r="C23" s="2">
        <v>5290.0</v>
      </c>
    </row>
    <row r="24" ht="17.25" customHeight="1">
      <c r="A24" s="2" t="s">
        <v>18</v>
      </c>
      <c r="B24" s="2" t="s">
        <v>31</v>
      </c>
      <c r="C24" s="2">
        <v>5560.0</v>
      </c>
    </row>
    <row r="25" ht="17.25" customHeight="1">
      <c r="A25" s="2" t="s">
        <v>22</v>
      </c>
      <c r="B25" s="2" t="s">
        <v>31</v>
      </c>
      <c r="C25" s="2">
        <v>5570.0</v>
      </c>
    </row>
    <row r="26" ht="17.25" customHeight="1">
      <c r="A26" s="2" t="s">
        <v>23</v>
      </c>
      <c r="B26" s="2" t="s">
        <v>31</v>
      </c>
      <c r="C26" s="2">
        <v>5310.0</v>
      </c>
    </row>
    <row r="27" ht="17.25" customHeight="1">
      <c r="A27" s="2" t="s">
        <v>24</v>
      </c>
      <c r="B27" s="2" t="s">
        <v>31</v>
      </c>
      <c r="C27" s="2">
        <v>5330.0</v>
      </c>
    </row>
    <row r="28" ht="17.25" customHeight="1">
      <c r="A28" s="2" t="s">
        <v>25</v>
      </c>
      <c r="B28" s="2" t="s">
        <v>31</v>
      </c>
      <c r="C28" s="2">
        <v>5230.0</v>
      </c>
    </row>
    <row r="29" ht="17.25" customHeight="1">
      <c r="A29" s="2" t="s">
        <v>26</v>
      </c>
      <c r="B29" s="2" t="s">
        <v>31</v>
      </c>
      <c r="C29" s="2">
        <v>5370.0</v>
      </c>
    </row>
    <row r="30" ht="17.25" customHeight="1">
      <c r="A30" s="2" t="s">
        <v>27</v>
      </c>
      <c r="B30" s="2" t="s">
        <v>31</v>
      </c>
      <c r="C30" s="2">
        <v>5570.0</v>
      </c>
    </row>
    <row r="31" ht="17.25" customHeight="1">
      <c r="A31" s="2" t="s">
        <v>28</v>
      </c>
      <c r="B31" s="2" t="s">
        <v>31</v>
      </c>
      <c r="C31" s="2">
        <v>5880.0</v>
      </c>
    </row>
    <row r="32" ht="17.25" customHeight="1">
      <c r="A32" s="2" t="s">
        <v>29</v>
      </c>
      <c r="B32" s="2" t="s">
        <v>31</v>
      </c>
      <c r="C32" s="2">
        <v>5650.0</v>
      </c>
    </row>
    <row r="33" ht="17.25" customHeight="1">
      <c r="A33" s="2" t="s">
        <v>44</v>
      </c>
      <c r="B33" s="2" t="s">
        <v>45</v>
      </c>
      <c r="C33" s="2">
        <v>6500.0</v>
      </c>
    </row>
    <row r="34" ht="17.25" customHeight="1">
      <c r="A34" s="2" t="s">
        <v>46</v>
      </c>
      <c r="B34" s="2" t="s">
        <v>45</v>
      </c>
      <c r="C34" s="2">
        <v>6500.0</v>
      </c>
    </row>
    <row r="35" ht="17.25" customHeight="1">
      <c r="A35" s="2" t="s">
        <v>47</v>
      </c>
      <c r="B35" s="2" t="s">
        <v>45</v>
      </c>
      <c r="C35" s="2">
        <v>6160.0</v>
      </c>
    </row>
    <row r="36" ht="17.25" customHeight="1">
      <c r="A36" s="2" t="s">
        <v>48</v>
      </c>
      <c r="B36" s="2" t="s">
        <v>45</v>
      </c>
      <c r="C36" s="2">
        <v>5630.0</v>
      </c>
    </row>
    <row r="37" ht="17.25" customHeight="1">
      <c r="A37" s="2" t="s">
        <v>49</v>
      </c>
      <c r="B37" s="2" t="s">
        <v>45</v>
      </c>
      <c r="C37" s="2">
        <v>5090.0</v>
      </c>
    </row>
    <row r="38" ht="17.25" customHeight="1">
      <c r="A38" s="2" t="s">
        <v>50</v>
      </c>
      <c r="B38" s="2" t="s">
        <v>45</v>
      </c>
      <c r="C38" s="2">
        <v>5070.0</v>
      </c>
    </row>
    <row r="39" ht="17.25" customHeight="1">
      <c r="A39" s="2" t="s">
        <v>51</v>
      </c>
      <c r="B39" s="2" t="s">
        <v>45</v>
      </c>
      <c r="C39" s="2">
        <v>5300.0</v>
      </c>
    </row>
    <row r="40" ht="17.25" customHeight="1">
      <c r="A40" s="2" t="s">
        <v>52</v>
      </c>
      <c r="B40" s="2" t="s">
        <v>45</v>
      </c>
      <c r="C40" s="2">
        <v>5900.0</v>
      </c>
    </row>
    <row r="41" ht="17.25" customHeight="1">
      <c r="A41" s="2" t="s">
        <v>53</v>
      </c>
      <c r="B41" s="2" t="s">
        <v>45</v>
      </c>
      <c r="C41" s="2">
        <v>5510.0</v>
      </c>
    </row>
    <row r="42" ht="17.25" customHeight="1">
      <c r="A42" s="2" t="s">
        <v>54</v>
      </c>
      <c r="B42" s="2" t="s">
        <v>45</v>
      </c>
      <c r="C42" s="2">
        <v>5180.0</v>
      </c>
    </row>
    <row r="43" ht="17.25" customHeight="1">
      <c r="A43" s="2" t="s">
        <v>30</v>
      </c>
      <c r="B43" s="2" t="s">
        <v>45</v>
      </c>
      <c r="C43" s="2">
        <v>5080.0</v>
      </c>
    </row>
    <row r="44" ht="17.25" customHeight="1">
      <c r="A44" s="2" t="s">
        <v>32</v>
      </c>
      <c r="B44" s="2" t="s">
        <v>45</v>
      </c>
      <c r="C44" s="2">
        <v>5180.0</v>
      </c>
    </row>
    <row r="45" ht="17.25" customHeight="1">
      <c r="A45" s="2" t="s">
        <v>33</v>
      </c>
      <c r="B45" s="2" t="s">
        <v>45</v>
      </c>
      <c r="C45" s="2">
        <v>5400.0</v>
      </c>
    </row>
    <row r="46" ht="17.25" customHeight="1">
      <c r="A46" s="2" t="s">
        <v>34</v>
      </c>
      <c r="B46" s="2" t="s">
        <v>45</v>
      </c>
      <c r="C46" s="2">
        <v>5350.0</v>
      </c>
    </row>
    <row r="47" ht="17.25" customHeight="1">
      <c r="A47" s="2" t="s">
        <v>35</v>
      </c>
      <c r="B47" s="2" t="s">
        <v>45</v>
      </c>
      <c r="C47" s="2">
        <v>5350.0</v>
      </c>
    </row>
    <row r="48" ht="17.25" customHeight="1">
      <c r="A48" s="2" t="s">
        <v>36</v>
      </c>
      <c r="B48" s="2" t="s">
        <v>45</v>
      </c>
      <c r="C48" s="2">
        <v>5080.0</v>
      </c>
    </row>
    <row r="49" ht="17.25" customHeight="1">
      <c r="A49" s="2" t="s">
        <v>37</v>
      </c>
      <c r="B49" s="2" t="s">
        <v>45</v>
      </c>
      <c r="C49" s="2">
        <v>4995.0</v>
      </c>
    </row>
    <row r="50" ht="17.25" customHeight="1">
      <c r="A50" s="2" t="s">
        <v>38</v>
      </c>
      <c r="B50" s="2" t="s">
        <v>45</v>
      </c>
      <c r="C50" s="2">
        <v>5210.0</v>
      </c>
    </row>
    <row r="51" ht="17.25" customHeight="1">
      <c r="A51" s="2" t="s">
        <v>39</v>
      </c>
      <c r="B51" s="2" t="s">
        <v>45</v>
      </c>
      <c r="C51" s="2">
        <v>5410.0</v>
      </c>
    </row>
    <row r="52" ht="17.25" customHeight="1">
      <c r="A52" s="2" t="s">
        <v>40</v>
      </c>
      <c r="B52" s="2" t="s">
        <v>45</v>
      </c>
      <c r="C52" s="2">
        <v>5950.0</v>
      </c>
    </row>
    <row r="53" ht="17.25" customHeight="1">
      <c r="A53" s="2" t="s">
        <v>41</v>
      </c>
      <c r="B53" s="2" t="s">
        <v>45</v>
      </c>
      <c r="C53" s="2">
        <v>5960.0</v>
      </c>
    </row>
    <row r="54" ht="17.25" customHeight="1">
      <c r="A54" s="2" t="s">
        <v>42</v>
      </c>
      <c r="B54" s="2" t="s">
        <v>45</v>
      </c>
      <c r="C54" s="2">
        <v>5930.0</v>
      </c>
    </row>
    <row r="55" ht="17.25" customHeight="1">
      <c r="A55" s="2" t="s">
        <v>43</v>
      </c>
      <c r="B55" s="2" t="s">
        <v>45</v>
      </c>
      <c r="C55" s="2">
        <v>5760.0</v>
      </c>
    </row>
    <row r="56" ht="17.25" customHeight="1">
      <c r="A56" s="2" t="s">
        <v>18</v>
      </c>
      <c r="B56" s="2" t="s">
        <v>45</v>
      </c>
      <c r="C56" s="2">
        <v>5540.0</v>
      </c>
    </row>
    <row r="57" ht="17.25" customHeight="1">
      <c r="A57" s="2" t="s">
        <v>22</v>
      </c>
      <c r="B57" s="2" t="s">
        <v>45</v>
      </c>
      <c r="C57" s="2">
        <v>5660.0</v>
      </c>
    </row>
    <row r="58" ht="17.25" customHeight="1">
      <c r="A58" s="2" t="s">
        <v>23</v>
      </c>
      <c r="B58" s="2" t="s">
        <v>45</v>
      </c>
      <c r="C58" s="2">
        <v>5440.0</v>
      </c>
    </row>
    <row r="59" ht="17.25" customHeight="1">
      <c r="A59" s="2" t="s">
        <v>24</v>
      </c>
      <c r="B59" s="2" t="s">
        <v>45</v>
      </c>
      <c r="C59" s="2">
        <v>5550.0</v>
      </c>
    </row>
    <row r="60" ht="17.25" customHeight="1">
      <c r="A60" s="2" t="s">
        <v>25</v>
      </c>
      <c r="B60" s="2" t="s">
        <v>45</v>
      </c>
      <c r="C60" s="2">
        <v>5180.0</v>
      </c>
    </row>
    <row r="61" ht="17.25" customHeight="1">
      <c r="A61" s="2" t="s">
        <v>26</v>
      </c>
      <c r="B61" s="2" t="s">
        <v>45</v>
      </c>
      <c r="C61" s="2">
        <v>5460.0</v>
      </c>
    </row>
    <row r="62" ht="17.25" customHeight="1">
      <c r="A62" s="2" t="s">
        <v>27</v>
      </c>
      <c r="B62" s="2" t="s">
        <v>45</v>
      </c>
      <c r="C62" s="2">
        <v>5790.0</v>
      </c>
    </row>
    <row r="63" ht="17.25" customHeight="1">
      <c r="A63" s="2" t="s">
        <v>28</v>
      </c>
      <c r="B63" s="2" t="s">
        <v>45</v>
      </c>
      <c r="C63" s="2">
        <v>5940.0</v>
      </c>
    </row>
    <row r="64" ht="17.25" customHeight="1">
      <c r="A64" s="2" t="s">
        <v>29</v>
      </c>
      <c r="B64" s="2" t="s">
        <v>45</v>
      </c>
      <c r="C64" s="2">
        <v>6020.0</v>
      </c>
    </row>
    <row r="65" ht="17.25" customHeight="1">
      <c r="A65" s="2" t="s">
        <v>35</v>
      </c>
      <c r="B65" s="2" t="s">
        <v>55</v>
      </c>
      <c r="C65" s="2">
        <v>5070.0</v>
      </c>
    </row>
    <row r="66" ht="17.25" customHeight="1">
      <c r="A66" s="2" t="s">
        <v>36</v>
      </c>
      <c r="B66" s="2" t="s">
        <v>55</v>
      </c>
      <c r="C66" s="2">
        <v>5370.0</v>
      </c>
    </row>
    <row r="67" ht="17.25" customHeight="1">
      <c r="A67" s="2" t="s">
        <v>37</v>
      </c>
      <c r="B67" s="2" t="s">
        <v>55</v>
      </c>
      <c r="C67" s="2">
        <v>5720.0</v>
      </c>
    </row>
    <row r="68" ht="17.25" customHeight="1">
      <c r="A68" s="2" t="s">
        <v>38</v>
      </c>
      <c r="B68" s="2" t="s">
        <v>55</v>
      </c>
      <c r="C68" s="2">
        <v>6030.0</v>
      </c>
    </row>
    <row r="69" ht="17.25" customHeight="1">
      <c r="A69" s="2" t="s">
        <v>39</v>
      </c>
      <c r="B69" s="2" t="s">
        <v>55</v>
      </c>
      <c r="C69" s="2">
        <v>6460.0</v>
      </c>
    </row>
    <row r="70" ht="17.25" customHeight="1">
      <c r="A70" s="2" t="s">
        <v>40</v>
      </c>
      <c r="B70" s="2" t="s">
        <v>55</v>
      </c>
      <c r="C70" s="2">
        <v>6610.0</v>
      </c>
    </row>
    <row r="71" ht="17.25" customHeight="1">
      <c r="A71" s="2" t="s">
        <v>41</v>
      </c>
      <c r="B71" s="2" t="s">
        <v>55</v>
      </c>
      <c r="C71" s="2">
        <v>7540.0</v>
      </c>
    </row>
    <row r="72" ht="17.25" customHeight="1">
      <c r="A72" s="2" t="s">
        <v>42</v>
      </c>
      <c r="B72" s="2" t="s">
        <v>55</v>
      </c>
      <c r="C72" s="2">
        <v>6820.0</v>
      </c>
    </row>
    <row r="73" ht="17.25" customHeight="1">
      <c r="A73" s="2" t="s">
        <v>43</v>
      </c>
      <c r="B73" s="2" t="s">
        <v>55</v>
      </c>
      <c r="C73" s="2">
        <v>6960.0</v>
      </c>
    </row>
    <row r="74" ht="17.25" customHeight="1">
      <c r="A74" s="2" t="s">
        <v>18</v>
      </c>
      <c r="B74" s="2" t="s">
        <v>55</v>
      </c>
      <c r="C74" s="2">
        <v>6380.0</v>
      </c>
    </row>
    <row r="75" ht="17.25" customHeight="1">
      <c r="A75" s="2" t="s">
        <v>22</v>
      </c>
      <c r="B75" s="2" t="s">
        <v>55</v>
      </c>
      <c r="C75" s="2">
        <v>6810.0</v>
      </c>
    </row>
    <row r="76" ht="17.25" customHeight="1">
      <c r="A76" s="2" t="s">
        <v>23</v>
      </c>
      <c r="B76" s="2" t="s">
        <v>55</v>
      </c>
      <c r="C76" s="2">
        <v>6640.0</v>
      </c>
    </row>
    <row r="77" ht="17.25" customHeight="1">
      <c r="A77" s="2" t="s">
        <v>24</v>
      </c>
      <c r="B77" s="2" t="s">
        <v>55</v>
      </c>
      <c r="C77" s="2">
        <v>6330.0</v>
      </c>
    </row>
    <row r="78" ht="17.25" customHeight="1">
      <c r="A78" s="2" t="s">
        <v>25</v>
      </c>
      <c r="B78" s="2" t="s">
        <v>55</v>
      </c>
      <c r="C78" s="2">
        <v>5820.0</v>
      </c>
    </row>
    <row r="79" ht="17.25" customHeight="1">
      <c r="A79" s="2" t="s">
        <v>26</v>
      </c>
      <c r="B79" s="2" t="s">
        <v>55</v>
      </c>
      <c r="C79" s="2">
        <v>6310.0</v>
      </c>
    </row>
    <row r="80" ht="17.25" customHeight="1">
      <c r="A80" s="2" t="s">
        <v>27</v>
      </c>
      <c r="B80" s="2" t="s">
        <v>55</v>
      </c>
      <c r="C80" s="2">
        <v>6980.0</v>
      </c>
    </row>
    <row r="81" ht="17.25" customHeight="1">
      <c r="A81" s="2" t="s">
        <v>28</v>
      </c>
      <c r="B81" s="2" t="s">
        <v>55</v>
      </c>
      <c r="C81" s="2">
        <v>7330.0</v>
      </c>
    </row>
    <row r="82" ht="17.25" customHeight="1">
      <c r="A82" s="2" t="s">
        <v>29</v>
      </c>
      <c r="B82" s="2" t="s">
        <v>55</v>
      </c>
      <c r="C82" s="2">
        <v>6770.0</v>
      </c>
    </row>
    <row r="83" ht="17.25" customHeight="1">
      <c r="A83" s="2" t="s">
        <v>47</v>
      </c>
      <c r="B83" s="2" t="s">
        <v>56</v>
      </c>
      <c r="C83" s="2">
        <v>6090.0</v>
      </c>
    </row>
    <row r="84" ht="17.25" customHeight="1">
      <c r="A84" s="2" t="s">
        <v>48</v>
      </c>
      <c r="B84" s="2" t="s">
        <v>56</v>
      </c>
      <c r="C84" s="2">
        <v>5850.0</v>
      </c>
    </row>
    <row r="85" ht="17.25" customHeight="1">
      <c r="A85" s="2" t="s">
        <v>49</v>
      </c>
      <c r="B85" s="2" t="s">
        <v>56</v>
      </c>
      <c r="C85" s="2">
        <v>5390.0</v>
      </c>
    </row>
    <row r="86" ht="17.25" customHeight="1">
      <c r="A86" s="2" t="s">
        <v>50</v>
      </c>
      <c r="B86" s="2" t="s">
        <v>56</v>
      </c>
      <c r="C86" s="2">
        <v>4800.0</v>
      </c>
    </row>
    <row r="87" ht="17.25" customHeight="1">
      <c r="A87" s="2" t="s">
        <v>51</v>
      </c>
      <c r="B87" s="2" t="s">
        <v>56</v>
      </c>
      <c r="C87" s="2">
        <v>4915.0</v>
      </c>
    </row>
    <row r="88" ht="17.25" customHeight="1">
      <c r="A88" s="2" t="s">
        <v>52</v>
      </c>
      <c r="B88" s="2" t="s">
        <v>56</v>
      </c>
      <c r="C88" s="2">
        <v>5000.0</v>
      </c>
    </row>
    <row r="89" ht="17.25" customHeight="1">
      <c r="A89" s="2" t="s">
        <v>53</v>
      </c>
      <c r="B89" s="2" t="s">
        <v>56</v>
      </c>
      <c r="C89" s="2">
        <v>4630.0</v>
      </c>
    </row>
    <row r="90" ht="17.25" customHeight="1">
      <c r="A90" s="2" t="s">
        <v>54</v>
      </c>
      <c r="B90" s="2" t="s">
        <v>56</v>
      </c>
      <c r="C90" s="2">
        <v>4455.0</v>
      </c>
    </row>
    <row r="91" ht="17.25" customHeight="1">
      <c r="A91" s="2" t="s">
        <v>30</v>
      </c>
      <c r="B91" s="2" t="s">
        <v>56</v>
      </c>
      <c r="C91" s="2">
        <v>4340.0</v>
      </c>
    </row>
    <row r="92" ht="17.25" customHeight="1">
      <c r="A92" s="2" t="s">
        <v>32</v>
      </c>
      <c r="B92" s="2" t="s">
        <v>56</v>
      </c>
      <c r="C92" s="2">
        <v>4285.0</v>
      </c>
    </row>
    <row r="93" ht="17.25" customHeight="1">
      <c r="A93" s="2" t="s">
        <v>33</v>
      </c>
      <c r="B93" s="2" t="s">
        <v>56</v>
      </c>
      <c r="C93" s="2">
        <v>4495.0</v>
      </c>
    </row>
    <row r="94" ht="17.25" customHeight="1">
      <c r="A94" s="2" t="s">
        <v>34</v>
      </c>
      <c r="B94" s="2" t="s">
        <v>56</v>
      </c>
      <c r="C94" s="2">
        <v>4350.0</v>
      </c>
    </row>
    <row r="95" ht="17.25" customHeight="1">
      <c r="A95" s="2" t="s">
        <v>35</v>
      </c>
      <c r="B95" s="2" t="s">
        <v>56</v>
      </c>
      <c r="C95" s="2">
        <v>4265.0</v>
      </c>
    </row>
    <row r="96" ht="17.25" customHeight="1">
      <c r="A96" s="2" t="s">
        <v>36</v>
      </c>
      <c r="B96" s="2" t="s">
        <v>56</v>
      </c>
      <c r="C96" s="2">
        <v>4190.0</v>
      </c>
    </row>
    <row r="97" ht="17.25" customHeight="1">
      <c r="A97" s="2" t="s">
        <v>37</v>
      </c>
      <c r="B97" s="2" t="s">
        <v>56</v>
      </c>
      <c r="C97" s="2">
        <v>4215.0</v>
      </c>
    </row>
    <row r="98" ht="17.25" customHeight="1">
      <c r="A98" s="2" t="s">
        <v>38</v>
      </c>
      <c r="B98" s="2" t="s">
        <v>56</v>
      </c>
      <c r="C98" s="2">
        <v>4395.0</v>
      </c>
    </row>
    <row r="99" ht="17.25" customHeight="1">
      <c r="A99" s="2" t="s">
        <v>39</v>
      </c>
      <c r="B99" s="2" t="s">
        <v>56</v>
      </c>
      <c r="C99" s="2">
        <v>4480.0</v>
      </c>
    </row>
    <row r="100" ht="17.25" customHeight="1">
      <c r="A100" s="2" t="s">
        <v>40</v>
      </c>
      <c r="B100" s="2" t="s">
        <v>56</v>
      </c>
      <c r="C100" s="2">
        <v>4660.0</v>
      </c>
    </row>
    <row r="101" ht="17.25" customHeight="1">
      <c r="A101" s="2" t="s">
        <v>41</v>
      </c>
      <c r="B101" s="2" t="s">
        <v>56</v>
      </c>
      <c r="C101" s="2">
        <v>4910.0</v>
      </c>
    </row>
    <row r="102" ht="17.25" customHeight="1">
      <c r="A102" s="2" t="s">
        <v>42</v>
      </c>
      <c r="B102" s="2" t="s">
        <v>56</v>
      </c>
      <c r="C102" s="2">
        <v>4920.0</v>
      </c>
    </row>
    <row r="103" ht="17.25" customHeight="1">
      <c r="A103" s="2" t="s">
        <v>43</v>
      </c>
      <c r="B103" s="2" t="s">
        <v>56</v>
      </c>
      <c r="C103" s="2">
        <v>4950.0</v>
      </c>
    </row>
    <row r="104" ht="17.25" customHeight="1">
      <c r="A104" s="2" t="s">
        <v>18</v>
      </c>
      <c r="B104" s="2" t="s">
        <v>56</v>
      </c>
      <c r="C104" s="2">
        <v>4840.0</v>
      </c>
    </row>
    <row r="105" ht="17.25" customHeight="1">
      <c r="A105" s="2" t="s">
        <v>22</v>
      </c>
      <c r="B105" s="2" t="s">
        <v>56</v>
      </c>
      <c r="C105" s="2">
        <v>4940.0</v>
      </c>
    </row>
    <row r="106" ht="17.25" customHeight="1">
      <c r="A106" s="2" t="s">
        <v>23</v>
      </c>
      <c r="B106" s="2" t="s">
        <v>56</v>
      </c>
      <c r="C106" s="2">
        <v>4805.0</v>
      </c>
    </row>
    <row r="107" ht="17.25" customHeight="1">
      <c r="A107" s="2" t="s">
        <v>24</v>
      </c>
      <c r="B107" s="2" t="s">
        <v>56</v>
      </c>
      <c r="C107" s="2">
        <v>4780.0</v>
      </c>
    </row>
    <row r="108" ht="17.25" customHeight="1">
      <c r="A108" s="2" t="s">
        <v>25</v>
      </c>
      <c r="B108" s="2" t="s">
        <v>56</v>
      </c>
      <c r="C108" s="2">
        <v>4590.0</v>
      </c>
    </row>
    <row r="109" ht="17.25" customHeight="1">
      <c r="A109" s="2" t="s">
        <v>26</v>
      </c>
      <c r="B109" s="2" t="s">
        <v>56</v>
      </c>
      <c r="C109" s="2">
        <v>4820.0</v>
      </c>
    </row>
    <row r="110" ht="17.25" customHeight="1">
      <c r="A110" s="2" t="s">
        <v>27</v>
      </c>
      <c r="B110" s="2" t="s">
        <v>56</v>
      </c>
      <c r="C110" s="2">
        <v>4980.0</v>
      </c>
    </row>
    <row r="111" ht="17.25" customHeight="1">
      <c r="A111" s="2" t="s">
        <v>28</v>
      </c>
      <c r="B111" s="2" t="s">
        <v>56</v>
      </c>
      <c r="C111" s="2">
        <v>5090.0</v>
      </c>
    </row>
    <row r="112" ht="17.25" customHeight="1">
      <c r="A112" s="2" t="s">
        <v>29</v>
      </c>
      <c r="B112" s="2" t="s">
        <v>56</v>
      </c>
      <c r="C112" s="2">
        <v>4980.0</v>
      </c>
    </row>
    <row r="113" ht="17.25" customHeight="1">
      <c r="A113" s="2" t="s">
        <v>57</v>
      </c>
      <c r="B113" s="2" t="s">
        <v>58</v>
      </c>
      <c r="C113" s="2">
        <v>5630.0</v>
      </c>
    </row>
    <row r="114" ht="17.25" customHeight="1">
      <c r="A114" s="2" t="s">
        <v>59</v>
      </c>
      <c r="B114" s="2" t="s">
        <v>58</v>
      </c>
      <c r="C114" s="2">
        <v>5850.0</v>
      </c>
    </row>
    <row r="115" ht="17.25" customHeight="1">
      <c r="A115" s="2" t="s">
        <v>60</v>
      </c>
      <c r="B115" s="2" t="s">
        <v>58</v>
      </c>
      <c r="C115" s="2">
        <v>5860.0</v>
      </c>
    </row>
    <row r="116" ht="17.25" customHeight="1">
      <c r="A116" s="2" t="s">
        <v>61</v>
      </c>
      <c r="B116" s="2" t="s">
        <v>58</v>
      </c>
      <c r="C116" s="2">
        <v>5940.0</v>
      </c>
    </row>
    <row r="117" ht="17.25" customHeight="1">
      <c r="A117" s="2" t="s">
        <v>62</v>
      </c>
      <c r="B117" s="2" t="s">
        <v>58</v>
      </c>
      <c r="C117" s="2">
        <v>6030.0</v>
      </c>
    </row>
    <row r="118" ht="17.25" customHeight="1">
      <c r="A118" s="2" t="s">
        <v>63</v>
      </c>
      <c r="B118" s="2" t="s">
        <v>58</v>
      </c>
      <c r="C118" s="2">
        <v>6080.0</v>
      </c>
    </row>
    <row r="119" ht="17.25" customHeight="1">
      <c r="A119" s="2" t="s">
        <v>64</v>
      </c>
      <c r="B119" s="2" t="s">
        <v>58</v>
      </c>
      <c r="C119" s="2">
        <v>6050.0</v>
      </c>
    </row>
    <row r="120" ht="17.25" customHeight="1">
      <c r="A120" s="2" t="s">
        <v>65</v>
      </c>
      <c r="B120" s="2" t="s">
        <v>58</v>
      </c>
      <c r="C120" s="2">
        <v>6360.0</v>
      </c>
    </row>
    <row r="121" ht="17.25" customHeight="1">
      <c r="A121" s="2" t="s">
        <v>66</v>
      </c>
      <c r="B121" s="2" t="s">
        <v>58</v>
      </c>
      <c r="C121" s="2">
        <v>6430.0</v>
      </c>
    </row>
    <row r="122" ht="17.25" customHeight="1">
      <c r="A122" s="2" t="s">
        <v>44</v>
      </c>
      <c r="B122" s="2" t="s">
        <v>58</v>
      </c>
      <c r="C122" s="2">
        <v>6660.0</v>
      </c>
    </row>
    <row r="123" ht="17.25" customHeight="1">
      <c r="A123" s="2" t="s">
        <v>46</v>
      </c>
      <c r="B123" s="2" t="s">
        <v>58</v>
      </c>
      <c r="C123" s="2">
        <v>7200.0</v>
      </c>
    </row>
    <row r="124" ht="17.25" customHeight="1">
      <c r="A124" s="2" t="s">
        <v>47</v>
      </c>
      <c r="B124" s="2" t="s">
        <v>58</v>
      </c>
      <c r="C124" s="2">
        <v>6560.0</v>
      </c>
    </row>
    <row r="125" ht="17.25" customHeight="1">
      <c r="A125" s="2" t="s">
        <v>48</v>
      </c>
      <c r="B125" s="2" t="s">
        <v>58</v>
      </c>
      <c r="C125" s="2">
        <v>6150.0</v>
      </c>
    </row>
    <row r="126" ht="17.25" customHeight="1">
      <c r="A126" s="2" t="s">
        <v>49</v>
      </c>
      <c r="B126" s="2" t="s">
        <v>58</v>
      </c>
      <c r="C126" s="2">
        <v>5920.0</v>
      </c>
    </row>
    <row r="127" ht="17.25" customHeight="1">
      <c r="A127" s="2" t="s">
        <v>50</v>
      </c>
      <c r="B127" s="2" t="s">
        <v>58</v>
      </c>
      <c r="C127" s="2">
        <v>5370.0</v>
      </c>
    </row>
    <row r="128" ht="17.25" customHeight="1">
      <c r="A128" s="2" t="s">
        <v>51</v>
      </c>
      <c r="B128" s="2" t="s">
        <v>58</v>
      </c>
      <c r="C128" s="2">
        <v>5620.0</v>
      </c>
    </row>
    <row r="129" ht="17.25" customHeight="1">
      <c r="A129" s="2" t="s">
        <v>52</v>
      </c>
      <c r="B129" s="2" t="s">
        <v>58</v>
      </c>
      <c r="C129" s="2">
        <v>6500.0</v>
      </c>
    </row>
    <row r="130" ht="17.25" customHeight="1">
      <c r="A130" s="2" t="s">
        <v>53</v>
      </c>
      <c r="B130" s="2" t="s">
        <v>58</v>
      </c>
      <c r="C130" s="2">
        <v>6340.0</v>
      </c>
    </row>
    <row r="131" ht="17.25" customHeight="1">
      <c r="A131" s="2" t="s">
        <v>54</v>
      </c>
      <c r="B131" s="2" t="s">
        <v>58</v>
      </c>
      <c r="C131" s="2">
        <v>6440.0</v>
      </c>
    </row>
    <row r="132" ht="17.25" customHeight="1">
      <c r="A132" s="2" t="s">
        <v>30</v>
      </c>
      <c r="B132" s="2" t="s">
        <v>58</v>
      </c>
      <c r="C132" s="2">
        <v>6570.0</v>
      </c>
    </row>
    <row r="133" ht="17.25" customHeight="1">
      <c r="A133" s="2" t="s">
        <v>32</v>
      </c>
      <c r="B133" s="2" t="s">
        <v>58</v>
      </c>
      <c r="C133" s="2">
        <v>7490.0</v>
      </c>
    </row>
    <row r="134" ht="17.25" customHeight="1">
      <c r="A134" s="2" t="s">
        <v>33</v>
      </c>
      <c r="B134" s="2" t="s">
        <v>58</v>
      </c>
      <c r="C134" s="2">
        <v>9000.0</v>
      </c>
    </row>
    <row r="135" ht="17.25" customHeight="1">
      <c r="A135" s="2" t="s">
        <v>34</v>
      </c>
      <c r="B135" s="2" t="s">
        <v>58</v>
      </c>
      <c r="C135" s="2">
        <v>8050.0</v>
      </c>
    </row>
    <row r="136" ht="17.25" customHeight="1">
      <c r="A136" s="2" t="s">
        <v>35</v>
      </c>
      <c r="B136" s="2" t="s">
        <v>58</v>
      </c>
      <c r="C136" s="2">
        <v>6860.0</v>
      </c>
    </row>
    <row r="137" ht="17.25" customHeight="1">
      <c r="A137" s="2" t="s">
        <v>36</v>
      </c>
      <c r="B137" s="2" t="s">
        <v>58</v>
      </c>
      <c r="C137" s="2">
        <v>6690.0</v>
      </c>
    </row>
    <row r="138" ht="17.25" customHeight="1">
      <c r="A138" s="2" t="s">
        <v>37</v>
      </c>
      <c r="B138" s="2" t="s">
        <v>58</v>
      </c>
      <c r="C138" s="2">
        <v>6770.0</v>
      </c>
    </row>
    <row r="139" ht="17.25" customHeight="1">
      <c r="A139" s="2" t="s">
        <v>38</v>
      </c>
      <c r="B139" s="2" t="s">
        <v>58</v>
      </c>
      <c r="C139" s="2">
        <v>7930.0</v>
      </c>
    </row>
    <row r="140" ht="17.25" customHeight="1">
      <c r="A140" s="2" t="s">
        <v>39</v>
      </c>
      <c r="B140" s="2" t="s">
        <v>58</v>
      </c>
      <c r="C140" s="2">
        <v>10750.0</v>
      </c>
    </row>
    <row r="141" ht="17.25" customHeight="1">
      <c r="A141" s="2" t="s">
        <v>40</v>
      </c>
      <c r="B141" s="2" t="s">
        <v>58</v>
      </c>
      <c r="C141" s="2">
        <v>15100.0</v>
      </c>
    </row>
    <row r="142" ht="17.25" customHeight="1">
      <c r="A142" s="2" t="s">
        <v>41</v>
      </c>
      <c r="B142" s="2" t="s">
        <v>58</v>
      </c>
      <c r="C142" s="2">
        <v>15550.0</v>
      </c>
    </row>
    <row r="143" ht="17.25" customHeight="1">
      <c r="A143" s="2" t="s">
        <v>42</v>
      </c>
      <c r="B143" s="2" t="s">
        <v>58</v>
      </c>
      <c r="C143" s="2">
        <v>11450.0</v>
      </c>
    </row>
    <row r="144" ht="17.25" customHeight="1">
      <c r="A144" s="2" t="s">
        <v>43</v>
      </c>
      <c r="B144" s="2" t="s">
        <v>58</v>
      </c>
      <c r="C144" s="2">
        <v>11550.0</v>
      </c>
    </row>
    <row r="145" ht="17.25" customHeight="1">
      <c r="A145" s="2" t="s">
        <v>18</v>
      </c>
      <c r="B145" s="2" t="s">
        <v>58</v>
      </c>
      <c r="C145" s="2">
        <v>11050.0</v>
      </c>
    </row>
    <row r="146" ht="17.25" customHeight="1">
      <c r="A146" s="2" t="s">
        <v>22</v>
      </c>
      <c r="B146" s="2" t="s">
        <v>58</v>
      </c>
      <c r="C146" s="2">
        <v>11400.0</v>
      </c>
    </row>
    <row r="147" ht="17.25" customHeight="1">
      <c r="A147" s="2" t="s">
        <v>23</v>
      </c>
      <c r="B147" s="2" t="s">
        <v>58</v>
      </c>
      <c r="C147" s="2">
        <v>8880.0</v>
      </c>
    </row>
    <row r="148" ht="17.25" customHeight="1">
      <c r="A148" s="2" t="s">
        <v>24</v>
      </c>
      <c r="B148" s="2" t="s">
        <v>58</v>
      </c>
      <c r="C148" s="2">
        <v>8840.0</v>
      </c>
    </row>
    <row r="149" ht="17.25" customHeight="1">
      <c r="A149" s="2" t="s">
        <v>25</v>
      </c>
      <c r="B149" s="2" t="s">
        <v>58</v>
      </c>
      <c r="C149" s="2">
        <v>7470.0</v>
      </c>
    </row>
    <row r="150" ht="17.25" customHeight="1">
      <c r="A150" s="2" t="s">
        <v>26</v>
      </c>
      <c r="B150" s="2" t="s">
        <v>58</v>
      </c>
      <c r="C150" s="2">
        <v>7120.0</v>
      </c>
    </row>
    <row r="151" ht="17.25" customHeight="1">
      <c r="A151" s="2" t="s">
        <v>27</v>
      </c>
      <c r="B151" s="2" t="s">
        <v>58</v>
      </c>
      <c r="C151" s="2">
        <v>7850.0</v>
      </c>
    </row>
    <row r="152" ht="17.25" customHeight="1">
      <c r="A152" s="2" t="s">
        <v>28</v>
      </c>
      <c r="B152" s="2" t="s">
        <v>58</v>
      </c>
      <c r="C152" s="2">
        <v>7690.0</v>
      </c>
    </row>
    <row r="153" ht="17.25" customHeight="1">
      <c r="A153" s="2" t="s">
        <v>29</v>
      </c>
      <c r="B153" s="2" t="s">
        <v>58</v>
      </c>
      <c r="C153" s="2">
        <v>6740.0</v>
      </c>
    </row>
    <row r="154" ht="17.25" customHeight="1">
      <c r="A154" s="2" t="s">
        <v>54</v>
      </c>
      <c r="B154" s="2" t="s">
        <v>67</v>
      </c>
      <c r="C154" s="2">
        <v>4470.0</v>
      </c>
    </row>
    <row r="155" ht="17.25" customHeight="1">
      <c r="A155" s="2" t="s">
        <v>30</v>
      </c>
      <c r="B155" s="2" t="s">
        <v>67</v>
      </c>
      <c r="C155" s="2">
        <v>4485.0</v>
      </c>
    </row>
    <row r="156" ht="17.25" customHeight="1">
      <c r="A156" s="2" t="s">
        <v>32</v>
      </c>
      <c r="B156" s="2" t="s">
        <v>67</v>
      </c>
      <c r="C156" s="2">
        <v>4570.0</v>
      </c>
    </row>
    <row r="157" ht="17.25" customHeight="1">
      <c r="A157" s="2" t="s">
        <v>33</v>
      </c>
      <c r="B157" s="2" t="s">
        <v>67</v>
      </c>
      <c r="C157" s="2">
        <v>4995.0</v>
      </c>
    </row>
    <row r="158" ht="17.25" customHeight="1">
      <c r="A158" s="2" t="s">
        <v>34</v>
      </c>
      <c r="B158" s="2" t="s">
        <v>67</v>
      </c>
      <c r="C158" s="2">
        <v>4860.0</v>
      </c>
    </row>
    <row r="159" ht="17.25" customHeight="1">
      <c r="A159" s="2" t="s">
        <v>35</v>
      </c>
      <c r="B159" s="2" t="s">
        <v>67</v>
      </c>
      <c r="C159" s="2">
        <v>4735.0</v>
      </c>
    </row>
    <row r="160" ht="17.25" customHeight="1">
      <c r="A160" s="2" t="s">
        <v>36</v>
      </c>
      <c r="B160" s="2" t="s">
        <v>67</v>
      </c>
      <c r="C160" s="2">
        <v>4800.0</v>
      </c>
    </row>
    <row r="161" ht="17.25" customHeight="1">
      <c r="A161" s="2" t="s">
        <v>37</v>
      </c>
      <c r="B161" s="2" t="s">
        <v>67</v>
      </c>
      <c r="C161" s="2">
        <v>4750.0</v>
      </c>
    </row>
    <row r="162" ht="17.25" customHeight="1">
      <c r="A162" s="2" t="s">
        <v>38</v>
      </c>
      <c r="B162" s="2" t="s">
        <v>67</v>
      </c>
      <c r="C162" s="2">
        <v>4895.0</v>
      </c>
    </row>
    <row r="163" ht="17.25" customHeight="1">
      <c r="A163" s="2" t="s">
        <v>39</v>
      </c>
      <c r="B163" s="2" t="s">
        <v>67</v>
      </c>
      <c r="C163" s="2">
        <v>4965.0</v>
      </c>
    </row>
    <row r="164" ht="17.25" customHeight="1">
      <c r="A164" s="2" t="s">
        <v>40</v>
      </c>
      <c r="B164" s="2" t="s">
        <v>67</v>
      </c>
      <c r="C164" s="2">
        <v>5400.0</v>
      </c>
    </row>
    <row r="165" ht="17.25" customHeight="1">
      <c r="A165" s="2" t="s">
        <v>41</v>
      </c>
      <c r="B165" s="2" t="s">
        <v>67</v>
      </c>
      <c r="C165" s="2">
        <v>5640.0</v>
      </c>
    </row>
    <row r="166" ht="17.25" customHeight="1">
      <c r="A166" s="2" t="s">
        <v>42</v>
      </c>
      <c r="B166" s="2" t="s">
        <v>67</v>
      </c>
      <c r="C166" s="2">
        <v>5600.0</v>
      </c>
    </row>
    <row r="167" ht="17.25" customHeight="1">
      <c r="A167" s="2" t="s">
        <v>43</v>
      </c>
      <c r="B167" s="2" t="s">
        <v>67</v>
      </c>
      <c r="C167" s="2">
        <v>5520.0</v>
      </c>
    </row>
    <row r="168" ht="17.25" customHeight="1">
      <c r="A168" s="2" t="s">
        <v>18</v>
      </c>
      <c r="B168" s="2" t="s">
        <v>67</v>
      </c>
      <c r="C168" s="2">
        <v>5800.0</v>
      </c>
    </row>
    <row r="169" ht="17.25" customHeight="1">
      <c r="A169" s="2" t="s">
        <v>22</v>
      </c>
      <c r="B169" s="2" t="s">
        <v>67</v>
      </c>
      <c r="C169" s="2">
        <v>5880.0</v>
      </c>
    </row>
    <row r="170" ht="17.25" customHeight="1">
      <c r="A170" s="2" t="s">
        <v>23</v>
      </c>
      <c r="B170" s="2" t="s">
        <v>67</v>
      </c>
      <c r="C170" s="2">
        <v>5710.0</v>
      </c>
    </row>
    <row r="171" ht="17.25" customHeight="1">
      <c r="A171" s="2" t="s">
        <v>24</v>
      </c>
      <c r="B171" s="2" t="s">
        <v>67</v>
      </c>
      <c r="C171" s="2">
        <v>5880.0</v>
      </c>
    </row>
    <row r="172" ht="17.25" customHeight="1">
      <c r="A172" s="2" t="s">
        <v>25</v>
      </c>
      <c r="B172" s="2" t="s">
        <v>67</v>
      </c>
      <c r="C172" s="2">
        <v>5620.0</v>
      </c>
    </row>
    <row r="173" ht="17.25" customHeight="1">
      <c r="A173" s="2" t="s">
        <v>26</v>
      </c>
      <c r="B173" s="2" t="s">
        <v>67</v>
      </c>
      <c r="C173" s="2">
        <v>5730.0</v>
      </c>
    </row>
    <row r="174" ht="17.25" customHeight="1">
      <c r="A174" s="2" t="s">
        <v>27</v>
      </c>
      <c r="B174" s="2" t="s">
        <v>67</v>
      </c>
      <c r="C174" s="2">
        <v>5900.0</v>
      </c>
    </row>
    <row r="175" ht="17.25" customHeight="1">
      <c r="A175" s="2" t="s">
        <v>28</v>
      </c>
      <c r="B175" s="2" t="s">
        <v>67</v>
      </c>
      <c r="C175" s="2">
        <v>6230.0</v>
      </c>
    </row>
    <row r="176" ht="17.25" customHeight="1">
      <c r="A176" s="2" t="s">
        <v>29</v>
      </c>
      <c r="B176" s="2" t="s">
        <v>67</v>
      </c>
      <c r="C176" s="2">
        <v>6040.0</v>
      </c>
    </row>
    <row r="177" ht="17.25" customHeight="1">
      <c r="A177" s="2" t="s">
        <v>30</v>
      </c>
      <c r="B177" s="2" t="s">
        <v>68</v>
      </c>
      <c r="C177" s="2">
        <v>4765.0</v>
      </c>
    </row>
    <row r="178" ht="17.25" customHeight="1">
      <c r="A178" s="2" t="s">
        <v>32</v>
      </c>
      <c r="B178" s="2" t="s">
        <v>68</v>
      </c>
      <c r="C178" s="2">
        <v>4760.0</v>
      </c>
    </row>
    <row r="179" ht="17.25" customHeight="1">
      <c r="A179" s="2" t="s">
        <v>33</v>
      </c>
      <c r="B179" s="2" t="s">
        <v>68</v>
      </c>
      <c r="C179" s="2">
        <v>5010.0</v>
      </c>
    </row>
    <row r="180" ht="17.25" customHeight="1">
      <c r="A180" s="2" t="s">
        <v>34</v>
      </c>
      <c r="B180" s="2" t="s">
        <v>68</v>
      </c>
      <c r="C180" s="2">
        <v>4905.0</v>
      </c>
    </row>
    <row r="181" ht="17.25" customHeight="1">
      <c r="A181" s="2" t="s">
        <v>35</v>
      </c>
      <c r="B181" s="2" t="s">
        <v>68</v>
      </c>
      <c r="C181" s="2">
        <v>4755.0</v>
      </c>
    </row>
    <row r="182" ht="17.25" customHeight="1">
      <c r="A182" s="2" t="s">
        <v>36</v>
      </c>
      <c r="B182" s="2" t="s">
        <v>68</v>
      </c>
      <c r="C182" s="2">
        <v>4700.0</v>
      </c>
    </row>
    <row r="183" ht="17.25" customHeight="1">
      <c r="A183" s="2" t="s">
        <v>37</v>
      </c>
      <c r="B183" s="2" t="s">
        <v>68</v>
      </c>
      <c r="C183" s="2">
        <v>4750.0</v>
      </c>
    </row>
    <row r="184" ht="17.25" customHeight="1">
      <c r="A184" s="2" t="s">
        <v>38</v>
      </c>
      <c r="B184" s="2" t="s">
        <v>68</v>
      </c>
      <c r="C184" s="2">
        <v>4910.0</v>
      </c>
    </row>
    <row r="185" ht="17.25" customHeight="1">
      <c r="A185" s="2" t="s">
        <v>39</v>
      </c>
      <c r="B185" s="2" t="s">
        <v>68</v>
      </c>
      <c r="C185" s="2">
        <v>5020.0</v>
      </c>
    </row>
    <row r="186" ht="17.25" customHeight="1">
      <c r="A186" s="2" t="s">
        <v>40</v>
      </c>
      <c r="B186" s="2" t="s">
        <v>68</v>
      </c>
      <c r="C186" s="2">
        <v>5050.0</v>
      </c>
    </row>
    <row r="187" ht="17.25" customHeight="1">
      <c r="A187" s="2" t="s">
        <v>41</v>
      </c>
      <c r="B187" s="2" t="s">
        <v>68</v>
      </c>
      <c r="C187" s="2">
        <v>5100.0</v>
      </c>
    </row>
    <row r="188" ht="17.25" customHeight="1">
      <c r="A188" s="2" t="s">
        <v>42</v>
      </c>
      <c r="B188" s="2" t="s">
        <v>68</v>
      </c>
      <c r="C188" s="2">
        <v>4990.0</v>
      </c>
    </row>
    <row r="189" ht="17.25" customHeight="1">
      <c r="A189" s="2" t="s">
        <v>43</v>
      </c>
      <c r="B189" s="2" t="s">
        <v>68</v>
      </c>
      <c r="C189" s="2">
        <v>4990.0</v>
      </c>
    </row>
    <row r="190" ht="17.25" customHeight="1">
      <c r="A190" s="2" t="s">
        <v>18</v>
      </c>
      <c r="B190" s="2" t="s">
        <v>68</v>
      </c>
      <c r="C190" s="2">
        <v>5020.0</v>
      </c>
    </row>
    <row r="191" ht="17.25" customHeight="1">
      <c r="A191" s="2" t="s">
        <v>22</v>
      </c>
      <c r="B191" s="2" t="s">
        <v>68</v>
      </c>
      <c r="C191" s="2">
        <v>5080.0</v>
      </c>
    </row>
    <row r="192" ht="17.25" customHeight="1">
      <c r="A192" s="2" t="s">
        <v>23</v>
      </c>
      <c r="B192" s="2" t="s">
        <v>68</v>
      </c>
      <c r="C192" s="2">
        <v>4930.0</v>
      </c>
    </row>
    <row r="193" ht="17.25" customHeight="1">
      <c r="A193" s="2" t="s">
        <v>24</v>
      </c>
      <c r="B193" s="2" t="s">
        <v>68</v>
      </c>
      <c r="C193" s="2">
        <v>4900.0</v>
      </c>
    </row>
    <row r="194" ht="17.25" customHeight="1">
      <c r="A194" s="2" t="s">
        <v>25</v>
      </c>
      <c r="B194" s="2" t="s">
        <v>68</v>
      </c>
      <c r="C194" s="2">
        <v>4810.0</v>
      </c>
    </row>
    <row r="195" ht="17.25" customHeight="1">
      <c r="A195" s="2" t="s">
        <v>26</v>
      </c>
      <c r="B195" s="2" t="s">
        <v>68</v>
      </c>
      <c r="C195" s="2">
        <v>4900.0</v>
      </c>
    </row>
    <row r="196" ht="17.25" customHeight="1">
      <c r="A196" s="2" t="s">
        <v>27</v>
      </c>
      <c r="B196" s="2" t="s">
        <v>68</v>
      </c>
      <c r="C196" s="2">
        <v>5000.0</v>
      </c>
    </row>
    <row r="197" ht="17.25" customHeight="1">
      <c r="A197" s="2" t="s">
        <v>28</v>
      </c>
      <c r="B197" s="2" t="s">
        <v>68</v>
      </c>
      <c r="C197" s="2">
        <v>5100.0</v>
      </c>
    </row>
    <row r="198" ht="17.25" customHeight="1">
      <c r="A198" s="2" t="s">
        <v>29</v>
      </c>
      <c r="B198" s="2" t="s">
        <v>68</v>
      </c>
      <c r="C198" s="2">
        <v>4960.0</v>
      </c>
    </row>
    <row r="199" ht="17.25" customHeight="1">
      <c r="A199" s="2" t="s">
        <v>57</v>
      </c>
      <c r="B199" s="2" t="s">
        <v>69</v>
      </c>
      <c r="C199" s="2">
        <v>3085.0</v>
      </c>
    </row>
    <row r="200" ht="17.25" customHeight="1">
      <c r="A200" s="2" t="s">
        <v>59</v>
      </c>
      <c r="B200" s="2" t="s">
        <v>69</v>
      </c>
      <c r="C200" s="2">
        <v>3085.0</v>
      </c>
    </row>
    <row r="201" ht="17.25" customHeight="1">
      <c r="A201" s="2" t="s">
        <v>60</v>
      </c>
      <c r="B201" s="2" t="s">
        <v>69</v>
      </c>
      <c r="C201" s="2">
        <v>3085.0</v>
      </c>
    </row>
    <row r="202" ht="17.25" customHeight="1">
      <c r="A202" s="2" t="s">
        <v>61</v>
      </c>
      <c r="B202" s="2" t="s">
        <v>69</v>
      </c>
      <c r="C202" s="2">
        <v>3020.0</v>
      </c>
    </row>
    <row r="203" ht="17.25" customHeight="1">
      <c r="A203" s="2" t="s">
        <v>62</v>
      </c>
      <c r="B203" s="2" t="s">
        <v>69</v>
      </c>
      <c r="C203" s="2">
        <v>3020.0</v>
      </c>
    </row>
    <row r="204" ht="17.25" customHeight="1">
      <c r="A204" s="2" t="s">
        <v>63</v>
      </c>
      <c r="B204" s="2" t="s">
        <v>69</v>
      </c>
      <c r="C204" s="2">
        <v>3000.0</v>
      </c>
    </row>
    <row r="205" ht="17.25" customHeight="1">
      <c r="A205" s="2" t="s">
        <v>64</v>
      </c>
      <c r="B205" s="2" t="s">
        <v>69</v>
      </c>
      <c r="C205" s="2">
        <v>2970.0</v>
      </c>
    </row>
    <row r="206" ht="17.25" customHeight="1">
      <c r="A206" s="2" t="s">
        <v>65</v>
      </c>
      <c r="B206" s="2" t="s">
        <v>69</v>
      </c>
      <c r="C206" s="2">
        <v>2900.0</v>
      </c>
    </row>
    <row r="207" ht="17.25" customHeight="1">
      <c r="A207" s="2" t="s">
        <v>66</v>
      </c>
      <c r="B207" s="2" t="s">
        <v>69</v>
      </c>
      <c r="C207" s="2">
        <v>2910.0</v>
      </c>
    </row>
    <row r="208" ht="17.25" customHeight="1">
      <c r="A208" s="2" t="s">
        <v>44</v>
      </c>
      <c r="B208" s="2" t="s">
        <v>69</v>
      </c>
      <c r="C208" s="2">
        <v>3070.0</v>
      </c>
    </row>
    <row r="209" ht="17.25" customHeight="1">
      <c r="A209" s="2" t="s">
        <v>46</v>
      </c>
      <c r="B209" s="2" t="s">
        <v>69</v>
      </c>
      <c r="C209" s="2">
        <v>3180.0</v>
      </c>
    </row>
    <row r="210" ht="17.25" customHeight="1">
      <c r="A210" s="2" t="s">
        <v>47</v>
      </c>
      <c r="B210" s="2" t="s">
        <v>69</v>
      </c>
      <c r="C210" s="2">
        <v>3130.0</v>
      </c>
    </row>
    <row r="211" ht="17.25" customHeight="1">
      <c r="A211" s="2" t="s">
        <v>48</v>
      </c>
      <c r="B211" s="2" t="s">
        <v>69</v>
      </c>
      <c r="C211" s="2">
        <v>2900.0</v>
      </c>
    </row>
    <row r="212" ht="17.25" customHeight="1">
      <c r="A212" s="2" t="s">
        <v>49</v>
      </c>
      <c r="B212" s="2" t="s">
        <v>69</v>
      </c>
      <c r="C212" s="2">
        <v>2835.0</v>
      </c>
    </row>
    <row r="213" ht="17.25" customHeight="1">
      <c r="A213" s="2" t="s">
        <v>50</v>
      </c>
      <c r="B213" s="2" t="s">
        <v>69</v>
      </c>
      <c r="C213" s="2">
        <v>2680.0</v>
      </c>
    </row>
    <row r="214" ht="17.25" customHeight="1">
      <c r="A214" s="2" t="s">
        <v>51</v>
      </c>
      <c r="B214" s="2" t="s">
        <v>69</v>
      </c>
      <c r="C214" s="2">
        <v>2715.0</v>
      </c>
    </row>
    <row r="215" ht="17.25" customHeight="1">
      <c r="A215" s="2" t="s">
        <v>52</v>
      </c>
      <c r="B215" s="2" t="s">
        <v>69</v>
      </c>
      <c r="C215" s="2">
        <v>2705.0</v>
      </c>
    </row>
    <row r="216" ht="17.25" customHeight="1">
      <c r="A216" s="2" t="s">
        <v>53</v>
      </c>
      <c r="B216" s="2" t="s">
        <v>69</v>
      </c>
      <c r="C216" s="2">
        <v>2710.0</v>
      </c>
    </row>
    <row r="217" ht="17.25" customHeight="1">
      <c r="A217" s="2" t="s">
        <v>54</v>
      </c>
      <c r="B217" s="2" t="s">
        <v>69</v>
      </c>
      <c r="C217" s="2">
        <v>2975.0</v>
      </c>
    </row>
    <row r="218" ht="17.25" customHeight="1">
      <c r="A218" s="2" t="s">
        <v>30</v>
      </c>
      <c r="B218" s="2" t="s">
        <v>69</v>
      </c>
      <c r="C218" s="2">
        <v>2740.0</v>
      </c>
    </row>
    <row r="219" ht="17.25" customHeight="1">
      <c r="A219" s="2" t="s">
        <v>32</v>
      </c>
      <c r="B219" s="2" t="s">
        <v>69</v>
      </c>
      <c r="C219" s="2">
        <v>2980.0</v>
      </c>
    </row>
    <row r="220" ht="17.25" customHeight="1">
      <c r="A220" s="2" t="s">
        <v>33</v>
      </c>
      <c r="B220" s="2" t="s">
        <v>69</v>
      </c>
      <c r="C220" s="2">
        <v>2770.0</v>
      </c>
    </row>
    <row r="221" ht="17.25" customHeight="1">
      <c r="A221" s="2" t="s">
        <v>34</v>
      </c>
      <c r="B221" s="2" t="s">
        <v>69</v>
      </c>
      <c r="C221" s="2">
        <v>3075.0</v>
      </c>
    </row>
    <row r="222" ht="17.25" customHeight="1">
      <c r="A222" s="2" t="s">
        <v>35</v>
      </c>
      <c r="B222" s="2" t="s">
        <v>69</v>
      </c>
      <c r="C222" s="2">
        <v>2935.0</v>
      </c>
    </row>
    <row r="223" ht="17.25" customHeight="1">
      <c r="A223" s="2" t="s">
        <v>36</v>
      </c>
      <c r="B223" s="2" t="s">
        <v>69</v>
      </c>
      <c r="C223" s="2">
        <v>2980.0</v>
      </c>
    </row>
    <row r="224" ht="17.25" customHeight="1">
      <c r="A224" s="2" t="s">
        <v>37</v>
      </c>
      <c r="B224" s="2" t="s">
        <v>69</v>
      </c>
      <c r="C224" s="2">
        <v>3090.0</v>
      </c>
    </row>
    <row r="225" ht="17.25" customHeight="1">
      <c r="A225" s="2" t="s">
        <v>38</v>
      </c>
      <c r="B225" s="2" t="s">
        <v>69</v>
      </c>
      <c r="C225" s="2">
        <v>3400.0</v>
      </c>
    </row>
    <row r="226" ht="17.25" customHeight="1">
      <c r="A226" s="2" t="s">
        <v>39</v>
      </c>
      <c r="B226" s="2" t="s">
        <v>69</v>
      </c>
      <c r="C226" s="2">
        <v>3710.0</v>
      </c>
    </row>
    <row r="227" ht="17.25" customHeight="1">
      <c r="A227" s="2" t="s">
        <v>40</v>
      </c>
      <c r="B227" s="2" t="s">
        <v>69</v>
      </c>
      <c r="C227" s="2">
        <v>4250.0</v>
      </c>
    </row>
    <row r="228" ht="17.25" customHeight="1">
      <c r="A228" s="2" t="s">
        <v>41</v>
      </c>
      <c r="B228" s="2" t="s">
        <v>69</v>
      </c>
      <c r="C228" s="2">
        <v>4780.0</v>
      </c>
    </row>
    <row r="229" ht="17.25" customHeight="1">
      <c r="A229" s="2" t="s">
        <v>42</v>
      </c>
      <c r="B229" s="2" t="s">
        <v>69</v>
      </c>
      <c r="C229" s="2">
        <v>4105.0</v>
      </c>
    </row>
    <row r="230" ht="17.25" customHeight="1">
      <c r="A230" s="2" t="s">
        <v>43</v>
      </c>
      <c r="B230" s="2" t="s">
        <v>69</v>
      </c>
      <c r="C230" s="2">
        <v>4020.0</v>
      </c>
    </row>
    <row r="231" ht="17.25" customHeight="1">
      <c r="A231" s="2" t="s">
        <v>18</v>
      </c>
      <c r="B231" s="2" t="s">
        <v>69</v>
      </c>
      <c r="C231" s="2">
        <v>4085.0</v>
      </c>
    </row>
    <row r="232" ht="17.25" customHeight="1">
      <c r="A232" s="2" t="s">
        <v>22</v>
      </c>
      <c r="B232" s="2" t="s">
        <v>69</v>
      </c>
      <c r="C232" s="2">
        <v>4410.0</v>
      </c>
    </row>
    <row r="233" ht="17.25" customHeight="1">
      <c r="A233" s="2" t="s">
        <v>23</v>
      </c>
      <c r="B233" s="2" t="s">
        <v>69</v>
      </c>
      <c r="C233" s="2">
        <v>4010.0</v>
      </c>
    </row>
    <row r="234" ht="17.25" customHeight="1">
      <c r="A234" s="2" t="s">
        <v>24</v>
      </c>
      <c r="B234" s="2" t="s">
        <v>69</v>
      </c>
      <c r="C234" s="2">
        <v>4750.0</v>
      </c>
    </row>
    <row r="235" ht="17.25" customHeight="1">
      <c r="A235" s="2" t="s">
        <v>25</v>
      </c>
      <c r="B235" s="2" t="s">
        <v>69</v>
      </c>
      <c r="C235" s="2">
        <v>4950.0</v>
      </c>
    </row>
    <row r="236" ht="17.25" customHeight="1">
      <c r="A236" s="2" t="s">
        <v>26</v>
      </c>
      <c r="B236" s="2" t="s">
        <v>69</v>
      </c>
      <c r="C236" s="2">
        <v>4620.0</v>
      </c>
    </row>
    <row r="237" ht="17.25" customHeight="1">
      <c r="A237" s="2" t="s">
        <v>27</v>
      </c>
      <c r="B237" s="2" t="s">
        <v>69</v>
      </c>
      <c r="C237" s="2">
        <v>4895.0</v>
      </c>
    </row>
    <row r="238" ht="17.25" customHeight="1">
      <c r="A238" s="2" t="s">
        <v>28</v>
      </c>
      <c r="B238" s="2" t="s">
        <v>69</v>
      </c>
      <c r="C238" s="2">
        <v>5300.0</v>
      </c>
    </row>
    <row r="239" ht="17.25" customHeight="1">
      <c r="A239" s="2" t="s">
        <v>29</v>
      </c>
      <c r="B239" s="2" t="s">
        <v>69</v>
      </c>
      <c r="C239" s="2">
        <v>5300.0</v>
      </c>
    </row>
    <row r="240" ht="17.25" customHeight="1">
      <c r="A240" s="2" t="s">
        <v>29</v>
      </c>
      <c r="B240" s="2" t="s">
        <v>70</v>
      </c>
      <c r="C240" s="2">
        <v>6010.0</v>
      </c>
    </row>
    <row r="241" ht="17.25" customHeight="1">
      <c r="A241" s="2" t="s">
        <v>24</v>
      </c>
      <c r="B241" s="2" t="s">
        <v>71</v>
      </c>
      <c r="C241" s="2">
        <v>5550.0</v>
      </c>
    </row>
    <row r="242" ht="17.25" customHeight="1">
      <c r="A242" s="2" t="s">
        <v>25</v>
      </c>
      <c r="B242" s="2" t="s">
        <v>71</v>
      </c>
      <c r="C242" s="2">
        <v>5490.0</v>
      </c>
    </row>
    <row r="243" ht="17.25" customHeight="1">
      <c r="A243" s="2" t="s">
        <v>26</v>
      </c>
      <c r="B243" s="2" t="s">
        <v>71</v>
      </c>
      <c r="C243" s="2">
        <v>5710.0</v>
      </c>
    </row>
    <row r="244" ht="17.25" customHeight="1">
      <c r="A244" s="2" t="s">
        <v>27</v>
      </c>
      <c r="B244" s="2" t="s">
        <v>71</v>
      </c>
      <c r="C244" s="2">
        <v>5830.0</v>
      </c>
    </row>
    <row r="245" ht="17.25" customHeight="1">
      <c r="A245" s="2" t="s">
        <v>28</v>
      </c>
      <c r="B245" s="2" t="s">
        <v>71</v>
      </c>
      <c r="C245" s="2">
        <v>6700.0</v>
      </c>
    </row>
    <row r="246" ht="17.25" customHeight="1">
      <c r="A246" s="2" t="s">
        <v>29</v>
      </c>
      <c r="B246" s="2" t="s">
        <v>71</v>
      </c>
      <c r="C246" s="2">
        <v>6650.0</v>
      </c>
    </row>
    <row r="247" ht="17.25" customHeight="1">
      <c r="A247" s="2" t="s">
        <v>30</v>
      </c>
      <c r="B247" s="2" t="s">
        <v>72</v>
      </c>
      <c r="C247" s="2">
        <v>4515.0</v>
      </c>
    </row>
    <row r="248" ht="17.25" customHeight="1">
      <c r="A248" s="2" t="s">
        <v>32</v>
      </c>
      <c r="B248" s="2" t="s">
        <v>72</v>
      </c>
      <c r="C248" s="2">
        <v>4705.0</v>
      </c>
    </row>
    <row r="249" ht="17.25" customHeight="1">
      <c r="A249" s="2" t="s">
        <v>33</v>
      </c>
      <c r="B249" s="2" t="s">
        <v>72</v>
      </c>
      <c r="C249" s="2">
        <v>5090.0</v>
      </c>
    </row>
    <row r="250" ht="17.25" customHeight="1">
      <c r="A250" s="2" t="s">
        <v>34</v>
      </c>
      <c r="B250" s="2" t="s">
        <v>72</v>
      </c>
      <c r="C250" s="2">
        <v>5020.0</v>
      </c>
    </row>
    <row r="251" ht="17.25" customHeight="1">
      <c r="A251" s="2" t="s">
        <v>35</v>
      </c>
      <c r="B251" s="2" t="s">
        <v>72</v>
      </c>
      <c r="C251" s="2">
        <v>4925.0</v>
      </c>
    </row>
    <row r="252" ht="17.25" customHeight="1">
      <c r="A252" s="2" t="s">
        <v>36</v>
      </c>
      <c r="B252" s="2" t="s">
        <v>72</v>
      </c>
      <c r="C252" s="2">
        <v>4830.0</v>
      </c>
    </row>
    <row r="253" ht="17.25" customHeight="1">
      <c r="A253" s="2" t="s">
        <v>37</v>
      </c>
      <c r="B253" s="2" t="s">
        <v>72</v>
      </c>
      <c r="C253" s="2">
        <v>4765.0</v>
      </c>
    </row>
    <row r="254" ht="17.25" customHeight="1">
      <c r="A254" s="2" t="s">
        <v>38</v>
      </c>
      <c r="B254" s="2" t="s">
        <v>72</v>
      </c>
      <c r="C254" s="2">
        <v>4900.0</v>
      </c>
    </row>
    <row r="255" ht="17.25" customHeight="1">
      <c r="A255" s="2" t="s">
        <v>39</v>
      </c>
      <c r="B255" s="2" t="s">
        <v>72</v>
      </c>
      <c r="C255" s="2">
        <v>5000.0</v>
      </c>
    </row>
    <row r="256" ht="17.25" customHeight="1">
      <c r="A256" s="2" t="s">
        <v>40</v>
      </c>
      <c r="B256" s="2" t="s">
        <v>72</v>
      </c>
      <c r="C256" s="2">
        <v>5220.0</v>
      </c>
    </row>
    <row r="257" ht="17.25" customHeight="1">
      <c r="A257" s="2" t="s">
        <v>41</v>
      </c>
      <c r="B257" s="2" t="s">
        <v>72</v>
      </c>
      <c r="C257" s="2">
        <v>5080.0</v>
      </c>
    </row>
    <row r="258" ht="17.25" customHeight="1">
      <c r="A258" s="2" t="s">
        <v>42</v>
      </c>
      <c r="B258" s="2" t="s">
        <v>72</v>
      </c>
      <c r="C258" s="2">
        <v>5100.0</v>
      </c>
    </row>
    <row r="259" ht="17.25" customHeight="1">
      <c r="A259" s="2" t="s">
        <v>43</v>
      </c>
      <c r="B259" s="2" t="s">
        <v>72</v>
      </c>
      <c r="C259" s="2">
        <v>5070.0</v>
      </c>
    </row>
    <row r="260" ht="17.25" customHeight="1">
      <c r="A260" s="2" t="s">
        <v>18</v>
      </c>
      <c r="B260" s="2" t="s">
        <v>72</v>
      </c>
      <c r="C260" s="2">
        <v>5220.0</v>
      </c>
    </row>
    <row r="261" ht="17.25" customHeight="1">
      <c r="A261" s="2" t="s">
        <v>22</v>
      </c>
      <c r="B261" s="2" t="s">
        <v>72</v>
      </c>
      <c r="C261" s="2">
        <v>5430.0</v>
      </c>
    </row>
    <row r="262" ht="17.25" customHeight="1">
      <c r="A262" s="2" t="s">
        <v>23</v>
      </c>
      <c r="B262" s="2" t="s">
        <v>72</v>
      </c>
      <c r="C262" s="2">
        <v>5250.0</v>
      </c>
    </row>
    <row r="263" ht="17.25" customHeight="1">
      <c r="A263" s="2" t="s">
        <v>24</v>
      </c>
      <c r="B263" s="2" t="s">
        <v>72</v>
      </c>
      <c r="C263" s="2">
        <v>5220.0</v>
      </c>
    </row>
    <row r="264" ht="17.25" customHeight="1">
      <c r="A264" s="2" t="s">
        <v>25</v>
      </c>
      <c r="B264" s="2" t="s">
        <v>72</v>
      </c>
      <c r="C264" s="2">
        <v>5170.0</v>
      </c>
    </row>
    <row r="265" ht="17.25" customHeight="1">
      <c r="A265" s="2" t="s">
        <v>26</v>
      </c>
      <c r="B265" s="2" t="s">
        <v>72</v>
      </c>
      <c r="C265" s="2">
        <v>5340.0</v>
      </c>
    </row>
    <row r="266" ht="17.25" customHeight="1">
      <c r="A266" s="2" t="s">
        <v>27</v>
      </c>
      <c r="B266" s="2" t="s">
        <v>72</v>
      </c>
      <c r="C266" s="2">
        <v>5440.0</v>
      </c>
    </row>
    <row r="267" ht="17.25" customHeight="1">
      <c r="A267" s="2" t="s">
        <v>28</v>
      </c>
      <c r="B267" s="2" t="s">
        <v>72</v>
      </c>
      <c r="C267" s="2">
        <v>6020.0</v>
      </c>
    </row>
    <row r="268" ht="17.25" customHeight="1">
      <c r="A268" s="2" t="s">
        <v>29</v>
      </c>
      <c r="B268" s="2" t="s">
        <v>72</v>
      </c>
      <c r="C268" s="2">
        <v>5780.0</v>
      </c>
    </row>
    <row r="269" ht="17.25" customHeight="1">
      <c r="A269" s="2" t="s">
        <v>24</v>
      </c>
      <c r="B269" s="2" t="s">
        <v>73</v>
      </c>
      <c r="C269" s="2">
        <v>5000.0</v>
      </c>
    </row>
    <row r="270" ht="17.25" customHeight="1">
      <c r="A270" s="2" t="s">
        <v>25</v>
      </c>
      <c r="B270" s="2" t="s">
        <v>73</v>
      </c>
      <c r="C270" s="2">
        <v>4740.0</v>
      </c>
    </row>
    <row r="271" ht="17.25" customHeight="1">
      <c r="A271" s="2" t="s">
        <v>26</v>
      </c>
      <c r="B271" s="2" t="s">
        <v>73</v>
      </c>
      <c r="C271" s="2">
        <v>4955.0</v>
      </c>
    </row>
    <row r="272" ht="17.25" customHeight="1">
      <c r="A272" s="2" t="s">
        <v>27</v>
      </c>
      <c r="B272" s="2" t="s">
        <v>73</v>
      </c>
      <c r="C272" s="2">
        <v>5120.0</v>
      </c>
    </row>
    <row r="273" ht="17.25" customHeight="1">
      <c r="A273" s="2" t="s">
        <v>28</v>
      </c>
      <c r="B273" s="2" t="s">
        <v>73</v>
      </c>
      <c r="C273" s="2">
        <v>5740.0</v>
      </c>
    </row>
    <row r="274" ht="17.25" customHeight="1">
      <c r="A274" s="2" t="s">
        <v>29</v>
      </c>
      <c r="B274" s="2" t="s">
        <v>73</v>
      </c>
      <c r="C274" s="2">
        <v>5680.0</v>
      </c>
    </row>
    <row r="275" ht="17.25" customHeight="1">
      <c r="A275" s="2" t="s">
        <v>30</v>
      </c>
      <c r="B275" s="2" t="s">
        <v>74</v>
      </c>
      <c r="C275" s="2">
        <v>4735.0</v>
      </c>
    </row>
    <row r="276" ht="17.25" customHeight="1">
      <c r="A276" s="2" t="s">
        <v>32</v>
      </c>
      <c r="B276" s="2" t="s">
        <v>74</v>
      </c>
      <c r="C276" s="2">
        <v>4735.0</v>
      </c>
    </row>
    <row r="277" ht="17.25" customHeight="1">
      <c r="A277" s="2" t="s">
        <v>33</v>
      </c>
      <c r="B277" s="2" t="s">
        <v>74</v>
      </c>
      <c r="C277" s="2">
        <v>4950.0</v>
      </c>
    </row>
    <row r="278" ht="17.25" customHeight="1">
      <c r="A278" s="2" t="s">
        <v>34</v>
      </c>
      <c r="B278" s="2" t="s">
        <v>74</v>
      </c>
      <c r="C278" s="2">
        <v>4785.0</v>
      </c>
    </row>
    <row r="279" ht="17.25" customHeight="1">
      <c r="A279" s="2" t="s">
        <v>35</v>
      </c>
      <c r="B279" s="2" t="s">
        <v>74</v>
      </c>
      <c r="C279" s="2">
        <v>4805.0</v>
      </c>
    </row>
    <row r="280" ht="17.25" customHeight="1">
      <c r="A280" s="2" t="s">
        <v>36</v>
      </c>
      <c r="B280" s="2" t="s">
        <v>74</v>
      </c>
      <c r="C280" s="2">
        <v>4750.0</v>
      </c>
    </row>
    <row r="281" ht="17.25" customHeight="1">
      <c r="A281" s="2" t="s">
        <v>37</v>
      </c>
      <c r="B281" s="2" t="s">
        <v>74</v>
      </c>
      <c r="C281" s="2">
        <v>4800.0</v>
      </c>
    </row>
    <row r="282" ht="17.25" customHeight="1">
      <c r="A282" s="2" t="s">
        <v>38</v>
      </c>
      <c r="B282" s="2" t="s">
        <v>74</v>
      </c>
      <c r="C282" s="2">
        <v>5090.0</v>
      </c>
    </row>
    <row r="283" ht="17.25" customHeight="1">
      <c r="A283" s="2" t="s">
        <v>39</v>
      </c>
      <c r="B283" s="2" t="s">
        <v>74</v>
      </c>
      <c r="C283" s="2">
        <v>5740.0</v>
      </c>
    </row>
    <row r="284" ht="17.25" customHeight="1">
      <c r="A284" s="2" t="s">
        <v>40</v>
      </c>
      <c r="B284" s="2" t="s">
        <v>74</v>
      </c>
      <c r="C284" s="2">
        <v>5890.0</v>
      </c>
    </row>
    <row r="285" ht="17.25" customHeight="1">
      <c r="A285" s="2" t="s">
        <v>41</v>
      </c>
      <c r="B285" s="2" t="s">
        <v>74</v>
      </c>
      <c r="C285" s="2">
        <v>6060.0</v>
      </c>
    </row>
    <row r="286" ht="17.25" customHeight="1">
      <c r="A286" s="2" t="s">
        <v>42</v>
      </c>
      <c r="B286" s="2" t="s">
        <v>74</v>
      </c>
      <c r="C286" s="2">
        <v>5960.0</v>
      </c>
    </row>
    <row r="287" ht="17.25" customHeight="1">
      <c r="A287" s="2" t="s">
        <v>43</v>
      </c>
      <c r="B287" s="2" t="s">
        <v>74</v>
      </c>
      <c r="C287" s="2">
        <v>6070.0</v>
      </c>
    </row>
    <row r="288" ht="17.25" customHeight="1">
      <c r="A288" s="2" t="s">
        <v>18</v>
      </c>
      <c r="B288" s="2" t="s">
        <v>74</v>
      </c>
      <c r="C288" s="2">
        <v>6350.0</v>
      </c>
    </row>
    <row r="289" ht="17.25" customHeight="1">
      <c r="A289" s="2" t="s">
        <v>22</v>
      </c>
      <c r="B289" s="2" t="s">
        <v>74</v>
      </c>
      <c r="C289" s="2">
        <v>6830.0</v>
      </c>
    </row>
    <row r="290" ht="17.25" customHeight="1">
      <c r="A290" s="2" t="s">
        <v>23</v>
      </c>
      <c r="B290" s="2" t="s">
        <v>74</v>
      </c>
      <c r="C290" s="2">
        <v>6320.0</v>
      </c>
    </row>
    <row r="291" ht="17.25" customHeight="1">
      <c r="A291" s="2" t="s">
        <v>24</v>
      </c>
      <c r="B291" s="2" t="s">
        <v>74</v>
      </c>
      <c r="C291" s="2">
        <v>6490.0</v>
      </c>
    </row>
    <row r="292" ht="17.25" customHeight="1">
      <c r="A292" s="2" t="s">
        <v>25</v>
      </c>
      <c r="B292" s="2" t="s">
        <v>74</v>
      </c>
      <c r="C292" s="2">
        <v>6230.0</v>
      </c>
    </row>
    <row r="293" ht="17.25" customHeight="1">
      <c r="A293" s="2" t="s">
        <v>26</v>
      </c>
      <c r="B293" s="2" t="s">
        <v>74</v>
      </c>
      <c r="C293" s="2">
        <v>6590.0</v>
      </c>
    </row>
    <row r="294" ht="17.25" customHeight="1">
      <c r="A294" s="2" t="s">
        <v>27</v>
      </c>
      <c r="B294" s="2" t="s">
        <v>74</v>
      </c>
      <c r="C294" s="2">
        <v>6530.0</v>
      </c>
    </row>
    <row r="295" ht="17.25" customHeight="1">
      <c r="A295" s="2" t="s">
        <v>28</v>
      </c>
      <c r="B295" s="2" t="s">
        <v>74</v>
      </c>
      <c r="C295" s="2">
        <v>7200.0</v>
      </c>
    </row>
    <row r="296" ht="17.25" customHeight="1">
      <c r="A296" s="2" t="s">
        <v>29</v>
      </c>
      <c r="B296" s="2" t="s">
        <v>74</v>
      </c>
      <c r="C296" s="2">
        <v>6590.0</v>
      </c>
    </row>
    <row r="297" ht="17.25" customHeight="1">
      <c r="A297" s="2" t="s">
        <v>27</v>
      </c>
      <c r="B297" s="2" t="s">
        <v>75</v>
      </c>
      <c r="C297" s="2">
        <v>5580.0</v>
      </c>
    </row>
    <row r="298" ht="17.25" customHeight="1">
      <c r="A298" s="2" t="s">
        <v>28</v>
      </c>
      <c r="B298" s="2" t="s">
        <v>75</v>
      </c>
      <c r="C298" s="2">
        <v>6570.0</v>
      </c>
    </row>
    <row r="299" ht="17.25" customHeight="1">
      <c r="A299" s="2" t="s">
        <v>29</v>
      </c>
      <c r="B299" s="2" t="s">
        <v>75</v>
      </c>
      <c r="C299" s="2">
        <v>6180.0</v>
      </c>
    </row>
    <row r="300" ht="17.25" customHeight="1">
      <c r="A300" s="2" t="s">
        <v>43</v>
      </c>
      <c r="B300" s="2" t="s">
        <v>76</v>
      </c>
      <c r="C300" s="2">
        <v>5320.0</v>
      </c>
    </row>
    <row r="301" ht="17.25" customHeight="1">
      <c r="A301" s="2" t="s">
        <v>18</v>
      </c>
      <c r="B301" s="2" t="s">
        <v>76</v>
      </c>
      <c r="C301" s="2">
        <v>5280.0</v>
      </c>
    </row>
    <row r="302" ht="17.25" customHeight="1">
      <c r="A302" s="2" t="s">
        <v>22</v>
      </c>
      <c r="B302" s="2" t="s">
        <v>76</v>
      </c>
      <c r="C302" s="2">
        <v>5450.0</v>
      </c>
    </row>
    <row r="303" ht="17.25" customHeight="1">
      <c r="A303" s="2" t="s">
        <v>23</v>
      </c>
      <c r="B303" s="2" t="s">
        <v>76</v>
      </c>
      <c r="C303" s="2">
        <v>5200.0</v>
      </c>
    </row>
    <row r="304" ht="17.25" customHeight="1">
      <c r="A304" s="2" t="s">
        <v>24</v>
      </c>
      <c r="B304" s="2" t="s">
        <v>76</v>
      </c>
      <c r="C304" s="2">
        <v>5400.0</v>
      </c>
    </row>
    <row r="305" ht="17.25" customHeight="1">
      <c r="A305" s="2" t="s">
        <v>25</v>
      </c>
      <c r="B305" s="2" t="s">
        <v>76</v>
      </c>
      <c r="C305" s="2">
        <v>5210.0</v>
      </c>
    </row>
    <row r="306" ht="17.25" customHeight="1">
      <c r="A306" s="2" t="s">
        <v>26</v>
      </c>
      <c r="B306" s="2" t="s">
        <v>76</v>
      </c>
      <c r="C306" s="2">
        <v>5340.0</v>
      </c>
    </row>
    <row r="307" ht="17.25" customHeight="1">
      <c r="A307" s="2" t="s">
        <v>27</v>
      </c>
      <c r="B307" s="2" t="s">
        <v>76</v>
      </c>
      <c r="C307" s="2">
        <v>5340.0</v>
      </c>
    </row>
    <row r="308" ht="17.25" customHeight="1">
      <c r="A308" s="2" t="s">
        <v>28</v>
      </c>
      <c r="B308" s="2" t="s">
        <v>76</v>
      </c>
      <c r="C308" s="2">
        <v>5410.0</v>
      </c>
    </row>
    <row r="309" ht="17.25" customHeight="1">
      <c r="A309" s="2" t="s">
        <v>29</v>
      </c>
      <c r="B309" s="2" t="s">
        <v>76</v>
      </c>
      <c r="C309" s="2">
        <v>5330.0</v>
      </c>
    </row>
    <row r="310" ht="17.25" customHeight="1">
      <c r="A310" s="2" t="s">
        <v>57</v>
      </c>
      <c r="B310" s="2" t="s">
        <v>77</v>
      </c>
      <c r="C310" s="2">
        <v>5630.0</v>
      </c>
    </row>
    <row r="311" ht="17.25" customHeight="1">
      <c r="A311" s="2" t="s">
        <v>59</v>
      </c>
      <c r="B311" s="2" t="s">
        <v>77</v>
      </c>
      <c r="C311" s="2">
        <v>5630.0</v>
      </c>
    </row>
    <row r="312" ht="17.25" customHeight="1">
      <c r="A312" s="2" t="s">
        <v>60</v>
      </c>
      <c r="B312" s="2" t="s">
        <v>77</v>
      </c>
      <c r="C312" s="2">
        <v>5900.0</v>
      </c>
    </row>
    <row r="313" ht="17.25" customHeight="1">
      <c r="A313" s="2" t="s">
        <v>61</v>
      </c>
      <c r="B313" s="2" t="s">
        <v>77</v>
      </c>
      <c r="C313" s="2">
        <v>6140.0</v>
      </c>
    </row>
    <row r="314" ht="17.25" customHeight="1">
      <c r="A314" s="2" t="s">
        <v>62</v>
      </c>
      <c r="B314" s="2" t="s">
        <v>77</v>
      </c>
      <c r="C314" s="2">
        <v>6410.0</v>
      </c>
    </row>
    <row r="315" ht="17.25" customHeight="1">
      <c r="A315" s="2" t="s">
        <v>63</v>
      </c>
      <c r="B315" s="2" t="s">
        <v>77</v>
      </c>
      <c r="C315" s="2">
        <v>6780.0</v>
      </c>
    </row>
    <row r="316" ht="17.25" customHeight="1">
      <c r="A316" s="2" t="s">
        <v>64</v>
      </c>
      <c r="B316" s="2" t="s">
        <v>77</v>
      </c>
      <c r="C316" s="2">
        <v>7280.0</v>
      </c>
    </row>
    <row r="317" ht="17.25" customHeight="1">
      <c r="A317" s="2" t="s">
        <v>65</v>
      </c>
      <c r="B317" s="2" t="s">
        <v>77</v>
      </c>
      <c r="C317" s="2">
        <v>7600.0</v>
      </c>
    </row>
    <row r="318" ht="17.25" customHeight="1">
      <c r="A318" s="2" t="s">
        <v>66</v>
      </c>
      <c r="B318" s="2" t="s">
        <v>77</v>
      </c>
      <c r="C318" s="2">
        <v>8000.0</v>
      </c>
    </row>
    <row r="319" ht="17.25" customHeight="1">
      <c r="A319" s="2" t="s">
        <v>44</v>
      </c>
      <c r="B319" s="2" t="s">
        <v>77</v>
      </c>
      <c r="C319" s="2">
        <v>8570.0</v>
      </c>
    </row>
    <row r="320" ht="17.25" customHeight="1">
      <c r="A320" s="2" t="s">
        <v>46</v>
      </c>
      <c r="B320" s="2" t="s">
        <v>77</v>
      </c>
      <c r="C320" s="2">
        <v>8290.0</v>
      </c>
    </row>
    <row r="321" ht="17.25" customHeight="1">
      <c r="A321" s="2" t="s">
        <v>47</v>
      </c>
      <c r="B321" s="2" t="s">
        <v>77</v>
      </c>
      <c r="C321" s="2">
        <v>7610.0</v>
      </c>
    </row>
    <row r="322" ht="17.25" customHeight="1">
      <c r="A322" s="2" t="s">
        <v>48</v>
      </c>
      <c r="B322" s="2" t="s">
        <v>77</v>
      </c>
      <c r="C322" s="2">
        <v>7540.0</v>
      </c>
    </row>
    <row r="323" ht="17.25" customHeight="1">
      <c r="A323" s="2" t="s">
        <v>49</v>
      </c>
      <c r="B323" s="2" t="s">
        <v>77</v>
      </c>
      <c r="C323" s="2">
        <v>6990.0</v>
      </c>
    </row>
    <row r="324" ht="17.25" customHeight="1">
      <c r="A324" s="2" t="s">
        <v>50</v>
      </c>
      <c r="B324" s="2" t="s">
        <v>77</v>
      </c>
      <c r="C324" s="2">
        <v>6830.0</v>
      </c>
    </row>
    <row r="325" ht="17.25" customHeight="1">
      <c r="A325" s="2" t="s">
        <v>51</v>
      </c>
      <c r="B325" s="2" t="s">
        <v>77</v>
      </c>
      <c r="C325" s="2">
        <v>6570.0</v>
      </c>
    </row>
    <row r="326" ht="17.25" customHeight="1">
      <c r="A326" s="2" t="s">
        <v>52</v>
      </c>
      <c r="B326" s="2" t="s">
        <v>77</v>
      </c>
      <c r="C326" s="2">
        <v>7070.0</v>
      </c>
    </row>
    <row r="327" ht="17.25" customHeight="1">
      <c r="A327" s="2" t="s">
        <v>53</v>
      </c>
      <c r="B327" s="2" t="s">
        <v>77</v>
      </c>
      <c r="C327" s="2">
        <v>6700.0</v>
      </c>
    </row>
    <row r="328" ht="17.25" customHeight="1">
      <c r="A328" s="2" t="s">
        <v>54</v>
      </c>
      <c r="B328" s="2" t="s">
        <v>77</v>
      </c>
      <c r="C328" s="2">
        <v>6510.0</v>
      </c>
    </row>
    <row r="329" ht="17.25" customHeight="1">
      <c r="A329" s="2" t="s">
        <v>30</v>
      </c>
      <c r="B329" s="2" t="s">
        <v>77</v>
      </c>
      <c r="C329" s="2">
        <v>6610.0</v>
      </c>
    </row>
    <row r="330" ht="17.25" customHeight="1">
      <c r="A330" s="2" t="s">
        <v>32</v>
      </c>
      <c r="B330" s="2" t="s">
        <v>77</v>
      </c>
      <c r="C330" s="2">
        <v>6870.0</v>
      </c>
    </row>
    <row r="331" ht="17.25" customHeight="1">
      <c r="A331" s="2" t="s">
        <v>33</v>
      </c>
      <c r="B331" s="2" t="s">
        <v>77</v>
      </c>
      <c r="C331" s="2">
        <v>7170.0</v>
      </c>
    </row>
    <row r="332" ht="17.25" customHeight="1">
      <c r="A332" s="2" t="s">
        <v>34</v>
      </c>
      <c r="B332" s="2" t="s">
        <v>77</v>
      </c>
      <c r="C332" s="2">
        <v>7430.0</v>
      </c>
    </row>
    <row r="333" ht="17.25" customHeight="1">
      <c r="A333" s="2" t="s">
        <v>35</v>
      </c>
      <c r="B333" s="2" t="s">
        <v>77</v>
      </c>
      <c r="C333" s="2">
        <v>7120.0</v>
      </c>
    </row>
    <row r="334" ht="17.25" customHeight="1">
      <c r="A334" s="2" t="s">
        <v>36</v>
      </c>
      <c r="B334" s="2" t="s">
        <v>77</v>
      </c>
      <c r="C334" s="2">
        <v>7000.0</v>
      </c>
    </row>
    <row r="335" ht="17.25" customHeight="1">
      <c r="A335" s="2" t="s">
        <v>37</v>
      </c>
      <c r="B335" s="2" t="s">
        <v>77</v>
      </c>
      <c r="C335" s="2">
        <v>7230.0</v>
      </c>
    </row>
    <row r="336" ht="17.25" customHeight="1">
      <c r="A336" s="2" t="s">
        <v>38</v>
      </c>
      <c r="B336" s="2" t="s">
        <v>77</v>
      </c>
      <c r="C336" s="2">
        <v>7530.0</v>
      </c>
    </row>
    <row r="337" ht="17.25" customHeight="1">
      <c r="A337" s="2" t="s">
        <v>39</v>
      </c>
      <c r="B337" s="2" t="s">
        <v>77</v>
      </c>
      <c r="C337" s="2">
        <v>8130.0</v>
      </c>
    </row>
    <row r="338" ht="17.25" customHeight="1">
      <c r="A338" s="2" t="s">
        <v>40</v>
      </c>
      <c r="B338" s="2" t="s">
        <v>77</v>
      </c>
      <c r="C338" s="2">
        <v>8430.0</v>
      </c>
    </row>
    <row r="339" ht="17.25" customHeight="1">
      <c r="A339" s="2" t="s">
        <v>41</v>
      </c>
      <c r="B339" s="2" t="s">
        <v>77</v>
      </c>
      <c r="C339" s="2">
        <v>8200.0</v>
      </c>
    </row>
    <row r="340" ht="17.25" customHeight="1">
      <c r="A340" s="2" t="s">
        <v>42</v>
      </c>
      <c r="B340" s="2" t="s">
        <v>77</v>
      </c>
      <c r="C340" s="2">
        <v>8000.0</v>
      </c>
    </row>
    <row r="341" ht="17.25" customHeight="1">
      <c r="A341" s="2" t="s">
        <v>43</v>
      </c>
      <c r="B341" s="2" t="s">
        <v>77</v>
      </c>
      <c r="C341" s="2">
        <v>8150.0</v>
      </c>
    </row>
    <row r="342" ht="17.25" customHeight="1">
      <c r="A342" s="2" t="s">
        <v>18</v>
      </c>
      <c r="B342" s="2" t="s">
        <v>77</v>
      </c>
      <c r="C342" s="2">
        <v>8130.0</v>
      </c>
    </row>
    <row r="343" ht="17.25" customHeight="1">
      <c r="A343" s="2" t="s">
        <v>22</v>
      </c>
      <c r="B343" s="2" t="s">
        <v>77</v>
      </c>
      <c r="C343" s="2">
        <v>8050.0</v>
      </c>
    </row>
    <row r="344" ht="17.25" customHeight="1">
      <c r="A344" s="2" t="s">
        <v>23</v>
      </c>
      <c r="B344" s="2" t="s">
        <v>77</v>
      </c>
      <c r="C344" s="2">
        <v>7940.0</v>
      </c>
    </row>
    <row r="345" ht="17.25" customHeight="1">
      <c r="A345" s="2" t="s">
        <v>24</v>
      </c>
      <c r="B345" s="2" t="s">
        <v>77</v>
      </c>
      <c r="C345" s="2">
        <v>7950.0</v>
      </c>
    </row>
    <row r="346" ht="17.25" customHeight="1">
      <c r="A346" s="2" t="s">
        <v>25</v>
      </c>
      <c r="B346" s="2" t="s">
        <v>77</v>
      </c>
      <c r="C346" s="2">
        <v>8050.0</v>
      </c>
    </row>
    <row r="347" ht="17.25" customHeight="1">
      <c r="A347" s="2" t="s">
        <v>26</v>
      </c>
      <c r="B347" s="2" t="s">
        <v>77</v>
      </c>
      <c r="C347" s="2">
        <v>7970.0</v>
      </c>
    </row>
    <row r="348" ht="17.25" customHeight="1">
      <c r="A348" s="2" t="s">
        <v>27</v>
      </c>
      <c r="B348" s="2" t="s">
        <v>77</v>
      </c>
      <c r="C348" s="2">
        <v>7610.0</v>
      </c>
    </row>
    <row r="349" ht="17.25" customHeight="1">
      <c r="A349" s="2" t="s">
        <v>28</v>
      </c>
      <c r="B349" s="2" t="s">
        <v>77</v>
      </c>
      <c r="C349" s="2">
        <v>7970.0</v>
      </c>
    </row>
    <row r="350" ht="17.25" customHeight="1">
      <c r="A350" s="2" t="s">
        <v>29</v>
      </c>
      <c r="B350" s="2" t="s">
        <v>77</v>
      </c>
      <c r="C350" s="2">
        <v>7990.0</v>
      </c>
    </row>
    <row r="351" ht="17.25" customHeight="1">
      <c r="A351" s="2" t="s">
        <v>23</v>
      </c>
      <c r="B351" s="2" t="s">
        <v>78</v>
      </c>
      <c r="C351" s="2">
        <v>5200.0</v>
      </c>
    </row>
    <row r="352" ht="17.25" customHeight="1">
      <c r="A352" s="2" t="s">
        <v>24</v>
      </c>
      <c r="B352" s="2" t="s">
        <v>78</v>
      </c>
      <c r="C352" s="2">
        <v>5190.0</v>
      </c>
    </row>
    <row r="353" ht="17.25" customHeight="1">
      <c r="A353" s="2" t="s">
        <v>25</v>
      </c>
      <c r="B353" s="2" t="s">
        <v>78</v>
      </c>
      <c r="C353" s="2">
        <v>5060.0</v>
      </c>
    </row>
    <row r="354" ht="17.25" customHeight="1">
      <c r="A354" s="2" t="s">
        <v>26</v>
      </c>
      <c r="B354" s="2" t="s">
        <v>78</v>
      </c>
      <c r="C354" s="2">
        <v>5220.0</v>
      </c>
    </row>
    <row r="355" ht="17.25" customHeight="1">
      <c r="A355" s="2" t="s">
        <v>27</v>
      </c>
      <c r="B355" s="2" t="s">
        <v>78</v>
      </c>
      <c r="C355" s="2">
        <v>5330.0</v>
      </c>
    </row>
    <row r="356" ht="17.25" customHeight="1">
      <c r="A356" s="2" t="s">
        <v>28</v>
      </c>
      <c r="B356" s="2" t="s">
        <v>78</v>
      </c>
      <c r="C356" s="2">
        <v>5500.0</v>
      </c>
    </row>
    <row r="357" ht="17.25" customHeight="1">
      <c r="A357" s="2" t="s">
        <v>29</v>
      </c>
      <c r="B357" s="2" t="s">
        <v>78</v>
      </c>
      <c r="C357" s="2">
        <v>5380.0</v>
      </c>
    </row>
    <row r="358" ht="17.25" customHeight="1">
      <c r="A358" s="2" t="s">
        <v>57</v>
      </c>
      <c r="B358" s="2" t="s">
        <v>79</v>
      </c>
      <c r="C358" s="2">
        <v>1075.0</v>
      </c>
    </row>
    <row r="359" ht="17.25" customHeight="1">
      <c r="A359" s="2" t="s">
        <v>59</v>
      </c>
      <c r="B359" s="2" t="s">
        <v>79</v>
      </c>
      <c r="C359" s="2">
        <v>970.0</v>
      </c>
    </row>
    <row r="360" ht="17.25" customHeight="1">
      <c r="A360" s="2" t="s">
        <v>60</v>
      </c>
      <c r="B360" s="2" t="s">
        <v>79</v>
      </c>
      <c r="C360" s="2">
        <v>923.0</v>
      </c>
    </row>
    <row r="361" ht="17.25" customHeight="1">
      <c r="A361" s="2" t="s">
        <v>61</v>
      </c>
      <c r="B361" s="2" t="s">
        <v>79</v>
      </c>
      <c r="C361" s="2">
        <v>932.0</v>
      </c>
    </row>
    <row r="362" ht="17.25" customHeight="1">
      <c r="A362" s="2" t="s">
        <v>62</v>
      </c>
      <c r="B362" s="2" t="s">
        <v>79</v>
      </c>
      <c r="C362" s="2">
        <v>904.0</v>
      </c>
    </row>
    <row r="363" ht="17.25" customHeight="1">
      <c r="A363" s="2" t="s">
        <v>63</v>
      </c>
      <c r="B363" s="2" t="s">
        <v>79</v>
      </c>
      <c r="C363" s="2">
        <v>920.0</v>
      </c>
    </row>
    <row r="364" ht="17.25" customHeight="1">
      <c r="A364" s="2" t="s">
        <v>64</v>
      </c>
      <c r="B364" s="2" t="s">
        <v>79</v>
      </c>
      <c r="C364" s="2">
        <v>870.0</v>
      </c>
    </row>
    <row r="365" ht="17.25" customHeight="1">
      <c r="A365" s="2" t="s">
        <v>65</v>
      </c>
      <c r="B365" s="2" t="s">
        <v>79</v>
      </c>
      <c r="C365" s="2">
        <v>881.0</v>
      </c>
    </row>
    <row r="366" ht="17.25" customHeight="1">
      <c r="A366" s="2" t="s">
        <v>66</v>
      </c>
      <c r="B366" s="2" t="s">
        <v>79</v>
      </c>
      <c r="C366" s="2">
        <v>914.0</v>
      </c>
    </row>
    <row r="367" ht="17.25" customHeight="1">
      <c r="A367" s="2" t="s">
        <v>44</v>
      </c>
      <c r="B367" s="2" t="s">
        <v>79</v>
      </c>
      <c r="C367" s="2">
        <v>915.0</v>
      </c>
    </row>
    <row r="368" ht="17.25" customHeight="1">
      <c r="A368" s="2" t="s">
        <v>46</v>
      </c>
      <c r="B368" s="2" t="s">
        <v>79</v>
      </c>
      <c r="C368" s="2">
        <v>917.0</v>
      </c>
    </row>
    <row r="369" ht="17.25" customHeight="1">
      <c r="A369" s="2" t="s">
        <v>47</v>
      </c>
      <c r="B369" s="2" t="s">
        <v>79</v>
      </c>
      <c r="C369" s="2">
        <v>957.0</v>
      </c>
    </row>
    <row r="370" ht="17.25" customHeight="1">
      <c r="A370" s="2" t="s">
        <v>48</v>
      </c>
      <c r="B370" s="2" t="s">
        <v>79</v>
      </c>
      <c r="C370" s="2">
        <v>922.0</v>
      </c>
    </row>
    <row r="371" ht="17.25" customHeight="1">
      <c r="A371" s="2" t="s">
        <v>49</v>
      </c>
      <c r="B371" s="2" t="s">
        <v>79</v>
      </c>
      <c r="C371" s="2">
        <v>846.0</v>
      </c>
    </row>
    <row r="372" ht="17.25" customHeight="1">
      <c r="A372" s="2" t="s">
        <v>50</v>
      </c>
      <c r="B372" s="2" t="s">
        <v>79</v>
      </c>
      <c r="C372" s="2">
        <v>761.0</v>
      </c>
    </row>
    <row r="373" ht="17.25" customHeight="1">
      <c r="A373" s="2" t="s">
        <v>51</v>
      </c>
      <c r="B373" s="2" t="s">
        <v>79</v>
      </c>
      <c r="C373" s="2">
        <v>790.0</v>
      </c>
    </row>
    <row r="374" ht="17.25" customHeight="1">
      <c r="A374" s="2" t="s">
        <v>52</v>
      </c>
      <c r="B374" s="2" t="s">
        <v>79</v>
      </c>
      <c r="C374" s="2">
        <v>780.0</v>
      </c>
    </row>
    <row r="375" ht="17.25" customHeight="1">
      <c r="A375" s="2" t="s">
        <v>53</v>
      </c>
      <c r="B375" s="2" t="s">
        <v>79</v>
      </c>
      <c r="C375" s="2">
        <v>753.0</v>
      </c>
    </row>
    <row r="376" ht="17.25" customHeight="1">
      <c r="A376" s="2" t="s">
        <v>54</v>
      </c>
      <c r="B376" s="2" t="s">
        <v>79</v>
      </c>
      <c r="C376" s="2">
        <v>758.0</v>
      </c>
    </row>
    <row r="377" ht="17.25" customHeight="1">
      <c r="A377" s="2" t="s">
        <v>30</v>
      </c>
      <c r="B377" s="2" t="s">
        <v>79</v>
      </c>
      <c r="C377" s="2">
        <v>755.0</v>
      </c>
    </row>
    <row r="378" ht="17.25" customHeight="1">
      <c r="A378" s="2" t="s">
        <v>32</v>
      </c>
      <c r="B378" s="2" t="s">
        <v>79</v>
      </c>
      <c r="C378" s="2">
        <v>778.0</v>
      </c>
    </row>
    <row r="379" ht="17.25" customHeight="1">
      <c r="A379" s="2" t="s">
        <v>33</v>
      </c>
      <c r="B379" s="2" t="s">
        <v>79</v>
      </c>
      <c r="C379" s="2">
        <v>799.0</v>
      </c>
    </row>
    <row r="380" ht="17.25" customHeight="1">
      <c r="A380" s="2" t="s">
        <v>34</v>
      </c>
      <c r="B380" s="2" t="s">
        <v>79</v>
      </c>
      <c r="C380" s="2">
        <v>1070.0</v>
      </c>
    </row>
    <row r="381" ht="17.25" customHeight="1">
      <c r="A381" s="2" t="s">
        <v>35</v>
      </c>
      <c r="B381" s="2" t="s">
        <v>79</v>
      </c>
      <c r="C381" s="2">
        <v>1175.0</v>
      </c>
    </row>
    <row r="382" ht="17.25" customHeight="1">
      <c r="A382" s="2" t="s">
        <v>36</v>
      </c>
      <c r="B382" s="2" t="s">
        <v>79</v>
      </c>
      <c r="C382" s="2">
        <v>1680.0</v>
      </c>
    </row>
    <row r="383" ht="17.25" customHeight="1">
      <c r="A383" s="2" t="s">
        <v>37</v>
      </c>
      <c r="B383" s="2" t="s">
        <v>79</v>
      </c>
      <c r="C383" s="2">
        <v>1395.0</v>
      </c>
    </row>
    <row r="384" ht="17.25" customHeight="1">
      <c r="A384" s="2" t="s">
        <v>38</v>
      </c>
      <c r="B384" s="2" t="s">
        <v>79</v>
      </c>
      <c r="C384" s="2">
        <v>1515.0</v>
      </c>
    </row>
    <row r="385" ht="17.25" customHeight="1">
      <c r="A385" s="2" t="s">
        <v>39</v>
      </c>
      <c r="B385" s="2" t="s">
        <v>79</v>
      </c>
      <c r="C385" s="2">
        <v>2050.0</v>
      </c>
    </row>
    <row r="386" ht="17.25" customHeight="1">
      <c r="A386" s="2" t="s">
        <v>40</v>
      </c>
      <c r="B386" s="2" t="s">
        <v>79</v>
      </c>
      <c r="C386" s="2">
        <v>2200.0</v>
      </c>
    </row>
    <row r="387" ht="17.25" customHeight="1">
      <c r="A387" s="2" t="s">
        <v>41</v>
      </c>
      <c r="B387" s="2" t="s">
        <v>79</v>
      </c>
      <c r="C387" s="2">
        <v>1930.0</v>
      </c>
    </row>
    <row r="388" ht="17.25" customHeight="1">
      <c r="A388" s="2" t="s">
        <v>42</v>
      </c>
      <c r="B388" s="2" t="s">
        <v>79</v>
      </c>
      <c r="C388" s="2">
        <v>1495.0</v>
      </c>
    </row>
    <row r="389" ht="17.25" customHeight="1">
      <c r="A389" s="2" t="s">
        <v>43</v>
      </c>
      <c r="B389" s="2" t="s">
        <v>79</v>
      </c>
      <c r="C389" s="2">
        <v>1565.0</v>
      </c>
    </row>
    <row r="390" ht="17.25" customHeight="1">
      <c r="A390" s="2" t="s">
        <v>18</v>
      </c>
      <c r="B390" s="2" t="s">
        <v>79</v>
      </c>
      <c r="C390" s="2">
        <v>1500.0</v>
      </c>
    </row>
    <row r="391" ht="17.25" customHeight="1">
      <c r="A391" s="2" t="s">
        <v>22</v>
      </c>
      <c r="B391" s="2" t="s">
        <v>79</v>
      </c>
      <c r="C391" s="2">
        <v>1505.0</v>
      </c>
    </row>
    <row r="392" ht="17.25" customHeight="1">
      <c r="A392" s="2" t="s">
        <v>23</v>
      </c>
      <c r="B392" s="2" t="s">
        <v>79</v>
      </c>
      <c r="C392" s="2">
        <v>1365.0</v>
      </c>
    </row>
    <row r="393" ht="17.25" customHeight="1">
      <c r="A393" s="2" t="s">
        <v>24</v>
      </c>
      <c r="B393" s="2" t="s">
        <v>79</v>
      </c>
      <c r="C393" s="2">
        <v>1410.0</v>
      </c>
    </row>
    <row r="394" ht="17.25" customHeight="1">
      <c r="A394" s="2" t="s">
        <v>25</v>
      </c>
      <c r="B394" s="2" t="s">
        <v>79</v>
      </c>
      <c r="C394" s="2">
        <v>1240.0</v>
      </c>
    </row>
    <row r="395" ht="17.25" customHeight="1">
      <c r="A395" s="2" t="s">
        <v>26</v>
      </c>
      <c r="B395" s="2" t="s">
        <v>79</v>
      </c>
      <c r="C395" s="2">
        <v>1575.0</v>
      </c>
    </row>
    <row r="396" ht="17.25" customHeight="1">
      <c r="A396" s="2" t="s">
        <v>27</v>
      </c>
      <c r="B396" s="2" t="s">
        <v>79</v>
      </c>
      <c r="C396" s="2">
        <v>1645.0</v>
      </c>
    </row>
    <row r="397" ht="17.25" customHeight="1">
      <c r="A397" s="2" t="s">
        <v>28</v>
      </c>
      <c r="B397" s="2" t="s">
        <v>79</v>
      </c>
      <c r="C397" s="2">
        <v>1510.0</v>
      </c>
    </row>
    <row r="398" ht="17.25" customHeight="1">
      <c r="A398" s="2" t="s">
        <v>29</v>
      </c>
      <c r="B398" s="2" t="s">
        <v>79</v>
      </c>
      <c r="C398" s="2">
        <v>1345.0</v>
      </c>
    </row>
    <row r="399" ht="17.25" customHeight="1">
      <c r="A399" s="2" t="s">
        <v>57</v>
      </c>
      <c r="B399" s="2" t="s">
        <v>80</v>
      </c>
      <c r="C399" s="2">
        <v>4795.0</v>
      </c>
    </row>
    <row r="400" ht="17.25" customHeight="1">
      <c r="A400" s="2" t="s">
        <v>59</v>
      </c>
      <c r="B400" s="2" t="s">
        <v>80</v>
      </c>
      <c r="C400" s="2">
        <v>4800.0</v>
      </c>
    </row>
    <row r="401" ht="17.25" customHeight="1">
      <c r="A401" s="2" t="s">
        <v>60</v>
      </c>
      <c r="B401" s="2" t="s">
        <v>80</v>
      </c>
      <c r="C401" s="2">
        <v>4860.0</v>
      </c>
    </row>
    <row r="402" ht="17.25" customHeight="1">
      <c r="A402" s="2" t="s">
        <v>61</v>
      </c>
      <c r="B402" s="2" t="s">
        <v>80</v>
      </c>
      <c r="C402" s="2">
        <v>5300.0</v>
      </c>
    </row>
    <row r="403" ht="17.25" customHeight="1">
      <c r="A403" s="2" t="s">
        <v>62</v>
      </c>
      <c r="B403" s="2" t="s">
        <v>80</v>
      </c>
      <c r="C403" s="2">
        <v>5480.0</v>
      </c>
    </row>
    <row r="404" ht="17.25" customHeight="1">
      <c r="A404" s="2" t="s">
        <v>63</v>
      </c>
      <c r="B404" s="2" t="s">
        <v>80</v>
      </c>
      <c r="C404" s="2">
        <v>6100.0</v>
      </c>
    </row>
    <row r="405" ht="17.25" customHeight="1">
      <c r="A405" s="2" t="s">
        <v>64</v>
      </c>
      <c r="B405" s="2" t="s">
        <v>80</v>
      </c>
      <c r="C405" s="2">
        <v>6100.0</v>
      </c>
    </row>
    <row r="406" ht="17.25" customHeight="1">
      <c r="A406" s="2" t="s">
        <v>65</v>
      </c>
      <c r="B406" s="2" t="s">
        <v>80</v>
      </c>
      <c r="C406" s="2">
        <v>6170.0</v>
      </c>
    </row>
    <row r="407" ht="17.25" customHeight="1">
      <c r="A407" s="2" t="s">
        <v>66</v>
      </c>
      <c r="B407" s="2" t="s">
        <v>80</v>
      </c>
      <c r="C407" s="2">
        <v>6640.0</v>
      </c>
    </row>
    <row r="408" ht="17.25" customHeight="1">
      <c r="A408" s="2" t="s">
        <v>44</v>
      </c>
      <c r="B408" s="2" t="s">
        <v>80</v>
      </c>
      <c r="C408" s="2">
        <v>7030.0</v>
      </c>
    </row>
    <row r="409" ht="17.25" customHeight="1">
      <c r="A409" s="2" t="s">
        <v>46</v>
      </c>
      <c r="B409" s="2" t="s">
        <v>80</v>
      </c>
      <c r="C409" s="2">
        <v>7110.0</v>
      </c>
    </row>
    <row r="410" ht="17.25" customHeight="1">
      <c r="A410" s="2" t="s">
        <v>47</v>
      </c>
      <c r="B410" s="2" t="s">
        <v>80</v>
      </c>
      <c r="C410" s="2">
        <v>6800.0</v>
      </c>
    </row>
    <row r="411" ht="17.25" customHeight="1">
      <c r="A411" s="2" t="s">
        <v>48</v>
      </c>
      <c r="B411" s="2" t="s">
        <v>80</v>
      </c>
      <c r="C411" s="2">
        <v>6140.0</v>
      </c>
    </row>
    <row r="412" ht="17.25" customHeight="1">
      <c r="A412" s="2" t="s">
        <v>49</v>
      </c>
      <c r="B412" s="2" t="s">
        <v>80</v>
      </c>
      <c r="C412" s="2">
        <v>5500.0</v>
      </c>
    </row>
    <row r="413" ht="17.25" customHeight="1">
      <c r="A413" s="2" t="s">
        <v>50</v>
      </c>
      <c r="B413" s="2" t="s">
        <v>80</v>
      </c>
      <c r="C413" s="2">
        <v>5140.0</v>
      </c>
    </row>
    <row r="414" ht="17.25" customHeight="1">
      <c r="A414" s="2" t="s">
        <v>51</v>
      </c>
      <c r="B414" s="2" t="s">
        <v>80</v>
      </c>
      <c r="C414" s="2">
        <v>5300.0</v>
      </c>
    </row>
    <row r="415" ht="17.25" customHeight="1">
      <c r="A415" s="2" t="s">
        <v>52</v>
      </c>
      <c r="B415" s="2" t="s">
        <v>80</v>
      </c>
      <c r="C415" s="2">
        <v>5880.0</v>
      </c>
    </row>
    <row r="416" ht="17.25" customHeight="1">
      <c r="A416" s="2" t="s">
        <v>53</v>
      </c>
      <c r="B416" s="2" t="s">
        <v>80</v>
      </c>
      <c r="C416" s="2">
        <v>5690.0</v>
      </c>
    </row>
    <row r="417" ht="17.25" customHeight="1">
      <c r="A417" s="2" t="s">
        <v>54</v>
      </c>
      <c r="B417" s="2" t="s">
        <v>80</v>
      </c>
      <c r="C417" s="2">
        <v>5320.0</v>
      </c>
    </row>
    <row r="418" ht="17.25" customHeight="1">
      <c r="A418" s="2" t="s">
        <v>30</v>
      </c>
      <c r="B418" s="2" t="s">
        <v>80</v>
      </c>
      <c r="C418" s="2">
        <v>5220.0</v>
      </c>
    </row>
    <row r="419" ht="17.25" customHeight="1">
      <c r="A419" s="2" t="s">
        <v>32</v>
      </c>
      <c r="B419" s="2" t="s">
        <v>80</v>
      </c>
      <c r="C419" s="2">
        <v>5290.0</v>
      </c>
    </row>
    <row r="420" ht="17.25" customHeight="1">
      <c r="A420" s="2" t="s">
        <v>33</v>
      </c>
      <c r="B420" s="2" t="s">
        <v>80</v>
      </c>
      <c r="C420" s="2">
        <v>5800.0</v>
      </c>
    </row>
    <row r="421" ht="17.25" customHeight="1">
      <c r="A421" s="2" t="s">
        <v>34</v>
      </c>
      <c r="B421" s="2" t="s">
        <v>80</v>
      </c>
      <c r="C421" s="2">
        <v>5930.0</v>
      </c>
    </row>
    <row r="422" ht="17.25" customHeight="1">
      <c r="A422" s="2" t="s">
        <v>35</v>
      </c>
      <c r="B422" s="2" t="s">
        <v>80</v>
      </c>
      <c r="C422" s="2">
        <v>5410.0</v>
      </c>
    </row>
    <row r="423" ht="17.25" customHeight="1">
      <c r="A423" s="2" t="s">
        <v>36</v>
      </c>
      <c r="B423" s="2" t="s">
        <v>80</v>
      </c>
      <c r="C423" s="2">
        <v>5170.0</v>
      </c>
    </row>
    <row r="424" ht="17.25" customHeight="1">
      <c r="A424" s="2" t="s">
        <v>37</v>
      </c>
      <c r="B424" s="2" t="s">
        <v>80</v>
      </c>
      <c r="C424" s="2">
        <v>5220.0</v>
      </c>
    </row>
    <row r="425" ht="17.25" customHeight="1">
      <c r="A425" s="2" t="s">
        <v>38</v>
      </c>
      <c r="B425" s="2" t="s">
        <v>80</v>
      </c>
      <c r="C425" s="2">
        <v>5760.0</v>
      </c>
    </row>
    <row r="426" ht="17.25" customHeight="1">
      <c r="A426" s="2" t="s">
        <v>39</v>
      </c>
      <c r="B426" s="2" t="s">
        <v>80</v>
      </c>
      <c r="C426" s="2">
        <v>6230.0</v>
      </c>
    </row>
    <row r="427" ht="17.25" customHeight="1">
      <c r="A427" s="2" t="s">
        <v>40</v>
      </c>
      <c r="B427" s="2" t="s">
        <v>80</v>
      </c>
      <c r="C427" s="2">
        <v>6650.0</v>
      </c>
    </row>
    <row r="428" ht="17.25" customHeight="1">
      <c r="A428" s="2" t="s">
        <v>41</v>
      </c>
      <c r="B428" s="2" t="s">
        <v>80</v>
      </c>
      <c r="C428" s="2">
        <v>6210.0</v>
      </c>
    </row>
    <row r="429" ht="17.25" customHeight="1">
      <c r="A429" s="2" t="s">
        <v>42</v>
      </c>
      <c r="B429" s="2" t="s">
        <v>80</v>
      </c>
      <c r="C429" s="2">
        <v>5940.0</v>
      </c>
    </row>
    <row r="430" ht="17.25" customHeight="1">
      <c r="A430" s="2" t="s">
        <v>43</v>
      </c>
      <c r="B430" s="2" t="s">
        <v>80</v>
      </c>
      <c r="C430" s="2">
        <v>5850.0</v>
      </c>
    </row>
    <row r="431" ht="17.25" customHeight="1">
      <c r="A431" s="2" t="s">
        <v>18</v>
      </c>
      <c r="B431" s="2" t="s">
        <v>80</v>
      </c>
      <c r="C431" s="2">
        <v>6060.0</v>
      </c>
    </row>
    <row r="432" ht="17.25" customHeight="1">
      <c r="A432" s="2" t="s">
        <v>22</v>
      </c>
      <c r="B432" s="2" t="s">
        <v>80</v>
      </c>
      <c r="C432" s="2">
        <v>6100.0</v>
      </c>
    </row>
    <row r="433" ht="17.25" customHeight="1">
      <c r="A433" s="2" t="s">
        <v>23</v>
      </c>
      <c r="B433" s="2" t="s">
        <v>80</v>
      </c>
      <c r="C433" s="2">
        <v>5990.0</v>
      </c>
    </row>
    <row r="434" ht="17.25" customHeight="1">
      <c r="A434" s="2" t="s">
        <v>24</v>
      </c>
      <c r="B434" s="2" t="s">
        <v>80</v>
      </c>
      <c r="C434" s="2">
        <v>5960.0</v>
      </c>
    </row>
    <row r="435" ht="17.25" customHeight="1">
      <c r="A435" s="2" t="s">
        <v>25</v>
      </c>
      <c r="B435" s="2" t="s">
        <v>80</v>
      </c>
      <c r="C435" s="2">
        <v>5800.0</v>
      </c>
    </row>
    <row r="436" ht="17.25" customHeight="1">
      <c r="A436" s="2" t="s">
        <v>26</v>
      </c>
      <c r="B436" s="2" t="s">
        <v>80</v>
      </c>
      <c r="C436" s="2">
        <v>6010.0</v>
      </c>
    </row>
    <row r="437" ht="17.25" customHeight="1">
      <c r="A437" s="2" t="s">
        <v>27</v>
      </c>
      <c r="B437" s="2" t="s">
        <v>80</v>
      </c>
      <c r="C437" s="2">
        <v>6230.0</v>
      </c>
    </row>
    <row r="438" ht="17.25" customHeight="1">
      <c r="A438" s="2" t="s">
        <v>28</v>
      </c>
      <c r="B438" s="2" t="s">
        <v>80</v>
      </c>
      <c r="C438" s="2">
        <v>6780.0</v>
      </c>
    </row>
    <row r="439" ht="17.25" customHeight="1">
      <c r="A439" s="2" t="s">
        <v>29</v>
      </c>
      <c r="B439" s="2" t="s">
        <v>80</v>
      </c>
      <c r="C439" s="2">
        <v>6760.0</v>
      </c>
    </row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7.25" customHeight="1">
      <c r="B1" s="2" t="s">
        <v>86</v>
      </c>
      <c r="C1" s="2" t="s">
        <v>87</v>
      </c>
      <c r="E1" s="2" t="s">
        <v>88</v>
      </c>
      <c r="I1" s="2" t="s">
        <v>89</v>
      </c>
    </row>
    <row r="2" ht="17.25" customHeight="1">
      <c r="A2" s="11" t="s">
        <v>57</v>
      </c>
      <c r="B2" s="12">
        <v>2204.85</v>
      </c>
      <c r="C2" s="13">
        <v>1000.0</v>
      </c>
      <c r="E2" s="8">
        <f t="shared" ref="E2:E42" si="1">C2/B2</f>
        <v>0.4535455927</v>
      </c>
      <c r="G2" s="8">
        <v>0.0</v>
      </c>
      <c r="H2" s="8">
        <v>0.0</v>
      </c>
      <c r="I2" s="8">
        <f t="shared" ref="I2:I42" si="3">H2-G2</f>
        <v>0</v>
      </c>
    </row>
    <row r="3" ht="17.25" customHeight="1">
      <c r="A3" s="11" t="s">
        <v>59</v>
      </c>
      <c r="B3" s="12">
        <v>2195.44</v>
      </c>
      <c r="C3" s="13">
        <v>988.4889421634186</v>
      </c>
      <c r="E3" s="8">
        <f t="shared" si="1"/>
        <v>0.4502463935</v>
      </c>
      <c r="G3" s="8">
        <f t="shared" ref="G3:H3" si="2">(B3-B2)/B2</f>
        <v>-0.004267864027</v>
      </c>
      <c r="H3" s="8">
        <f t="shared" si="2"/>
        <v>-0.01151105784</v>
      </c>
      <c r="I3" s="8">
        <f t="shared" si="3"/>
        <v>-0.00724319381</v>
      </c>
    </row>
    <row r="4" ht="17.25" customHeight="1">
      <c r="A4" s="11" t="s">
        <v>60</v>
      </c>
      <c r="B4" s="12">
        <v>2140.67</v>
      </c>
      <c r="C4" s="13">
        <v>991.2000044945617</v>
      </c>
      <c r="E4" s="8">
        <f t="shared" si="1"/>
        <v>0.463032604</v>
      </c>
      <c r="G4" s="8">
        <f t="shared" ref="G4:H4" si="4">(B4-B3)/B3</f>
        <v>-0.02494716321</v>
      </c>
      <c r="H4" s="8">
        <f t="shared" si="4"/>
        <v>0.002742632938</v>
      </c>
      <c r="I4" s="8">
        <f t="shared" si="3"/>
        <v>0.02768979615</v>
      </c>
    </row>
    <row r="5" ht="17.25" customHeight="1">
      <c r="A5" s="11" t="s">
        <v>61</v>
      </c>
      <c r="B5" s="12">
        <v>2203.59</v>
      </c>
      <c r="C5" s="13">
        <v>1017.6741523882392</v>
      </c>
      <c r="E5" s="8">
        <f t="shared" si="1"/>
        <v>0.4618255449</v>
      </c>
      <c r="G5" s="8">
        <f t="shared" ref="G5:H5" si="5">(B5-B4)/B4</f>
        <v>0.02939266678</v>
      </c>
      <c r="H5" s="8">
        <f t="shared" si="5"/>
        <v>0.02670918863</v>
      </c>
      <c r="I5" s="8">
        <f t="shared" si="3"/>
        <v>-0.002683478148</v>
      </c>
    </row>
    <row r="6" ht="17.25" customHeight="1">
      <c r="A6" s="11" t="s">
        <v>62</v>
      </c>
      <c r="B6" s="12">
        <v>2041.74</v>
      </c>
      <c r="C6" s="13">
        <v>1030.5059655196885</v>
      </c>
      <c r="E6" s="8">
        <f t="shared" si="1"/>
        <v>0.5047194871</v>
      </c>
      <c r="G6" s="8">
        <f t="shared" ref="G6:H6" si="6">(B6-B5)/B5</f>
        <v>-0.0734483275</v>
      </c>
      <c r="H6" s="8">
        <f t="shared" si="6"/>
        <v>0.01260896044</v>
      </c>
      <c r="I6" s="8">
        <f t="shared" si="3"/>
        <v>0.08605728795</v>
      </c>
    </row>
    <row r="7" ht="17.25" customHeight="1">
      <c r="A7" s="11" t="s">
        <v>63</v>
      </c>
      <c r="B7" s="12">
        <v>2130.62</v>
      </c>
      <c r="C7" s="13">
        <v>1069.712485729857</v>
      </c>
      <c r="E7" s="8">
        <f t="shared" si="1"/>
        <v>0.5020662933</v>
      </c>
      <c r="G7" s="8">
        <f t="shared" ref="G7:H7" si="7">(B7-B6)/B6</f>
        <v>0.04353149764</v>
      </c>
      <c r="H7" s="8">
        <f t="shared" si="7"/>
        <v>0.0380458935</v>
      </c>
      <c r="I7" s="8">
        <f t="shared" si="3"/>
        <v>-0.005485604149</v>
      </c>
    </row>
    <row r="8" ht="17.25" customHeight="1">
      <c r="A8" s="11" t="s">
        <v>64</v>
      </c>
      <c r="B8" s="12">
        <v>2024.55</v>
      </c>
      <c r="C8" s="13">
        <v>1070.6675841004558</v>
      </c>
      <c r="E8" s="8">
        <f t="shared" si="1"/>
        <v>0.5288422534</v>
      </c>
      <c r="G8" s="8">
        <f t="shared" ref="G8:H8" si="8">(B8-B7)/B7</f>
        <v>-0.04978363106</v>
      </c>
      <c r="H8" s="8">
        <f t="shared" si="8"/>
        <v>0.0008928552142</v>
      </c>
      <c r="I8" s="8">
        <f t="shared" si="3"/>
        <v>0.05067648627</v>
      </c>
    </row>
    <row r="9" ht="17.25" customHeight="1">
      <c r="A9" s="11" t="s">
        <v>65</v>
      </c>
      <c r="B9" s="12">
        <v>1967.79</v>
      </c>
      <c r="C9" s="13">
        <v>1091.169964222621</v>
      </c>
      <c r="E9" s="8">
        <f t="shared" si="1"/>
        <v>0.5545154535</v>
      </c>
      <c r="G9" s="8">
        <f t="shared" ref="G9:H9" si="9">(B9-B8)/B8</f>
        <v>-0.02803585982</v>
      </c>
      <c r="H9" s="8">
        <f t="shared" si="9"/>
        <v>0.01914915556</v>
      </c>
      <c r="I9" s="8">
        <f t="shared" si="3"/>
        <v>0.04718501538</v>
      </c>
    </row>
    <row r="10" ht="17.25" customHeight="1">
      <c r="A10" s="11" t="s">
        <v>66</v>
      </c>
      <c r="B10" s="12">
        <v>2063.05</v>
      </c>
      <c r="C10" s="13">
        <v>1130.608910108979</v>
      </c>
      <c r="E10" s="8">
        <f t="shared" si="1"/>
        <v>0.5480278763</v>
      </c>
      <c r="G10" s="8">
        <f t="shared" ref="G10:H10" si="10">(B10-B9)/B9</f>
        <v>0.04840963721</v>
      </c>
      <c r="H10" s="8">
        <f t="shared" si="10"/>
        <v>0.03614372387</v>
      </c>
      <c r="I10" s="8">
        <f t="shared" si="3"/>
        <v>-0.01226591333</v>
      </c>
    </row>
    <row r="11" ht="17.25" customHeight="1">
      <c r="A11" s="11" t="s">
        <v>44</v>
      </c>
      <c r="B11" s="12">
        <v>2083.48</v>
      </c>
      <c r="C11" s="13">
        <v>1172.4097221440227</v>
      </c>
      <c r="E11" s="8">
        <f t="shared" si="1"/>
        <v>0.5627170513</v>
      </c>
      <c r="G11" s="8">
        <f t="shared" ref="G11:H11" si="11">(B11-B10)/B10</f>
        <v>0.009902813795</v>
      </c>
      <c r="H11" s="8">
        <f t="shared" si="11"/>
        <v>0.03697194641</v>
      </c>
      <c r="I11" s="8">
        <f t="shared" si="3"/>
        <v>0.02706913261</v>
      </c>
    </row>
    <row r="12" ht="17.25" customHeight="1">
      <c r="A12" s="11" t="s">
        <v>46</v>
      </c>
      <c r="B12" s="12">
        <v>2087.96</v>
      </c>
      <c r="C12" s="13">
        <v>1191.5210130216644</v>
      </c>
      <c r="E12" s="8">
        <f t="shared" si="1"/>
        <v>0.5706627584</v>
      </c>
      <c r="G12" s="8">
        <f t="shared" ref="G12:H12" si="12">(B12-B11)/B11</f>
        <v>0.002150248622</v>
      </c>
      <c r="H12" s="8">
        <f t="shared" si="12"/>
        <v>0.01630086353</v>
      </c>
      <c r="I12" s="8">
        <f t="shared" si="3"/>
        <v>0.0141506149</v>
      </c>
    </row>
    <row r="13" ht="17.25" customHeight="1">
      <c r="A13" s="11" t="s">
        <v>47</v>
      </c>
      <c r="B13" s="12">
        <v>2197.67</v>
      </c>
      <c r="C13" s="13">
        <v>1150.8516006730124</v>
      </c>
      <c r="E13" s="8">
        <f t="shared" si="1"/>
        <v>0.523668977</v>
      </c>
      <c r="G13" s="8">
        <f t="shared" ref="G13:H13" si="13">(B13-B12)/B12</f>
        <v>0.05254411004</v>
      </c>
      <c r="H13" s="8">
        <f t="shared" si="13"/>
        <v>-0.03413235008</v>
      </c>
      <c r="I13" s="8">
        <f t="shared" si="3"/>
        <v>-0.08667646012</v>
      </c>
    </row>
    <row r="14" ht="17.25" customHeight="1">
      <c r="A14" s="11" t="s">
        <v>48</v>
      </c>
      <c r="B14" s="12">
        <v>2119.01</v>
      </c>
      <c r="C14" s="13">
        <v>1084.3882560132577</v>
      </c>
      <c r="E14" s="8">
        <f t="shared" si="1"/>
        <v>0.5117428686</v>
      </c>
      <c r="G14" s="8">
        <f t="shared" ref="G14:H14" si="14">(B14-B13)/B13</f>
        <v>-0.03579245292</v>
      </c>
      <c r="H14" s="8">
        <f t="shared" si="14"/>
        <v>-0.05775144651</v>
      </c>
      <c r="I14" s="8">
        <f t="shared" si="3"/>
        <v>-0.0219589936</v>
      </c>
    </row>
    <row r="15" ht="17.25" customHeight="1">
      <c r="A15" s="11" t="s">
        <v>49</v>
      </c>
      <c r="B15" s="12">
        <v>1987.01</v>
      </c>
      <c r="C15" s="13">
        <v>1007.8664291649197</v>
      </c>
      <c r="E15" s="8">
        <f t="shared" si="1"/>
        <v>0.5072276582</v>
      </c>
      <c r="G15" s="8">
        <f t="shared" ref="G15:H15" si="15">(B15-B14)/B14</f>
        <v>-0.06229324071</v>
      </c>
      <c r="H15" s="8">
        <f t="shared" si="15"/>
        <v>-0.07056681629</v>
      </c>
      <c r="I15" s="8">
        <f t="shared" si="3"/>
        <v>-0.008273575578</v>
      </c>
    </row>
    <row r="16" ht="17.25" customHeight="1">
      <c r="A16" s="11" t="s">
        <v>50</v>
      </c>
      <c r="B16" s="12">
        <v>1754.64</v>
      </c>
      <c r="C16" s="13">
        <v>943.1056020503775</v>
      </c>
      <c r="E16" s="8">
        <f t="shared" si="1"/>
        <v>0.5374923643</v>
      </c>
      <c r="G16" s="8">
        <f t="shared" ref="G16:H16" si="16">(B16-B15)/B15</f>
        <v>-0.1169445549</v>
      </c>
      <c r="H16" s="8">
        <f t="shared" si="16"/>
        <v>-0.06425536682</v>
      </c>
      <c r="I16" s="8">
        <f t="shared" si="3"/>
        <v>0.05268918806</v>
      </c>
    </row>
    <row r="17" ht="17.25" customHeight="1">
      <c r="A17" s="11" t="s">
        <v>51</v>
      </c>
      <c r="B17" s="12">
        <v>1947.56</v>
      </c>
      <c r="C17" s="13">
        <v>964.6766729552212</v>
      </c>
      <c r="E17" s="8">
        <f t="shared" si="1"/>
        <v>0.4953257784</v>
      </c>
      <c r="G17" s="8">
        <f t="shared" ref="G17:H17" si="17">(B17-B16)/B16</f>
        <v>0.1099484795</v>
      </c>
      <c r="H17" s="8">
        <f t="shared" si="17"/>
        <v>0.02287238127</v>
      </c>
      <c r="I17" s="8">
        <f t="shared" si="3"/>
        <v>-0.08707609819</v>
      </c>
    </row>
    <row r="18" ht="17.25" customHeight="1">
      <c r="A18" s="11" t="s">
        <v>52</v>
      </c>
      <c r="B18" s="12">
        <v>2029.6</v>
      </c>
      <c r="C18" s="13">
        <v>1027.557215812069</v>
      </c>
      <c r="E18" s="8">
        <f t="shared" si="1"/>
        <v>0.5062855813</v>
      </c>
      <c r="G18" s="8">
        <f t="shared" ref="G18:H18" si="18">(B18-B17)/B17</f>
        <v>0.04212450451</v>
      </c>
      <c r="H18" s="8">
        <f t="shared" si="18"/>
        <v>0.06518302414</v>
      </c>
      <c r="I18" s="8">
        <f t="shared" si="3"/>
        <v>0.02305851963</v>
      </c>
    </row>
    <row r="19" ht="17.25" customHeight="1">
      <c r="A19" s="11" t="s">
        <v>53</v>
      </c>
      <c r="B19" s="12">
        <v>2108.33</v>
      </c>
      <c r="C19" s="13">
        <v>986.1421438583596</v>
      </c>
      <c r="E19" s="8">
        <f t="shared" si="1"/>
        <v>0.4677361437</v>
      </c>
      <c r="G19" s="8">
        <f t="shared" ref="G19:H19" si="19">(B19-B18)/B18</f>
        <v>0.03879089476</v>
      </c>
      <c r="H19" s="8">
        <f t="shared" si="19"/>
        <v>-0.04030439504</v>
      </c>
      <c r="I19" s="8">
        <f t="shared" si="3"/>
        <v>-0.0790952898</v>
      </c>
    </row>
    <row r="20" ht="17.25" customHeight="1">
      <c r="A20" s="11" t="s">
        <v>54</v>
      </c>
      <c r="B20" s="12">
        <v>2249.37</v>
      </c>
      <c r="C20" s="13">
        <v>977.405701106197</v>
      </c>
      <c r="E20" s="8">
        <f t="shared" si="1"/>
        <v>0.4345242006</v>
      </c>
      <c r="G20" s="8">
        <f t="shared" ref="G20:H20" si="20">(B20-B19)/B19</f>
        <v>0.06689654845</v>
      </c>
      <c r="H20" s="8">
        <f t="shared" si="20"/>
        <v>-0.008859212444</v>
      </c>
      <c r="I20" s="8">
        <f t="shared" si="3"/>
        <v>-0.0757557609</v>
      </c>
    </row>
    <row r="21" ht="17.25" customHeight="1">
      <c r="A21" s="11" t="s">
        <v>30</v>
      </c>
      <c r="B21" s="12">
        <v>2326.17</v>
      </c>
      <c r="C21" s="13">
        <v>968.6121399179787</v>
      </c>
      <c r="E21" s="8">
        <f t="shared" si="1"/>
        <v>0.4163978299</v>
      </c>
      <c r="G21" s="8">
        <f t="shared" ref="G21:H21" si="21">(B21-B20)/B20</f>
        <v>0.03414289334</v>
      </c>
      <c r="H21" s="8">
        <f t="shared" si="21"/>
        <v>-0.008996838445</v>
      </c>
      <c r="I21" s="8">
        <f t="shared" si="3"/>
        <v>-0.04313973179</v>
      </c>
    </row>
    <row r="22" ht="17.25" customHeight="1">
      <c r="A22" s="11" t="s">
        <v>32</v>
      </c>
      <c r="B22" s="14">
        <v>2327.89</v>
      </c>
      <c r="C22" s="13">
        <v>1000.5919861091966</v>
      </c>
      <c r="E22" s="8">
        <f t="shared" si="1"/>
        <v>0.4298278639</v>
      </c>
      <c r="G22" s="8">
        <f t="shared" ref="G22:H22" si="22">(B22-B21)/B21</f>
        <v>0.0007394128546</v>
      </c>
      <c r="H22" s="8">
        <f t="shared" si="22"/>
        <v>0.03301615257</v>
      </c>
      <c r="I22" s="8">
        <f t="shared" si="3"/>
        <v>0.03227673971</v>
      </c>
    </row>
    <row r="23" ht="17.25" customHeight="1">
      <c r="A23" s="11" t="s">
        <v>33</v>
      </c>
      <c r="B23" s="14">
        <v>2267.15</v>
      </c>
      <c r="C23" s="13">
        <v>1060.6733422434772</v>
      </c>
      <c r="E23" s="8">
        <f t="shared" si="1"/>
        <v>0.4678443606</v>
      </c>
      <c r="G23" s="8">
        <f t="shared" ref="G23:H23" si="23">(B23-B22)/B22</f>
        <v>-0.02609229818</v>
      </c>
      <c r="H23" s="8">
        <f t="shared" si="23"/>
        <v>0.06004580985</v>
      </c>
      <c r="I23" s="8">
        <f t="shared" si="3"/>
        <v>0.08613810802</v>
      </c>
    </row>
    <row r="24" ht="17.25" customHeight="1">
      <c r="A24" s="11" t="s">
        <v>34</v>
      </c>
      <c r="B24" s="14">
        <v>2591.34</v>
      </c>
      <c r="C24" s="13">
        <v>1081.65747358723</v>
      </c>
      <c r="E24" s="8">
        <f t="shared" si="1"/>
        <v>0.4174124096</v>
      </c>
      <c r="G24" s="8">
        <f t="shared" ref="G24:H24" si="24">(B24-B23)/B23</f>
        <v>0.1429945085</v>
      </c>
      <c r="H24" s="8">
        <f t="shared" si="24"/>
        <v>0.0197837831</v>
      </c>
      <c r="I24" s="8">
        <f t="shared" si="3"/>
        <v>-0.1232107254</v>
      </c>
    </row>
    <row r="25" ht="17.25" customHeight="1">
      <c r="A25" s="11" t="s">
        <v>35</v>
      </c>
      <c r="B25" s="14">
        <v>2873.47</v>
      </c>
      <c r="C25" s="13">
        <v>1055.9161710942756</v>
      </c>
      <c r="E25" s="8">
        <f t="shared" si="1"/>
        <v>0.3674707483</v>
      </c>
      <c r="G25" s="8">
        <f t="shared" ref="G25:H25" si="25">(B25-B24)/B24</f>
        <v>0.1088741732</v>
      </c>
      <c r="H25" s="8">
        <f t="shared" si="25"/>
        <v>-0.02379801658</v>
      </c>
      <c r="I25" s="8">
        <f t="shared" si="3"/>
        <v>-0.1326721898</v>
      </c>
    </row>
    <row r="26" ht="17.25" customHeight="1">
      <c r="A26" s="11" t="s">
        <v>36</v>
      </c>
      <c r="B26" s="14">
        <v>2976.21</v>
      </c>
      <c r="C26" s="13">
        <v>1080.7839994369704</v>
      </c>
      <c r="E26" s="8">
        <f t="shared" si="1"/>
        <v>0.3631410416</v>
      </c>
      <c r="G26" s="8">
        <f t="shared" ref="G26:H26" si="26">(B26-B25)/B25</f>
        <v>0.03575467988</v>
      </c>
      <c r="H26" s="8">
        <f t="shared" si="26"/>
        <v>0.02355094943</v>
      </c>
      <c r="I26" s="8">
        <f t="shared" si="3"/>
        <v>-0.01220373046</v>
      </c>
    </row>
    <row r="27" ht="17.25" customHeight="1">
      <c r="A27" s="11" t="s">
        <v>37</v>
      </c>
      <c r="B27" s="14">
        <v>3012.95</v>
      </c>
      <c r="C27" s="13">
        <v>1080.213927910846</v>
      </c>
      <c r="E27" s="8">
        <f t="shared" si="1"/>
        <v>0.3585236821</v>
      </c>
      <c r="G27" s="8">
        <f t="shared" ref="G27:H27" si="27">(B27-B26)/B26</f>
        <v>0.01234455902</v>
      </c>
      <c r="H27" s="8">
        <f t="shared" si="27"/>
        <v>-0.0005274611083</v>
      </c>
      <c r="I27" s="8">
        <f t="shared" si="3"/>
        <v>-0.01287202013</v>
      </c>
    </row>
    <row r="28" ht="17.25" customHeight="1">
      <c r="A28" s="11" t="s">
        <v>38</v>
      </c>
      <c r="B28" s="14">
        <v>3061.42</v>
      </c>
      <c r="C28" s="13">
        <v>1146.9591504663008</v>
      </c>
      <c r="E28" s="8">
        <f t="shared" si="1"/>
        <v>0.3746493949</v>
      </c>
      <c r="G28" s="8">
        <f t="shared" ref="G28:H28" si="28">(B28-B27)/B27</f>
        <v>0.01608722349</v>
      </c>
      <c r="H28" s="8">
        <f t="shared" si="28"/>
        <v>0.06178889277</v>
      </c>
      <c r="I28" s="8">
        <f t="shared" si="3"/>
        <v>0.04570166928</v>
      </c>
    </row>
    <row r="29" ht="17.25" customHeight="1">
      <c r="A29" s="11" t="s">
        <v>39</v>
      </c>
      <c r="B29" s="14">
        <v>3147.86</v>
      </c>
      <c r="C29" s="13">
        <v>1257.2568091791225</v>
      </c>
      <c r="E29" s="8">
        <f t="shared" si="1"/>
        <v>0.3994004845</v>
      </c>
      <c r="G29" s="8">
        <f t="shared" ref="G29:H29" si="29">(B29-B28)/B28</f>
        <v>0.02823526337</v>
      </c>
      <c r="H29" s="8">
        <f t="shared" si="29"/>
        <v>0.09616528947</v>
      </c>
      <c r="I29" s="8">
        <f t="shared" si="3"/>
        <v>0.06793002609</v>
      </c>
    </row>
    <row r="30" ht="17.25" customHeight="1">
      <c r="A30" s="11" t="s">
        <v>40</v>
      </c>
      <c r="B30" s="14">
        <v>3203.92</v>
      </c>
      <c r="C30" s="13">
        <v>1361.7219065796319</v>
      </c>
      <c r="E30" s="8">
        <f t="shared" si="1"/>
        <v>0.4250174494</v>
      </c>
      <c r="G30" s="8">
        <f t="shared" ref="G30:H30" si="30">(B30-B29)/B29</f>
        <v>0.01780892416</v>
      </c>
      <c r="H30" s="8">
        <f t="shared" si="30"/>
        <v>0.08308970501</v>
      </c>
      <c r="I30" s="8">
        <f t="shared" si="3"/>
        <v>0.06528078086</v>
      </c>
    </row>
    <row r="31" ht="17.25" customHeight="1">
      <c r="A31" s="11" t="s">
        <v>41</v>
      </c>
      <c r="B31" s="14">
        <v>3296.68</v>
      </c>
      <c r="C31" s="13">
        <v>1380.4978941403233</v>
      </c>
      <c r="E31" s="8">
        <f t="shared" si="1"/>
        <v>0.4187539871</v>
      </c>
      <c r="G31" s="8">
        <f t="shared" ref="G31:H31" si="31">(B31-B30)/B30</f>
        <v>0.02895203376</v>
      </c>
      <c r="H31" s="8">
        <f t="shared" si="31"/>
        <v>0.01378841559</v>
      </c>
      <c r="I31" s="8">
        <f t="shared" si="3"/>
        <v>-0.01516361817</v>
      </c>
    </row>
    <row r="32" ht="17.25" customHeight="1">
      <c r="A32" s="11" t="s">
        <v>42</v>
      </c>
      <c r="B32" s="14">
        <v>3202.32</v>
      </c>
      <c r="C32" s="13">
        <v>1294.6118738273724</v>
      </c>
      <c r="E32" s="8">
        <f t="shared" si="1"/>
        <v>0.4042731126</v>
      </c>
      <c r="G32" s="8">
        <f t="shared" ref="G32:H32" si="32">(B32-B31)/B31</f>
        <v>-0.0286227356</v>
      </c>
      <c r="H32" s="8">
        <f t="shared" si="32"/>
        <v>-0.06221380031</v>
      </c>
      <c r="I32" s="8">
        <f t="shared" si="3"/>
        <v>-0.03359106471</v>
      </c>
    </row>
    <row r="33" ht="17.25" customHeight="1">
      <c r="A33" s="11" t="s">
        <v>43</v>
      </c>
      <c r="B33" s="14">
        <v>3199.27</v>
      </c>
      <c r="C33" s="13">
        <v>1297.4718430689459</v>
      </c>
      <c r="E33" s="8">
        <f t="shared" si="1"/>
        <v>0.4055524676</v>
      </c>
      <c r="G33" s="8">
        <f t="shared" ref="G33:H33" si="33">(B33-B32)/B32</f>
        <v>-0.000952434485</v>
      </c>
      <c r="H33" s="8">
        <f t="shared" si="33"/>
        <v>0.002209132559</v>
      </c>
      <c r="I33" s="8">
        <f t="shared" si="3"/>
        <v>0.003161567044</v>
      </c>
    </row>
    <row r="34" ht="17.25" customHeight="1">
      <c r="A34" s="11" t="s">
        <v>18</v>
      </c>
      <c r="B34" s="14">
        <v>3068.82</v>
      </c>
      <c r="C34" s="13">
        <v>1297.213289341461</v>
      </c>
      <c r="E34" s="8">
        <f t="shared" si="1"/>
        <v>0.4227075193</v>
      </c>
      <c r="G34" s="8">
        <f t="shared" ref="G34:H34" si="34">(B34-B33)/B33</f>
        <v>-0.04077492678</v>
      </c>
      <c r="H34" s="8">
        <f t="shared" si="34"/>
        <v>-0.00019927502</v>
      </c>
      <c r="I34" s="8">
        <f t="shared" si="3"/>
        <v>0.04057565176</v>
      </c>
    </row>
    <row r="35" ht="17.25" customHeight="1">
      <c r="A35" s="11" t="s">
        <v>22</v>
      </c>
      <c r="B35" s="14">
        <v>2970.68</v>
      </c>
      <c r="C35" s="13">
        <v>1337.7308823965739</v>
      </c>
      <c r="E35" s="8">
        <f t="shared" si="1"/>
        <v>0.4503113369</v>
      </c>
      <c r="G35" s="8">
        <f t="shared" ref="G35:H35" si="35">(B35-B34)/B34</f>
        <v>-0.03197971859</v>
      </c>
      <c r="H35" s="8">
        <f t="shared" si="35"/>
        <v>0.03123433393</v>
      </c>
      <c r="I35" s="8">
        <f t="shared" si="3"/>
        <v>0.06321405252</v>
      </c>
    </row>
    <row r="36" ht="17.25" customHeight="1">
      <c r="A36" s="11" t="s">
        <v>23</v>
      </c>
      <c r="B36" s="14">
        <v>2839.01</v>
      </c>
      <c r="C36" s="13">
        <v>1265.8471864653277</v>
      </c>
      <c r="E36" s="8">
        <f t="shared" si="1"/>
        <v>0.445876269</v>
      </c>
      <c r="G36" s="8">
        <f t="shared" ref="G36:H36" si="36">(B36-B35)/B35</f>
        <v>-0.04432318526</v>
      </c>
      <c r="H36" s="8">
        <f t="shared" si="36"/>
        <v>-0.05373554343</v>
      </c>
      <c r="I36" s="8">
        <f t="shared" si="3"/>
        <v>-0.009412358168</v>
      </c>
    </row>
    <row r="37" ht="17.25" customHeight="1">
      <c r="A37" s="11" t="s">
        <v>24</v>
      </c>
      <c r="B37" s="14">
        <v>2977.65</v>
      </c>
      <c r="C37" s="13">
        <v>1286.930347453242</v>
      </c>
      <c r="E37" s="8">
        <f t="shared" si="1"/>
        <v>0.4321966475</v>
      </c>
      <c r="G37" s="8">
        <f t="shared" ref="G37:H37" si="37">(B37-B36)/B36</f>
        <v>0.0488339245</v>
      </c>
      <c r="H37" s="8">
        <f t="shared" si="37"/>
        <v>0.01665537611</v>
      </c>
      <c r="I37" s="8">
        <f t="shared" si="3"/>
        <v>-0.03217854839</v>
      </c>
    </row>
    <row r="38" ht="17.25" customHeight="1">
      <c r="A38" s="11" t="s">
        <v>25</v>
      </c>
      <c r="B38" s="14">
        <v>2663.34</v>
      </c>
      <c r="C38" s="13">
        <v>1236.528741376499</v>
      </c>
      <c r="E38" s="8">
        <f t="shared" si="1"/>
        <v>0.4642774642</v>
      </c>
      <c r="G38" s="8">
        <f t="shared" ref="G38:H38" si="38">(B38-B37)/B37</f>
        <v>-0.1055563951</v>
      </c>
      <c r="H38" s="8">
        <f t="shared" si="38"/>
        <v>-0.03916420665</v>
      </c>
      <c r="I38" s="8">
        <f t="shared" si="3"/>
        <v>0.06639218849</v>
      </c>
    </row>
    <row r="39" ht="17.25" customHeight="1">
      <c r="A39" s="11" t="s">
        <v>26</v>
      </c>
      <c r="B39" s="14">
        <v>2699.18</v>
      </c>
      <c r="C39" s="13">
        <v>1284.2993660996653</v>
      </c>
      <c r="E39" s="8">
        <f t="shared" si="1"/>
        <v>0.4758109374</v>
      </c>
      <c r="G39" s="8">
        <f t="shared" ref="G39:H39" si="39">(B39-B38)/B38</f>
        <v>0.01345678734</v>
      </c>
      <c r="H39" s="8">
        <f t="shared" si="39"/>
        <v>0.03863284623</v>
      </c>
      <c r="I39" s="8">
        <f t="shared" si="3"/>
        <v>0.02517605889</v>
      </c>
    </row>
    <row r="40" ht="17.25" customHeight="1">
      <c r="A40" s="11" t="s">
        <v>27</v>
      </c>
      <c r="B40" s="14">
        <v>2757.65</v>
      </c>
      <c r="C40" s="13">
        <v>1325.2244647007524</v>
      </c>
      <c r="E40" s="8">
        <f t="shared" si="1"/>
        <v>0.4805629665</v>
      </c>
      <c r="G40" s="8">
        <f t="shared" ref="G40:H40" si="40">(B40-B39)/B39</f>
        <v>0.02166213443</v>
      </c>
      <c r="H40" s="8">
        <f t="shared" si="40"/>
        <v>0.03186570023</v>
      </c>
      <c r="I40" s="8">
        <f t="shared" si="3"/>
        <v>0.0102035658</v>
      </c>
    </row>
    <row r="41" ht="17.25" customHeight="1">
      <c r="A41" s="11" t="s">
        <v>28</v>
      </c>
      <c r="B41" s="14">
        <v>2695.05</v>
      </c>
      <c r="C41" s="13">
        <v>1406.3055768623904</v>
      </c>
      <c r="E41" s="8">
        <f t="shared" si="1"/>
        <v>0.5218105701</v>
      </c>
      <c r="G41" s="8">
        <f t="shared" ref="G41:H41" si="41">(B41-B40)/B40</f>
        <v>-0.02270048773</v>
      </c>
      <c r="H41" s="8">
        <f t="shared" si="41"/>
        <v>0.06118292736</v>
      </c>
      <c r="I41" s="8">
        <f t="shared" si="3"/>
        <v>0.0838834151</v>
      </c>
    </row>
    <row r="42" ht="17.25" customHeight="1">
      <c r="A42" s="11" t="s">
        <v>29</v>
      </c>
      <c r="B42" s="14">
        <v>2685.9</v>
      </c>
      <c r="C42" s="13">
        <v>1357.526750465305</v>
      </c>
      <c r="E42" s="8">
        <f t="shared" si="1"/>
        <v>0.5054271382</v>
      </c>
      <c r="G42" s="8">
        <f t="shared" ref="G42:H42" si="42">(B42-B41)/B41</f>
        <v>-0.003395113263</v>
      </c>
      <c r="H42" s="8">
        <f t="shared" si="42"/>
        <v>-0.03468579461</v>
      </c>
      <c r="I42" s="8">
        <f t="shared" si="3"/>
        <v>-0.03129068135</v>
      </c>
    </row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8" width="8.71"/>
    <col customWidth="1" min="49" max="49" width="15.43"/>
    <col customWidth="1" min="50" max="50" width="9.0"/>
    <col customWidth="1" min="51" max="57" width="8.71"/>
    <col customWidth="1" min="58" max="58" width="11.0"/>
    <col customWidth="1" min="59" max="60" width="8.71"/>
  </cols>
  <sheetData>
    <row r="1" ht="17.25" customHeight="1">
      <c r="B1" s="3">
        <v>1.0</v>
      </c>
      <c r="C1" s="3"/>
      <c r="D1" s="3">
        <v>2.0</v>
      </c>
      <c r="E1" s="3"/>
      <c r="F1" s="3">
        <v>3.0</v>
      </c>
      <c r="G1" s="3"/>
      <c r="H1" s="3">
        <v>4.0</v>
      </c>
      <c r="I1" s="3"/>
      <c r="J1" s="3">
        <v>5.0</v>
      </c>
      <c r="K1" s="3"/>
      <c r="L1" s="3">
        <v>6.0</v>
      </c>
      <c r="M1" s="3"/>
      <c r="N1" s="3">
        <v>7.0</v>
      </c>
      <c r="O1" s="3"/>
      <c r="P1" s="3">
        <v>8.0</v>
      </c>
      <c r="Q1" s="3"/>
      <c r="R1" s="3">
        <v>9.0</v>
      </c>
      <c r="S1" s="3"/>
      <c r="T1" s="3">
        <v>10.0</v>
      </c>
      <c r="U1" s="3"/>
      <c r="V1" s="3">
        <v>11.0</v>
      </c>
      <c r="W1" s="3"/>
      <c r="X1" s="3">
        <v>12.0</v>
      </c>
      <c r="Y1" s="3"/>
      <c r="Z1" s="3">
        <v>13.0</v>
      </c>
      <c r="AA1" s="3"/>
      <c r="AB1" s="3">
        <v>14.0</v>
      </c>
      <c r="AC1" s="3"/>
      <c r="AD1" s="3">
        <v>15.0</v>
      </c>
      <c r="AE1" s="3"/>
      <c r="AF1" s="3">
        <v>16.0</v>
      </c>
      <c r="AG1" s="3"/>
      <c r="AH1" s="3">
        <v>17.0</v>
      </c>
      <c r="AI1" s="3"/>
      <c r="AJ1" s="3">
        <v>18.0</v>
      </c>
      <c r="AK1" s="3"/>
      <c r="AL1" s="3">
        <v>19.0</v>
      </c>
      <c r="AM1" s="3"/>
      <c r="AN1" s="3">
        <v>20.0</v>
      </c>
      <c r="AO1" s="3"/>
      <c r="AR1" s="2" t="s">
        <v>81</v>
      </c>
      <c r="AS1" s="2" t="s">
        <v>82</v>
      </c>
      <c r="AT1" s="2" t="s">
        <v>83</v>
      </c>
      <c r="AU1" s="5" t="s">
        <v>84</v>
      </c>
      <c r="AW1" s="15" t="s">
        <v>90</v>
      </c>
      <c r="AY1" s="2" t="s">
        <v>91</v>
      </c>
      <c r="AZ1" s="2" t="s">
        <v>92</v>
      </c>
      <c r="BA1" s="15" t="s">
        <v>93</v>
      </c>
      <c r="BD1" s="16" t="s">
        <v>94</v>
      </c>
      <c r="BF1" s="15" t="s">
        <v>95</v>
      </c>
    </row>
    <row r="2" ht="17.25" customHeight="1">
      <c r="A2" s="17" t="s">
        <v>96</v>
      </c>
      <c r="L2" s="17" t="s">
        <v>58</v>
      </c>
      <c r="M2" s="18">
        <v>4390.0</v>
      </c>
      <c r="AL2" s="17" t="s">
        <v>79</v>
      </c>
      <c r="AM2" s="18">
        <v>962.0</v>
      </c>
      <c r="AR2" s="2">
        <f t="shared" ref="AR2:AR54" si="1">COUNT(B2:AO2)</f>
        <v>2</v>
      </c>
      <c r="AS2" s="8" t="str">
        <f t="shared" ref="AS2:AS7" si="2">(M2-M1)/M1+(AM2-AM1)/AM1</f>
        <v>#DIV/0!</v>
      </c>
      <c r="AT2" s="8" t="str">
        <f t="shared" ref="AT2:AT54" si="3">AS2/AR2</f>
        <v>#DIV/0!</v>
      </c>
      <c r="AU2" s="2">
        <f t="shared" ref="AU2:AU13" si="4">AU3/(1+AT3)</f>
        <v>852.7622911</v>
      </c>
      <c r="AV2" s="7"/>
      <c r="BF2" s="2">
        <v>12.0</v>
      </c>
      <c r="BG2" s="2">
        <v>6.0</v>
      </c>
      <c r="BH2" s="2" t="s">
        <v>97</v>
      </c>
    </row>
    <row r="3" ht="17.25" customHeight="1">
      <c r="A3" s="17" t="s">
        <v>98</v>
      </c>
      <c r="L3" s="17" t="s">
        <v>58</v>
      </c>
      <c r="M3" s="18">
        <v>4540.0</v>
      </c>
      <c r="AL3" s="17" t="s">
        <v>79</v>
      </c>
      <c r="AM3" s="18">
        <v>994.0</v>
      </c>
      <c r="AR3" s="2">
        <f t="shared" si="1"/>
        <v>2</v>
      </c>
      <c r="AS3" s="8">
        <f t="shared" si="2"/>
        <v>0.06743259818</v>
      </c>
      <c r="AT3" s="8">
        <f t="shared" si="3"/>
        <v>0.03371629909</v>
      </c>
      <c r="AU3" s="2">
        <f t="shared" si="4"/>
        <v>881.5142795</v>
      </c>
      <c r="AV3" s="7">
        <f t="shared" ref="AV3:AV54" si="5">IF(AU3&gt;AU2,1,0)</f>
        <v>1</v>
      </c>
    </row>
    <row r="4" ht="17.25" customHeight="1">
      <c r="A4" s="17" t="s">
        <v>99</v>
      </c>
      <c r="L4" s="17" t="s">
        <v>58</v>
      </c>
      <c r="M4" s="18">
        <v>4530.0</v>
      </c>
      <c r="AL4" s="17" t="s">
        <v>79</v>
      </c>
      <c r="AM4" s="18">
        <v>941.0</v>
      </c>
      <c r="AR4" s="2">
        <f t="shared" si="1"/>
        <v>2</v>
      </c>
      <c r="AS4" s="8">
        <f t="shared" si="2"/>
        <v>-0.05552256269</v>
      </c>
      <c r="AT4" s="8">
        <f t="shared" si="3"/>
        <v>-0.02776128134</v>
      </c>
      <c r="AU4" s="2">
        <f t="shared" si="4"/>
        <v>857.0423136</v>
      </c>
      <c r="AV4" s="7">
        <f t="shared" si="5"/>
        <v>0</v>
      </c>
    </row>
    <row r="5" ht="17.25" customHeight="1">
      <c r="A5" s="17" t="s">
        <v>100</v>
      </c>
      <c r="L5" s="17" t="s">
        <v>58</v>
      </c>
      <c r="M5" s="18">
        <v>5060.0</v>
      </c>
      <c r="AL5" s="17" t="s">
        <v>79</v>
      </c>
      <c r="AM5" s="18">
        <v>965.0</v>
      </c>
      <c r="AR5" s="2">
        <f t="shared" si="1"/>
        <v>2</v>
      </c>
      <c r="AS5" s="8">
        <f t="shared" si="2"/>
        <v>0.1425025746</v>
      </c>
      <c r="AT5" s="8">
        <f t="shared" si="3"/>
        <v>0.07125128732</v>
      </c>
      <c r="AU5" s="2">
        <f t="shared" si="4"/>
        <v>918.1076817</v>
      </c>
      <c r="AV5" s="7">
        <f t="shared" si="5"/>
        <v>1</v>
      </c>
    </row>
    <row r="6" ht="17.25" customHeight="1">
      <c r="A6" s="17" t="s">
        <v>101</v>
      </c>
      <c r="L6" s="17" t="s">
        <v>58</v>
      </c>
      <c r="M6" s="18">
        <v>5100.0</v>
      </c>
      <c r="AL6" s="17" t="s">
        <v>79</v>
      </c>
      <c r="AM6" s="18">
        <v>960.0</v>
      </c>
      <c r="AR6" s="2">
        <f t="shared" si="1"/>
        <v>2</v>
      </c>
      <c r="AS6" s="8">
        <f t="shared" si="2"/>
        <v>0.00272379119</v>
      </c>
      <c r="AT6" s="8">
        <f t="shared" si="3"/>
        <v>0.001361895595</v>
      </c>
      <c r="AU6" s="2">
        <f t="shared" si="4"/>
        <v>919.3580485</v>
      </c>
      <c r="AV6" s="7">
        <f t="shared" si="5"/>
        <v>1</v>
      </c>
    </row>
    <row r="7" ht="17.25" customHeight="1">
      <c r="A7" s="17" t="s">
        <v>102</v>
      </c>
      <c r="L7" s="17" t="s">
        <v>58</v>
      </c>
      <c r="M7" s="18">
        <v>4985.0</v>
      </c>
      <c r="AL7" s="17" t="s">
        <v>79</v>
      </c>
      <c r="AM7" s="18">
        <v>918.0</v>
      </c>
      <c r="AN7" s="17" t="s">
        <v>80</v>
      </c>
      <c r="AO7" s="18">
        <v>4400.0</v>
      </c>
      <c r="AR7" s="2">
        <f t="shared" si="1"/>
        <v>3</v>
      </c>
      <c r="AS7" s="8">
        <f t="shared" si="2"/>
        <v>-0.06629901961</v>
      </c>
      <c r="AT7" s="8">
        <f t="shared" si="3"/>
        <v>-0.0220996732</v>
      </c>
      <c r="AU7" s="2">
        <f t="shared" si="4"/>
        <v>899.0405361</v>
      </c>
      <c r="AV7" s="7">
        <f t="shared" si="5"/>
        <v>0</v>
      </c>
    </row>
    <row r="8" ht="17.25" customHeight="1">
      <c r="A8" s="17" t="s">
        <v>103</v>
      </c>
      <c r="L8" s="17" t="s">
        <v>58</v>
      </c>
      <c r="M8" s="18">
        <v>4960.0</v>
      </c>
      <c r="AL8" s="17" t="s">
        <v>79</v>
      </c>
      <c r="AM8" s="18">
        <v>886.0</v>
      </c>
      <c r="AN8" s="17" t="s">
        <v>80</v>
      </c>
      <c r="AO8" s="18">
        <v>4690.0</v>
      </c>
      <c r="AR8" s="2">
        <f t="shared" si="1"/>
        <v>3</v>
      </c>
      <c r="AS8" s="8">
        <f t="shared" ref="AS8:AS9" si="6">(M8-M7)/M7+(AM8-AM7)/AM7+(AO8-AO7)/AO7</f>
        <v>0.02603565797</v>
      </c>
      <c r="AT8" s="8">
        <f t="shared" si="3"/>
        <v>0.008678552658</v>
      </c>
      <c r="AU8" s="2">
        <f t="shared" si="4"/>
        <v>906.8429067</v>
      </c>
      <c r="AV8" s="7">
        <f t="shared" si="5"/>
        <v>1</v>
      </c>
    </row>
    <row r="9" ht="17.25" customHeight="1">
      <c r="A9" s="17" t="s">
        <v>104</v>
      </c>
      <c r="L9" s="17" t="s">
        <v>58</v>
      </c>
      <c r="M9" s="18">
        <v>5130.0</v>
      </c>
      <c r="AH9" s="17" t="s">
        <v>77</v>
      </c>
      <c r="AI9" s="18">
        <v>5400.0</v>
      </c>
      <c r="AL9" s="17" t="s">
        <v>79</v>
      </c>
      <c r="AM9" s="18">
        <v>901.0</v>
      </c>
      <c r="AN9" s="17" t="s">
        <v>80</v>
      </c>
      <c r="AO9" s="18">
        <v>4745.0</v>
      </c>
      <c r="AR9" s="2">
        <f t="shared" si="1"/>
        <v>4</v>
      </c>
      <c r="AS9" s="8">
        <f t="shared" si="6"/>
        <v>0.06293129501</v>
      </c>
      <c r="AT9" s="8">
        <f t="shared" si="3"/>
        <v>0.01573282375</v>
      </c>
      <c r="AU9" s="2">
        <f t="shared" si="4"/>
        <v>921.1101064</v>
      </c>
      <c r="AV9" s="7">
        <f t="shared" si="5"/>
        <v>1</v>
      </c>
    </row>
    <row r="10" ht="17.25" customHeight="1">
      <c r="A10" s="17" t="s">
        <v>105</v>
      </c>
      <c r="L10" s="17" t="s">
        <v>58</v>
      </c>
      <c r="M10" s="18">
        <v>5210.0</v>
      </c>
      <c r="AH10" s="17" t="s">
        <v>77</v>
      </c>
      <c r="AI10" s="18">
        <v>5800.0</v>
      </c>
      <c r="AL10" s="17" t="s">
        <v>79</v>
      </c>
      <c r="AM10" s="18">
        <v>945.0</v>
      </c>
      <c r="AN10" s="17" t="s">
        <v>80</v>
      </c>
      <c r="AO10" s="18">
        <v>4830.0</v>
      </c>
      <c r="AR10" s="2">
        <f t="shared" si="1"/>
        <v>4</v>
      </c>
      <c r="AS10" s="8">
        <f t="shared" ref="AS10:AS14" si="7">(M10-M9)/M9+(AI10-AI9)/AI9+(AM10-AM9)/AM9+(AO10-AO9)/AO9</f>
        <v>0.1564168374</v>
      </c>
      <c r="AT10" s="8">
        <f t="shared" si="3"/>
        <v>0.03910420936</v>
      </c>
      <c r="AU10" s="2">
        <f t="shared" si="4"/>
        <v>957.1293888</v>
      </c>
      <c r="AV10" s="7">
        <f t="shared" si="5"/>
        <v>1</v>
      </c>
    </row>
    <row r="11" ht="17.25" customHeight="1">
      <c r="A11" s="17" t="s">
        <v>106</v>
      </c>
      <c r="L11" s="17" t="s">
        <v>58</v>
      </c>
      <c r="M11" s="18">
        <v>4950.0</v>
      </c>
      <c r="AH11" s="17" t="s">
        <v>77</v>
      </c>
      <c r="AI11" s="18">
        <v>5660.0</v>
      </c>
      <c r="AL11" s="17" t="s">
        <v>79</v>
      </c>
      <c r="AM11" s="18">
        <v>960.0</v>
      </c>
      <c r="AN11" s="17" t="s">
        <v>80</v>
      </c>
      <c r="AO11" s="18">
        <v>4795.0</v>
      </c>
      <c r="AR11" s="2">
        <f t="shared" si="1"/>
        <v>4</v>
      </c>
      <c r="AS11" s="8">
        <f t="shared" si="7"/>
        <v>-0.06541532268</v>
      </c>
      <c r="AT11" s="8">
        <f t="shared" si="3"/>
        <v>-0.01635383067</v>
      </c>
      <c r="AU11" s="2">
        <f t="shared" si="4"/>
        <v>941.4766569</v>
      </c>
      <c r="AV11" s="7">
        <f t="shared" si="5"/>
        <v>0</v>
      </c>
    </row>
    <row r="12" ht="17.25" customHeight="1">
      <c r="A12" s="17" t="s">
        <v>107</v>
      </c>
      <c r="L12" s="17" t="s">
        <v>58</v>
      </c>
      <c r="M12" s="18">
        <v>4975.0</v>
      </c>
      <c r="AH12" s="17" t="s">
        <v>77</v>
      </c>
      <c r="AI12" s="18">
        <v>5650.0</v>
      </c>
      <c r="AL12" s="17" t="s">
        <v>79</v>
      </c>
      <c r="AM12" s="18">
        <v>1050.0</v>
      </c>
      <c r="AN12" s="17" t="s">
        <v>80</v>
      </c>
      <c r="AO12" s="18">
        <v>4825.0</v>
      </c>
      <c r="AR12" s="2">
        <f t="shared" si="1"/>
        <v>4</v>
      </c>
      <c r="AS12" s="8">
        <f t="shared" si="7"/>
        <v>0.1032902378</v>
      </c>
      <c r="AT12" s="8">
        <f t="shared" si="3"/>
        <v>0.02582255945</v>
      </c>
      <c r="AU12" s="2">
        <f t="shared" si="4"/>
        <v>965.7879938</v>
      </c>
      <c r="AV12" s="7">
        <f t="shared" si="5"/>
        <v>1</v>
      </c>
    </row>
    <row r="13" ht="17.25" customHeight="1">
      <c r="A13" s="17" t="s">
        <v>108</v>
      </c>
      <c r="L13" s="17" t="s">
        <v>58</v>
      </c>
      <c r="M13" s="18">
        <v>4975.0</v>
      </c>
      <c r="AH13" s="17" t="s">
        <v>77</v>
      </c>
      <c r="AI13" s="18">
        <v>5620.0</v>
      </c>
      <c r="AL13" s="17" t="s">
        <v>79</v>
      </c>
      <c r="AM13" s="18">
        <v>1150.0</v>
      </c>
      <c r="AN13" s="17" t="s">
        <v>80</v>
      </c>
      <c r="AO13" s="18">
        <v>4850.0</v>
      </c>
      <c r="AR13" s="2">
        <f t="shared" si="1"/>
        <v>4</v>
      </c>
      <c r="AS13" s="8">
        <f t="shared" si="7"/>
        <v>0.09510970788</v>
      </c>
      <c r="AT13" s="8">
        <f t="shared" si="3"/>
        <v>0.02377742697</v>
      </c>
      <c r="AU13" s="2">
        <f t="shared" si="4"/>
        <v>988.7519473</v>
      </c>
      <c r="AV13" s="7">
        <f t="shared" si="5"/>
        <v>1</v>
      </c>
    </row>
    <row r="14" ht="17.25" customHeight="1">
      <c r="A14" s="2" t="s">
        <v>57</v>
      </c>
      <c r="L14" s="2" t="s">
        <v>58</v>
      </c>
      <c r="M14" s="2">
        <v>5630.0</v>
      </c>
      <c r="R14" s="2" t="s">
        <v>69</v>
      </c>
      <c r="S14" s="2">
        <v>3085.0</v>
      </c>
      <c r="AH14" s="2" t="s">
        <v>77</v>
      </c>
      <c r="AI14" s="2">
        <v>5630.0</v>
      </c>
      <c r="AL14" s="2" t="s">
        <v>79</v>
      </c>
      <c r="AM14" s="2">
        <v>1075.0</v>
      </c>
      <c r="AN14" s="2" t="s">
        <v>80</v>
      </c>
      <c r="AO14" s="2">
        <v>4795.0</v>
      </c>
      <c r="AR14" s="2">
        <f t="shared" si="1"/>
        <v>5</v>
      </c>
      <c r="AS14" s="8">
        <f t="shared" si="7"/>
        <v>0.0568800534</v>
      </c>
      <c r="AT14" s="8">
        <f t="shared" si="3"/>
        <v>0.01137601068</v>
      </c>
      <c r="AU14" s="6">
        <v>1000.0</v>
      </c>
      <c r="AV14" s="7">
        <f t="shared" si="5"/>
        <v>1</v>
      </c>
      <c r="AW14" s="7">
        <f t="shared" ref="AW14:AW54" si="8">100-(100/(1+SUM(AV3:AV14)/(12-SUM(AV3:AV14))))</f>
        <v>75</v>
      </c>
      <c r="AY14" s="2">
        <f t="shared" ref="AY14:AY54" si="9">SUM(AU9:AU14)/6</f>
        <v>962.3760155</v>
      </c>
      <c r="AZ14" s="2">
        <f t="shared" ref="AZ14:AZ54" si="10">SUM(AU3:AU14)/12</f>
        <v>929.6801549</v>
      </c>
      <c r="BA14" s="2">
        <f t="shared" ref="BA14:BA54" si="11">AY14-AZ14</f>
        <v>32.69586057</v>
      </c>
      <c r="BD14" s="19">
        <f t="shared" ref="BD14:BD54" si="12">SUM(AV3:AV14)/12</f>
        <v>0.75</v>
      </c>
      <c r="BF14" s="8">
        <f t="shared" ref="BF14:BF54" si="13">(AU14/AU4)</f>
        <v>1.166803534</v>
      </c>
      <c r="BG14" s="20">
        <f t="shared" ref="BG14:BG54" si="14">(AU14/AU8)</f>
        <v>1.102726826</v>
      </c>
      <c r="BH14" s="8">
        <f t="shared" ref="BH14:BH54" si="15">(AU14/(AU8*0.6+AU11*0.3+AU13*0.1))</f>
        <v>1.080585839</v>
      </c>
    </row>
    <row r="15" ht="17.25" customHeight="1">
      <c r="A15" s="2" t="s">
        <v>59</v>
      </c>
      <c r="L15" s="2" t="s">
        <v>58</v>
      </c>
      <c r="M15" s="2">
        <v>5850.0</v>
      </c>
      <c r="R15" s="2" t="s">
        <v>69</v>
      </c>
      <c r="S15" s="2">
        <v>3085.0</v>
      </c>
      <c r="AH15" s="2" t="s">
        <v>77</v>
      </c>
      <c r="AI15" s="2">
        <v>5630.0</v>
      </c>
      <c r="AL15" s="2" t="s">
        <v>79</v>
      </c>
      <c r="AM15" s="2">
        <v>970.0</v>
      </c>
      <c r="AN15" s="2" t="s">
        <v>80</v>
      </c>
      <c r="AO15" s="2">
        <v>4800.0</v>
      </c>
      <c r="AR15" s="2">
        <f t="shared" si="1"/>
        <v>5</v>
      </c>
      <c r="AS15" s="8">
        <f t="shared" ref="AS15:AS23" si="16">(M15-M14)/M14+(S15-S14)/S14+(AI15-AI14)/AI14+(AM15-AM14)/AM14+(AO15-AO14)/AO14</f>
        <v>-0.05755528918</v>
      </c>
      <c r="AT15" s="8">
        <f t="shared" si="3"/>
        <v>-0.01151105784</v>
      </c>
      <c r="AU15" s="6">
        <f t="shared" ref="AU15:AU54" si="17">AU14+(AU14*AT15)</f>
        <v>988.4889422</v>
      </c>
      <c r="AV15" s="7">
        <f t="shared" si="5"/>
        <v>0</v>
      </c>
      <c r="AW15" s="7">
        <f t="shared" si="8"/>
        <v>66.66666667</v>
      </c>
      <c r="AY15" s="2">
        <f t="shared" si="9"/>
        <v>973.6058215</v>
      </c>
      <c r="AZ15" s="2">
        <f t="shared" si="10"/>
        <v>938.5947102</v>
      </c>
      <c r="BA15" s="2">
        <f t="shared" si="11"/>
        <v>35.01111132</v>
      </c>
      <c r="BD15" s="19">
        <f t="shared" si="12"/>
        <v>0.6666666667</v>
      </c>
      <c r="BF15" s="8">
        <f t="shared" si="13"/>
        <v>1.076659048</v>
      </c>
      <c r="BG15" s="20">
        <f t="shared" si="14"/>
        <v>1.0731496</v>
      </c>
      <c r="BH15" s="8">
        <f t="shared" si="15"/>
        <v>1.048903183</v>
      </c>
    </row>
    <row r="16" ht="17.25" customHeight="1">
      <c r="A16" s="2" t="s">
        <v>60</v>
      </c>
      <c r="L16" s="2" t="s">
        <v>58</v>
      </c>
      <c r="M16" s="2">
        <v>5860.0</v>
      </c>
      <c r="R16" s="2" t="s">
        <v>69</v>
      </c>
      <c r="S16" s="2">
        <v>3085.0</v>
      </c>
      <c r="AH16" s="2" t="s">
        <v>77</v>
      </c>
      <c r="AI16" s="2">
        <v>5900.0</v>
      </c>
      <c r="AL16" s="2" t="s">
        <v>79</v>
      </c>
      <c r="AM16" s="2">
        <v>923.0</v>
      </c>
      <c r="AN16" s="2" t="s">
        <v>80</v>
      </c>
      <c r="AO16" s="2">
        <v>4860.0</v>
      </c>
      <c r="AR16" s="2">
        <f t="shared" si="1"/>
        <v>5</v>
      </c>
      <c r="AS16" s="8">
        <f t="shared" si="16"/>
        <v>0.01371316469</v>
      </c>
      <c r="AT16" s="8">
        <f t="shared" si="3"/>
        <v>0.002742632938</v>
      </c>
      <c r="AU16" s="6">
        <f t="shared" si="17"/>
        <v>991.2000045</v>
      </c>
      <c r="AV16" s="7">
        <f t="shared" si="5"/>
        <v>1</v>
      </c>
      <c r="AW16" s="7">
        <f t="shared" si="8"/>
        <v>75</v>
      </c>
      <c r="AY16" s="2">
        <f t="shared" si="9"/>
        <v>979.2842574</v>
      </c>
      <c r="AZ16" s="2">
        <f t="shared" si="10"/>
        <v>949.7745177</v>
      </c>
      <c r="BA16" s="2">
        <f t="shared" si="11"/>
        <v>29.50973969</v>
      </c>
      <c r="BD16" s="19">
        <f t="shared" si="12"/>
        <v>0.75</v>
      </c>
      <c r="BF16" s="8">
        <f t="shared" si="13"/>
        <v>1.078143609</v>
      </c>
      <c r="BG16" s="20">
        <f t="shared" si="14"/>
        <v>1.035596667</v>
      </c>
      <c r="BH16" s="8">
        <f t="shared" si="15"/>
        <v>1.022116882</v>
      </c>
    </row>
    <row r="17" ht="17.25" customHeight="1">
      <c r="A17" s="2" t="s">
        <v>61</v>
      </c>
      <c r="L17" s="2" t="s">
        <v>58</v>
      </c>
      <c r="M17" s="2">
        <v>5940.0</v>
      </c>
      <c r="R17" s="2" t="s">
        <v>69</v>
      </c>
      <c r="S17" s="2">
        <v>3020.0</v>
      </c>
      <c r="AH17" s="2" t="s">
        <v>77</v>
      </c>
      <c r="AI17" s="2">
        <v>6140.0</v>
      </c>
      <c r="AL17" s="2" t="s">
        <v>79</v>
      </c>
      <c r="AM17" s="2">
        <v>932.0</v>
      </c>
      <c r="AN17" s="2" t="s">
        <v>80</v>
      </c>
      <c r="AO17" s="2">
        <v>5300.0</v>
      </c>
      <c r="AR17" s="2">
        <f t="shared" si="1"/>
        <v>5</v>
      </c>
      <c r="AS17" s="8">
        <f t="shared" si="16"/>
        <v>0.1335459432</v>
      </c>
      <c r="AT17" s="8">
        <f t="shared" si="3"/>
        <v>0.02670918863</v>
      </c>
      <c r="AU17" s="6">
        <f t="shared" si="17"/>
        <v>1017.674152</v>
      </c>
      <c r="AV17" s="7">
        <f t="shared" si="5"/>
        <v>1</v>
      </c>
      <c r="AW17" s="7">
        <f t="shared" si="8"/>
        <v>75</v>
      </c>
      <c r="AY17" s="2">
        <f t="shared" si="9"/>
        <v>991.98384</v>
      </c>
      <c r="AZ17" s="2">
        <f t="shared" si="10"/>
        <v>958.0717236</v>
      </c>
      <c r="BA17" s="2">
        <f t="shared" si="11"/>
        <v>33.91211639</v>
      </c>
      <c r="BD17" s="19">
        <f t="shared" si="12"/>
        <v>0.75</v>
      </c>
      <c r="BF17" s="8">
        <f t="shared" si="13"/>
        <v>1.131955803</v>
      </c>
      <c r="BG17" s="20">
        <f t="shared" si="14"/>
        <v>1.080934025</v>
      </c>
      <c r="BH17" s="8">
        <f t="shared" si="15"/>
        <v>1.055672017</v>
      </c>
    </row>
    <row r="18" ht="17.25" customHeight="1">
      <c r="A18" s="2" t="s">
        <v>62</v>
      </c>
      <c r="L18" s="2" t="s">
        <v>58</v>
      </c>
      <c r="M18" s="2">
        <v>6030.0</v>
      </c>
      <c r="R18" s="2" t="s">
        <v>69</v>
      </c>
      <c r="S18" s="2">
        <v>3020.0</v>
      </c>
      <c r="AH18" s="2" t="s">
        <v>77</v>
      </c>
      <c r="AI18" s="2">
        <v>6410.0</v>
      </c>
      <c r="AL18" s="2" t="s">
        <v>79</v>
      </c>
      <c r="AM18" s="2">
        <v>904.0</v>
      </c>
      <c r="AN18" s="2" t="s">
        <v>80</v>
      </c>
      <c r="AO18" s="2">
        <v>5480.0</v>
      </c>
      <c r="AR18" s="2">
        <f t="shared" si="1"/>
        <v>5</v>
      </c>
      <c r="AS18" s="8">
        <f t="shared" si="16"/>
        <v>0.06304480222</v>
      </c>
      <c r="AT18" s="8">
        <f t="shared" si="3"/>
        <v>0.01260896044</v>
      </c>
      <c r="AU18" s="6">
        <f t="shared" si="17"/>
        <v>1030.505966</v>
      </c>
      <c r="AV18" s="7">
        <f t="shared" si="5"/>
        <v>1</v>
      </c>
      <c r="AW18" s="7">
        <f t="shared" si="8"/>
        <v>75</v>
      </c>
      <c r="AY18" s="2">
        <f t="shared" si="9"/>
        <v>1002.770169</v>
      </c>
      <c r="AZ18" s="2">
        <f t="shared" si="10"/>
        <v>967.33405</v>
      </c>
      <c r="BA18" s="2">
        <f t="shared" si="11"/>
        <v>35.4361186</v>
      </c>
      <c r="BD18" s="19">
        <f t="shared" si="12"/>
        <v>0.75</v>
      </c>
      <c r="BF18" s="8">
        <f t="shared" si="13"/>
        <v>1.136366572</v>
      </c>
      <c r="BG18" s="20">
        <f t="shared" si="14"/>
        <v>1.067010537</v>
      </c>
      <c r="BH18" s="8">
        <f t="shared" si="15"/>
        <v>1.053916729</v>
      </c>
    </row>
    <row r="19" ht="17.25" customHeight="1">
      <c r="A19" s="2" t="s">
        <v>63</v>
      </c>
      <c r="L19" s="2" t="s">
        <v>58</v>
      </c>
      <c r="M19" s="2">
        <v>6080.0</v>
      </c>
      <c r="R19" s="2" t="s">
        <v>69</v>
      </c>
      <c r="S19" s="2">
        <v>3000.0</v>
      </c>
      <c r="AH19" s="2" t="s">
        <v>77</v>
      </c>
      <c r="AI19" s="2">
        <v>6780.0</v>
      </c>
      <c r="AL19" s="2" t="s">
        <v>79</v>
      </c>
      <c r="AM19" s="2">
        <v>920.0</v>
      </c>
      <c r="AN19" s="2" t="s">
        <v>80</v>
      </c>
      <c r="AO19" s="2">
        <v>6100.0</v>
      </c>
      <c r="AR19" s="2">
        <f t="shared" si="1"/>
        <v>5</v>
      </c>
      <c r="AS19" s="8">
        <f t="shared" si="16"/>
        <v>0.1902294675</v>
      </c>
      <c r="AT19" s="8">
        <f t="shared" si="3"/>
        <v>0.0380458935</v>
      </c>
      <c r="AU19" s="6">
        <f t="shared" si="17"/>
        <v>1069.712486</v>
      </c>
      <c r="AV19" s="7">
        <f t="shared" si="5"/>
        <v>1</v>
      </c>
      <c r="AW19" s="7">
        <f t="shared" si="8"/>
        <v>83.33333333</v>
      </c>
      <c r="AY19" s="2">
        <f t="shared" si="9"/>
        <v>1016.263592</v>
      </c>
      <c r="AZ19" s="2">
        <f t="shared" si="10"/>
        <v>981.5567125</v>
      </c>
      <c r="BA19" s="2">
        <f t="shared" si="11"/>
        <v>34.7068792</v>
      </c>
      <c r="BD19" s="19">
        <f t="shared" si="12"/>
        <v>0.8333333333</v>
      </c>
      <c r="BF19" s="8">
        <f t="shared" si="13"/>
        <v>1.161329659</v>
      </c>
      <c r="BG19" s="20">
        <f t="shared" si="14"/>
        <v>1.081881546</v>
      </c>
      <c r="BH19" s="8">
        <f t="shared" si="15"/>
        <v>1.076535821</v>
      </c>
    </row>
    <row r="20" ht="17.25" customHeight="1">
      <c r="A20" s="2" t="s">
        <v>64</v>
      </c>
      <c r="L20" s="2" t="s">
        <v>58</v>
      </c>
      <c r="M20" s="2">
        <v>6050.0</v>
      </c>
      <c r="R20" s="2" t="s">
        <v>69</v>
      </c>
      <c r="S20" s="2">
        <v>2970.0</v>
      </c>
      <c r="AH20" s="2" t="s">
        <v>77</v>
      </c>
      <c r="AI20" s="2">
        <v>7280.0</v>
      </c>
      <c r="AL20" s="2" t="s">
        <v>79</v>
      </c>
      <c r="AM20" s="2">
        <v>870.0</v>
      </c>
      <c r="AN20" s="2" t="s">
        <v>80</v>
      </c>
      <c r="AO20" s="2">
        <v>6100.0</v>
      </c>
      <c r="AR20" s="2">
        <f t="shared" si="1"/>
        <v>5</v>
      </c>
      <c r="AS20" s="8">
        <f t="shared" si="16"/>
        <v>0.004464276071</v>
      </c>
      <c r="AT20" s="8">
        <f t="shared" si="3"/>
        <v>0.0008928552142</v>
      </c>
      <c r="AU20" s="6">
        <f t="shared" si="17"/>
        <v>1070.667584</v>
      </c>
      <c r="AV20" s="7">
        <f t="shared" si="5"/>
        <v>1</v>
      </c>
      <c r="AW20" s="7">
        <f t="shared" si="8"/>
        <v>83.33333333</v>
      </c>
      <c r="AY20" s="2">
        <f t="shared" si="9"/>
        <v>1028.041522</v>
      </c>
      <c r="AZ20" s="2">
        <f t="shared" si="10"/>
        <v>995.208769</v>
      </c>
      <c r="BA20" s="2">
        <f t="shared" si="11"/>
        <v>32.83275344</v>
      </c>
      <c r="BD20" s="19">
        <f t="shared" si="12"/>
        <v>0.8333333333</v>
      </c>
      <c r="BF20" s="8">
        <f t="shared" si="13"/>
        <v>1.118623664</v>
      </c>
      <c r="BG20" s="20">
        <f t="shared" si="14"/>
        <v>1.070667584</v>
      </c>
      <c r="BH20" s="8">
        <f t="shared" si="15"/>
        <v>1.05768608</v>
      </c>
    </row>
    <row r="21" ht="17.25" customHeight="1">
      <c r="A21" s="2" t="s">
        <v>65</v>
      </c>
      <c r="L21" s="2" t="s">
        <v>58</v>
      </c>
      <c r="M21" s="2">
        <v>6360.0</v>
      </c>
      <c r="R21" s="2" t="s">
        <v>69</v>
      </c>
      <c r="S21" s="2">
        <v>2900.0</v>
      </c>
      <c r="AH21" s="2" t="s">
        <v>77</v>
      </c>
      <c r="AI21" s="2">
        <v>7600.0</v>
      </c>
      <c r="AL21" s="2" t="s">
        <v>79</v>
      </c>
      <c r="AM21" s="2">
        <v>881.0</v>
      </c>
      <c r="AN21" s="2" t="s">
        <v>80</v>
      </c>
      <c r="AO21" s="2">
        <v>6170.0</v>
      </c>
      <c r="AR21" s="2">
        <f t="shared" si="1"/>
        <v>5</v>
      </c>
      <c r="AS21" s="8">
        <f t="shared" si="16"/>
        <v>0.09574577781</v>
      </c>
      <c r="AT21" s="8">
        <f t="shared" si="3"/>
        <v>0.01914915556</v>
      </c>
      <c r="AU21" s="6">
        <f t="shared" si="17"/>
        <v>1091.169964</v>
      </c>
      <c r="AV21" s="7">
        <f t="shared" si="5"/>
        <v>1</v>
      </c>
      <c r="AW21" s="7">
        <f t="shared" si="8"/>
        <v>83.33333333</v>
      </c>
      <c r="AY21" s="2">
        <f t="shared" si="9"/>
        <v>1045.155026</v>
      </c>
      <c r="AZ21" s="2">
        <f t="shared" si="10"/>
        <v>1009.380424</v>
      </c>
      <c r="BA21" s="2">
        <f t="shared" si="11"/>
        <v>35.7746023</v>
      </c>
      <c r="BD21" s="19">
        <f t="shared" si="12"/>
        <v>0.8333333333</v>
      </c>
      <c r="BF21" s="8">
        <f t="shared" si="13"/>
        <v>1.158998427</v>
      </c>
      <c r="BG21" s="20">
        <f t="shared" si="14"/>
        <v>1.103876753</v>
      </c>
      <c r="BH21" s="8">
        <f t="shared" si="15"/>
        <v>1.081102828</v>
      </c>
    </row>
    <row r="22" ht="17.25" customHeight="1">
      <c r="A22" s="2" t="s">
        <v>66</v>
      </c>
      <c r="L22" s="2" t="s">
        <v>58</v>
      </c>
      <c r="M22" s="2">
        <v>6430.0</v>
      </c>
      <c r="R22" s="2" t="s">
        <v>69</v>
      </c>
      <c r="S22" s="2">
        <v>2910.0</v>
      </c>
      <c r="AH22" s="2" t="s">
        <v>77</v>
      </c>
      <c r="AI22" s="2">
        <v>8000.0</v>
      </c>
      <c r="AL22" s="2" t="s">
        <v>79</v>
      </c>
      <c r="AM22" s="2">
        <v>914.0</v>
      </c>
      <c r="AN22" s="2" t="s">
        <v>80</v>
      </c>
      <c r="AO22" s="2">
        <v>6640.0</v>
      </c>
      <c r="AR22" s="2">
        <f t="shared" si="1"/>
        <v>5</v>
      </c>
      <c r="AS22" s="8">
        <f t="shared" si="16"/>
        <v>0.1807186194</v>
      </c>
      <c r="AT22" s="8">
        <f t="shared" si="3"/>
        <v>0.03614372387</v>
      </c>
      <c r="AU22" s="6">
        <f t="shared" si="17"/>
        <v>1130.60891</v>
      </c>
      <c r="AV22" s="7">
        <f t="shared" si="5"/>
        <v>1</v>
      </c>
      <c r="AW22" s="7">
        <f t="shared" si="8"/>
        <v>83.33333333</v>
      </c>
      <c r="AY22" s="2">
        <f t="shared" si="9"/>
        <v>1068.389844</v>
      </c>
      <c r="AZ22" s="2">
        <f t="shared" si="10"/>
        <v>1023.837051</v>
      </c>
      <c r="BA22" s="2">
        <f t="shared" si="11"/>
        <v>44.55279312</v>
      </c>
      <c r="BD22" s="19">
        <f t="shared" si="12"/>
        <v>0.8333333333</v>
      </c>
      <c r="BF22" s="8">
        <f t="shared" si="13"/>
        <v>1.170659521</v>
      </c>
      <c r="BG22" s="20">
        <f t="shared" si="14"/>
        <v>1.140646595</v>
      </c>
      <c r="BH22" s="8">
        <f t="shared" si="15"/>
        <v>1.103301379</v>
      </c>
    </row>
    <row r="23" ht="17.25" customHeight="1">
      <c r="A23" s="2" t="s">
        <v>44</v>
      </c>
      <c r="F23" s="2" t="s">
        <v>45</v>
      </c>
      <c r="G23" s="2">
        <v>6500.0</v>
      </c>
      <c r="L23" s="2" t="s">
        <v>58</v>
      </c>
      <c r="M23" s="2">
        <v>6660.0</v>
      </c>
      <c r="R23" s="2" t="s">
        <v>69</v>
      </c>
      <c r="S23" s="2">
        <v>3070.0</v>
      </c>
      <c r="AH23" s="2" t="s">
        <v>77</v>
      </c>
      <c r="AI23" s="2">
        <v>8570.0</v>
      </c>
      <c r="AL23" s="2" t="s">
        <v>79</v>
      </c>
      <c r="AM23" s="2">
        <v>915.0</v>
      </c>
      <c r="AN23" s="2" t="s">
        <v>80</v>
      </c>
      <c r="AO23" s="2">
        <v>7030.0</v>
      </c>
      <c r="AR23" s="2">
        <f t="shared" si="1"/>
        <v>6</v>
      </c>
      <c r="AS23" s="8">
        <f t="shared" si="16"/>
        <v>0.2218316785</v>
      </c>
      <c r="AT23" s="8">
        <f t="shared" si="3"/>
        <v>0.03697194641</v>
      </c>
      <c r="AU23" s="6">
        <f t="shared" si="17"/>
        <v>1172.409722</v>
      </c>
      <c r="AV23" s="7">
        <f t="shared" si="5"/>
        <v>1</v>
      </c>
      <c r="AW23" s="7">
        <f t="shared" si="8"/>
        <v>91.66666667</v>
      </c>
      <c r="AY23" s="2">
        <f t="shared" si="9"/>
        <v>1094.179105</v>
      </c>
      <c r="AZ23" s="2">
        <f t="shared" si="10"/>
        <v>1043.081473</v>
      </c>
      <c r="BA23" s="2">
        <f t="shared" si="11"/>
        <v>51.09763264</v>
      </c>
      <c r="BD23" s="19">
        <f t="shared" si="12"/>
        <v>0.9166666667</v>
      </c>
      <c r="BF23" s="8">
        <f t="shared" si="13"/>
        <v>1.185747068</v>
      </c>
      <c r="BG23" s="20">
        <f t="shared" si="14"/>
        <v>1.152048246</v>
      </c>
      <c r="BH23" s="8">
        <f t="shared" si="15"/>
        <v>1.122067429</v>
      </c>
    </row>
    <row r="24" ht="17.25" customHeight="1">
      <c r="A24" s="2" t="s">
        <v>46</v>
      </c>
      <c r="F24" s="2" t="s">
        <v>45</v>
      </c>
      <c r="G24" s="2">
        <v>6500.0</v>
      </c>
      <c r="L24" s="2" t="s">
        <v>58</v>
      </c>
      <c r="M24" s="2">
        <v>7200.0</v>
      </c>
      <c r="R24" s="2" t="s">
        <v>69</v>
      </c>
      <c r="S24" s="2">
        <v>3180.0</v>
      </c>
      <c r="AH24" s="2" t="s">
        <v>77</v>
      </c>
      <c r="AI24" s="2">
        <v>8290.0</v>
      </c>
      <c r="AL24" s="2" t="s">
        <v>79</v>
      </c>
      <c r="AM24" s="2">
        <v>917.0</v>
      </c>
      <c r="AN24" s="2" t="s">
        <v>80</v>
      </c>
      <c r="AO24" s="2">
        <v>7110.0</v>
      </c>
      <c r="AR24" s="2">
        <f t="shared" si="1"/>
        <v>6</v>
      </c>
      <c r="AS24" s="8">
        <f t="shared" ref="AS24:AS25" si="18">(G24-G23)/G23+(M24-M23)/M23+(S24-S23)/S23+(AI24-AI23)/AI23+(AM24-AM23)/AM23+(AO24-AO23)/AO23</f>
        <v>0.09780518116</v>
      </c>
      <c r="AT24" s="8">
        <f t="shared" si="3"/>
        <v>0.01630086353</v>
      </c>
      <c r="AU24" s="6">
        <f t="shared" si="17"/>
        <v>1191.521013</v>
      </c>
      <c r="AV24" s="7">
        <f t="shared" si="5"/>
        <v>1</v>
      </c>
      <c r="AW24" s="7">
        <f t="shared" si="8"/>
        <v>91.66666667</v>
      </c>
      <c r="AY24" s="2">
        <f t="shared" si="9"/>
        <v>1121.014947</v>
      </c>
      <c r="AZ24" s="2">
        <f t="shared" si="10"/>
        <v>1061.892558</v>
      </c>
      <c r="BA24" s="2">
        <f t="shared" si="11"/>
        <v>59.12238896</v>
      </c>
      <c r="BD24" s="19">
        <f t="shared" si="12"/>
        <v>0.9166666667</v>
      </c>
      <c r="BF24" s="8">
        <f t="shared" si="13"/>
        <v>1.191521013</v>
      </c>
      <c r="BG24" s="20">
        <f t="shared" si="14"/>
        <v>1.156248535</v>
      </c>
      <c r="BH24" s="8">
        <f t="shared" si="15"/>
        <v>1.121014218</v>
      </c>
    </row>
    <row r="25" ht="17.25" customHeight="1">
      <c r="A25" s="2" t="s">
        <v>47</v>
      </c>
      <c r="F25" s="2" t="s">
        <v>45</v>
      </c>
      <c r="G25" s="2">
        <v>6160.0</v>
      </c>
      <c r="J25" s="2" t="s">
        <v>56</v>
      </c>
      <c r="K25" s="2">
        <v>6090.0</v>
      </c>
      <c r="L25" s="2" t="s">
        <v>58</v>
      </c>
      <c r="M25" s="2">
        <v>6560.0</v>
      </c>
      <c r="R25" s="2" t="s">
        <v>69</v>
      </c>
      <c r="S25" s="2">
        <v>3130.0</v>
      </c>
      <c r="AH25" s="2" t="s">
        <v>77</v>
      </c>
      <c r="AI25" s="2">
        <v>7610.0</v>
      </c>
      <c r="AL25" s="2" t="s">
        <v>79</v>
      </c>
      <c r="AM25" s="2">
        <v>957.0</v>
      </c>
      <c r="AN25" s="2" t="s">
        <v>80</v>
      </c>
      <c r="AO25" s="2">
        <v>6800.0</v>
      </c>
      <c r="AR25" s="2">
        <f t="shared" si="1"/>
        <v>7</v>
      </c>
      <c r="AS25" s="8">
        <f t="shared" si="18"/>
        <v>-0.2389264506</v>
      </c>
      <c r="AT25" s="8">
        <f t="shared" si="3"/>
        <v>-0.03413235008</v>
      </c>
      <c r="AU25" s="6">
        <f t="shared" si="17"/>
        <v>1150.851601</v>
      </c>
      <c r="AV25" s="7">
        <f t="shared" si="5"/>
        <v>0</v>
      </c>
      <c r="AW25" s="7">
        <f t="shared" si="8"/>
        <v>83.33333333</v>
      </c>
      <c r="AY25" s="2">
        <f t="shared" si="9"/>
        <v>1134.538132</v>
      </c>
      <c r="AZ25" s="2">
        <f t="shared" si="10"/>
        <v>1075.400862</v>
      </c>
      <c r="BA25" s="2">
        <f t="shared" si="11"/>
        <v>59.13727033</v>
      </c>
      <c r="BD25" s="19">
        <f t="shared" si="12"/>
        <v>0.8333333333</v>
      </c>
      <c r="BF25" s="8">
        <f t="shared" si="13"/>
        <v>1.164253389</v>
      </c>
      <c r="BG25" s="20">
        <f t="shared" si="14"/>
        <v>1.07585133</v>
      </c>
      <c r="BH25" s="8">
        <f t="shared" si="15"/>
        <v>1.046074417</v>
      </c>
    </row>
    <row r="26" ht="17.25" customHeight="1">
      <c r="A26" s="2" t="s">
        <v>48</v>
      </c>
      <c r="F26" s="2" t="s">
        <v>45</v>
      </c>
      <c r="G26" s="2">
        <v>5630.0</v>
      </c>
      <c r="J26" s="2" t="s">
        <v>56</v>
      </c>
      <c r="K26" s="2">
        <v>5850.0</v>
      </c>
      <c r="L26" s="2" t="s">
        <v>58</v>
      </c>
      <c r="M26" s="2">
        <v>6150.0</v>
      </c>
      <c r="R26" s="2" t="s">
        <v>69</v>
      </c>
      <c r="S26" s="2">
        <v>2900.0</v>
      </c>
      <c r="AH26" s="2" t="s">
        <v>77</v>
      </c>
      <c r="AI26" s="2">
        <v>7540.0</v>
      </c>
      <c r="AL26" s="2" t="s">
        <v>79</v>
      </c>
      <c r="AM26" s="2">
        <v>922.0</v>
      </c>
      <c r="AN26" s="2" t="s">
        <v>80</v>
      </c>
      <c r="AO26" s="2">
        <v>6140.0</v>
      </c>
      <c r="AR26" s="2">
        <f t="shared" si="1"/>
        <v>7</v>
      </c>
      <c r="AS26" s="8">
        <f t="shared" ref="AS26:AS32" si="19">(G26-G25)/G25+(K26-K25)/K25+(M26-M25)/M25+(S26-S25)/S25+(AI26-AI25)/AI25+(AM26-AM25)/AM25+(AO26-AO25)/AO25</f>
        <v>-0.4042601256</v>
      </c>
      <c r="AT26" s="8">
        <f t="shared" si="3"/>
        <v>-0.05775144651</v>
      </c>
      <c r="AU26" s="6">
        <f t="shared" si="17"/>
        <v>1084.388256</v>
      </c>
      <c r="AV26" s="7">
        <f t="shared" si="5"/>
        <v>0</v>
      </c>
      <c r="AW26" s="7">
        <f t="shared" si="8"/>
        <v>75</v>
      </c>
      <c r="AY26" s="2">
        <f t="shared" si="9"/>
        <v>1136.824911</v>
      </c>
      <c r="AZ26" s="2">
        <f t="shared" si="10"/>
        <v>1082.433217</v>
      </c>
      <c r="BA26" s="2">
        <f t="shared" si="11"/>
        <v>54.39169432</v>
      </c>
      <c r="BD26" s="19">
        <f t="shared" si="12"/>
        <v>0.75</v>
      </c>
      <c r="BF26" s="8">
        <f t="shared" si="13"/>
        <v>1.094015588</v>
      </c>
      <c r="BG26" s="20">
        <f t="shared" si="14"/>
        <v>1.012815062</v>
      </c>
      <c r="BH26" s="8">
        <f t="shared" si="15"/>
        <v>0.9776233519</v>
      </c>
    </row>
    <row r="27" ht="17.25" customHeight="1">
      <c r="A27" s="2" t="s">
        <v>49</v>
      </c>
      <c r="F27" s="2" t="s">
        <v>45</v>
      </c>
      <c r="G27" s="2">
        <v>5090.0</v>
      </c>
      <c r="J27" s="2" t="s">
        <v>56</v>
      </c>
      <c r="K27" s="2">
        <v>5390.0</v>
      </c>
      <c r="L27" s="2" t="s">
        <v>58</v>
      </c>
      <c r="M27" s="2">
        <v>5920.0</v>
      </c>
      <c r="R27" s="2" t="s">
        <v>69</v>
      </c>
      <c r="S27" s="2">
        <v>2835.0</v>
      </c>
      <c r="AH27" s="2" t="s">
        <v>77</v>
      </c>
      <c r="AI27" s="2">
        <v>6990.0</v>
      </c>
      <c r="AL27" s="2" t="s">
        <v>79</v>
      </c>
      <c r="AM27" s="2">
        <v>846.0</v>
      </c>
      <c r="AN27" s="2" t="s">
        <v>80</v>
      </c>
      <c r="AO27" s="2">
        <v>5500.0</v>
      </c>
      <c r="AR27" s="2">
        <f t="shared" si="1"/>
        <v>7</v>
      </c>
      <c r="AS27" s="8">
        <f t="shared" si="19"/>
        <v>-0.493967714</v>
      </c>
      <c r="AT27" s="8">
        <f t="shared" si="3"/>
        <v>-0.07056681629</v>
      </c>
      <c r="AU27" s="6">
        <f t="shared" si="17"/>
        <v>1007.866429</v>
      </c>
      <c r="AV27" s="7">
        <f t="shared" si="5"/>
        <v>0</v>
      </c>
      <c r="AW27" s="7">
        <f t="shared" si="8"/>
        <v>75</v>
      </c>
      <c r="AY27" s="2">
        <f t="shared" si="9"/>
        <v>1122.940989</v>
      </c>
      <c r="AZ27" s="2">
        <f t="shared" si="10"/>
        <v>1084.048007</v>
      </c>
      <c r="BA27" s="2">
        <f t="shared" si="11"/>
        <v>38.89298122</v>
      </c>
      <c r="BD27" s="19">
        <f t="shared" si="12"/>
        <v>0.75</v>
      </c>
      <c r="BF27" s="8">
        <f t="shared" si="13"/>
        <v>0.9903626095</v>
      </c>
      <c r="BG27" s="20">
        <f t="shared" si="14"/>
        <v>0.9236566825</v>
      </c>
      <c r="BH27" s="8">
        <f t="shared" si="15"/>
        <v>0.8994012406</v>
      </c>
    </row>
    <row r="28" ht="17.25" customHeight="1">
      <c r="A28" s="2" t="s">
        <v>50</v>
      </c>
      <c r="F28" s="2" t="s">
        <v>45</v>
      </c>
      <c r="G28" s="2">
        <v>5070.0</v>
      </c>
      <c r="J28" s="2" t="s">
        <v>56</v>
      </c>
      <c r="K28" s="2">
        <v>4800.0</v>
      </c>
      <c r="L28" s="2" t="s">
        <v>58</v>
      </c>
      <c r="M28" s="2">
        <v>5370.0</v>
      </c>
      <c r="R28" s="2" t="s">
        <v>69</v>
      </c>
      <c r="S28" s="2">
        <v>2680.0</v>
      </c>
      <c r="AH28" s="2" t="s">
        <v>77</v>
      </c>
      <c r="AI28" s="2">
        <v>6830.0</v>
      </c>
      <c r="AL28" s="2" t="s">
        <v>79</v>
      </c>
      <c r="AM28" s="2">
        <v>761.0</v>
      </c>
      <c r="AN28" s="2" t="s">
        <v>80</v>
      </c>
      <c r="AO28" s="2">
        <v>5140.0</v>
      </c>
      <c r="AR28" s="2">
        <f t="shared" si="1"/>
        <v>7</v>
      </c>
      <c r="AS28" s="8">
        <f t="shared" si="19"/>
        <v>-0.4497875678</v>
      </c>
      <c r="AT28" s="8">
        <f t="shared" si="3"/>
        <v>-0.06425536682</v>
      </c>
      <c r="AU28" s="6">
        <f t="shared" si="17"/>
        <v>943.1056021</v>
      </c>
      <c r="AV28" s="7">
        <f t="shared" si="5"/>
        <v>0</v>
      </c>
      <c r="AW28" s="7">
        <f t="shared" si="8"/>
        <v>66.66666667</v>
      </c>
      <c r="AY28" s="2">
        <f t="shared" si="9"/>
        <v>1091.690437</v>
      </c>
      <c r="AZ28" s="2">
        <f t="shared" si="10"/>
        <v>1080.04014</v>
      </c>
      <c r="BA28" s="2">
        <f t="shared" si="11"/>
        <v>11.65029675</v>
      </c>
      <c r="BD28" s="19">
        <f t="shared" si="12"/>
        <v>0.6666666667</v>
      </c>
      <c r="BF28" s="8">
        <f t="shared" si="13"/>
        <v>0.9151869408</v>
      </c>
      <c r="BG28" s="20">
        <f t="shared" si="14"/>
        <v>0.8341572348</v>
      </c>
      <c r="BH28" s="8">
        <f t="shared" si="15"/>
        <v>0.8387578595</v>
      </c>
    </row>
    <row r="29" ht="17.25" customHeight="1">
      <c r="A29" s="2" t="s">
        <v>51</v>
      </c>
      <c r="F29" s="2" t="s">
        <v>45</v>
      </c>
      <c r="G29" s="2">
        <v>5300.0</v>
      </c>
      <c r="J29" s="2" t="s">
        <v>56</v>
      </c>
      <c r="K29" s="2">
        <v>4915.0</v>
      </c>
      <c r="L29" s="2" t="s">
        <v>58</v>
      </c>
      <c r="M29" s="2">
        <v>5620.0</v>
      </c>
      <c r="R29" s="2" t="s">
        <v>69</v>
      </c>
      <c r="S29" s="2">
        <v>2715.0</v>
      </c>
      <c r="AH29" s="2" t="s">
        <v>77</v>
      </c>
      <c r="AI29" s="2">
        <v>6570.0</v>
      </c>
      <c r="AL29" s="2" t="s">
        <v>79</v>
      </c>
      <c r="AM29" s="2">
        <v>790.0</v>
      </c>
      <c r="AN29" s="2" t="s">
        <v>80</v>
      </c>
      <c r="AO29" s="2">
        <v>5300.0</v>
      </c>
      <c r="AR29" s="2">
        <f t="shared" si="1"/>
        <v>7</v>
      </c>
      <c r="AS29" s="8">
        <f t="shared" si="19"/>
        <v>0.1601066689</v>
      </c>
      <c r="AT29" s="8">
        <f t="shared" si="3"/>
        <v>0.02287238127</v>
      </c>
      <c r="AU29" s="6">
        <f t="shared" si="17"/>
        <v>964.676673</v>
      </c>
      <c r="AV29" s="7">
        <f t="shared" si="5"/>
        <v>1</v>
      </c>
      <c r="AW29" s="7">
        <f t="shared" si="8"/>
        <v>66.66666667</v>
      </c>
      <c r="AY29" s="2">
        <f t="shared" si="9"/>
        <v>1057.068262</v>
      </c>
      <c r="AZ29" s="2">
        <f t="shared" si="10"/>
        <v>1075.623684</v>
      </c>
      <c r="BA29" s="2">
        <f t="shared" si="11"/>
        <v>-18.5554215</v>
      </c>
      <c r="BD29" s="19">
        <f t="shared" si="12"/>
        <v>0.6666666667</v>
      </c>
      <c r="BF29" s="8">
        <f t="shared" si="13"/>
        <v>0.9018093047</v>
      </c>
      <c r="BG29" s="20">
        <f t="shared" si="14"/>
        <v>0.8228153134</v>
      </c>
      <c r="BH29" s="8">
        <f t="shared" si="15"/>
        <v>0.8589617811</v>
      </c>
    </row>
    <row r="30" ht="17.25" customHeight="1">
      <c r="A30" s="2" t="s">
        <v>52</v>
      </c>
      <c r="F30" s="2" t="s">
        <v>45</v>
      </c>
      <c r="G30" s="2">
        <v>5900.0</v>
      </c>
      <c r="J30" s="2" t="s">
        <v>56</v>
      </c>
      <c r="K30" s="2">
        <v>5000.0</v>
      </c>
      <c r="L30" s="2" t="s">
        <v>58</v>
      </c>
      <c r="M30" s="2">
        <v>6500.0</v>
      </c>
      <c r="R30" s="2" t="s">
        <v>69</v>
      </c>
      <c r="S30" s="2">
        <v>2705.0</v>
      </c>
      <c r="AH30" s="2" t="s">
        <v>77</v>
      </c>
      <c r="AI30" s="2">
        <v>7070.0</v>
      </c>
      <c r="AL30" s="2" t="s">
        <v>79</v>
      </c>
      <c r="AM30" s="2">
        <v>780.0</v>
      </c>
      <c r="AN30" s="2" t="s">
        <v>80</v>
      </c>
      <c r="AO30" s="2">
        <v>5880.0</v>
      </c>
      <c r="AR30" s="2">
        <f t="shared" si="1"/>
        <v>7</v>
      </c>
      <c r="AS30" s="8">
        <f t="shared" si="19"/>
        <v>0.456281169</v>
      </c>
      <c r="AT30" s="8">
        <f t="shared" si="3"/>
        <v>0.06518302414</v>
      </c>
      <c r="AU30" s="6">
        <f t="shared" si="17"/>
        <v>1027.557216</v>
      </c>
      <c r="AV30" s="7">
        <f t="shared" si="5"/>
        <v>1</v>
      </c>
      <c r="AW30" s="7">
        <f t="shared" si="8"/>
        <v>66.66666667</v>
      </c>
      <c r="AY30" s="2">
        <f t="shared" si="9"/>
        <v>1029.740963</v>
      </c>
      <c r="AZ30" s="2">
        <f t="shared" si="10"/>
        <v>1075.377955</v>
      </c>
      <c r="BA30" s="2">
        <f t="shared" si="11"/>
        <v>-45.63699189</v>
      </c>
      <c r="BD30" s="19">
        <f t="shared" si="12"/>
        <v>0.6666666667</v>
      </c>
      <c r="BF30" s="8">
        <f t="shared" si="13"/>
        <v>0.9597350579</v>
      </c>
      <c r="BG30" s="20">
        <f t="shared" si="14"/>
        <v>0.8623911829</v>
      </c>
      <c r="BH30" s="8">
        <f t="shared" si="15"/>
        <v>0.9226184098</v>
      </c>
    </row>
    <row r="31" ht="17.25" customHeight="1">
      <c r="A31" s="2" t="s">
        <v>53</v>
      </c>
      <c r="F31" s="2" t="s">
        <v>45</v>
      </c>
      <c r="G31" s="2">
        <v>5510.0</v>
      </c>
      <c r="J31" s="2" t="s">
        <v>56</v>
      </c>
      <c r="K31" s="2">
        <v>4630.0</v>
      </c>
      <c r="L31" s="2" t="s">
        <v>58</v>
      </c>
      <c r="M31" s="2">
        <v>6340.0</v>
      </c>
      <c r="R31" s="2" t="s">
        <v>69</v>
      </c>
      <c r="S31" s="2">
        <v>2710.0</v>
      </c>
      <c r="AH31" s="2" t="s">
        <v>77</v>
      </c>
      <c r="AI31" s="2">
        <v>6700.0</v>
      </c>
      <c r="AL31" s="2" t="s">
        <v>79</v>
      </c>
      <c r="AM31" s="2">
        <v>753.0</v>
      </c>
      <c r="AN31" s="2" t="s">
        <v>80</v>
      </c>
      <c r="AO31" s="2">
        <v>5690.0</v>
      </c>
      <c r="AR31" s="2">
        <f t="shared" si="1"/>
        <v>7</v>
      </c>
      <c r="AS31" s="8">
        <f t="shared" si="19"/>
        <v>-0.2821307653</v>
      </c>
      <c r="AT31" s="8">
        <f t="shared" si="3"/>
        <v>-0.04030439504</v>
      </c>
      <c r="AU31" s="6">
        <f t="shared" si="17"/>
        <v>986.1421439</v>
      </c>
      <c r="AV31" s="7">
        <f t="shared" si="5"/>
        <v>0</v>
      </c>
      <c r="AW31" s="7">
        <f t="shared" si="8"/>
        <v>58.33333333</v>
      </c>
      <c r="AY31" s="2">
        <f t="shared" si="9"/>
        <v>1002.289387</v>
      </c>
      <c r="AZ31" s="2">
        <f t="shared" si="10"/>
        <v>1068.41376</v>
      </c>
      <c r="BA31" s="2">
        <f t="shared" si="11"/>
        <v>-66.12437287</v>
      </c>
      <c r="BD31" s="19">
        <f t="shared" si="12"/>
        <v>0.5833333333</v>
      </c>
      <c r="BF31" s="8">
        <f t="shared" si="13"/>
        <v>0.9037475152</v>
      </c>
      <c r="BG31" s="20">
        <f t="shared" si="14"/>
        <v>0.8568803687</v>
      </c>
      <c r="BH31" s="8">
        <f t="shared" si="15"/>
        <v>0.916320056</v>
      </c>
    </row>
    <row r="32" ht="17.25" customHeight="1">
      <c r="A32" s="2" t="s">
        <v>54</v>
      </c>
      <c r="F32" s="2" t="s">
        <v>45</v>
      </c>
      <c r="G32" s="2">
        <v>5180.0</v>
      </c>
      <c r="J32" s="2" t="s">
        <v>56</v>
      </c>
      <c r="K32" s="2">
        <v>4455.0</v>
      </c>
      <c r="L32" s="2" t="s">
        <v>58</v>
      </c>
      <c r="M32" s="2">
        <v>6440.0</v>
      </c>
      <c r="N32" s="2" t="s">
        <v>67</v>
      </c>
      <c r="O32" s="2">
        <v>4470.0</v>
      </c>
      <c r="R32" s="2" t="s">
        <v>69</v>
      </c>
      <c r="S32" s="2">
        <v>2975.0</v>
      </c>
      <c r="AH32" s="2" t="s">
        <v>77</v>
      </c>
      <c r="AI32" s="2">
        <v>6510.0</v>
      </c>
      <c r="AL32" s="2" t="s">
        <v>79</v>
      </c>
      <c r="AM32" s="2">
        <v>758.0</v>
      </c>
      <c r="AN32" s="2" t="s">
        <v>80</v>
      </c>
      <c r="AO32" s="2">
        <v>5320.0</v>
      </c>
      <c r="AR32" s="2">
        <f t="shared" si="1"/>
        <v>8</v>
      </c>
      <c r="AS32" s="8">
        <f t="shared" si="19"/>
        <v>-0.07087369955</v>
      </c>
      <c r="AT32" s="8">
        <f t="shared" si="3"/>
        <v>-0.008859212444</v>
      </c>
      <c r="AU32" s="6">
        <f t="shared" si="17"/>
        <v>977.4057011</v>
      </c>
      <c r="AV32" s="7">
        <f t="shared" si="5"/>
        <v>0</v>
      </c>
      <c r="AW32" s="7">
        <f t="shared" si="8"/>
        <v>50</v>
      </c>
      <c r="AY32" s="2">
        <f t="shared" si="9"/>
        <v>984.4589608</v>
      </c>
      <c r="AZ32" s="2">
        <f t="shared" si="10"/>
        <v>1060.641936</v>
      </c>
      <c r="BA32" s="2">
        <f t="shared" si="11"/>
        <v>-76.1829751</v>
      </c>
      <c r="BD32" s="19">
        <f t="shared" si="12"/>
        <v>0.5</v>
      </c>
      <c r="BF32" s="8">
        <f t="shared" si="13"/>
        <v>0.864494957</v>
      </c>
      <c r="BG32" s="20">
        <f t="shared" si="14"/>
        <v>0.9013429421</v>
      </c>
      <c r="BH32" s="8">
        <f t="shared" si="15"/>
        <v>0.9410345557</v>
      </c>
    </row>
    <row r="33" ht="17.25" customHeight="1">
      <c r="A33" s="2" t="s">
        <v>30</v>
      </c>
      <c r="D33" s="2" t="s">
        <v>31</v>
      </c>
      <c r="E33" s="2">
        <v>4900.0</v>
      </c>
      <c r="F33" s="2" t="s">
        <v>45</v>
      </c>
      <c r="G33" s="2">
        <v>5080.0</v>
      </c>
      <c r="J33" s="2" t="s">
        <v>56</v>
      </c>
      <c r="K33" s="2">
        <v>4340.0</v>
      </c>
      <c r="L33" s="2" t="s">
        <v>58</v>
      </c>
      <c r="M33" s="2">
        <v>6570.0</v>
      </c>
      <c r="N33" s="2" t="s">
        <v>67</v>
      </c>
      <c r="O33" s="2">
        <v>4485.0</v>
      </c>
      <c r="P33" s="2" t="s">
        <v>68</v>
      </c>
      <c r="Q33" s="2">
        <v>4765.0</v>
      </c>
      <c r="R33" s="2" t="s">
        <v>69</v>
      </c>
      <c r="S33" s="2">
        <v>2740.0</v>
      </c>
      <c r="X33" s="2" t="s">
        <v>72</v>
      </c>
      <c r="Y33" s="2">
        <v>4515.0</v>
      </c>
      <c r="AB33" s="2" t="s">
        <v>74</v>
      </c>
      <c r="AC33" s="2">
        <v>4735.0</v>
      </c>
      <c r="AH33" s="2" t="s">
        <v>77</v>
      </c>
      <c r="AI33" s="2">
        <v>6610.0</v>
      </c>
      <c r="AL33" s="2" t="s">
        <v>79</v>
      </c>
      <c r="AM33" s="2">
        <v>755.0</v>
      </c>
      <c r="AN33" s="2" t="s">
        <v>80</v>
      </c>
      <c r="AO33" s="2">
        <v>5220.0</v>
      </c>
      <c r="AR33" s="2">
        <f t="shared" si="1"/>
        <v>12</v>
      </c>
      <c r="AS33" s="8">
        <f>(G33-G32)/G32+(K33-K32)/K32+(M33-M32)/M32+(O33-O32)/O32+(S33-S32)/S32+(AI33-AI32)/AI32+(AM33-AM32)/AM32+(AO33-AO32)/AO32</f>
        <v>-0.1079620613</v>
      </c>
      <c r="AT33" s="8">
        <f t="shared" si="3"/>
        <v>-0.008996838445</v>
      </c>
      <c r="AU33" s="6">
        <f t="shared" si="17"/>
        <v>968.6121399</v>
      </c>
      <c r="AV33" s="7">
        <f t="shared" si="5"/>
        <v>0</v>
      </c>
      <c r="AW33" s="7">
        <f t="shared" si="8"/>
        <v>41.66666667</v>
      </c>
      <c r="AY33" s="2">
        <f t="shared" si="9"/>
        <v>977.9165793</v>
      </c>
      <c r="AZ33" s="2">
        <f t="shared" si="10"/>
        <v>1050.428784</v>
      </c>
      <c r="BA33" s="2">
        <f t="shared" si="11"/>
        <v>-72.51220462</v>
      </c>
      <c r="BD33" s="19">
        <f t="shared" si="12"/>
        <v>0.4166666667</v>
      </c>
      <c r="BF33" s="8">
        <f t="shared" si="13"/>
        <v>0.8261720469</v>
      </c>
      <c r="BG33" s="20">
        <f t="shared" si="14"/>
        <v>0.9610520917</v>
      </c>
      <c r="BH33" s="8">
        <f t="shared" si="15"/>
        <v>0.9583315497</v>
      </c>
    </row>
    <row r="34" ht="17.25" customHeight="1">
      <c r="A34" s="2" t="s">
        <v>32</v>
      </c>
      <c r="D34" s="2" t="s">
        <v>31</v>
      </c>
      <c r="E34" s="2">
        <v>4990.0</v>
      </c>
      <c r="F34" s="2" t="s">
        <v>45</v>
      </c>
      <c r="G34" s="2">
        <v>5180.0</v>
      </c>
      <c r="J34" s="2" t="s">
        <v>56</v>
      </c>
      <c r="K34" s="2">
        <v>4285.0</v>
      </c>
      <c r="L34" s="2" t="s">
        <v>58</v>
      </c>
      <c r="M34" s="2">
        <v>7490.0</v>
      </c>
      <c r="N34" s="2" t="s">
        <v>67</v>
      </c>
      <c r="O34" s="2">
        <v>4570.0</v>
      </c>
      <c r="P34" s="2" t="s">
        <v>68</v>
      </c>
      <c r="Q34" s="2">
        <v>4760.0</v>
      </c>
      <c r="R34" s="2" t="s">
        <v>69</v>
      </c>
      <c r="S34" s="2">
        <v>2980.0</v>
      </c>
      <c r="X34" s="2" t="s">
        <v>72</v>
      </c>
      <c r="Y34" s="2">
        <v>4705.0</v>
      </c>
      <c r="AB34" s="2" t="s">
        <v>74</v>
      </c>
      <c r="AC34" s="2">
        <v>4735.0</v>
      </c>
      <c r="AH34" s="2" t="s">
        <v>77</v>
      </c>
      <c r="AI34" s="2">
        <v>6870.0</v>
      </c>
      <c r="AL34" s="2" t="s">
        <v>79</v>
      </c>
      <c r="AM34" s="2">
        <v>778.0</v>
      </c>
      <c r="AN34" s="2" t="s">
        <v>80</v>
      </c>
      <c r="AO34" s="2">
        <v>5290.0</v>
      </c>
      <c r="AR34" s="2">
        <f t="shared" si="1"/>
        <v>12</v>
      </c>
      <c r="AS34" s="8">
        <f t="shared" ref="AS34:AS37" si="20">(E34-E33)/E33+(G34-G33)/G33+(K34-K33)/K33+(M34-M33)/M33+(O34-O33)/O33+(Q34-Q33)/Q33+(S34-S33)/S33+(Y34-Y33)/Y33+(AC34-AC33)/AC33+(AI34-AI33)/AI33+(AM34-AM33)/AM33+(AO34-AO33)/AO33</f>
        <v>0.3961938308</v>
      </c>
      <c r="AT34" s="8">
        <f t="shared" si="3"/>
        <v>0.03301615257</v>
      </c>
      <c r="AU34" s="6">
        <f t="shared" si="17"/>
        <v>1000.591986</v>
      </c>
      <c r="AV34" s="7">
        <f t="shared" si="5"/>
        <v>1</v>
      </c>
      <c r="AW34" s="7">
        <f t="shared" si="8"/>
        <v>41.66666667</v>
      </c>
      <c r="AY34" s="2">
        <f t="shared" si="9"/>
        <v>987.4976433</v>
      </c>
      <c r="AZ34" s="2">
        <f t="shared" si="10"/>
        <v>1039.59404</v>
      </c>
      <c r="BA34" s="2">
        <f t="shared" si="11"/>
        <v>-52.09639694</v>
      </c>
      <c r="BD34" s="19">
        <f t="shared" si="12"/>
        <v>0.4166666667</v>
      </c>
      <c r="BF34" s="8">
        <f t="shared" si="13"/>
        <v>0.839760252</v>
      </c>
      <c r="BG34" s="20">
        <f t="shared" si="14"/>
        <v>1.060954345</v>
      </c>
      <c r="BH34" s="8">
        <f t="shared" si="15"/>
        <v>1.043841232</v>
      </c>
    </row>
    <row r="35" ht="17.25" customHeight="1">
      <c r="A35" s="2" t="s">
        <v>33</v>
      </c>
      <c r="D35" s="2" t="s">
        <v>31</v>
      </c>
      <c r="E35" s="2">
        <v>5280.0</v>
      </c>
      <c r="F35" s="2" t="s">
        <v>45</v>
      </c>
      <c r="G35" s="2">
        <v>5400.0</v>
      </c>
      <c r="J35" s="2" t="s">
        <v>56</v>
      </c>
      <c r="K35" s="2">
        <v>4495.0</v>
      </c>
      <c r="L35" s="2" t="s">
        <v>58</v>
      </c>
      <c r="M35" s="2">
        <v>9000.0</v>
      </c>
      <c r="N35" s="2" t="s">
        <v>67</v>
      </c>
      <c r="O35" s="2">
        <v>4995.0</v>
      </c>
      <c r="P35" s="2" t="s">
        <v>68</v>
      </c>
      <c r="Q35" s="2">
        <v>5010.0</v>
      </c>
      <c r="R35" s="2" t="s">
        <v>69</v>
      </c>
      <c r="S35" s="2">
        <v>2770.0</v>
      </c>
      <c r="X35" s="2" t="s">
        <v>72</v>
      </c>
      <c r="Y35" s="2">
        <v>5090.0</v>
      </c>
      <c r="AB35" s="2" t="s">
        <v>74</v>
      </c>
      <c r="AC35" s="2">
        <v>4950.0</v>
      </c>
      <c r="AH35" s="2" t="s">
        <v>77</v>
      </c>
      <c r="AI35" s="2">
        <v>7170.0</v>
      </c>
      <c r="AL35" s="2" t="s">
        <v>79</v>
      </c>
      <c r="AM35" s="2">
        <v>799.0</v>
      </c>
      <c r="AN35" s="2" t="s">
        <v>80</v>
      </c>
      <c r="AO35" s="2">
        <v>5800.0</v>
      </c>
      <c r="AR35" s="2">
        <f t="shared" si="1"/>
        <v>12</v>
      </c>
      <c r="AS35" s="8">
        <f t="shared" si="20"/>
        <v>0.7205497182</v>
      </c>
      <c r="AT35" s="8">
        <f t="shared" si="3"/>
        <v>0.06004580985</v>
      </c>
      <c r="AU35" s="6">
        <f t="shared" si="17"/>
        <v>1060.673342</v>
      </c>
      <c r="AV35" s="7">
        <f t="shared" si="5"/>
        <v>1</v>
      </c>
      <c r="AW35" s="7">
        <f t="shared" si="8"/>
        <v>41.66666667</v>
      </c>
      <c r="AY35" s="2">
        <f t="shared" si="9"/>
        <v>1003.497088</v>
      </c>
      <c r="AZ35" s="2">
        <f t="shared" si="10"/>
        <v>1030.282675</v>
      </c>
      <c r="BA35" s="2">
        <f t="shared" si="11"/>
        <v>-26.78558707</v>
      </c>
      <c r="BD35" s="19">
        <f t="shared" si="12"/>
        <v>0.4166666667</v>
      </c>
      <c r="BF35" s="8">
        <f t="shared" si="13"/>
        <v>0.9216421488</v>
      </c>
      <c r="BG35" s="20">
        <f t="shared" si="14"/>
        <v>1.099511756</v>
      </c>
      <c r="BH35" s="8">
        <f t="shared" si="15"/>
        <v>1.091130153</v>
      </c>
    </row>
    <row r="36" ht="17.25" customHeight="1">
      <c r="A36" s="2" t="s">
        <v>34</v>
      </c>
      <c r="D36" s="2" t="s">
        <v>31</v>
      </c>
      <c r="E36" s="2">
        <v>5130.0</v>
      </c>
      <c r="F36" s="2" t="s">
        <v>45</v>
      </c>
      <c r="G36" s="2">
        <v>5350.0</v>
      </c>
      <c r="J36" s="2" t="s">
        <v>56</v>
      </c>
      <c r="K36" s="2">
        <v>4350.0</v>
      </c>
      <c r="L36" s="2" t="s">
        <v>58</v>
      </c>
      <c r="M36" s="2">
        <v>8050.0</v>
      </c>
      <c r="N36" s="2" t="s">
        <v>67</v>
      </c>
      <c r="O36" s="2">
        <v>4860.0</v>
      </c>
      <c r="P36" s="2" t="s">
        <v>68</v>
      </c>
      <c r="Q36" s="2">
        <v>4905.0</v>
      </c>
      <c r="R36" s="2" t="s">
        <v>69</v>
      </c>
      <c r="S36" s="2">
        <v>3075.0</v>
      </c>
      <c r="X36" s="2" t="s">
        <v>72</v>
      </c>
      <c r="Y36" s="2">
        <v>5020.0</v>
      </c>
      <c r="AB36" s="2" t="s">
        <v>74</v>
      </c>
      <c r="AC36" s="2">
        <v>4785.0</v>
      </c>
      <c r="AH36" s="2" t="s">
        <v>77</v>
      </c>
      <c r="AI36" s="2">
        <v>7430.0</v>
      </c>
      <c r="AL36" s="2" t="s">
        <v>79</v>
      </c>
      <c r="AM36" s="2">
        <v>1070.0</v>
      </c>
      <c r="AN36" s="2" t="s">
        <v>80</v>
      </c>
      <c r="AO36" s="2">
        <v>5930.0</v>
      </c>
      <c r="AR36" s="2">
        <f t="shared" si="1"/>
        <v>12</v>
      </c>
      <c r="AS36" s="8">
        <f t="shared" si="20"/>
        <v>0.2374053972</v>
      </c>
      <c r="AT36" s="8">
        <f t="shared" si="3"/>
        <v>0.0197837831</v>
      </c>
      <c r="AU36" s="6">
        <f t="shared" si="17"/>
        <v>1081.657474</v>
      </c>
      <c r="AV36" s="7">
        <f t="shared" si="5"/>
        <v>1</v>
      </c>
      <c r="AW36" s="7">
        <f t="shared" si="8"/>
        <v>41.66666667</v>
      </c>
      <c r="AY36" s="2">
        <f t="shared" si="9"/>
        <v>1012.513798</v>
      </c>
      <c r="AZ36" s="2">
        <f t="shared" si="10"/>
        <v>1021.12738</v>
      </c>
      <c r="BA36" s="2">
        <f t="shared" si="11"/>
        <v>-8.613582487</v>
      </c>
      <c r="BD36" s="19">
        <f t="shared" si="12"/>
        <v>0.4166666667</v>
      </c>
      <c r="BF36" s="8">
        <f t="shared" si="13"/>
        <v>0.99748173</v>
      </c>
      <c r="BG36" s="20">
        <f t="shared" si="14"/>
        <v>1.052649387</v>
      </c>
      <c r="BH36" s="8">
        <f t="shared" si="15"/>
        <v>1.067581091</v>
      </c>
    </row>
    <row r="37" ht="17.25" customHeight="1">
      <c r="A37" s="2" t="s">
        <v>35</v>
      </c>
      <c r="D37" s="2" t="s">
        <v>31</v>
      </c>
      <c r="E37" s="2">
        <v>5160.0</v>
      </c>
      <c r="F37" s="2" t="s">
        <v>45</v>
      </c>
      <c r="G37" s="2">
        <v>5350.0</v>
      </c>
      <c r="H37" s="2" t="s">
        <v>55</v>
      </c>
      <c r="I37" s="2">
        <v>5070.0</v>
      </c>
      <c r="J37" s="2" t="s">
        <v>56</v>
      </c>
      <c r="K37" s="2">
        <v>4265.0</v>
      </c>
      <c r="L37" s="2" t="s">
        <v>58</v>
      </c>
      <c r="M37" s="2">
        <v>6860.0</v>
      </c>
      <c r="N37" s="2" t="s">
        <v>67</v>
      </c>
      <c r="O37" s="2">
        <v>4735.0</v>
      </c>
      <c r="P37" s="2" t="s">
        <v>68</v>
      </c>
      <c r="Q37" s="2">
        <v>4755.0</v>
      </c>
      <c r="R37" s="2" t="s">
        <v>69</v>
      </c>
      <c r="S37" s="2">
        <v>2935.0</v>
      </c>
      <c r="X37" s="2" t="s">
        <v>72</v>
      </c>
      <c r="Y37" s="2">
        <v>4925.0</v>
      </c>
      <c r="AB37" s="2" t="s">
        <v>74</v>
      </c>
      <c r="AC37" s="2">
        <v>4805.0</v>
      </c>
      <c r="AH37" s="2" t="s">
        <v>77</v>
      </c>
      <c r="AI37" s="2">
        <v>7120.0</v>
      </c>
      <c r="AL37" s="2" t="s">
        <v>79</v>
      </c>
      <c r="AM37" s="2">
        <v>1175.0</v>
      </c>
      <c r="AN37" s="2" t="s">
        <v>80</v>
      </c>
      <c r="AO37" s="2">
        <v>5410.0</v>
      </c>
      <c r="AR37" s="2">
        <f t="shared" si="1"/>
        <v>13</v>
      </c>
      <c r="AS37" s="8">
        <f t="shared" si="20"/>
        <v>-0.3093742156</v>
      </c>
      <c r="AT37" s="8">
        <f t="shared" si="3"/>
        <v>-0.02379801658</v>
      </c>
      <c r="AU37" s="6">
        <f t="shared" si="17"/>
        <v>1055.916171</v>
      </c>
      <c r="AV37" s="7">
        <f t="shared" si="5"/>
        <v>0</v>
      </c>
      <c r="AW37" s="7">
        <f t="shared" si="8"/>
        <v>41.66666667</v>
      </c>
      <c r="AY37" s="2">
        <f t="shared" si="9"/>
        <v>1024.142802</v>
      </c>
      <c r="AZ37" s="2">
        <f t="shared" si="10"/>
        <v>1013.216094</v>
      </c>
      <c r="BA37" s="2">
        <f t="shared" si="11"/>
        <v>10.92670785</v>
      </c>
      <c r="BD37" s="19">
        <f t="shared" si="12"/>
        <v>0.4166666667</v>
      </c>
      <c r="BF37" s="8">
        <f t="shared" si="13"/>
        <v>1.047674712</v>
      </c>
      <c r="BG37" s="20">
        <f t="shared" si="14"/>
        <v>1.070754533</v>
      </c>
      <c r="BH37" s="8">
        <f t="shared" si="15"/>
        <v>1.055885942</v>
      </c>
    </row>
    <row r="38" ht="17.25" customHeight="1">
      <c r="A38" s="2" t="s">
        <v>36</v>
      </c>
      <c r="D38" s="2" t="s">
        <v>31</v>
      </c>
      <c r="E38" s="2">
        <v>5080.0</v>
      </c>
      <c r="F38" s="2" t="s">
        <v>45</v>
      </c>
      <c r="G38" s="2">
        <v>5080.0</v>
      </c>
      <c r="H38" s="2" t="s">
        <v>55</v>
      </c>
      <c r="I38" s="2">
        <v>5370.0</v>
      </c>
      <c r="J38" s="2" t="s">
        <v>56</v>
      </c>
      <c r="K38" s="2">
        <v>4190.0</v>
      </c>
      <c r="L38" s="2" t="s">
        <v>58</v>
      </c>
      <c r="M38" s="2">
        <v>6690.0</v>
      </c>
      <c r="N38" s="2" t="s">
        <v>67</v>
      </c>
      <c r="O38" s="2">
        <v>4800.0</v>
      </c>
      <c r="P38" s="2" t="s">
        <v>68</v>
      </c>
      <c r="Q38" s="2">
        <v>4700.0</v>
      </c>
      <c r="R38" s="2" t="s">
        <v>69</v>
      </c>
      <c r="S38" s="2">
        <v>2980.0</v>
      </c>
      <c r="X38" s="2" t="s">
        <v>72</v>
      </c>
      <c r="Y38" s="2">
        <v>4830.0</v>
      </c>
      <c r="AB38" s="2" t="s">
        <v>74</v>
      </c>
      <c r="AC38" s="2">
        <v>4750.0</v>
      </c>
      <c r="AH38" s="2" t="s">
        <v>77</v>
      </c>
      <c r="AI38" s="2">
        <v>7000.0</v>
      </c>
      <c r="AL38" s="2" t="s">
        <v>79</v>
      </c>
      <c r="AM38" s="2">
        <v>1680.0</v>
      </c>
      <c r="AN38" s="2" t="s">
        <v>80</v>
      </c>
      <c r="AO38" s="2">
        <v>5170.0</v>
      </c>
      <c r="AR38" s="2">
        <f t="shared" si="1"/>
        <v>13</v>
      </c>
      <c r="AS38" s="8">
        <f t="shared" ref="AS38:AS45" si="21">(E38-E37)/E37+(G38-G37)/G37+(I38-I37)/I37+(K38-K37)/K37+(M38-M37)/M37+(O38-O37)/O37+(Q38-Q37)/Q37+(S38-S37)/S37+(Y38-Y37)/Y37+(AC38-AC37)/AC37+(AI38-AI37)/AI37+(AM38-AM37)/AM37+(AO38-AO37)/AO37</f>
        <v>0.3061623425</v>
      </c>
      <c r="AT38" s="8">
        <f t="shared" si="3"/>
        <v>0.02355094943</v>
      </c>
      <c r="AU38" s="6">
        <f t="shared" si="17"/>
        <v>1080.783999</v>
      </c>
      <c r="AV38" s="7">
        <f t="shared" si="5"/>
        <v>1</v>
      </c>
      <c r="AW38" s="7">
        <f t="shared" si="8"/>
        <v>50</v>
      </c>
      <c r="AY38" s="2">
        <f t="shared" si="9"/>
        <v>1041.372519</v>
      </c>
      <c r="AZ38" s="2">
        <f t="shared" si="10"/>
        <v>1012.91574</v>
      </c>
      <c r="BA38" s="2">
        <f t="shared" si="11"/>
        <v>28.45677895</v>
      </c>
      <c r="BD38" s="19">
        <f t="shared" si="12"/>
        <v>0.5</v>
      </c>
      <c r="BF38" s="8">
        <f t="shared" si="13"/>
        <v>1.145984073</v>
      </c>
      <c r="BG38" s="20">
        <f t="shared" si="14"/>
        <v>1.105768053</v>
      </c>
      <c r="BH38" s="8">
        <f t="shared" si="15"/>
        <v>1.069832085</v>
      </c>
    </row>
    <row r="39" ht="17.25" customHeight="1">
      <c r="A39" s="2" t="s">
        <v>37</v>
      </c>
      <c r="D39" s="2" t="s">
        <v>31</v>
      </c>
      <c r="E39" s="2">
        <v>5180.0</v>
      </c>
      <c r="F39" s="2" t="s">
        <v>45</v>
      </c>
      <c r="G39" s="2">
        <v>4995.0</v>
      </c>
      <c r="H39" s="2" t="s">
        <v>55</v>
      </c>
      <c r="I39" s="2">
        <v>5720.0</v>
      </c>
      <c r="J39" s="2" t="s">
        <v>56</v>
      </c>
      <c r="K39" s="2">
        <v>4215.0</v>
      </c>
      <c r="L39" s="2" t="s">
        <v>58</v>
      </c>
      <c r="M39" s="2">
        <v>6770.0</v>
      </c>
      <c r="N39" s="2" t="s">
        <v>67</v>
      </c>
      <c r="O39" s="2">
        <v>4750.0</v>
      </c>
      <c r="P39" s="2" t="s">
        <v>68</v>
      </c>
      <c r="Q39" s="2">
        <v>4750.0</v>
      </c>
      <c r="R39" s="2" t="s">
        <v>69</v>
      </c>
      <c r="S39" s="2">
        <v>3090.0</v>
      </c>
      <c r="X39" s="2" t="s">
        <v>72</v>
      </c>
      <c r="Y39" s="2">
        <v>4765.0</v>
      </c>
      <c r="AB39" s="2" t="s">
        <v>74</v>
      </c>
      <c r="AC39" s="2">
        <v>4800.0</v>
      </c>
      <c r="AH39" s="2" t="s">
        <v>77</v>
      </c>
      <c r="AI39" s="2">
        <v>7230.0</v>
      </c>
      <c r="AL39" s="2" t="s">
        <v>79</v>
      </c>
      <c r="AM39" s="2">
        <v>1395.0</v>
      </c>
      <c r="AN39" s="2" t="s">
        <v>80</v>
      </c>
      <c r="AO39" s="2">
        <v>5220.0</v>
      </c>
      <c r="AR39" s="2">
        <f t="shared" si="1"/>
        <v>13</v>
      </c>
      <c r="AS39" s="8">
        <f t="shared" si="21"/>
        <v>-0.006856994407</v>
      </c>
      <c r="AT39" s="8">
        <f t="shared" si="3"/>
        <v>-0.0005274611083</v>
      </c>
      <c r="AU39" s="6">
        <f t="shared" si="17"/>
        <v>1080.213928</v>
      </c>
      <c r="AV39" s="7">
        <f t="shared" si="5"/>
        <v>0</v>
      </c>
      <c r="AW39" s="7">
        <f t="shared" si="8"/>
        <v>50</v>
      </c>
      <c r="AY39" s="2">
        <f t="shared" si="9"/>
        <v>1059.972817</v>
      </c>
      <c r="AZ39" s="2">
        <f t="shared" si="10"/>
        <v>1018.944698</v>
      </c>
      <c r="BA39" s="2">
        <f t="shared" si="11"/>
        <v>41.02811872</v>
      </c>
      <c r="BD39" s="19">
        <f t="shared" si="12"/>
        <v>0.5</v>
      </c>
      <c r="BF39" s="8">
        <f t="shared" si="13"/>
        <v>1.119767854</v>
      </c>
      <c r="BG39" s="20">
        <f t="shared" si="14"/>
        <v>1.115218242</v>
      </c>
      <c r="BH39" s="8">
        <f t="shared" si="15"/>
        <v>1.06556988</v>
      </c>
    </row>
    <row r="40" ht="17.25" customHeight="1">
      <c r="A40" s="2" t="s">
        <v>38</v>
      </c>
      <c r="D40" s="2" t="s">
        <v>31</v>
      </c>
      <c r="E40" s="2">
        <v>5220.0</v>
      </c>
      <c r="F40" s="2" t="s">
        <v>45</v>
      </c>
      <c r="G40" s="2">
        <v>5210.0</v>
      </c>
      <c r="H40" s="2" t="s">
        <v>55</v>
      </c>
      <c r="I40" s="2">
        <v>6030.0</v>
      </c>
      <c r="J40" s="2" t="s">
        <v>56</v>
      </c>
      <c r="K40" s="2">
        <v>4395.0</v>
      </c>
      <c r="L40" s="2" t="s">
        <v>58</v>
      </c>
      <c r="M40" s="2">
        <v>7930.0</v>
      </c>
      <c r="N40" s="2" t="s">
        <v>67</v>
      </c>
      <c r="O40" s="2">
        <v>4895.0</v>
      </c>
      <c r="P40" s="2" t="s">
        <v>68</v>
      </c>
      <c r="Q40" s="2">
        <v>4910.0</v>
      </c>
      <c r="R40" s="2" t="s">
        <v>69</v>
      </c>
      <c r="S40" s="2">
        <v>3400.0</v>
      </c>
      <c r="X40" s="2" t="s">
        <v>72</v>
      </c>
      <c r="Y40" s="2">
        <v>4900.0</v>
      </c>
      <c r="AB40" s="2" t="s">
        <v>74</v>
      </c>
      <c r="AC40" s="2">
        <v>5090.0</v>
      </c>
      <c r="AH40" s="2" t="s">
        <v>77</v>
      </c>
      <c r="AI40" s="2">
        <v>7530.0</v>
      </c>
      <c r="AL40" s="2" t="s">
        <v>79</v>
      </c>
      <c r="AM40" s="2">
        <v>1515.0</v>
      </c>
      <c r="AN40" s="2" t="s">
        <v>80</v>
      </c>
      <c r="AO40" s="2">
        <v>5760.0</v>
      </c>
      <c r="AR40" s="2">
        <f t="shared" si="1"/>
        <v>13</v>
      </c>
      <c r="AS40" s="8">
        <f t="shared" si="21"/>
        <v>0.803255606</v>
      </c>
      <c r="AT40" s="8">
        <f t="shared" si="3"/>
        <v>0.06178889277</v>
      </c>
      <c r="AU40" s="6">
        <f t="shared" si="17"/>
        <v>1146.95915</v>
      </c>
      <c r="AV40" s="7">
        <f t="shared" si="5"/>
        <v>1</v>
      </c>
      <c r="AW40" s="7">
        <f t="shared" si="8"/>
        <v>58.33333333</v>
      </c>
      <c r="AY40" s="2">
        <f t="shared" si="9"/>
        <v>1084.367344</v>
      </c>
      <c r="AZ40" s="2">
        <f t="shared" si="10"/>
        <v>1035.932494</v>
      </c>
      <c r="BA40" s="2">
        <f t="shared" si="11"/>
        <v>48.43485042</v>
      </c>
      <c r="BD40" s="19">
        <f t="shared" si="12"/>
        <v>0.5833333333</v>
      </c>
      <c r="BF40" s="8">
        <f t="shared" si="13"/>
        <v>1.116199792</v>
      </c>
      <c r="BG40" s="20">
        <f t="shared" si="14"/>
        <v>1.146280568</v>
      </c>
      <c r="BH40" s="8">
        <f t="shared" si="15"/>
        <v>1.11881924</v>
      </c>
    </row>
    <row r="41" ht="17.25" customHeight="1">
      <c r="A41" s="2" t="s">
        <v>39</v>
      </c>
      <c r="D41" s="2" t="s">
        <v>31</v>
      </c>
      <c r="E41" s="2">
        <v>5090.0</v>
      </c>
      <c r="F41" s="2" t="s">
        <v>45</v>
      </c>
      <c r="G41" s="2">
        <v>5410.0</v>
      </c>
      <c r="H41" s="2" t="s">
        <v>55</v>
      </c>
      <c r="I41" s="2">
        <v>6460.0</v>
      </c>
      <c r="J41" s="2" t="s">
        <v>56</v>
      </c>
      <c r="K41" s="2">
        <v>4480.0</v>
      </c>
      <c r="L41" s="2" t="s">
        <v>58</v>
      </c>
      <c r="M41" s="2">
        <v>10750.0</v>
      </c>
      <c r="N41" s="2" t="s">
        <v>67</v>
      </c>
      <c r="O41" s="2">
        <v>4965.0</v>
      </c>
      <c r="P41" s="2" t="s">
        <v>68</v>
      </c>
      <c r="Q41" s="2">
        <v>5020.0</v>
      </c>
      <c r="R41" s="2" t="s">
        <v>69</v>
      </c>
      <c r="S41" s="2">
        <v>3710.0</v>
      </c>
      <c r="X41" s="2" t="s">
        <v>72</v>
      </c>
      <c r="Y41" s="2">
        <v>5000.0</v>
      </c>
      <c r="AB41" s="2" t="s">
        <v>74</v>
      </c>
      <c r="AC41" s="2">
        <v>5740.0</v>
      </c>
      <c r="AH41" s="2" t="s">
        <v>77</v>
      </c>
      <c r="AI41" s="2">
        <v>8130.0</v>
      </c>
      <c r="AL41" s="2" t="s">
        <v>79</v>
      </c>
      <c r="AM41" s="2">
        <v>2050.0</v>
      </c>
      <c r="AN41" s="2" t="s">
        <v>80</v>
      </c>
      <c r="AO41" s="2">
        <v>6230.0</v>
      </c>
      <c r="AR41" s="2">
        <f t="shared" si="1"/>
        <v>13</v>
      </c>
      <c r="AS41" s="8">
        <f t="shared" si="21"/>
        <v>1.250148763</v>
      </c>
      <c r="AT41" s="8">
        <f t="shared" si="3"/>
        <v>0.09616528947</v>
      </c>
      <c r="AU41" s="6">
        <f t="shared" si="17"/>
        <v>1257.256809</v>
      </c>
      <c r="AV41" s="7">
        <f t="shared" si="5"/>
        <v>1</v>
      </c>
      <c r="AW41" s="7">
        <f t="shared" si="8"/>
        <v>58.33333333</v>
      </c>
      <c r="AY41" s="2">
        <f t="shared" si="9"/>
        <v>1117.131255</v>
      </c>
      <c r="AZ41" s="2">
        <f t="shared" si="10"/>
        <v>1060.314172</v>
      </c>
      <c r="BA41" s="2">
        <f t="shared" si="11"/>
        <v>56.81708355</v>
      </c>
      <c r="BD41" s="19">
        <f t="shared" si="12"/>
        <v>0.5833333333</v>
      </c>
      <c r="BF41" s="8">
        <f t="shared" si="13"/>
        <v>1.27492453</v>
      </c>
      <c r="BG41" s="20">
        <f t="shared" si="14"/>
        <v>1.185338369</v>
      </c>
      <c r="BH41" s="8">
        <f t="shared" si="15"/>
        <v>1.169176739</v>
      </c>
    </row>
    <row r="42" ht="17.25" customHeight="1">
      <c r="A42" s="2" t="s">
        <v>40</v>
      </c>
      <c r="D42" s="2" t="s">
        <v>31</v>
      </c>
      <c r="E42" s="2">
        <v>5220.0</v>
      </c>
      <c r="F42" s="2" t="s">
        <v>45</v>
      </c>
      <c r="G42" s="2">
        <v>5950.0</v>
      </c>
      <c r="H42" s="2" t="s">
        <v>55</v>
      </c>
      <c r="I42" s="2">
        <v>6610.0</v>
      </c>
      <c r="J42" s="2" t="s">
        <v>56</v>
      </c>
      <c r="K42" s="2">
        <v>4660.0</v>
      </c>
      <c r="L42" s="2" t="s">
        <v>58</v>
      </c>
      <c r="M42" s="2">
        <v>15100.0</v>
      </c>
      <c r="N42" s="2" t="s">
        <v>67</v>
      </c>
      <c r="O42" s="2">
        <v>5400.0</v>
      </c>
      <c r="P42" s="2" t="s">
        <v>68</v>
      </c>
      <c r="Q42" s="2">
        <v>5050.0</v>
      </c>
      <c r="R42" s="2" t="s">
        <v>69</v>
      </c>
      <c r="S42" s="2">
        <v>4250.0</v>
      </c>
      <c r="X42" s="2" t="s">
        <v>72</v>
      </c>
      <c r="Y42" s="2">
        <v>5220.0</v>
      </c>
      <c r="AB42" s="2" t="s">
        <v>74</v>
      </c>
      <c r="AC42" s="2">
        <v>5890.0</v>
      </c>
      <c r="AH42" s="2" t="s">
        <v>77</v>
      </c>
      <c r="AI42" s="2">
        <v>8430.0</v>
      </c>
      <c r="AL42" s="2" t="s">
        <v>79</v>
      </c>
      <c r="AM42" s="2">
        <v>2200.0</v>
      </c>
      <c r="AN42" s="2" t="s">
        <v>80</v>
      </c>
      <c r="AO42" s="2">
        <v>6650.0</v>
      </c>
      <c r="AR42" s="2">
        <f t="shared" si="1"/>
        <v>13</v>
      </c>
      <c r="AS42" s="8">
        <f t="shared" si="21"/>
        <v>1.080166165</v>
      </c>
      <c r="AT42" s="8">
        <f t="shared" si="3"/>
        <v>0.08308970501</v>
      </c>
      <c r="AU42" s="6">
        <f t="shared" si="17"/>
        <v>1361.721907</v>
      </c>
      <c r="AV42" s="7">
        <f t="shared" si="5"/>
        <v>1</v>
      </c>
      <c r="AW42" s="7">
        <f t="shared" si="8"/>
        <v>58.33333333</v>
      </c>
      <c r="AY42" s="2">
        <f t="shared" si="9"/>
        <v>1163.808661</v>
      </c>
      <c r="AZ42" s="2">
        <f t="shared" si="10"/>
        <v>1088.161229</v>
      </c>
      <c r="BA42" s="2">
        <f t="shared" si="11"/>
        <v>75.64743149</v>
      </c>
      <c r="BD42" s="19">
        <f t="shared" si="12"/>
        <v>0.5833333333</v>
      </c>
      <c r="BF42" s="8">
        <f t="shared" si="13"/>
        <v>1.39320029</v>
      </c>
      <c r="BG42" s="20">
        <f t="shared" si="14"/>
        <v>1.258921553</v>
      </c>
      <c r="BH42" s="8">
        <f t="shared" si="15"/>
        <v>1.239298607</v>
      </c>
    </row>
    <row r="43" ht="17.25" customHeight="1">
      <c r="A43" s="2" t="s">
        <v>41</v>
      </c>
      <c r="D43" s="2" t="s">
        <v>31</v>
      </c>
      <c r="E43" s="2">
        <v>5160.0</v>
      </c>
      <c r="F43" s="2" t="s">
        <v>45</v>
      </c>
      <c r="G43" s="2">
        <v>5960.0</v>
      </c>
      <c r="H43" s="2" t="s">
        <v>55</v>
      </c>
      <c r="I43" s="2">
        <v>7540.0</v>
      </c>
      <c r="J43" s="2" t="s">
        <v>56</v>
      </c>
      <c r="K43" s="2">
        <v>4910.0</v>
      </c>
      <c r="L43" s="2" t="s">
        <v>58</v>
      </c>
      <c r="M43" s="2">
        <v>15550.0</v>
      </c>
      <c r="N43" s="2" t="s">
        <v>67</v>
      </c>
      <c r="O43" s="2">
        <v>5640.0</v>
      </c>
      <c r="P43" s="2" t="s">
        <v>68</v>
      </c>
      <c r="Q43" s="2">
        <v>5100.0</v>
      </c>
      <c r="R43" s="2" t="s">
        <v>69</v>
      </c>
      <c r="S43" s="2">
        <v>4780.0</v>
      </c>
      <c r="X43" s="2" t="s">
        <v>72</v>
      </c>
      <c r="Y43" s="2">
        <v>5080.0</v>
      </c>
      <c r="AB43" s="2" t="s">
        <v>74</v>
      </c>
      <c r="AC43" s="2">
        <v>6060.0</v>
      </c>
      <c r="AH43" s="2" t="s">
        <v>77</v>
      </c>
      <c r="AI43" s="2">
        <v>8200.0</v>
      </c>
      <c r="AL43" s="2" t="s">
        <v>79</v>
      </c>
      <c r="AM43" s="2">
        <v>1930.0</v>
      </c>
      <c r="AN43" s="2" t="s">
        <v>80</v>
      </c>
      <c r="AO43" s="2">
        <v>6210.0</v>
      </c>
      <c r="AR43" s="2">
        <f t="shared" si="1"/>
        <v>13</v>
      </c>
      <c r="AS43" s="8">
        <f t="shared" si="21"/>
        <v>0.1792494026</v>
      </c>
      <c r="AT43" s="8">
        <f t="shared" si="3"/>
        <v>0.01378841559</v>
      </c>
      <c r="AU43" s="6">
        <f t="shared" si="17"/>
        <v>1380.497894</v>
      </c>
      <c r="AV43" s="7">
        <f t="shared" si="5"/>
        <v>1</v>
      </c>
      <c r="AW43" s="7">
        <f t="shared" si="8"/>
        <v>66.66666667</v>
      </c>
      <c r="AY43" s="2">
        <f t="shared" si="9"/>
        <v>1217.905615</v>
      </c>
      <c r="AZ43" s="2">
        <f t="shared" si="10"/>
        <v>1121.024208</v>
      </c>
      <c r="BA43" s="2">
        <f t="shared" si="11"/>
        <v>96.88140614</v>
      </c>
      <c r="BD43" s="19">
        <f t="shared" si="12"/>
        <v>0.6666666667</v>
      </c>
      <c r="BF43" s="8">
        <f t="shared" si="13"/>
        <v>1.425232905</v>
      </c>
      <c r="BG43" s="20">
        <f t="shared" si="14"/>
        <v>1.307393458</v>
      </c>
      <c r="BH43" s="8">
        <f t="shared" si="15"/>
        <v>1.239437913</v>
      </c>
    </row>
    <row r="44" ht="17.25" customHeight="1">
      <c r="A44" s="2" t="s">
        <v>42</v>
      </c>
      <c r="D44" s="2" t="s">
        <v>31</v>
      </c>
      <c r="E44" s="2">
        <v>5310.0</v>
      </c>
      <c r="F44" s="2" t="s">
        <v>45</v>
      </c>
      <c r="G44" s="2">
        <v>5930.0</v>
      </c>
      <c r="H44" s="2" t="s">
        <v>55</v>
      </c>
      <c r="I44" s="2">
        <v>6820.0</v>
      </c>
      <c r="J44" s="2" t="s">
        <v>56</v>
      </c>
      <c r="K44" s="2">
        <v>4920.0</v>
      </c>
      <c r="L44" s="2" t="s">
        <v>58</v>
      </c>
      <c r="M44" s="2">
        <v>11450.0</v>
      </c>
      <c r="N44" s="2" t="s">
        <v>67</v>
      </c>
      <c r="O44" s="2">
        <v>5600.0</v>
      </c>
      <c r="P44" s="2" t="s">
        <v>68</v>
      </c>
      <c r="Q44" s="2">
        <v>4990.0</v>
      </c>
      <c r="R44" s="2" t="s">
        <v>69</v>
      </c>
      <c r="S44" s="2">
        <v>4105.0</v>
      </c>
      <c r="X44" s="2" t="s">
        <v>72</v>
      </c>
      <c r="Y44" s="2">
        <v>5100.0</v>
      </c>
      <c r="AB44" s="2" t="s">
        <v>74</v>
      </c>
      <c r="AC44" s="2">
        <v>5960.0</v>
      </c>
      <c r="AH44" s="2" t="s">
        <v>77</v>
      </c>
      <c r="AI44" s="2">
        <v>8000.0</v>
      </c>
      <c r="AL44" s="2" t="s">
        <v>79</v>
      </c>
      <c r="AM44" s="2">
        <v>1495.0</v>
      </c>
      <c r="AN44" s="2" t="s">
        <v>80</v>
      </c>
      <c r="AO44" s="2">
        <v>5940.0</v>
      </c>
      <c r="AR44" s="2">
        <f t="shared" si="1"/>
        <v>13</v>
      </c>
      <c r="AS44" s="8">
        <f t="shared" si="21"/>
        <v>-0.808779404</v>
      </c>
      <c r="AT44" s="8">
        <f t="shared" si="3"/>
        <v>-0.06221380031</v>
      </c>
      <c r="AU44" s="6">
        <f t="shared" si="17"/>
        <v>1294.611874</v>
      </c>
      <c r="AV44" s="7">
        <f t="shared" si="5"/>
        <v>0</v>
      </c>
      <c r="AW44" s="7">
        <f t="shared" si="8"/>
        <v>66.66666667</v>
      </c>
      <c r="AY44" s="2">
        <f t="shared" si="9"/>
        <v>1253.543594</v>
      </c>
      <c r="AZ44" s="2">
        <f t="shared" si="10"/>
        <v>1147.458056</v>
      </c>
      <c r="BA44" s="2">
        <f t="shared" si="11"/>
        <v>106.0855375</v>
      </c>
      <c r="BD44" s="19">
        <f t="shared" si="12"/>
        <v>0.6666666667</v>
      </c>
      <c r="BF44" s="8">
        <f t="shared" si="13"/>
        <v>1.293845935</v>
      </c>
      <c r="BG44" s="20">
        <f t="shared" si="14"/>
        <v>1.197845152</v>
      </c>
      <c r="BH44" s="8">
        <f t="shared" si="15"/>
        <v>1.112498886</v>
      </c>
    </row>
    <row r="45" ht="17.25" customHeight="1">
      <c r="A45" s="2" t="s">
        <v>43</v>
      </c>
      <c r="D45" s="2" t="s">
        <v>31</v>
      </c>
      <c r="E45" s="2">
        <v>5290.0</v>
      </c>
      <c r="F45" s="2" t="s">
        <v>45</v>
      </c>
      <c r="G45" s="2">
        <v>5760.0</v>
      </c>
      <c r="H45" s="2" t="s">
        <v>55</v>
      </c>
      <c r="I45" s="2">
        <v>6960.0</v>
      </c>
      <c r="J45" s="2" t="s">
        <v>56</v>
      </c>
      <c r="K45" s="2">
        <v>4950.0</v>
      </c>
      <c r="L45" s="2" t="s">
        <v>58</v>
      </c>
      <c r="M45" s="2">
        <v>11550.0</v>
      </c>
      <c r="N45" s="2" t="s">
        <v>67</v>
      </c>
      <c r="O45" s="2">
        <v>5520.0</v>
      </c>
      <c r="P45" s="2" t="s">
        <v>68</v>
      </c>
      <c r="Q45" s="2">
        <v>4990.0</v>
      </c>
      <c r="R45" s="2" t="s">
        <v>69</v>
      </c>
      <c r="S45" s="2">
        <v>4020.0</v>
      </c>
      <c r="X45" s="2" t="s">
        <v>72</v>
      </c>
      <c r="Y45" s="2">
        <v>5070.0</v>
      </c>
      <c r="AB45" s="2" t="s">
        <v>74</v>
      </c>
      <c r="AC45" s="2">
        <v>6070.0</v>
      </c>
      <c r="AF45" s="2" t="s">
        <v>76</v>
      </c>
      <c r="AG45" s="2">
        <v>5320.0</v>
      </c>
      <c r="AH45" s="2" t="s">
        <v>77</v>
      </c>
      <c r="AI45" s="2">
        <v>8150.0</v>
      </c>
      <c r="AL45" s="2" t="s">
        <v>79</v>
      </c>
      <c r="AM45" s="2">
        <v>1565.0</v>
      </c>
      <c r="AN45" s="2" t="s">
        <v>80</v>
      </c>
      <c r="AO45" s="2">
        <v>5850.0</v>
      </c>
      <c r="AR45" s="2">
        <f t="shared" si="1"/>
        <v>14</v>
      </c>
      <c r="AS45" s="8">
        <f t="shared" si="21"/>
        <v>0.03092785582</v>
      </c>
      <c r="AT45" s="8">
        <f t="shared" si="3"/>
        <v>0.002209132559</v>
      </c>
      <c r="AU45" s="6">
        <f t="shared" si="17"/>
        <v>1297.471843</v>
      </c>
      <c r="AV45" s="7">
        <f t="shared" si="5"/>
        <v>1</v>
      </c>
      <c r="AW45" s="7">
        <f t="shared" si="8"/>
        <v>75</v>
      </c>
      <c r="AY45" s="2">
        <f t="shared" si="9"/>
        <v>1289.753246</v>
      </c>
      <c r="AZ45" s="2">
        <f t="shared" si="10"/>
        <v>1174.863031</v>
      </c>
      <c r="BA45" s="2">
        <f t="shared" si="11"/>
        <v>114.8902147</v>
      </c>
      <c r="BD45" s="19">
        <f t="shared" si="12"/>
        <v>0.75</v>
      </c>
      <c r="BF45" s="8">
        <f t="shared" si="13"/>
        <v>1.223252995</v>
      </c>
      <c r="BG45" s="20">
        <f t="shared" si="14"/>
        <v>1.201124897</v>
      </c>
      <c r="BH45" s="8">
        <f t="shared" si="15"/>
        <v>1.093891875</v>
      </c>
    </row>
    <row r="46" ht="17.25" customHeight="1">
      <c r="A46" s="2" t="s">
        <v>18</v>
      </c>
      <c r="B46" s="2" t="s">
        <v>19</v>
      </c>
      <c r="C46" s="2">
        <v>5980.0</v>
      </c>
      <c r="D46" s="2" t="s">
        <v>31</v>
      </c>
      <c r="E46" s="2">
        <v>5560.0</v>
      </c>
      <c r="F46" s="2" t="s">
        <v>45</v>
      </c>
      <c r="G46" s="2">
        <v>5540.0</v>
      </c>
      <c r="H46" s="2" t="s">
        <v>55</v>
      </c>
      <c r="I46" s="2">
        <v>6380.0</v>
      </c>
      <c r="J46" s="2" t="s">
        <v>56</v>
      </c>
      <c r="K46" s="2">
        <v>4840.0</v>
      </c>
      <c r="L46" s="2" t="s">
        <v>58</v>
      </c>
      <c r="M46" s="2">
        <v>11050.0</v>
      </c>
      <c r="N46" s="2" t="s">
        <v>67</v>
      </c>
      <c r="O46" s="2">
        <v>5800.0</v>
      </c>
      <c r="P46" s="2" t="s">
        <v>68</v>
      </c>
      <c r="Q46" s="2">
        <v>5020.0</v>
      </c>
      <c r="R46" s="2" t="s">
        <v>69</v>
      </c>
      <c r="S46" s="2">
        <v>4085.0</v>
      </c>
      <c r="X46" s="2" t="s">
        <v>72</v>
      </c>
      <c r="Y46" s="2">
        <v>5220.0</v>
      </c>
      <c r="AB46" s="2" t="s">
        <v>74</v>
      </c>
      <c r="AC46" s="2">
        <v>6350.0</v>
      </c>
      <c r="AF46" s="2" t="s">
        <v>76</v>
      </c>
      <c r="AG46" s="2">
        <v>5280.0</v>
      </c>
      <c r="AH46" s="2" t="s">
        <v>77</v>
      </c>
      <c r="AI46" s="2">
        <v>8130.0</v>
      </c>
      <c r="AL46" s="2" t="s">
        <v>79</v>
      </c>
      <c r="AM46" s="2">
        <v>1500.0</v>
      </c>
      <c r="AN46" s="2" t="s">
        <v>80</v>
      </c>
      <c r="AO46" s="2">
        <v>6060.0</v>
      </c>
      <c r="AR46" s="2">
        <f t="shared" si="1"/>
        <v>15</v>
      </c>
      <c r="AS46" s="8">
        <f>(E46-E45)/E45+(G46-G45)/G45+(I46-I45)/I45+(K46-K45)/K45+(M46-M45)/M45+(O46-O45)/O45+(Q46-Q45)/Q45+(S46-S45)/S45+(Y46-Y45)/Y45+(AC46-AC45)/AC45+(AG46-AG45)/AG45+(AI46-AI45)/AI45+(AM46-AM45)/AM45+(AO46-AO45)/AO45</f>
        <v>-0.0029891253</v>
      </c>
      <c r="AT46" s="8">
        <f t="shared" si="3"/>
        <v>-0.00019927502</v>
      </c>
      <c r="AU46" s="6">
        <f t="shared" si="17"/>
        <v>1297.213289</v>
      </c>
      <c r="AV46" s="7">
        <f t="shared" si="5"/>
        <v>0</v>
      </c>
      <c r="AW46" s="7">
        <f t="shared" si="8"/>
        <v>66.66666667</v>
      </c>
      <c r="AY46" s="2">
        <f t="shared" si="9"/>
        <v>1314.795603</v>
      </c>
      <c r="AZ46" s="2">
        <f t="shared" si="10"/>
        <v>1199.581473</v>
      </c>
      <c r="BA46" s="2">
        <f t="shared" si="11"/>
        <v>115.2141293</v>
      </c>
      <c r="BD46" s="19">
        <f t="shared" si="12"/>
        <v>0.6666666667</v>
      </c>
      <c r="BF46" s="8">
        <f t="shared" si="13"/>
        <v>1.199282879</v>
      </c>
      <c r="BG46" s="20">
        <f t="shared" si="14"/>
        <v>1.131002171</v>
      </c>
      <c r="BH46" s="8">
        <f t="shared" si="15"/>
        <v>1.052871297</v>
      </c>
    </row>
    <row r="47" ht="17.25" customHeight="1">
      <c r="A47" s="2" t="s">
        <v>22</v>
      </c>
      <c r="B47" s="2" t="s">
        <v>19</v>
      </c>
      <c r="C47" s="2">
        <v>6410.0</v>
      </c>
      <c r="D47" s="2" t="s">
        <v>31</v>
      </c>
      <c r="E47" s="2">
        <v>5570.0</v>
      </c>
      <c r="F47" s="2" t="s">
        <v>45</v>
      </c>
      <c r="G47" s="2">
        <v>5660.0</v>
      </c>
      <c r="H47" s="2" t="s">
        <v>55</v>
      </c>
      <c r="I47" s="2">
        <v>6810.0</v>
      </c>
      <c r="J47" s="2" t="s">
        <v>56</v>
      </c>
      <c r="K47" s="2">
        <v>4940.0</v>
      </c>
      <c r="L47" s="2" t="s">
        <v>58</v>
      </c>
      <c r="M47" s="2">
        <v>11400.0</v>
      </c>
      <c r="N47" s="2" t="s">
        <v>67</v>
      </c>
      <c r="O47" s="2">
        <v>5880.0</v>
      </c>
      <c r="P47" s="2" t="s">
        <v>68</v>
      </c>
      <c r="Q47" s="2">
        <v>5080.0</v>
      </c>
      <c r="R47" s="2" t="s">
        <v>69</v>
      </c>
      <c r="S47" s="2">
        <v>4410.0</v>
      </c>
      <c r="X47" s="2" t="s">
        <v>72</v>
      </c>
      <c r="Y47" s="2">
        <v>5430.0</v>
      </c>
      <c r="AB47" s="2" t="s">
        <v>74</v>
      </c>
      <c r="AC47" s="2">
        <v>6830.0</v>
      </c>
      <c r="AF47" s="2" t="s">
        <v>76</v>
      </c>
      <c r="AG47" s="2">
        <v>5450.0</v>
      </c>
      <c r="AH47" s="2" t="s">
        <v>77</v>
      </c>
      <c r="AI47" s="2">
        <v>8050.0</v>
      </c>
      <c r="AL47" s="2" t="s">
        <v>79</v>
      </c>
      <c r="AM47" s="2">
        <v>1505.0</v>
      </c>
      <c r="AN47" s="2" t="s">
        <v>80</v>
      </c>
      <c r="AO47" s="2">
        <v>6100.0</v>
      </c>
      <c r="AR47" s="2">
        <f t="shared" si="1"/>
        <v>15</v>
      </c>
      <c r="AS47" s="8">
        <f t="shared" ref="AS47:AS48" si="22">(C47-C46)/C46+(E47-E46)/E46+(G47-G46)/G46+(I47-I46)/I46+(K47-K46)/K46+(M47-M46)/M46+(O47-O46)/O46+(Q47-Q46)/Q46+(S47-S46)/S46+(Y47-Y46)/Y46+(AC47-AC46)/AC46+(AG47-AG46)/AG46+(AI47-AI46)/AI46+(AM47-AM46)/AM46+(AO47-AO46)/AO46</f>
        <v>0.4685150089</v>
      </c>
      <c r="AT47" s="8">
        <f t="shared" si="3"/>
        <v>0.03123433393</v>
      </c>
      <c r="AU47" s="6">
        <f t="shared" si="17"/>
        <v>1337.730882</v>
      </c>
      <c r="AV47" s="7">
        <f t="shared" si="5"/>
        <v>1</v>
      </c>
      <c r="AW47" s="7">
        <f t="shared" si="8"/>
        <v>66.66666667</v>
      </c>
      <c r="AY47" s="2">
        <f t="shared" si="9"/>
        <v>1328.207948</v>
      </c>
      <c r="AZ47" s="2">
        <f t="shared" si="10"/>
        <v>1222.669602</v>
      </c>
      <c r="BA47" s="2">
        <f t="shared" si="11"/>
        <v>105.5383465</v>
      </c>
      <c r="BD47" s="19">
        <f t="shared" si="12"/>
        <v>0.6666666667</v>
      </c>
      <c r="BF47" s="8">
        <f t="shared" si="13"/>
        <v>1.266891179</v>
      </c>
      <c r="BG47" s="20">
        <f t="shared" si="14"/>
        <v>1.064007665</v>
      </c>
      <c r="BH47" s="8">
        <f t="shared" si="15"/>
        <v>1.051295882</v>
      </c>
    </row>
    <row r="48" ht="17.25" customHeight="1">
      <c r="A48" s="2" t="s">
        <v>23</v>
      </c>
      <c r="B48" s="2" t="s">
        <v>19</v>
      </c>
      <c r="C48" s="2">
        <v>5940.0</v>
      </c>
      <c r="D48" s="2" t="s">
        <v>31</v>
      </c>
      <c r="E48" s="2">
        <v>5310.0</v>
      </c>
      <c r="F48" s="2" t="s">
        <v>45</v>
      </c>
      <c r="G48" s="2">
        <v>5440.0</v>
      </c>
      <c r="H48" s="2" t="s">
        <v>55</v>
      </c>
      <c r="I48" s="2">
        <v>6640.0</v>
      </c>
      <c r="J48" s="2" t="s">
        <v>56</v>
      </c>
      <c r="K48" s="2">
        <v>4805.0</v>
      </c>
      <c r="L48" s="2" t="s">
        <v>58</v>
      </c>
      <c r="M48" s="2">
        <v>8880.0</v>
      </c>
      <c r="N48" s="2" t="s">
        <v>67</v>
      </c>
      <c r="O48" s="2">
        <v>5710.0</v>
      </c>
      <c r="P48" s="2" t="s">
        <v>68</v>
      </c>
      <c r="Q48" s="2">
        <v>4930.0</v>
      </c>
      <c r="R48" s="2" t="s">
        <v>69</v>
      </c>
      <c r="S48" s="2">
        <v>4010.0</v>
      </c>
      <c r="X48" s="2" t="s">
        <v>72</v>
      </c>
      <c r="Y48" s="2">
        <v>5250.0</v>
      </c>
      <c r="AB48" s="2" t="s">
        <v>74</v>
      </c>
      <c r="AC48" s="2">
        <v>6320.0</v>
      </c>
      <c r="AF48" s="2" t="s">
        <v>76</v>
      </c>
      <c r="AG48" s="2">
        <v>5200.0</v>
      </c>
      <c r="AH48" s="2" t="s">
        <v>77</v>
      </c>
      <c r="AI48" s="2">
        <v>7940.0</v>
      </c>
      <c r="AJ48" s="2" t="s">
        <v>78</v>
      </c>
      <c r="AK48" s="2">
        <v>5200.0</v>
      </c>
      <c r="AL48" s="2" t="s">
        <v>79</v>
      </c>
      <c r="AM48" s="2">
        <v>1365.0</v>
      </c>
      <c r="AN48" s="2" t="s">
        <v>80</v>
      </c>
      <c r="AO48" s="2">
        <v>5990.0</v>
      </c>
      <c r="AR48" s="2">
        <f t="shared" si="1"/>
        <v>16</v>
      </c>
      <c r="AS48" s="8">
        <f t="shared" si="22"/>
        <v>-0.8597686949</v>
      </c>
      <c r="AT48" s="8">
        <f t="shared" si="3"/>
        <v>-0.05373554343</v>
      </c>
      <c r="AU48" s="6">
        <f t="shared" si="17"/>
        <v>1265.847186</v>
      </c>
      <c r="AV48" s="7">
        <f t="shared" si="5"/>
        <v>0</v>
      </c>
      <c r="AW48" s="7">
        <f t="shared" si="8"/>
        <v>58.33333333</v>
      </c>
      <c r="AY48" s="2">
        <f t="shared" si="9"/>
        <v>1312.228828</v>
      </c>
      <c r="AZ48" s="2">
        <f t="shared" si="10"/>
        <v>1238.018744</v>
      </c>
      <c r="BA48" s="2">
        <f t="shared" si="11"/>
        <v>74.21008371</v>
      </c>
      <c r="BD48" s="19">
        <f t="shared" si="12"/>
        <v>0.5833333333</v>
      </c>
      <c r="BF48" s="8">
        <f t="shared" si="13"/>
        <v>1.171230502</v>
      </c>
      <c r="BG48" s="20">
        <f t="shared" si="14"/>
        <v>0.9295930251</v>
      </c>
      <c r="BH48" s="8">
        <f t="shared" si="15"/>
        <v>0.9446283935</v>
      </c>
    </row>
    <row r="49" ht="17.25" customHeight="1">
      <c r="A49" s="2" t="s">
        <v>24</v>
      </c>
      <c r="B49" s="2" t="s">
        <v>19</v>
      </c>
      <c r="C49" s="2">
        <v>6160.0</v>
      </c>
      <c r="D49" s="2" t="s">
        <v>31</v>
      </c>
      <c r="E49" s="2">
        <v>5330.0</v>
      </c>
      <c r="F49" s="2" t="s">
        <v>45</v>
      </c>
      <c r="G49" s="2">
        <v>5550.0</v>
      </c>
      <c r="H49" s="2" t="s">
        <v>55</v>
      </c>
      <c r="I49" s="2">
        <v>6330.0</v>
      </c>
      <c r="J49" s="2" t="s">
        <v>56</v>
      </c>
      <c r="K49" s="2">
        <v>4780.0</v>
      </c>
      <c r="L49" s="2" t="s">
        <v>58</v>
      </c>
      <c r="M49" s="2">
        <v>8840.0</v>
      </c>
      <c r="N49" s="2" t="s">
        <v>67</v>
      </c>
      <c r="O49" s="2">
        <v>5880.0</v>
      </c>
      <c r="P49" s="2" t="s">
        <v>68</v>
      </c>
      <c r="Q49" s="2">
        <v>4900.0</v>
      </c>
      <c r="R49" s="2" t="s">
        <v>69</v>
      </c>
      <c r="S49" s="2">
        <v>4750.0</v>
      </c>
      <c r="V49" s="2" t="s">
        <v>71</v>
      </c>
      <c r="W49" s="2">
        <v>5550.0</v>
      </c>
      <c r="X49" s="2" t="s">
        <v>72</v>
      </c>
      <c r="Y49" s="2">
        <v>5220.0</v>
      </c>
      <c r="Z49" s="2" t="s">
        <v>73</v>
      </c>
      <c r="AA49" s="2">
        <v>5000.0</v>
      </c>
      <c r="AB49" s="2" t="s">
        <v>74</v>
      </c>
      <c r="AC49" s="2">
        <v>6490.0</v>
      </c>
      <c r="AF49" s="2" t="s">
        <v>76</v>
      </c>
      <c r="AG49" s="2">
        <v>5400.0</v>
      </c>
      <c r="AH49" s="2" t="s">
        <v>77</v>
      </c>
      <c r="AI49" s="2">
        <v>7950.0</v>
      </c>
      <c r="AJ49" s="2" t="s">
        <v>78</v>
      </c>
      <c r="AK49" s="2">
        <v>5190.0</v>
      </c>
      <c r="AL49" s="2" t="s">
        <v>79</v>
      </c>
      <c r="AM49" s="2">
        <v>1410.0</v>
      </c>
      <c r="AN49" s="2" t="s">
        <v>80</v>
      </c>
      <c r="AO49" s="2">
        <v>5960.0</v>
      </c>
      <c r="AR49" s="2">
        <f t="shared" si="1"/>
        <v>18</v>
      </c>
      <c r="AS49" s="8">
        <f>(C49-C48)/C48+(E49-E48)/E48+(G49-G48)/G48+(I49-I48)/I48+(K49-K48)/K48+(M49-M48)/M48+(O49-O48)/O48+(Q49-Q48)/Q48+(S49-S48)/S48+(Y49-Y48)/Y48+(AC49-AC48)/AC48+(AG49-AG48)/AG48+(AI49-AI48)/AI48+(AK49-AK48)/AK48+(AM49-AM48)/AM48+(AO49-AO48)/AO48</f>
        <v>0.29979677</v>
      </c>
      <c r="AT49" s="8">
        <f t="shared" si="3"/>
        <v>0.01665537611</v>
      </c>
      <c r="AU49" s="6">
        <f t="shared" si="17"/>
        <v>1286.930347</v>
      </c>
      <c r="AV49" s="7">
        <f t="shared" si="5"/>
        <v>1</v>
      </c>
      <c r="AW49" s="7">
        <f t="shared" si="8"/>
        <v>66.66666667</v>
      </c>
      <c r="AY49" s="2">
        <f t="shared" si="9"/>
        <v>1296.634237</v>
      </c>
      <c r="AZ49" s="2">
        <f t="shared" si="10"/>
        <v>1257.269926</v>
      </c>
      <c r="BA49" s="2">
        <f t="shared" si="11"/>
        <v>39.36431124</v>
      </c>
      <c r="BD49" s="19">
        <f t="shared" si="12"/>
        <v>0.6666666667</v>
      </c>
      <c r="BF49" s="8">
        <f t="shared" si="13"/>
        <v>1.191366186</v>
      </c>
      <c r="BG49" s="20">
        <f t="shared" si="14"/>
        <v>0.9322218838</v>
      </c>
      <c r="BH49" s="8">
        <f t="shared" si="15"/>
        <v>0.9575036619</v>
      </c>
    </row>
    <row r="50" ht="17.25" customHeight="1">
      <c r="A50" s="2" t="s">
        <v>25</v>
      </c>
      <c r="B50" s="2" t="s">
        <v>19</v>
      </c>
      <c r="C50" s="2">
        <v>6060.0</v>
      </c>
      <c r="D50" s="2" t="s">
        <v>31</v>
      </c>
      <c r="E50" s="2">
        <v>5230.0</v>
      </c>
      <c r="F50" s="2" t="s">
        <v>45</v>
      </c>
      <c r="G50" s="2">
        <v>5180.0</v>
      </c>
      <c r="H50" s="2" t="s">
        <v>55</v>
      </c>
      <c r="I50" s="2">
        <v>5820.0</v>
      </c>
      <c r="J50" s="2" t="s">
        <v>56</v>
      </c>
      <c r="K50" s="2">
        <v>4590.0</v>
      </c>
      <c r="L50" s="2" t="s">
        <v>58</v>
      </c>
      <c r="M50" s="2">
        <v>7470.0</v>
      </c>
      <c r="N50" s="2" t="s">
        <v>67</v>
      </c>
      <c r="O50" s="2">
        <v>5620.0</v>
      </c>
      <c r="P50" s="2" t="s">
        <v>68</v>
      </c>
      <c r="Q50" s="2">
        <v>4810.0</v>
      </c>
      <c r="R50" s="2" t="s">
        <v>69</v>
      </c>
      <c r="S50" s="2">
        <v>4950.0</v>
      </c>
      <c r="V50" s="2" t="s">
        <v>71</v>
      </c>
      <c r="W50" s="2">
        <v>5490.0</v>
      </c>
      <c r="X50" s="2" t="s">
        <v>72</v>
      </c>
      <c r="Y50" s="2">
        <v>5170.0</v>
      </c>
      <c r="Z50" s="2" t="s">
        <v>73</v>
      </c>
      <c r="AA50" s="2">
        <v>4740.0</v>
      </c>
      <c r="AB50" s="2" t="s">
        <v>74</v>
      </c>
      <c r="AC50" s="2">
        <v>6230.0</v>
      </c>
      <c r="AF50" s="2" t="s">
        <v>76</v>
      </c>
      <c r="AG50" s="2">
        <v>5210.0</v>
      </c>
      <c r="AH50" s="2" t="s">
        <v>77</v>
      </c>
      <c r="AI50" s="2">
        <v>8050.0</v>
      </c>
      <c r="AJ50" s="2" t="s">
        <v>78</v>
      </c>
      <c r="AK50" s="2">
        <v>5060.0</v>
      </c>
      <c r="AL50" s="2" t="s">
        <v>79</v>
      </c>
      <c r="AM50" s="2">
        <v>1240.0</v>
      </c>
      <c r="AN50" s="2" t="s">
        <v>80</v>
      </c>
      <c r="AO50" s="2">
        <v>5800.0</v>
      </c>
      <c r="AR50" s="2">
        <f t="shared" si="1"/>
        <v>18</v>
      </c>
      <c r="AS50" s="8">
        <f t="shared" ref="AS50:AS52" si="23">(C50-C49)/C49+(E50-E49)/E49+(G50-G49)/G49+(I50-I49)/I49+(K50-K49)/K49+(M50-M49)/M49+(O50-O49)/O49+(Q50-Q49)/Q49+(S50-S49)/S49+(W50-W49)/W49+(Y50-Y49)/Y49+(AA50-AA49)/AA49+(AC50-AC49)/AC49+(AG50-AG49)/AG49+(AI50-AI49)/AI49+(AK50-AK49)/AK49+(AM50-AM49)/AM49+(AO50-AO49)/AO49</f>
        <v>-0.7049557198</v>
      </c>
      <c r="AT50" s="8">
        <f t="shared" si="3"/>
        <v>-0.03916420665</v>
      </c>
      <c r="AU50" s="6">
        <f t="shared" si="17"/>
        <v>1236.528741</v>
      </c>
      <c r="AV50" s="7">
        <f t="shared" si="5"/>
        <v>0</v>
      </c>
      <c r="AW50" s="7">
        <f t="shared" si="8"/>
        <v>58.33333333</v>
      </c>
      <c r="AY50" s="2">
        <f t="shared" si="9"/>
        <v>1286.953715</v>
      </c>
      <c r="AZ50" s="2">
        <f t="shared" si="10"/>
        <v>1270.248654</v>
      </c>
      <c r="BA50" s="2">
        <f t="shared" si="11"/>
        <v>16.70506067</v>
      </c>
      <c r="BD50" s="19">
        <f t="shared" si="12"/>
        <v>0.5833333333</v>
      </c>
      <c r="BF50" s="8">
        <f t="shared" si="13"/>
        <v>1.078093096</v>
      </c>
      <c r="BG50" s="20">
        <f t="shared" si="14"/>
        <v>0.9551347136</v>
      </c>
      <c r="BH50" s="8">
        <f t="shared" si="15"/>
        <v>0.9462413617</v>
      </c>
    </row>
    <row r="51" ht="17.25" customHeight="1">
      <c r="A51" s="2" t="s">
        <v>26</v>
      </c>
      <c r="B51" s="2" t="s">
        <v>19</v>
      </c>
      <c r="C51" s="2">
        <v>6220.0</v>
      </c>
      <c r="D51" s="2" t="s">
        <v>31</v>
      </c>
      <c r="E51" s="2">
        <v>5370.0</v>
      </c>
      <c r="F51" s="2" t="s">
        <v>45</v>
      </c>
      <c r="G51" s="2">
        <v>5460.0</v>
      </c>
      <c r="H51" s="2" t="s">
        <v>55</v>
      </c>
      <c r="I51" s="2">
        <v>6310.0</v>
      </c>
      <c r="J51" s="2" t="s">
        <v>56</v>
      </c>
      <c r="K51" s="2">
        <v>4820.0</v>
      </c>
      <c r="L51" s="2" t="s">
        <v>58</v>
      </c>
      <c r="M51" s="2">
        <v>7120.0</v>
      </c>
      <c r="N51" s="2" t="s">
        <v>67</v>
      </c>
      <c r="O51" s="2">
        <v>5730.0</v>
      </c>
      <c r="P51" s="2" t="s">
        <v>68</v>
      </c>
      <c r="Q51" s="2">
        <v>4900.0</v>
      </c>
      <c r="R51" s="2" t="s">
        <v>69</v>
      </c>
      <c r="S51" s="2">
        <v>4620.0</v>
      </c>
      <c r="V51" s="2" t="s">
        <v>71</v>
      </c>
      <c r="W51" s="2">
        <v>5710.0</v>
      </c>
      <c r="X51" s="2" t="s">
        <v>72</v>
      </c>
      <c r="Y51" s="2">
        <v>5340.0</v>
      </c>
      <c r="Z51" s="2" t="s">
        <v>73</v>
      </c>
      <c r="AA51" s="2">
        <v>4955.0</v>
      </c>
      <c r="AB51" s="2" t="s">
        <v>74</v>
      </c>
      <c r="AC51" s="2">
        <v>6590.0</v>
      </c>
      <c r="AF51" s="2" t="s">
        <v>76</v>
      </c>
      <c r="AG51" s="2">
        <v>5340.0</v>
      </c>
      <c r="AH51" s="2" t="s">
        <v>77</v>
      </c>
      <c r="AI51" s="2">
        <v>7970.0</v>
      </c>
      <c r="AJ51" s="2" t="s">
        <v>78</v>
      </c>
      <c r="AK51" s="2">
        <v>5220.0</v>
      </c>
      <c r="AL51" s="2" t="s">
        <v>79</v>
      </c>
      <c r="AM51" s="2">
        <v>1575.0</v>
      </c>
      <c r="AN51" s="2" t="s">
        <v>80</v>
      </c>
      <c r="AO51" s="2">
        <v>6010.0</v>
      </c>
      <c r="AR51" s="2">
        <f t="shared" si="1"/>
        <v>18</v>
      </c>
      <c r="AS51" s="8">
        <f t="shared" si="23"/>
        <v>0.6953912321</v>
      </c>
      <c r="AT51" s="8">
        <f t="shared" si="3"/>
        <v>0.03863284623</v>
      </c>
      <c r="AU51" s="6">
        <f t="shared" si="17"/>
        <v>1284.299366</v>
      </c>
      <c r="AV51" s="7">
        <f t="shared" si="5"/>
        <v>1</v>
      </c>
      <c r="AW51" s="7">
        <f t="shared" si="8"/>
        <v>66.66666667</v>
      </c>
      <c r="AY51" s="2">
        <f t="shared" si="9"/>
        <v>1284.758302</v>
      </c>
      <c r="AZ51" s="2">
        <f t="shared" si="10"/>
        <v>1287.255774</v>
      </c>
      <c r="BA51" s="2">
        <f t="shared" si="11"/>
        <v>-2.497472011</v>
      </c>
      <c r="BD51" s="19">
        <f t="shared" si="12"/>
        <v>0.6666666667</v>
      </c>
      <c r="BF51" s="8">
        <f t="shared" si="13"/>
        <v>1.021509175</v>
      </c>
      <c r="BG51" s="20">
        <f t="shared" si="14"/>
        <v>0.9898475816</v>
      </c>
      <c r="BH51" s="8">
        <f t="shared" si="15"/>
        <v>1.001879436</v>
      </c>
    </row>
    <row r="52" ht="17.25" customHeight="1">
      <c r="A52" s="2" t="s">
        <v>27</v>
      </c>
      <c r="B52" s="2" t="s">
        <v>19</v>
      </c>
      <c r="C52" s="2">
        <v>6440.0</v>
      </c>
      <c r="D52" s="2" t="s">
        <v>31</v>
      </c>
      <c r="E52" s="2">
        <v>5570.0</v>
      </c>
      <c r="F52" s="2" t="s">
        <v>45</v>
      </c>
      <c r="G52" s="2">
        <v>5790.0</v>
      </c>
      <c r="H52" s="2" t="s">
        <v>55</v>
      </c>
      <c r="I52" s="2">
        <v>6980.0</v>
      </c>
      <c r="J52" s="2" t="s">
        <v>56</v>
      </c>
      <c r="K52" s="2">
        <v>4980.0</v>
      </c>
      <c r="L52" s="2" t="s">
        <v>58</v>
      </c>
      <c r="M52" s="2">
        <v>7850.0</v>
      </c>
      <c r="N52" s="2" t="s">
        <v>67</v>
      </c>
      <c r="O52" s="2">
        <v>5900.0</v>
      </c>
      <c r="P52" s="2" t="s">
        <v>68</v>
      </c>
      <c r="Q52" s="2">
        <v>5000.0</v>
      </c>
      <c r="R52" s="2" t="s">
        <v>69</v>
      </c>
      <c r="S52" s="2">
        <v>4895.0</v>
      </c>
      <c r="V52" s="2" t="s">
        <v>71</v>
      </c>
      <c r="W52" s="2">
        <v>5830.0</v>
      </c>
      <c r="X52" s="2" t="s">
        <v>72</v>
      </c>
      <c r="Y52" s="2">
        <v>5440.0</v>
      </c>
      <c r="Z52" s="2" t="s">
        <v>73</v>
      </c>
      <c r="AA52" s="2">
        <v>5120.0</v>
      </c>
      <c r="AB52" s="2" t="s">
        <v>74</v>
      </c>
      <c r="AC52" s="2">
        <v>6530.0</v>
      </c>
      <c r="AD52" s="2" t="s">
        <v>75</v>
      </c>
      <c r="AE52" s="2">
        <v>5580.0</v>
      </c>
      <c r="AF52" s="2" t="s">
        <v>76</v>
      </c>
      <c r="AG52" s="2">
        <v>5340.0</v>
      </c>
      <c r="AH52" s="2" t="s">
        <v>77</v>
      </c>
      <c r="AI52" s="2">
        <v>7610.0</v>
      </c>
      <c r="AJ52" s="2" t="s">
        <v>78</v>
      </c>
      <c r="AK52" s="2">
        <v>5330.0</v>
      </c>
      <c r="AL52" s="2" t="s">
        <v>79</v>
      </c>
      <c r="AM52" s="2">
        <v>1645.0</v>
      </c>
      <c r="AN52" s="2" t="s">
        <v>80</v>
      </c>
      <c r="AO52" s="2">
        <v>6230.0</v>
      </c>
      <c r="AR52" s="2">
        <f t="shared" si="1"/>
        <v>19</v>
      </c>
      <c r="AS52" s="8">
        <f t="shared" si="23"/>
        <v>0.6054483043</v>
      </c>
      <c r="AT52" s="8">
        <f t="shared" si="3"/>
        <v>0.03186570023</v>
      </c>
      <c r="AU52" s="6">
        <f t="shared" si="17"/>
        <v>1325.224465</v>
      </c>
      <c r="AV52" s="7">
        <f t="shared" si="5"/>
        <v>1</v>
      </c>
      <c r="AW52" s="7">
        <f t="shared" si="8"/>
        <v>66.66666667</v>
      </c>
      <c r="AY52" s="2">
        <f t="shared" si="9"/>
        <v>1289.426831</v>
      </c>
      <c r="AZ52" s="2">
        <f t="shared" si="10"/>
        <v>1302.111217</v>
      </c>
      <c r="BA52" s="2">
        <f t="shared" si="11"/>
        <v>-12.68438564</v>
      </c>
      <c r="BD52" s="19">
        <f t="shared" si="12"/>
        <v>0.6666666667</v>
      </c>
      <c r="BF52" s="8">
        <f t="shared" si="13"/>
        <v>0.9731975804</v>
      </c>
      <c r="BG52" s="20">
        <f t="shared" si="14"/>
        <v>1.021593346</v>
      </c>
      <c r="BH52" s="8">
        <f t="shared" si="15"/>
        <v>1.025051457</v>
      </c>
    </row>
    <row r="53" ht="17.25" customHeight="1">
      <c r="A53" s="2" t="s">
        <v>28</v>
      </c>
      <c r="B53" s="2" t="s">
        <v>19</v>
      </c>
      <c r="C53" s="2">
        <v>7180.0</v>
      </c>
      <c r="D53" s="2" t="s">
        <v>31</v>
      </c>
      <c r="E53" s="2">
        <v>5880.0</v>
      </c>
      <c r="F53" s="2" t="s">
        <v>45</v>
      </c>
      <c r="G53" s="2">
        <v>5940.0</v>
      </c>
      <c r="H53" s="2" t="s">
        <v>55</v>
      </c>
      <c r="I53" s="2">
        <v>7330.0</v>
      </c>
      <c r="J53" s="2" t="s">
        <v>56</v>
      </c>
      <c r="K53" s="2">
        <v>5090.0</v>
      </c>
      <c r="L53" s="2" t="s">
        <v>58</v>
      </c>
      <c r="M53" s="2">
        <v>7690.0</v>
      </c>
      <c r="N53" s="2" t="s">
        <v>67</v>
      </c>
      <c r="O53" s="2">
        <v>6230.0</v>
      </c>
      <c r="P53" s="2" t="s">
        <v>68</v>
      </c>
      <c r="Q53" s="2">
        <v>5100.0</v>
      </c>
      <c r="R53" s="2" t="s">
        <v>69</v>
      </c>
      <c r="S53" s="2">
        <v>5300.0</v>
      </c>
      <c r="V53" s="2" t="s">
        <v>71</v>
      </c>
      <c r="W53" s="2">
        <v>6700.0</v>
      </c>
      <c r="X53" s="2" t="s">
        <v>72</v>
      </c>
      <c r="Y53" s="2">
        <v>6020.0</v>
      </c>
      <c r="Z53" s="2" t="s">
        <v>73</v>
      </c>
      <c r="AA53" s="2">
        <v>5740.0</v>
      </c>
      <c r="AB53" s="2" t="s">
        <v>74</v>
      </c>
      <c r="AC53" s="2">
        <v>7200.0</v>
      </c>
      <c r="AD53" s="2" t="s">
        <v>75</v>
      </c>
      <c r="AE53" s="2">
        <v>6570.0</v>
      </c>
      <c r="AF53" s="2" t="s">
        <v>76</v>
      </c>
      <c r="AG53" s="2">
        <v>5410.0</v>
      </c>
      <c r="AH53" s="2" t="s">
        <v>77</v>
      </c>
      <c r="AI53" s="2">
        <v>7970.0</v>
      </c>
      <c r="AJ53" s="2" t="s">
        <v>78</v>
      </c>
      <c r="AK53" s="2">
        <v>5500.0</v>
      </c>
      <c r="AL53" s="2" t="s">
        <v>79</v>
      </c>
      <c r="AM53" s="2">
        <v>1510.0</v>
      </c>
      <c r="AN53" s="2" t="s">
        <v>80</v>
      </c>
      <c r="AO53" s="2">
        <v>6780.0</v>
      </c>
      <c r="AR53" s="2">
        <f t="shared" si="1"/>
        <v>19</v>
      </c>
      <c r="AS53" s="8">
        <f t="shared" ref="AS53:AS54" si="24">(C53-C52)/C52+(E53-E52)/E52+(G53-G52)/G52+(I53-I52)/I52+(K53-K52)/K52+(M53-M52)/M52+(AE53-AE52)/AE52+(O53-O52)/O52+(Q53-Q52)/Q52+(S53-S52)/S52+(W53-W52)/W52+(Y53-Y52)/Y52+(AA53-AA52)/AA52+(AC53-AC52)/AC52+(AG53-AG52)/AG52+(AI53-AI52)/AI52+(AK53-AK52)/AK52+(AM53-AM52)/AM52+(AO53-AO52)/AO52</f>
        <v>1.16247562</v>
      </c>
      <c r="AT53" s="8">
        <f t="shared" si="3"/>
        <v>0.06118292736</v>
      </c>
      <c r="AU53" s="6">
        <f t="shared" si="17"/>
        <v>1406.305577</v>
      </c>
      <c r="AV53" s="7">
        <f t="shared" si="5"/>
        <v>1</v>
      </c>
      <c r="AW53" s="7">
        <f t="shared" si="8"/>
        <v>66.66666667</v>
      </c>
      <c r="AY53" s="2">
        <f t="shared" si="9"/>
        <v>1300.855947</v>
      </c>
      <c r="AZ53" s="2">
        <f t="shared" si="10"/>
        <v>1314.531948</v>
      </c>
      <c r="BA53" s="2">
        <f t="shared" si="11"/>
        <v>-13.67600053</v>
      </c>
      <c r="BD53" s="19">
        <f t="shared" si="12"/>
        <v>0.6666666667</v>
      </c>
      <c r="BF53" s="8">
        <f t="shared" si="13"/>
        <v>1.018694475</v>
      </c>
      <c r="BG53" s="20">
        <f t="shared" si="14"/>
        <v>1.051261951</v>
      </c>
      <c r="BH53" s="8">
        <f t="shared" si="15"/>
        <v>1.076705057</v>
      </c>
    </row>
    <row r="54" ht="17.25" customHeight="1">
      <c r="A54" s="2" t="s">
        <v>29</v>
      </c>
      <c r="B54" s="2" t="s">
        <v>19</v>
      </c>
      <c r="C54" s="2">
        <v>6890.0</v>
      </c>
      <c r="D54" s="2" t="s">
        <v>31</v>
      </c>
      <c r="E54" s="2">
        <v>5650.0</v>
      </c>
      <c r="F54" s="2" t="s">
        <v>45</v>
      </c>
      <c r="G54" s="2">
        <v>6020.0</v>
      </c>
      <c r="H54" s="2" t="s">
        <v>55</v>
      </c>
      <c r="I54" s="2">
        <v>6770.0</v>
      </c>
      <c r="J54" s="2" t="s">
        <v>56</v>
      </c>
      <c r="K54" s="2">
        <v>4980.0</v>
      </c>
      <c r="L54" s="2" t="s">
        <v>58</v>
      </c>
      <c r="M54" s="2">
        <v>6740.0</v>
      </c>
      <c r="N54" s="2" t="s">
        <v>67</v>
      </c>
      <c r="O54" s="2">
        <v>6040.0</v>
      </c>
      <c r="P54" s="2" t="s">
        <v>68</v>
      </c>
      <c r="Q54" s="2">
        <v>4960.0</v>
      </c>
      <c r="R54" s="2" t="s">
        <v>69</v>
      </c>
      <c r="S54" s="2">
        <v>5300.0</v>
      </c>
      <c r="T54" s="2" t="s">
        <v>70</v>
      </c>
      <c r="U54" s="2">
        <v>6010.0</v>
      </c>
      <c r="V54" s="2" t="s">
        <v>71</v>
      </c>
      <c r="W54" s="2">
        <v>6650.0</v>
      </c>
      <c r="X54" s="2" t="s">
        <v>72</v>
      </c>
      <c r="Y54" s="2">
        <v>5780.0</v>
      </c>
      <c r="Z54" s="2" t="s">
        <v>73</v>
      </c>
      <c r="AA54" s="2">
        <v>5680.0</v>
      </c>
      <c r="AB54" s="2" t="s">
        <v>74</v>
      </c>
      <c r="AC54" s="2">
        <v>6590.0</v>
      </c>
      <c r="AD54" s="2" t="s">
        <v>75</v>
      </c>
      <c r="AE54" s="2">
        <v>6180.0</v>
      </c>
      <c r="AF54" s="2" t="s">
        <v>76</v>
      </c>
      <c r="AG54" s="2">
        <v>5330.0</v>
      </c>
      <c r="AH54" s="2" t="s">
        <v>77</v>
      </c>
      <c r="AI54" s="2">
        <v>7990.0</v>
      </c>
      <c r="AJ54" s="2" t="s">
        <v>78</v>
      </c>
      <c r="AK54" s="2">
        <v>5380.0</v>
      </c>
      <c r="AL54" s="2" t="s">
        <v>79</v>
      </c>
      <c r="AM54" s="2">
        <v>1345.0</v>
      </c>
      <c r="AN54" s="2" t="s">
        <v>80</v>
      </c>
      <c r="AO54" s="2">
        <v>6760.0</v>
      </c>
      <c r="AR54" s="2">
        <f t="shared" si="1"/>
        <v>20</v>
      </c>
      <c r="AS54" s="8">
        <f t="shared" si="24"/>
        <v>-0.6937158922</v>
      </c>
      <c r="AT54" s="8">
        <f t="shared" si="3"/>
        <v>-0.03468579461</v>
      </c>
      <c r="AU54" s="9">
        <f t="shared" si="17"/>
        <v>1357.52675</v>
      </c>
      <c r="AV54" s="7">
        <f t="shared" si="5"/>
        <v>0</v>
      </c>
      <c r="AW54" s="7">
        <f t="shared" si="8"/>
        <v>58.33333333</v>
      </c>
      <c r="AY54" s="2">
        <f t="shared" si="9"/>
        <v>1316.135874</v>
      </c>
      <c r="AZ54" s="2">
        <f t="shared" si="10"/>
        <v>1314.182351</v>
      </c>
      <c r="BA54" s="2">
        <f t="shared" si="11"/>
        <v>1.953523143</v>
      </c>
      <c r="BD54" s="19">
        <f t="shared" si="12"/>
        <v>0.5833333333</v>
      </c>
      <c r="BF54" s="8">
        <f t="shared" si="13"/>
        <v>1.048597482</v>
      </c>
      <c r="BG54" s="20">
        <f t="shared" si="14"/>
        <v>1.072425459</v>
      </c>
      <c r="BH54" s="8">
        <f t="shared" si="15"/>
        <v>1.056088737</v>
      </c>
    </row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86"/>
    <col customWidth="1" min="3" max="3" width="11.14"/>
    <col customWidth="1" min="4" max="4" width="10.71"/>
    <col customWidth="1" min="5" max="26" width="8.71"/>
  </cols>
  <sheetData>
    <row r="1" ht="17.25" customHeight="1">
      <c r="B1" s="16" t="s">
        <v>109</v>
      </c>
      <c r="C1" s="16" t="s">
        <v>90</v>
      </c>
      <c r="D1" s="16" t="s">
        <v>110</v>
      </c>
      <c r="E1" s="16" t="s">
        <v>94</v>
      </c>
      <c r="F1" s="16" t="s">
        <v>111</v>
      </c>
    </row>
    <row r="2" ht="17.25" customHeight="1">
      <c r="A2" s="2" t="s">
        <v>57</v>
      </c>
      <c r="B2" s="21">
        <v>1000.0</v>
      </c>
      <c r="C2" s="22">
        <v>75.0</v>
      </c>
      <c r="D2" s="2">
        <v>32.695860572482275</v>
      </c>
      <c r="E2" s="19">
        <v>0.75</v>
      </c>
      <c r="F2" s="8">
        <v>1.0805858388573488</v>
      </c>
    </row>
    <row r="3" ht="17.25" customHeight="1">
      <c r="A3" s="2" t="s">
        <v>59</v>
      </c>
      <c r="B3" s="21">
        <v>988.4889421634186</v>
      </c>
      <c r="C3" s="22">
        <v>66.66666666666666</v>
      </c>
      <c r="D3" s="2">
        <v>35.01111131824234</v>
      </c>
      <c r="E3" s="19">
        <v>0.6666666666666666</v>
      </c>
      <c r="F3" s="8">
        <v>1.048903183154743</v>
      </c>
    </row>
    <row r="4" ht="17.25" customHeight="1">
      <c r="A4" s="2" t="s">
        <v>60</v>
      </c>
      <c r="B4" s="21">
        <v>991.2000044945617</v>
      </c>
      <c r="C4" s="22">
        <v>75.0</v>
      </c>
      <c r="D4" s="2">
        <v>29.509739691171035</v>
      </c>
      <c r="E4" s="19">
        <v>0.75</v>
      </c>
      <c r="F4" s="8">
        <v>1.0221168817756987</v>
      </c>
    </row>
    <row r="5" ht="17.25" customHeight="1">
      <c r="A5" s="2" t="s">
        <v>61</v>
      </c>
      <c r="B5" s="21">
        <v>1017.6741523882392</v>
      </c>
      <c r="C5" s="22">
        <v>75.0</v>
      </c>
      <c r="D5" s="2">
        <v>33.912116392030384</v>
      </c>
      <c r="E5" s="19">
        <v>0.75</v>
      </c>
      <c r="F5" s="8">
        <v>1.0556720166974838</v>
      </c>
    </row>
    <row r="6" ht="17.25" customHeight="1">
      <c r="A6" s="2" t="s">
        <v>62</v>
      </c>
      <c r="B6" s="21">
        <v>1030.5059655196885</v>
      </c>
      <c r="C6" s="22">
        <v>75.0</v>
      </c>
      <c r="D6" s="2">
        <v>35.436118597241375</v>
      </c>
      <c r="E6" s="19">
        <v>0.75</v>
      </c>
      <c r="F6" s="8">
        <v>1.0539167293684841</v>
      </c>
    </row>
    <row r="7" ht="17.25" customHeight="1">
      <c r="A7" s="2" t="s">
        <v>63</v>
      </c>
      <c r="B7" s="21">
        <v>1069.712485729857</v>
      </c>
      <c r="C7" s="22">
        <v>83.33333333333333</v>
      </c>
      <c r="D7" s="2">
        <v>34.70687920258092</v>
      </c>
      <c r="E7" s="19">
        <v>0.8333333333333334</v>
      </c>
      <c r="F7" s="8">
        <v>1.0765358213809941</v>
      </c>
    </row>
    <row r="8" ht="17.25" customHeight="1">
      <c r="A8" s="2" t="s">
        <v>64</v>
      </c>
      <c r="B8" s="21">
        <v>1070.6675841004558</v>
      </c>
      <c r="C8" s="22">
        <v>83.33333333333333</v>
      </c>
      <c r="D8" s="2">
        <v>32.83275343969615</v>
      </c>
      <c r="E8" s="19">
        <v>0.8333333333333334</v>
      </c>
      <c r="F8" s="8">
        <v>1.057686080037082</v>
      </c>
    </row>
    <row r="9" ht="17.25" customHeight="1">
      <c r="A9" s="2" t="s">
        <v>65</v>
      </c>
      <c r="B9" s="21">
        <v>1091.169964222621</v>
      </c>
      <c r="C9" s="22">
        <v>83.33333333333333</v>
      </c>
      <c r="D9" s="2">
        <v>35.7746022950638</v>
      </c>
      <c r="E9" s="19">
        <v>0.8333333333333334</v>
      </c>
      <c r="F9" s="8">
        <v>1.0811028283474704</v>
      </c>
    </row>
    <row r="10" ht="17.25" customHeight="1">
      <c r="A10" s="2" t="s">
        <v>66</v>
      </c>
      <c r="B10" s="21">
        <v>1130.608910108979</v>
      </c>
      <c r="C10" s="22">
        <v>83.33333333333333</v>
      </c>
      <c r="D10" s="2">
        <v>44.55279312252617</v>
      </c>
      <c r="E10" s="19">
        <v>0.8333333333333334</v>
      </c>
      <c r="F10" s="8">
        <v>1.103301379193203</v>
      </c>
    </row>
    <row r="11" ht="17.25" customHeight="1">
      <c r="A11" s="2" t="s">
        <v>44</v>
      </c>
      <c r="B11" s="21">
        <v>1172.4097221440227</v>
      </c>
      <c r="C11" s="22">
        <v>91.66666666666667</v>
      </c>
      <c r="D11" s="2">
        <v>51.09763264107528</v>
      </c>
      <c r="E11" s="19">
        <v>0.9166666666666666</v>
      </c>
      <c r="F11" s="8">
        <v>1.1220674289879295</v>
      </c>
    </row>
    <row r="12" ht="17.25" customHeight="1">
      <c r="A12" s="2" t="s">
        <v>46</v>
      </c>
      <c r="B12" s="21">
        <v>1191.5210130216644</v>
      </c>
      <c r="C12" s="22">
        <v>91.66666666666667</v>
      </c>
      <c r="D12" s="2">
        <v>59.122388956126315</v>
      </c>
      <c r="E12" s="19">
        <v>0.9166666666666666</v>
      </c>
      <c r="F12" s="8">
        <v>1.1210142175708993</v>
      </c>
    </row>
    <row r="13" ht="17.25" customHeight="1">
      <c r="A13" s="2" t="s">
        <v>47</v>
      </c>
      <c r="B13" s="21">
        <v>1150.8516006730124</v>
      </c>
      <c r="C13" s="22">
        <v>83.33333333333333</v>
      </c>
      <c r="D13" s="2">
        <v>59.13727033124951</v>
      </c>
      <c r="E13" s="19">
        <v>0.8333333333333334</v>
      </c>
      <c r="F13" s="8">
        <v>1.0460744169085212</v>
      </c>
    </row>
    <row r="14" ht="17.25" customHeight="1">
      <c r="A14" s="2" t="s">
        <v>48</v>
      </c>
      <c r="B14" s="21">
        <v>1084.3882560132577</v>
      </c>
      <c r="C14" s="22">
        <v>75.0</v>
      </c>
      <c r="D14" s="2">
        <v>54.39169431561186</v>
      </c>
      <c r="E14" s="19">
        <v>0.75</v>
      </c>
      <c r="F14" s="8">
        <v>0.9776233518658863</v>
      </c>
    </row>
    <row r="15" ht="17.25" customHeight="1">
      <c r="A15" s="2" t="s">
        <v>49</v>
      </c>
      <c r="B15" s="21">
        <v>1007.8664291649197</v>
      </c>
      <c r="C15" s="22">
        <v>75.0</v>
      </c>
      <c r="D15" s="2">
        <v>38.892981222536264</v>
      </c>
      <c r="E15" s="19">
        <v>0.75</v>
      </c>
      <c r="F15" s="8">
        <v>0.8994012405818975</v>
      </c>
    </row>
    <row r="16" ht="17.25" customHeight="1">
      <c r="A16" s="2" t="s">
        <v>50</v>
      </c>
      <c r="B16" s="21">
        <v>943.1056020503775</v>
      </c>
      <c r="C16" s="22">
        <v>66.66666666666666</v>
      </c>
      <c r="D16" s="2">
        <v>11.650296749784502</v>
      </c>
      <c r="E16" s="19">
        <v>0.6666666666666666</v>
      </c>
      <c r="F16" s="8">
        <v>0.8387578594928633</v>
      </c>
    </row>
    <row r="17" ht="17.25" customHeight="1">
      <c r="A17" s="2" t="s">
        <v>51</v>
      </c>
      <c r="B17" s="21">
        <v>964.6766729552212</v>
      </c>
      <c r="C17" s="22">
        <v>66.66666666666666</v>
      </c>
      <c r="D17" s="2">
        <v>-18.555421495597784</v>
      </c>
      <c r="E17" s="19">
        <v>0.6666666666666666</v>
      </c>
      <c r="F17" s="8">
        <v>0.858961781083234</v>
      </c>
    </row>
    <row r="18" ht="17.25" customHeight="1">
      <c r="A18" s="2" t="s">
        <v>52</v>
      </c>
      <c r="B18" s="21">
        <v>1027.557215812069</v>
      </c>
      <c r="C18" s="22">
        <v>66.66666666666666</v>
      </c>
      <c r="D18" s="2">
        <v>-45.63699188822875</v>
      </c>
      <c r="E18" s="19">
        <v>0.6666666666666666</v>
      </c>
      <c r="F18" s="8">
        <v>0.9226184097984523</v>
      </c>
    </row>
    <row r="19" ht="17.25" customHeight="1">
      <c r="A19" s="2" t="s">
        <v>53</v>
      </c>
      <c r="B19" s="21">
        <v>986.1421438583596</v>
      </c>
      <c r="C19" s="22">
        <v>58.33333333333333</v>
      </c>
      <c r="D19" s="2">
        <v>-66.12437286804618</v>
      </c>
      <c r="E19" s="19">
        <v>0.5833333333333334</v>
      </c>
      <c r="F19" s="8">
        <v>0.9163200559753787</v>
      </c>
    </row>
    <row r="20" ht="17.25" customHeight="1">
      <c r="A20" s="2" t="s">
        <v>54</v>
      </c>
      <c r="B20" s="21">
        <v>977.405701106197</v>
      </c>
      <c r="C20" s="22">
        <v>50.0</v>
      </c>
      <c r="D20" s="2">
        <v>-76.18297510303466</v>
      </c>
      <c r="E20" s="19">
        <v>0.5</v>
      </c>
      <c r="F20" s="8">
        <v>0.9410345556664041</v>
      </c>
    </row>
    <row r="21" ht="17.25" customHeight="1">
      <c r="A21" s="2" t="s">
        <v>30</v>
      </c>
      <c r="B21" s="21">
        <v>968.6121399179787</v>
      </c>
      <c r="C21" s="22">
        <v>41.66666666666667</v>
      </c>
      <c r="D21" s="2">
        <v>-72.5122046188045</v>
      </c>
      <c r="E21" s="19">
        <v>0.4166666666666667</v>
      </c>
      <c r="F21" s="8">
        <v>0.9583315497134498</v>
      </c>
    </row>
    <row r="22" ht="17.25" customHeight="1">
      <c r="A22" s="2" t="s">
        <v>32</v>
      </c>
      <c r="B22" s="21">
        <v>1000.5919861091966</v>
      </c>
      <c r="C22" s="22">
        <v>41.66666666666667</v>
      </c>
      <c r="D22" s="2">
        <v>-52.09639694235295</v>
      </c>
      <c r="E22" s="19">
        <v>0.4166666666666667</v>
      </c>
      <c r="F22" s="8">
        <v>1.043841231917682</v>
      </c>
    </row>
    <row r="23" ht="17.25" customHeight="1">
      <c r="A23" s="2" t="s">
        <v>33</v>
      </c>
      <c r="B23" s="21">
        <v>1060.6733422434772</v>
      </c>
      <c r="C23" s="22">
        <v>41.66666666666667</v>
      </c>
      <c r="D23" s="2">
        <v>-26.785587069264807</v>
      </c>
      <c r="E23" s="19">
        <v>0.4166666666666667</v>
      </c>
      <c r="F23" s="8">
        <v>1.0911301534551723</v>
      </c>
    </row>
    <row r="24" ht="17.25" customHeight="1">
      <c r="A24" s="2" t="s">
        <v>34</v>
      </c>
      <c r="B24" s="21">
        <v>1081.65747358723</v>
      </c>
      <c r="C24" s="22">
        <v>41.66666666666667</v>
      </c>
      <c r="D24" s="2">
        <v>-8.613582487201484</v>
      </c>
      <c r="E24" s="19">
        <v>0.4166666666666667</v>
      </c>
      <c r="F24" s="8">
        <v>1.0675810905625207</v>
      </c>
    </row>
    <row r="25" ht="17.25" customHeight="1">
      <c r="A25" s="2" t="s">
        <v>35</v>
      </c>
      <c r="B25" s="21">
        <v>1055.9161710942756</v>
      </c>
      <c r="C25" s="22">
        <v>41.66666666666667</v>
      </c>
      <c r="D25" s="2">
        <v>10.926707850346133</v>
      </c>
      <c r="E25" s="19">
        <v>0.4166666666666667</v>
      </c>
      <c r="F25" s="8">
        <v>1.0558859416008495</v>
      </c>
    </row>
    <row r="26" ht="17.25" customHeight="1">
      <c r="A26" s="2" t="s">
        <v>36</v>
      </c>
      <c r="B26" s="21">
        <v>1080.7839994369704</v>
      </c>
      <c r="C26" s="22">
        <v>50.0</v>
      </c>
      <c r="D26" s="2">
        <v>28.456778953498883</v>
      </c>
      <c r="E26" s="19">
        <v>0.5</v>
      </c>
      <c r="F26" s="8">
        <v>1.0698320851110579</v>
      </c>
    </row>
    <row r="27" ht="17.25" customHeight="1">
      <c r="A27" s="2" t="s">
        <v>37</v>
      </c>
      <c r="B27" s="21">
        <v>1080.213927910846</v>
      </c>
      <c r="C27" s="22">
        <v>50.0</v>
      </c>
      <c r="D27" s="2">
        <v>41.028118723482635</v>
      </c>
      <c r="E27" s="19">
        <v>0.5</v>
      </c>
      <c r="F27" s="8">
        <v>1.0655698799343505</v>
      </c>
    </row>
    <row r="28" ht="17.25" customHeight="1">
      <c r="A28" s="2" t="s">
        <v>38</v>
      </c>
      <c r="B28" s="21">
        <v>1146.9591504663008</v>
      </c>
      <c r="C28" s="22">
        <v>58.33333333333333</v>
      </c>
      <c r="D28" s="2">
        <v>48.43485041500662</v>
      </c>
      <c r="E28" s="19">
        <v>0.5833333333333334</v>
      </c>
      <c r="F28" s="8">
        <v>1.1188192401917247</v>
      </c>
    </row>
    <row r="29" ht="17.25" customHeight="1">
      <c r="A29" s="2" t="s">
        <v>39</v>
      </c>
      <c r="B29" s="21">
        <v>1257.2568091791225</v>
      </c>
      <c r="C29" s="22">
        <v>58.33333333333333</v>
      </c>
      <c r="D29" s="2">
        <v>56.817083552289205</v>
      </c>
      <c r="E29" s="19">
        <v>0.5833333333333334</v>
      </c>
      <c r="F29" s="8">
        <v>1.1691767389848218</v>
      </c>
    </row>
    <row r="30" ht="17.25" customHeight="1">
      <c r="A30" s="2" t="s">
        <v>40</v>
      </c>
      <c r="B30" s="21">
        <v>1361.7219065796319</v>
      </c>
      <c r="C30" s="22">
        <v>58.33333333333333</v>
      </c>
      <c r="D30" s="2">
        <v>75.64743148705884</v>
      </c>
      <c r="E30" s="19">
        <v>0.5833333333333334</v>
      </c>
      <c r="F30" s="8">
        <v>1.2392986073246202</v>
      </c>
    </row>
    <row r="31" ht="17.25" customHeight="1">
      <c r="A31" s="2" t="s">
        <v>41</v>
      </c>
      <c r="B31" s="21">
        <v>1380.4978941403233</v>
      </c>
      <c r="C31" s="22">
        <v>66.66666666666666</v>
      </c>
      <c r="D31" s="2">
        <v>96.88140613790324</v>
      </c>
      <c r="E31" s="19">
        <v>0.6666666666666666</v>
      </c>
      <c r="F31" s="8">
        <v>1.2394379133367668</v>
      </c>
    </row>
    <row r="32" ht="17.25" customHeight="1">
      <c r="A32" s="2" t="s">
        <v>42</v>
      </c>
      <c r="B32" s="21">
        <v>1294.6118738273724</v>
      </c>
      <c r="C32" s="22">
        <v>66.66666666666666</v>
      </c>
      <c r="D32" s="2">
        <v>106.08553747620567</v>
      </c>
      <c r="E32" s="19">
        <v>0.6666666666666666</v>
      </c>
      <c r="F32" s="8">
        <v>1.112498885806881</v>
      </c>
    </row>
    <row r="33" ht="17.25" customHeight="1">
      <c r="A33" s="2" t="s">
        <v>43</v>
      </c>
      <c r="B33" s="21">
        <v>1297.4718430689459</v>
      </c>
      <c r="C33" s="22">
        <v>75.0</v>
      </c>
      <c r="D33" s="2">
        <v>114.89021473997491</v>
      </c>
      <c r="E33" s="19">
        <v>0.75</v>
      </c>
      <c r="F33" s="8">
        <v>1.0938918748110795</v>
      </c>
    </row>
    <row r="34" ht="17.25" customHeight="1">
      <c r="A34" s="2" t="s">
        <v>18</v>
      </c>
      <c r="B34" s="21">
        <v>1297.213289341461</v>
      </c>
      <c r="C34" s="22">
        <v>66.66666666666666</v>
      </c>
      <c r="D34" s="2">
        <v>115.21412928314635</v>
      </c>
      <c r="E34" s="19">
        <v>0.6666666666666666</v>
      </c>
      <c r="F34" s="8">
        <v>1.0528712966841844</v>
      </c>
    </row>
    <row r="35" ht="17.25" customHeight="1">
      <c r="A35" s="2" t="s">
        <v>22</v>
      </c>
      <c r="B35" s="21">
        <v>1337.7308823965739</v>
      </c>
      <c r="C35" s="22">
        <v>66.66666666666666</v>
      </c>
      <c r="D35" s="2">
        <v>105.538346473297</v>
      </c>
      <c r="E35" s="19">
        <v>0.6666666666666666</v>
      </c>
      <c r="F35" s="8">
        <v>1.051295882230852</v>
      </c>
    </row>
    <row r="36" ht="17.25" customHeight="1">
      <c r="A36" s="2" t="s">
        <v>23</v>
      </c>
      <c r="B36" s="21">
        <v>1265.8471864653277</v>
      </c>
      <c r="C36" s="22">
        <v>58.33333333333333</v>
      </c>
      <c r="D36" s="2">
        <v>74.21008371440507</v>
      </c>
      <c r="E36" s="19">
        <v>0.5833333333333334</v>
      </c>
      <c r="F36" s="8">
        <v>0.9446283935040378</v>
      </c>
    </row>
    <row r="37" ht="17.25" customHeight="1">
      <c r="A37" s="2" t="s">
        <v>24</v>
      </c>
      <c r="B37" s="21">
        <v>1286.930347453242</v>
      </c>
      <c r="C37" s="22">
        <v>66.66666666666666</v>
      </c>
      <c r="D37" s="2">
        <v>39.36431123664397</v>
      </c>
      <c r="E37" s="19">
        <v>0.6666666666666666</v>
      </c>
      <c r="F37" s="8">
        <v>0.9575036619259729</v>
      </c>
    </row>
    <row r="38" ht="17.25" customHeight="1">
      <c r="A38" s="2" t="s">
        <v>25</v>
      </c>
      <c r="B38" s="21">
        <v>1236.528741376499</v>
      </c>
      <c r="C38" s="22">
        <v>58.33333333333333</v>
      </c>
      <c r="D38" s="2">
        <v>16.705060666537292</v>
      </c>
      <c r="E38" s="19">
        <v>0.5833333333333334</v>
      </c>
      <c r="F38" s="8">
        <v>0.9462413616966439</v>
      </c>
    </row>
    <row r="39" ht="17.25" customHeight="1">
      <c r="A39" s="2" t="s">
        <v>26</v>
      </c>
      <c r="B39" s="21">
        <v>1284.2993660996653</v>
      </c>
      <c r="C39" s="22">
        <v>66.66666666666666</v>
      </c>
      <c r="D39" s="2">
        <v>-2.4974720107441044</v>
      </c>
      <c r="E39" s="19">
        <v>0.6666666666666666</v>
      </c>
      <c r="F39" s="8">
        <v>1.001879435774988</v>
      </c>
    </row>
    <row r="40" ht="17.25" customHeight="1">
      <c r="A40" s="2" t="s">
        <v>27</v>
      </c>
      <c r="B40" s="21">
        <v>1325.2244647007524</v>
      </c>
      <c r="C40" s="22">
        <v>66.66666666666666</v>
      </c>
      <c r="D40" s="2">
        <v>-12.684385637066498</v>
      </c>
      <c r="E40" s="19">
        <v>0.6666666666666666</v>
      </c>
      <c r="F40" s="8">
        <v>1.0250514565161137</v>
      </c>
    </row>
    <row r="41" ht="17.25" customHeight="1">
      <c r="A41" s="2" t="s">
        <v>28</v>
      </c>
      <c r="B41" s="21">
        <v>1406.3055768623904</v>
      </c>
      <c r="C41" s="22">
        <v>66.66666666666666</v>
      </c>
      <c r="D41" s="2">
        <v>-13.676000533036131</v>
      </c>
      <c r="E41" s="19">
        <v>0.6666666666666666</v>
      </c>
      <c r="F41" s="8">
        <v>1.0767050572322865</v>
      </c>
    </row>
    <row r="42" ht="17.25" customHeight="1">
      <c r="A42" s="2" t="s">
        <v>29</v>
      </c>
      <c r="B42" s="21">
        <v>1357.526750465305</v>
      </c>
      <c r="C42" s="22">
        <v>58.33333333333333</v>
      </c>
      <c r="D42" s="2">
        <v>1.9535231431536886</v>
      </c>
      <c r="E42" s="19">
        <v>0.5833333333333334</v>
      </c>
      <c r="F42" s="8">
        <v>1.0560887369526286</v>
      </c>
    </row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2022-07-14T12:32:18Z</dcterms:created>
  <dc:creator>Q</dc:creator>
</cp:coreProperties>
</file>