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 codeName="ThisWorkbook"/>
  <xr:revisionPtr revIDLastSave="0" documentId="8_{06164E0B-A02C-4B8E-8670-3315FB52C18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 1" sheetId="1" r:id="rId1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J3" i="1"/>
  <c r="I3" i="1"/>
  <c r="K2" i="1"/>
  <c r="L2" i="1"/>
  <c r="J2" i="1"/>
  <c r="F2" i="1"/>
  <c r="G2" i="1"/>
  <c r="H2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3" i="1"/>
  <c r="D29" i="1"/>
  <c r="D28" i="1"/>
  <c r="D27" i="1"/>
  <c r="D30" i="1" s="1"/>
  <c r="C29" i="1"/>
  <c r="C28" i="1"/>
  <c r="C27" i="1"/>
  <c r="C30" i="1" s="1"/>
  <c r="M5" i="1"/>
  <c r="P6" i="1" s="1"/>
  <c r="M6" i="1"/>
  <c r="P7" i="1" s="1"/>
  <c r="M7" i="1"/>
  <c r="P8" i="1" s="1"/>
  <c r="M8" i="1"/>
  <c r="P9" i="1" s="1"/>
  <c r="M9" i="1"/>
  <c r="P10" i="1" s="1"/>
  <c r="M10" i="1"/>
  <c r="P11" i="1" s="1"/>
  <c r="M11" i="1"/>
  <c r="P12" i="1" s="1"/>
  <c r="M12" i="1"/>
  <c r="P13" i="1" s="1"/>
  <c r="M13" i="1"/>
  <c r="P14" i="1" s="1"/>
  <c r="M14" i="1"/>
  <c r="P15" i="1" s="1"/>
  <c r="M15" i="1"/>
  <c r="P16" i="1" s="1"/>
  <c r="M16" i="1"/>
  <c r="P17" i="1" s="1"/>
  <c r="M17" i="1"/>
  <c r="P18" i="1" s="1"/>
  <c r="M18" i="1"/>
  <c r="P19" i="1" s="1"/>
  <c r="M19" i="1"/>
  <c r="P20" i="1" s="1"/>
  <c r="M20" i="1"/>
  <c r="P21" i="1" s="1"/>
  <c r="M21" i="1"/>
  <c r="P22" i="1" s="1"/>
  <c r="M22" i="1"/>
  <c r="P23" i="1" s="1"/>
  <c r="M23" i="1"/>
  <c r="P24" i="1" s="1"/>
  <c r="M24" i="1"/>
  <c r="P25" i="1" s="1"/>
  <c r="M25" i="1"/>
  <c r="P26" i="1" s="1"/>
  <c r="M26" i="1"/>
  <c r="P27" i="1" s="1"/>
  <c r="M4" i="1"/>
  <c r="P5" i="1" s="1"/>
  <c r="M3" i="1"/>
  <c r="M28" i="1" l="1"/>
  <c r="M29" i="1"/>
  <c r="M27" i="1"/>
  <c r="M30" i="1" s="1"/>
  <c r="N29" i="1"/>
  <c r="N28" i="1"/>
  <c r="N27" i="1"/>
  <c r="N30" i="1"/>
  <c r="O3" i="1"/>
  <c r="O29" i="1" l="1"/>
  <c r="O28" i="1"/>
  <c r="O27" i="1"/>
  <c r="O30" i="1"/>
  <c r="P4" i="1"/>
  <c r="P30" i="1" l="1"/>
  <c r="P29" i="1"/>
  <c r="P28" i="1"/>
  <c r="P31" i="1"/>
</calcChain>
</file>

<file path=xl/sharedStrings.xml><?xml version="1.0" encoding="utf-8"?>
<sst xmlns="http://schemas.openxmlformats.org/spreadsheetml/2006/main" count="63" uniqueCount="60">
  <si>
    <t>firstname</t>
  </si>
  <si>
    <t>lastname</t>
  </si>
  <si>
    <t>wage</t>
  </si>
  <si>
    <t>worked_hours</t>
  </si>
  <si>
    <t>pay</t>
  </si>
  <si>
    <t>total cost</t>
  </si>
  <si>
    <t>overtime</t>
  </si>
  <si>
    <t>bonus</t>
  </si>
  <si>
    <t>totalpay</t>
  </si>
  <si>
    <t>Laura</t>
  </si>
  <si>
    <t>Simon</t>
  </si>
  <si>
    <t>Jackson</t>
  </si>
  <si>
    <t>Oliver</t>
  </si>
  <si>
    <t>Lenora</t>
  </si>
  <si>
    <t>Ortiz</t>
  </si>
  <si>
    <t>Patrick</t>
  </si>
  <si>
    <t>Collier</t>
  </si>
  <si>
    <t>Ivan</t>
  </si>
  <si>
    <t>Lyons</t>
  </si>
  <si>
    <t>Isaiah</t>
  </si>
  <si>
    <t>Holt</t>
  </si>
  <si>
    <t>Franklin</t>
  </si>
  <si>
    <t>Powell</t>
  </si>
  <si>
    <t>Edgar</t>
  </si>
  <si>
    <t>Webster</t>
  </si>
  <si>
    <t>Peter</t>
  </si>
  <si>
    <t>Gray</t>
  </si>
  <si>
    <t>Virginia</t>
  </si>
  <si>
    <t>Ramirez</t>
  </si>
  <si>
    <t>Jeremiah</t>
  </si>
  <si>
    <t>Emma</t>
  </si>
  <si>
    <t>Rhodes</t>
  </si>
  <si>
    <t>Elnora</t>
  </si>
  <si>
    <t>Spencer</t>
  </si>
  <si>
    <t>Philip</t>
  </si>
  <si>
    <t>Edwards</t>
  </si>
  <si>
    <t>Hallie</t>
  </si>
  <si>
    <t>Barrett</t>
  </si>
  <si>
    <t>Earl</t>
  </si>
  <si>
    <t>Gibson</t>
  </si>
  <si>
    <t>Beatrice</t>
  </si>
  <si>
    <t>Peterson</t>
  </si>
  <si>
    <t>Jeremy</t>
  </si>
  <si>
    <t>Cruz</t>
  </si>
  <si>
    <t>Brian</t>
  </si>
  <si>
    <t>Hudson</t>
  </si>
  <si>
    <t>Sam</t>
  </si>
  <si>
    <t>Rogers</t>
  </si>
  <si>
    <t>Darrell</t>
  </si>
  <si>
    <t>Lucy</t>
  </si>
  <si>
    <t>Hansen</t>
  </si>
  <si>
    <t>Allen</t>
  </si>
  <si>
    <t>Reese</t>
  </si>
  <si>
    <t>Chase</t>
  </si>
  <si>
    <t>Marshall</t>
  </si>
  <si>
    <t>MAX</t>
  </si>
  <si>
    <t>MIN</t>
  </si>
  <si>
    <t>AVERAGE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</si>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</sst>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$-409]#,##0"/>
    <numFmt numFmtId="166" formatCode="[$$-409]#,##0.0"/>
  </numFmts>
  <fonts count="2">
    <font>
      <sz val="12"/>
      <color theme="1"/>
      <name val="Calibri"/>
      <family val="2"/>
      <scheme val="minor"/>
    </font>
    <font>
      <sz val="11"/>
      <color rgb="FF3F3F76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" fontId="1" fillId="2" borderId="1" xfId="1" applyNumberFormat="1" applyAlignment="1">
      <alignment horizontal="center"/>
    </xf>
    <xf numFmtId="0" fontId="1" fillId="2" borderId="1" xfId="1"/>
    <xf numFmtId="1" fontId="1" fillId="2" borderId="1" xfId="1" applyNumberFormat="1"/>
    <xf numFmtId="0" fontId="1" fillId="2" borderId="1" xfId="1" applyAlignment="1"/>
    <xf numFmtId="165" fontId="1" fillId="2" borderId="1" xfId="1" applyNumberFormat="1"/>
    <xf numFmtId="0" fontId="0" fillId="0" borderId="2" xfId="0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 filterMode="1"/>
  <dimension ref="A1:S31"/>
  <sheetViews>
    <sheetView tabSelected="1" topLeftCell="A20" workbookViewId="0">
      <selection activeCell="L2" sqref="L2:L26"/>
    </sheetView>
  </sheetViews>
  <sheetFormatPr defaultRowHeight="15.75" customHeight="1"/>
  <cols>
    <col min="1" max="1" width="12.75" customWidth="1"/>
    <col min="2" max="2" width="10.75" customWidth="1"/>
    <col min="3" max="3" width="11.375" style="3" customWidth="1"/>
    <col min="4" max="4" width="10.5" customWidth="1"/>
    <col min="5" max="12" width="10.5" style="8" customWidth="1"/>
    <col min="13" max="13" width="16.5" customWidth="1"/>
  </cols>
  <sheetData>
    <row r="1" spans="1:19" s="4" customFormat="1">
      <c r="A1" s="4" t="s">
        <v>0</v>
      </c>
      <c r="B1" s="4" t="s">
        <v>1</v>
      </c>
      <c r="C1" s="5" t="s">
        <v>2</v>
      </c>
      <c r="D1" s="4" t="s">
        <v>3</v>
      </c>
      <c r="E1" s="12" t="s">
        <v>3</v>
      </c>
      <c r="F1" s="12"/>
      <c r="G1" s="12"/>
      <c r="H1" s="12"/>
      <c r="I1" s="12" t="s">
        <v>4</v>
      </c>
      <c r="J1" s="12"/>
      <c r="K1" s="12"/>
      <c r="L1" s="12"/>
      <c r="M1" s="4" t="s">
        <v>5</v>
      </c>
      <c r="N1" s="4" t="s">
        <v>6</v>
      </c>
      <c r="O1" s="4" t="s">
        <v>7</v>
      </c>
      <c r="P1" s="4" t="s">
        <v>8</v>
      </c>
    </row>
    <row r="2" spans="1:19" s="4" customFormat="1">
      <c r="C2" s="5"/>
      <c r="E2" s="7">
        <v>45292</v>
      </c>
      <c r="F2" s="7">
        <f>E2+7</f>
        <v>45299</v>
      </c>
      <c r="G2" s="7">
        <f>F2+7</f>
        <v>45306</v>
      </c>
      <c r="H2" s="7">
        <f t="shared" ref="H2" si="0">G2+7</f>
        <v>45313</v>
      </c>
      <c r="I2" s="7">
        <v>45292</v>
      </c>
      <c r="J2" s="7">
        <f>I2+7</f>
        <v>45299</v>
      </c>
      <c r="K2" s="7">
        <f t="shared" ref="K2:L2" si="1">J2+7</f>
        <v>45306</v>
      </c>
      <c r="L2" s="7">
        <f t="shared" si="1"/>
        <v>45313</v>
      </c>
    </row>
    <row r="3" spans="1:19">
      <c r="A3" t="s">
        <v>9</v>
      </c>
      <c r="B3" t="s">
        <v>10</v>
      </c>
      <c r="C3" s="3">
        <v>901</v>
      </c>
      <c r="D3">
        <v>79</v>
      </c>
      <c r="E3" s="10">
        <v>1</v>
      </c>
      <c r="F3" s="10">
        <v>1</v>
      </c>
      <c r="G3" s="10">
        <v>0</v>
      </c>
      <c r="H3" s="10">
        <v>2</v>
      </c>
      <c r="I3" s="11">
        <f>$C3*E3</f>
        <v>901</v>
      </c>
      <c r="J3" s="11">
        <f t="shared" ref="J3:L18" si="2">$C3*F3</f>
        <v>901</v>
      </c>
      <c r="K3" s="7">
        <f t="shared" ref="K3:L3" si="3">J3+7</f>
        <v>908</v>
      </c>
      <c r="L3" s="7">
        <f t="shared" si="3"/>
        <v>915</v>
      </c>
      <c r="M3" s="3">
        <f>D3+C3</f>
        <v>980</v>
      </c>
      <c r="N3">
        <f>IF(D3&gt;40,D3-40,0)</f>
        <v>39</v>
      </c>
      <c r="O3" s="6">
        <f>0.5*C3*N3</f>
        <v>17569.5</v>
      </c>
      <c r="P3" s="4"/>
      <c r="Q3" s="4"/>
      <c r="R3" s="4"/>
      <c r="S3" s="4"/>
    </row>
    <row r="4" spans="1:19">
      <c r="A4" t="s">
        <v>11</v>
      </c>
      <c r="B4" t="s">
        <v>12</v>
      </c>
      <c r="C4" s="3">
        <v>253</v>
      </c>
      <c r="D4">
        <v>72</v>
      </c>
      <c r="E4" s="10">
        <v>1</v>
      </c>
      <c r="F4" s="10">
        <v>6</v>
      </c>
      <c r="G4" s="10">
        <v>6</v>
      </c>
      <c r="H4" s="10">
        <v>0</v>
      </c>
      <c r="I4" s="11">
        <f t="shared" ref="I4:J26" si="4">$C4*E4</f>
        <v>253</v>
      </c>
      <c r="J4" s="11">
        <f>$C4*F4</f>
        <v>1518</v>
      </c>
      <c r="K4" s="7">
        <f t="shared" ref="K4:L4" si="5">J4+7</f>
        <v>1525</v>
      </c>
      <c r="L4" s="7">
        <f t="shared" si="5"/>
        <v>1532</v>
      </c>
      <c r="M4" s="3">
        <f>D4+C4</f>
        <v>325</v>
      </c>
      <c r="N4">
        <f t="shared" ref="N4:N26" si="6">IF(D4&gt;40,D4-40,0)</f>
        <v>32</v>
      </c>
      <c r="O4" s="6">
        <f>0.5*C4*N4</f>
        <v>4048</v>
      </c>
      <c r="P4" s="6">
        <f>M3+O3</f>
        <v>18549.5</v>
      </c>
    </row>
    <row r="5" spans="1:19">
      <c r="A5" t="s">
        <v>13</v>
      </c>
      <c r="B5" t="s">
        <v>14</v>
      </c>
      <c r="C5" s="3">
        <v>423</v>
      </c>
      <c r="D5">
        <v>89</v>
      </c>
      <c r="E5" s="10">
        <v>8</v>
      </c>
      <c r="F5" s="10">
        <v>0</v>
      </c>
      <c r="G5" s="10">
        <v>6</v>
      </c>
      <c r="H5" s="10">
        <v>6</v>
      </c>
      <c r="I5" s="11">
        <f t="shared" si="4"/>
        <v>3384</v>
      </c>
      <c r="J5" s="11">
        <f t="shared" si="2"/>
        <v>0</v>
      </c>
      <c r="K5" s="7">
        <f t="shared" ref="K5:L5" si="7">J5+7</f>
        <v>7</v>
      </c>
      <c r="L5" s="7">
        <f t="shared" si="7"/>
        <v>14</v>
      </c>
      <c r="M5" s="3">
        <f t="shared" ref="M5:M27" si="8">D5+C5</f>
        <v>512</v>
      </c>
      <c r="N5">
        <f t="shared" si="6"/>
        <v>49</v>
      </c>
      <c r="O5" s="6">
        <f>0.5*C5*N5</f>
        <v>10363.5</v>
      </c>
      <c r="P5" s="6">
        <f>M4+O4</f>
        <v>4373</v>
      </c>
    </row>
    <row r="6" spans="1:19">
      <c r="A6" t="s">
        <v>15</v>
      </c>
      <c r="B6" t="s">
        <v>16</v>
      </c>
      <c r="C6" s="3">
        <v>810</v>
      </c>
      <c r="D6" s="2">
        <v>34</v>
      </c>
      <c r="E6" s="10">
        <v>2</v>
      </c>
      <c r="F6" s="10">
        <v>7</v>
      </c>
      <c r="G6" s="10">
        <v>0</v>
      </c>
      <c r="H6" s="10">
        <v>3</v>
      </c>
      <c r="I6" s="11">
        <f t="shared" si="4"/>
        <v>1620</v>
      </c>
      <c r="J6" s="11">
        <f t="shared" si="2"/>
        <v>5670</v>
      </c>
      <c r="K6" s="7">
        <f t="shared" ref="K6:L6" si="9">J6+7</f>
        <v>5677</v>
      </c>
      <c r="L6" s="7">
        <f t="shared" si="9"/>
        <v>5684</v>
      </c>
      <c r="M6" s="3">
        <f t="shared" si="8"/>
        <v>844</v>
      </c>
      <c r="N6">
        <f t="shared" si="6"/>
        <v>0</v>
      </c>
      <c r="O6" s="6">
        <f>0.5*C6*N6</f>
        <v>0</v>
      </c>
      <c r="P6" s="6">
        <f>M5+O5</f>
        <v>10875.5</v>
      </c>
    </row>
    <row r="7" spans="1:19">
      <c r="A7" t="s">
        <v>17</v>
      </c>
      <c r="B7" t="s">
        <v>18</v>
      </c>
      <c r="C7" s="3">
        <v>225</v>
      </c>
      <c r="D7">
        <v>37</v>
      </c>
      <c r="E7" s="10">
        <v>0</v>
      </c>
      <c r="F7" s="10">
        <v>0</v>
      </c>
      <c r="G7" s="10">
        <v>8</v>
      </c>
      <c r="H7" s="10">
        <v>1</v>
      </c>
      <c r="I7" s="11">
        <f t="shared" si="4"/>
        <v>0</v>
      </c>
      <c r="J7" s="11">
        <f t="shared" si="2"/>
        <v>0</v>
      </c>
      <c r="K7" s="7">
        <f t="shared" ref="K7:L7" si="10">J7+7</f>
        <v>7</v>
      </c>
      <c r="L7" s="7">
        <f t="shared" si="10"/>
        <v>14</v>
      </c>
      <c r="M7" s="3">
        <f t="shared" si="8"/>
        <v>262</v>
      </c>
      <c r="N7">
        <f t="shared" si="6"/>
        <v>0</v>
      </c>
      <c r="O7" s="6">
        <f>0.5*C7*N7</f>
        <v>0</v>
      </c>
      <c r="P7" s="6">
        <f>M6+O6</f>
        <v>844</v>
      </c>
    </row>
    <row r="8" spans="1:19">
      <c r="A8" t="s">
        <v>19</v>
      </c>
      <c r="B8" t="s">
        <v>20</v>
      </c>
      <c r="C8" s="3">
        <v>178</v>
      </c>
      <c r="D8">
        <v>33</v>
      </c>
      <c r="E8" s="10">
        <v>7</v>
      </c>
      <c r="F8" s="10">
        <v>5</v>
      </c>
      <c r="G8" s="10">
        <v>0</v>
      </c>
      <c r="H8" s="10">
        <v>7</v>
      </c>
      <c r="I8" s="11">
        <f t="shared" si="4"/>
        <v>1246</v>
      </c>
      <c r="J8" s="11">
        <f t="shared" si="2"/>
        <v>890</v>
      </c>
      <c r="K8" s="7">
        <f t="shared" ref="K8:L8" si="11">J8+7</f>
        <v>897</v>
      </c>
      <c r="L8" s="7">
        <f t="shared" si="11"/>
        <v>904</v>
      </c>
      <c r="M8" s="3">
        <f t="shared" si="8"/>
        <v>211</v>
      </c>
      <c r="N8">
        <f t="shared" si="6"/>
        <v>0</v>
      </c>
      <c r="O8" s="6">
        <f>0.5*C8*N8</f>
        <v>0</v>
      </c>
      <c r="P8" s="6">
        <f>M7+O7</f>
        <v>262</v>
      </c>
    </row>
    <row r="9" spans="1:19">
      <c r="A9" t="s">
        <v>21</v>
      </c>
      <c r="B9" t="s">
        <v>22</v>
      </c>
      <c r="C9" s="3">
        <v>361</v>
      </c>
      <c r="D9">
        <v>19</v>
      </c>
      <c r="E9" s="10">
        <v>1</v>
      </c>
      <c r="F9" s="10">
        <v>0</v>
      </c>
      <c r="G9" s="10">
        <v>1</v>
      </c>
      <c r="H9" s="10">
        <v>5</v>
      </c>
      <c r="I9" s="11">
        <f t="shared" si="4"/>
        <v>361</v>
      </c>
      <c r="J9" s="11">
        <f t="shared" si="2"/>
        <v>0</v>
      </c>
      <c r="K9" s="7">
        <f t="shared" ref="K9:L9" si="12">J9+7</f>
        <v>7</v>
      </c>
      <c r="L9" s="7">
        <f t="shared" si="12"/>
        <v>14</v>
      </c>
      <c r="M9" s="3">
        <f t="shared" si="8"/>
        <v>380</v>
      </c>
      <c r="N9">
        <f t="shared" si="6"/>
        <v>0</v>
      </c>
      <c r="O9" s="6">
        <f>0.5*C9*N9</f>
        <v>0</v>
      </c>
      <c r="P9" s="6">
        <f>M8+O8</f>
        <v>211</v>
      </c>
    </row>
    <row r="10" spans="1:19">
      <c r="A10" t="s">
        <v>23</v>
      </c>
      <c r="B10" t="s">
        <v>24</v>
      </c>
      <c r="C10" s="3">
        <v>191</v>
      </c>
      <c r="D10">
        <v>33</v>
      </c>
      <c r="E10" s="10">
        <v>3</v>
      </c>
      <c r="F10" s="10">
        <v>0</v>
      </c>
      <c r="G10" s="10">
        <v>8</v>
      </c>
      <c r="H10" s="10">
        <v>4</v>
      </c>
      <c r="I10" s="11">
        <f t="shared" si="4"/>
        <v>573</v>
      </c>
      <c r="J10" s="11">
        <f t="shared" si="2"/>
        <v>0</v>
      </c>
      <c r="K10" s="7">
        <f t="shared" ref="K10:L10" si="13">J10+7</f>
        <v>7</v>
      </c>
      <c r="L10" s="7">
        <f t="shared" si="13"/>
        <v>14</v>
      </c>
      <c r="M10" s="3">
        <f t="shared" si="8"/>
        <v>224</v>
      </c>
      <c r="N10">
        <f t="shared" si="6"/>
        <v>0</v>
      </c>
      <c r="O10" s="6">
        <f>0.5*C10*N10</f>
        <v>0</v>
      </c>
      <c r="P10" s="6">
        <f>M9+O9</f>
        <v>380</v>
      </c>
    </row>
    <row r="11" spans="1:19">
      <c r="A11" t="s">
        <v>25</v>
      </c>
      <c r="B11" t="s">
        <v>26</v>
      </c>
      <c r="C11" s="3">
        <v>190</v>
      </c>
      <c r="D11">
        <v>3</v>
      </c>
      <c r="E11" s="10">
        <v>5</v>
      </c>
      <c r="F11" s="10">
        <v>5</v>
      </c>
      <c r="G11" s="10">
        <v>6</v>
      </c>
      <c r="H11" s="10">
        <v>1</v>
      </c>
      <c r="I11" s="11">
        <f t="shared" si="4"/>
        <v>950</v>
      </c>
      <c r="J11" s="11">
        <f t="shared" si="2"/>
        <v>950</v>
      </c>
      <c r="K11" s="7">
        <f t="shared" ref="K11:L11" si="14">J11+7</f>
        <v>957</v>
      </c>
      <c r="L11" s="7">
        <f t="shared" si="14"/>
        <v>964</v>
      </c>
      <c r="M11" s="3">
        <f t="shared" si="8"/>
        <v>193</v>
      </c>
      <c r="N11">
        <f t="shared" si="6"/>
        <v>0</v>
      </c>
      <c r="O11" s="6">
        <f>0.5*C11*N11</f>
        <v>0</v>
      </c>
      <c r="P11" s="6">
        <f>M10+O10</f>
        <v>224</v>
      </c>
    </row>
    <row r="12" spans="1:19">
      <c r="A12" t="s">
        <v>27</v>
      </c>
      <c r="B12" t="s">
        <v>28</v>
      </c>
      <c r="C12" s="3">
        <v>174</v>
      </c>
      <c r="D12">
        <v>21</v>
      </c>
      <c r="E12" s="10">
        <v>1</v>
      </c>
      <c r="F12" s="10">
        <v>3</v>
      </c>
      <c r="G12" s="10">
        <v>4</v>
      </c>
      <c r="H12" s="10">
        <v>0</v>
      </c>
      <c r="I12" s="11">
        <f t="shared" si="4"/>
        <v>174</v>
      </c>
      <c r="J12" s="11">
        <f t="shared" si="2"/>
        <v>522</v>
      </c>
      <c r="K12" s="7">
        <f t="shared" ref="K12:L12" si="15">J12+7</f>
        <v>529</v>
      </c>
      <c r="L12" s="7">
        <f t="shared" si="15"/>
        <v>536</v>
      </c>
      <c r="M12" s="3">
        <f t="shared" si="8"/>
        <v>195</v>
      </c>
      <c r="N12">
        <f t="shared" si="6"/>
        <v>0</v>
      </c>
      <c r="O12" s="6">
        <f>0.5*C12*N12</f>
        <v>0</v>
      </c>
      <c r="P12" s="6">
        <f>M11+O11</f>
        <v>193</v>
      </c>
    </row>
    <row r="13" spans="1:19">
      <c r="A13" t="s">
        <v>29</v>
      </c>
      <c r="B13" t="s">
        <v>15</v>
      </c>
      <c r="C13" s="3">
        <v>5634</v>
      </c>
      <c r="D13">
        <v>29</v>
      </c>
      <c r="E13" s="10">
        <v>2</v>
      </c>
      <c r="F13" s="10">
        <v>6</v>
      </c>
      <c r="G13" s="10">
        <v>0</v>
      </c>
      <c r="H13" s="10">
        <v>7</v>
      </c>
      <c r="I13" s="11">
        <f t="shared" si="4"/>
        <v>11268</v>
      </c>
      <c r="J13" s="11">
        <f t="shared" si="2"/>
        <v>33804</v>
      </c>
      <c r="K13" s="7">
        <f t="shared" ref="K13:L13" si="16">J13+7</f>
        <v>33811</v>
      </c>
      <c r="L13" s="7">
        <f t="shared" si="16"/>
        <v>33818</v>
      </c>
      <c r="M13" s="3">
        <f t="shared" si="8"/>
        <v>5663</v>
      </c>
      <c r="N13">
        <f t="shared" si="6"/>
        <v>0</v>
      </c>
      <c r="O13" s="6">
        <f>0.5*C13*N13</f>
        <v>0</v>
      </c>
      <c r="P13" s="6">
        <f>M12+O12</f>
        <v>195</v>
      </c>
    </row>
    <row r="14" spans="1:19">
      <c r="A14" t="s">
        <v>30</v>
      </c>
      <c r="B14" t="s">
        <v>31</v>
      </c>
      <c r="C14" s="3">
        <v>438</v>
      </c>
      <c r="D14">
        <v>13</v>
      </c>
      <c r="E14" s="10">
        <v>1</v>
      </c>
      <c r="F14" s="10">
        <v>8</v>
      </c>
      <c r="G14" s="10">
        <v>3</v>
      </c>
      <c r="H14" s="10">
        <v>9</v>
      </c>
      <c r="I14" s="11">
        <f t="shared" si="4"/>
        <v>438</v>
      </c>
      <c r="J14" s="11">
        <f t="shared" si="2"/>
        <v>3504</v>
      </c>
      <c r="K14" s="7">
        <f t="shared" ref="K14:L14" si="17">J14+7</f>
        <v>3511</v>
      </c>
      <c r="L14" s="7">
        <f t="shared" si="17"/>
        <v>3518</v>
      </c>
      <c r="M14" s="3">
        <f t="shared" si="8"/>
        <v>451</v>
      </c>
      <c r="N14">
        <f t="shared" si="6"/>
        <v>0</v>
      </c>
      <c r="O14" s="6">
        <f>0.5*C14*N14</f>
        <v>0</v>
      </c>
      <c r="P14" s="6">
        <f>M13+O13</f>
        <v>5663</v>
      </c>
    </row>
    <row r="15" spans="1:19">
      <c r="A15" t="s">
        <v>32</v>
      </c>
      <c r="B15" t="s">
        <v>33</v>
      </c>
      <c r="C15" s="3">
        <v>386</v>
      </c>
      <c r="D15">
        <v>40</v>
      </c>
      <c r="E15" s="10">
        <v>7</v>
      </c>
      <c r="F15" s="10">
        <v>7</v>
      </c>
      <c r="G15" s="10">
        <v>7</v>
      </c>
      <c r="H15" s="10">
        <v>5</v>
      </c>
      <c r="I15" s="11">
        <f t="shared" si="4"/>
        <v>2702</v>
      </c>
      <c r="J15" s="11">
        <f t="shared" si="2"/>
        <v>2702</v>
      </c>
      <c r="K15" s="7">
        <f t="shared" ref="K15:L15" si="18">J15+7</f>
        <v>2709</v>
      </c>
      <c r="L15" s="7">
        <f t="shared" si="18"/>
        <v>2716</v>
      </c>
      <c r="M15" s="3">
        <f t="shared" si="8"/>
        <v>426</v>
      </c>
      <c r="N15">
        <f t="shared" si="6"/>
        <v>0</v>
      </c>
      <c r="O15" s="6">
        <f>0.5*C15*N15</f>
        <v>0</v>
      </c>
      <c r="P15" s="6">
        <f>M14+O14</f>
        <v>451</v>
      </c>
    </row>
    <row r="16" spans="1:19">
      <c r="A16" t="s">
        <v>34</v>
      </c>
      <c r="B16" t="s">
        <v>35</v>
      </c>
      <c r="C16" s="3">
        <v>195</v>
      </c>
      <c r="D16">
        <v>69</v>
      </c>
      <c r="E16" s="10">
        <v>5</v>
      </c>
      <c r="F16" s="10">
        <v>7</v>
      </c>
      <c r="G16" s="10">
        <v>6</v>
      </c>
      <c r="H16" s="10">
        <v>5</v>
      </c>
      <c r="I16" s="11">
        <f t="shared" si="4"/>
        <v>975</v>
      </c>
      <c r="J16" s="11">
        <f t="shared" si="2"/>
        <v>1365</v>
      </c>
      <c r="K16" s="7">
        <f t="shared" ref="K16:L16" si="19">J16+7</f>
        <v>1372</v>
      </c>
      <c r="L16" s="7">
        <f t="shared" si="19"/>
        <v>1379</v>
      </c>
      <c r="M16" s="3">
        <f t="shared" si="8"/>
        <v>264</v>
      </c>
      <c r="N16">
        <f t="shared" si="6"/>
        <v>29</v>
      </c>
      <c r="O16" s="6">
        <f>0.5*C16*N16</f>
        <v>2827.5</v>
      </c>
      <c r="P16" s="6">
        <f>M15+O15</f>
        <v>426</v>
      </c>
    </row>
    <row r="17" spans="1:16">
      <c r="A17" t="s">
        <v>36</v>
      </c>
      <c r="B17" t="s">
        <v>37</v>
      </c>
      <c r="C17" s="3">
        <v>250</v>
      </c>
      <c r="D17">
        <v>96</v>
      </c>
      <c r="E17" s="10">
        <v>4</v>
      </c>
      <c r="F17" s="10">
        <v>7</v>
      </c>
      <c r="G17" s="10">
        <v>6</v>
      </c>
      <c r="H17" s="10">
        <v>4</v>
      </c>
      <c r="I17" s="11">
        <f t="shared" si="4"/>
        <v>1000</v>
      </c>
      <c r="J17" s="11">
        <f t="shared" si="2"/>
        <v>1750</v>
      </c>
      <c r="K17" s="7">
        <f t="shared" ref="K17:L17" si="20">J17+7</f>
        <v>1757</v>
      </c>
      <c r="L17" s="7">
        <f t="shared" si="20"/>
        <v>1764</v>
      </c>
      <c r="M17" s="3">
        <f t="shared" si="8"/>
        <v>346</v>
      </c>
      <c r="N17">
        <f t="shared" si="6"/>
        <v>56</v>
      </c>
      <c r="O17" s="6">
        <f>0.5*C17*N17</f>
        <v>7000</v>
      </c>
      <c r="P17" s="6">
        <f>M16+O16</f>
        <v>3091.5</v>
      </c>
    </row>
    <row r="18" spans="1:16">
      <c r="A18" t="s">
        <v>38</v>
      </c>
      <c r="B18" t="s">
        <v>39</v>
      </c>
      <c r="C18" s="3">
        <v>314</v>
      </c>
      <c r="D18">
        <v>62</v>
      </c>
      <c r="E18" s="10">
        <v>5</v>
      </c>
      <c r="F18" s="10">
        <v>5</v>
      </c>
      <c r="G18" s="10">
        <v>7</v>
      </c>
      <c r="H18" s="10">
        <v>3</v>
      </c>
      <c r="I18" s="11">
        <f t="shared" si="4"/>
        <v>1570</v>
      </c>
      <c r="J18" s="11">
        <f t="shared" si="2"/>
        <v>1570</v>
      </c>
      <c r="K18" s="7">
        <f t="shared" ref="K18:L18" si="21">J18+7</f>
        <v>1577</v>
      </c>
      <c r="L18" s="7">
        <f t="shared" si="21"/>
        <v>1584</v>
      </c>
      <c r="M18" s="3">
        <f t="shared" si="8"/>
        <v>376</v>
      </c>
      <c r="N18">
        <f t="shared" si="6"/>
        <v>22</v>
      </c>
      <c r="O18" s="6">
        <f>0.5*C18*N18</f>
        <v>3454</v>
      </c>
      <c r="P18" s="6">
        <f>M17+O17</f>
        <v>7346</v>
      </c>
    </row>
    <row r="19" spans="1:16">
      <c r="A19" t="s">
        <v>40</v>
      </c>
      <c r="B19" t="s">
        <v>41</v>
      </c>
      <c r="C19" s="3">
        <v>80</v>
      </c>
      <c r="D19">
        <v>20</v>
      </c>
      <c r="E19" s="10">
        <v>4</v>
      </c>
      <c r="F19" s="10">
        <v>5</v>
      </c>
      <c r="G19" s="10">
        <v>4</v>
      </c>
      <c r="H19" s="10">
        <v>5</v>
      </c>
      <c r="I19" s="11">
        <f t="shared" si="4"/>
        <v>320</v>
      </c>
      <c r="J19" s="11">
        <f t="shared" si="4"/>
        <v>400</v>
      </c>
      <c r="K19" s="7">
        <f t="shared" ref="K19:L19" si="22">J19+7</f>
        <v>407</v>
      </c>
      <c r="L19" s="7">
        <f t="shared" si="22"/>
        <v>414</v>
      </c>
      <c r="M19" s="3">
        <f t="shared" si="8"/>
        <v>100</v>
      </c>
      <c r="N19">
        <f t="shared" si="6"/>
        <v>0</v>
      </c>
      <c r="O19" s="6">
        <f>0.5*C19*N19</f>
        <v>0</v>
      </c>
      <c r="P19" s="6">
        <f>M18+O18</f>
        <v>3830</v>
      </c>
    </row>
    <row r="20" spans="1:16">
      <c r="A20" t="s">
        <v>42</v>
      </c>
      <c r="B20" t="s">
        <v>43</v>
      </c>
      <c r="C20" s="3">
        <v>758</v>
      </c>
      <c r="D20">
        <v>95</v>
      </c>
      <c r="E20" s="10">
        <v>4</v>
      </c>
      <c r="F20" s="10">
        <v>8</v>
      </c>
      <c r="G20" s="10">
        <v>8</v>
      </c>
      <c r="H20" s="10">
        <v>0</v>
      </c>
      <c r="I20" s="11">
        <f t="shared" si="4"/>
        <v>3032</v>
      </c>
      <c r="J20" s="11">
        <f t="shared" si="4"/>
        <v>6064</v>
      </c>
      <c r="K20" s="7">
        <f t="shared" ref="K20:L20" si="23">J20+7</f>
        <v>6071</v>
      </c>
      <c r="L20" s="7">
        <f t="shared" si="23"/>
        <v>6078</v>
      </c>
      <c r="M20" s="3">
        <f t="shared" si="8"/>
        <v>853</v>
      </c>
      <c r="N20">
        <f t="shared" si="6"/>
        <v>55</v>
      </c>
      <c r="O20" s="6">
        <f>0.5*C20*N20</f>
        <v>20845</v>
      </c>
      <c r="P20" s="6">
        <f>M19+O19</f>
        <v>100</v>
      </c>
    </row>
    <row r="21" spans="1:16">
      <c r="A21" t="s">
        <v>44</v>
      </c>
      <c r="B21" t="s">
        <v>45</v>
      </c>
      <c r="C21" s="3">
        <v>613</v>
      </c>
      <c r="D21">
        <v>42</v>
      </c>
      <c r="E21" s="10">
        <v>1</v>
      </c>
      <c r="F21" s="10">
        <v>4</v>
      </c>
      <c r="G21" s="10">
        <v>0</v>
      </c>
      <c r="H21" s="10">
        <v>2</v>
      </c>
      <c r="I21" s="11">
        <f t="shared" si="4"/>
        <v>613</v>
      </c>
      <c r="J21" s="11">
        <f t="shared" si="4"/>
        <v>2452</v>
      </c>
      <c r="K21" s="7">
        <f t="shared" ref="K21:L21" si="24">J21+7</f>
        <v>2459</v>
      </c>
      <c r="L21" s="7">
        <f t="shared" si="24"/>
        <v>2466</v>
      </c>
      <c r="M21" s="3">
        <f t="shared" si="8"/>
        <v>655</v>
      </c>
      <c r="N21">
        <f t="shared" si="6"/>
        <v>2</v>
      </c>
      <c r="O21" s="6">
        <f>0.5*C21*N21</f>
        <v>613</v>
      </c>
      <c r="P21" s="6">
        <f>M20+O20</f>
        <v>21698</v>
      </c>
    </row>
    <row r="22" spans="1:16">
      <c r="A22" t="s">
        <v>46</v>
      </c>
      <c r="B22" t="s">
        <v>47</v>
      </c>
      <c r="C22" s="3">
        <v>475</v>
      </c>
      <c r="D22">
        <v>38</v>
      </c>
      <c r="E22" s="10">
        <v>7</v>
      </c>
      <c r="F22" s="10">
        <v>5</v>
      </c>
      <c r="G22" s="10">
        <v>0</v>
      </c>
      <c r="H22" s="10">
        <v>7</v>
      </c>
      <c r="I22" s="11">
        <f t="shared" si="4"/>
        <v>3325</v>
      </c>
      <c r="J22" s="11">
        <f t="shared" si="4"/>
        <v>2375</v>
      </c>
      <c r="K22" s="7">
        <f t="shared" ref="K22:L22" si="25">J22+7</f>
        <v>2382</v>
      </c>
      <c r="L22" s="7">
        <f t="shared" si="25"/>
        <v>2389</v>
      </c>
      <c r="M22" s="3">
        <f t="shared" si="8"/>
        <v>513</v>
      </c>
      <c r="N22">
        <f t="shared" si="6"/>
        <v>0</v>
      </c>
      <c r="O22" s="6">
        <f>0.5*C22*N22</f>
        <v>0</v>
      </c>
      <c r="P22" s="6">
        <f>M21+O21</f>
        <v>1268</v>
      </c>
    </row>
    <row r="23" spans="1:16">
      <c r="A23" t="s">
        <v>48</v>
      </c>
      <c r="B23" t="s">
        <v>47</v>
      </c>
      <c r="C23" s="3">
        <v>192</v>
      </c>
      <c r="D23">
        <v>56</v>
      </c>
      <c r="E23" s="10">
        <v>7</v>
      </c>
      <c r="F23" s="10">
        <v>9</v>
      </c>
      <c r="G23" s="10">
        <v>2</v>
      </c>
      <c r="H23" s="10">
        <v>5</v>
      </c>
      <c r="I23" s="11">
        <f t="shared" si="4"/>
        <v>1344</v>
      </c>
      <c r="J23" s="11">
        <f t="shared" si="4"/>
        <v>1728</v>
      </c>
      <c r="K23" s="7">
        <f t="shared" ref="K23:L23" si="26">J23+7</f>
        <v>1735</v>
      </c>
      <c r="L23" s="7">
        <f t="shared" si="26"/>
        <v>1742</v>
      </c>
      <c r="M23" s="3">
        <f t="shared" si="8"/>
        <v>248</v>
      </c>
      <c r="N23">
        <f t="shared" si="6"/>
        <v>16</v>
      </c>
      <c r="O23" s="6">
        <f>0.5*C23*N23</f>
        <v>1536</v>
      </c>
      <c r="P23" s="6">
        <f>M22+O22</f>
        <v>513</v>
      </c>
    </row>
    <row r="24" spans="1:16">
      <c r="A24" t="s">
        <v>49</v>
      </c>
      <c r="B24" t="s">
        <v>50</v>
      </c>
      <c r="C24" s="3">
        <v>141</v>
      </c>
      <c r="D24">
        <v>87</v>
      </c>
      <c r="E24" s="10">
        <v>4</v>
      </c>
      <c r="F24" s="10">
        <v>8</v>
      </c>
      <c r="G24" s="10">
        <v>0</v>
      </c>
      <c r="H24" s="10">
        <v>1</v>
      </c>
      <c r="I24" s="11">
        <f t="shared" si="4"/>
        <v>564</v>
      </c>
      <c r="J24" s="11">
        <f t="shared" si="4"/>
        <v>1128</v>
      </c>
      <c r="K24" s="7">
        <f t="shared" ref="K24:L24" si="27">J24+7</f>
        <v>1135</v>
      </c>
      <c r="L24" s="7">
        <f t="shared" si="27"/>
        <v>1142</v>
      </c>
      <c r="M24" s="3">
        <f t="shared" si="8"/>
        <v>228</v>
      </c>
      <c r="N24">
        <f t="shared" si="6"/>
        <v>47</v>
      </c>
      <c r="O24" s="6">
        <f>0.5*C24*N24</f>
        <v>3313.5</v>
      </c>
      <c r="P24" s="6">
        <f>M23+O23</f>
        <v>1784</v>
      </c>
    </row>
    <row r="25" spans="1:16">
      <c r="A25" t="s">
        <v>51</v>
      </c>
      <c r="B25" t="s">
        <v>52</v>
      </c>
      <c r="C25" s="3">
        <v>256</v>
      </c>
      <c r="D25">
        <v>20</v>
      </c>
      <c r="E25" s="10">
        <v>1</v>
      </c>
      <c r="F25" s="10">
        <v>3</v>
      </c>
      <c r="G25" s="10">
        <v>9</v>
      </c>
      <c r="H25" s="10">
        <v>1</v>
      </c>
      <c r="I25" s="11">
        <f t="shared" si="4"/>
        <v>256</v>
      </c>
      <c r="J25" s="11">
        <f t="shared" si="4"/>
        <v>768</v>
      </c>
      <c r="K25" s="7">
        <f t="shared" ref="K25:L25" si="28">J25+7</f>
        <v>775</v>
      </c>
      <c r="L25" s="7">
        <f t="shared" si="28"/>
        <v>782</v>
      </c>
      <c r="M25" s="3">
        <f t="shared" si="8"/>
        <v>276</v>
      </c>
      <c r="N25">
        <f t="shared" si="6"/>
        <v>0</v>
      </c>
      <c r="O25" s="6">
        <f>0.5*C25*N25</f>
        <v>0</v>
      </c>
      <c r="P25" s="6">
        <f>M24+O24</f>
        <v>3541.5</v>
      </c>
    </row>
    <row r="26" spans="1:16">
      <c r="A26" t="s">
        <v>53</v>
      </c>
      <c r="B26" t="s">
        <v>54</v>
      </c>
      <c r="C26" s="3">
        <v>841</v>
      </c>
      <c r="D26">
        <v>69</v>
      </c>
      <c r="E26" s="10">
        <v>7</v>
      </c>
      <c r="F26" s="10">
        <v>3</v>
      </c>
      <c r="G26" s="10">
        <v>5</v>
      </c>
      <c r="H26" s="10">
        <v>7</v>
      </c>
      <c r="I26" s="11">
        <f t="shared" si="4"/>
        <v>5887</v>
      </c>
      <c r="J26" s="11">
        <f t="shared" si="4"/>
        <v>2523</v>
      </c>
      <c r="K26" s="7">
        <f t="shared" ref="K26:L26" si="29">J26+7</f>
        <v>2530</v>
      </c>
      <c r="L26" s="7">
        <f t="shared" si="29"/>
        <v>2537</v>
      </c>
      <c r="M26" s="3">
        <f t="shared" si="8"/>
        <v>910</v>
      </c>
      <c r="N26">
        <f t="shared" si="6"/>
        <v>29</v>
      </c>
      <c r="O26" s="6">
        <f>0.5*C26*N26</f>
        <v>12194.5</v>
      </c>
      <c r="P26" s="6">
        <f>M25+O25</f>
        <v>276</v>
      </c>
    </row>
    <row r="27" spans="1:16">
      <c r="A27" t="s">
        <v>55</v>
      </c>
      <c r="C27" s="1">
        <f>MAX(C3:C26)</f>
        <v>5634</v>
      </c>
      <c r="D27" s="2">
        <f t="shared" ref="D27:P28" si="30">MAX(D3:D26)</f>
        <v>96</v>
      </c>
      <c r="E27" s="9"/>
      <c r="F27" s="9"/>
      <c r="G27" s="9"/>
      <c r="H27" s="9"/>
      <c r="I27" s="9"/>
      <c r="J27" s="9"/>
      <c r="K27" s="9"/>
      <c r="L27" s="9"/>
      <c r="M27" s="2">
        <f t="shared" si="30"/>
        <v>5663</v>
      </c>
      <c r="N27" s="2">
        <f t="shared" si="30"/>
        <v>56</v>
      </c>
      <c r="O27" s="2">
        <f t="shared" si="30"/>
        <v>20845</v>
      </c>
      <c r="P27" s="6">
        <f>M26+O26</f>
        <v>13104.5</v>
      </c>
    </row>
    <row r="28" spans="1:16">
      <c r="A28" t="s">
        <v>56</v>
      </c>
      <c r="C28" s="1">
        <f>MIN(C3:C26)</f>
        <v>80</v>
      </c>
      <c r="D28" s="2">
        <f t="shared" ref="D28:P29" si="31">MIN(D3:D26)</f>
        <v>3</v>
      </c>
      <c r="E28" s="9"/>
      <c r="F28" s="9"/>
      <c r="G28" s="9"/>
      <c r="H28" s="9"/>
      <c r="I28" s="9"/>
      <c r="J28" s="9"/>
      <c r="K28" s="9"/>
      <c r="L28" s="9"/>
      <c r="M28" s="2">
        <f t="shared" si="31"/>
        <v>100</v>
      </c>
      <c r="N28" s="2">
        <f t="shared" si="31"/>
        <v>0</v>
      </c>
      <c r="O28" s="2">
        <f t="shared" si="31"/>
        <v>0</v>
      </c>
      <c r="P28" s="2">
        <f t="shared" si="30"/>
        <v>21698</v>
      </c>
    </row>
    <row r="29" spans="1:16">
      <c r="A29" t="s">
        <v>57</v>
      </c>
      <c r="C29" s="1">
        <f>AVERAGE(C3:C26)</f>
        <v>594.95833333333337</v>
      </c>
      <c r="D29" s="2">
        <f t="shared" ref="D29:P30" si="32">AVERAGE(D3:D26)</f>
        <v>48.166666666666664</v>
      </c>
      <c r="E29" s="9"/>
      <c r="F29" s="9"/>
      <c r="G29" s="9"/>
      <c r="H29" s="9"/>
      <c r="I29" s="9"/>
      <c r="J29" s="9"/>
      <c r="K29" s="9"/>
      <c r="L29" s="9"/>
      <c r="M29" s="2">
        <f t="shared" si="32"/>
        <v>643.125</v>
      </c>
      <c r="N29" s="2">
        <f t="shared" si="32"/>
        <v>15.666666666666666</v>
      </c>
      <c r="O29" s="2">
        <f t="shared" si="32"/>
        <v>3490.1875</v>
      </c>
      <c r="P29" s="2">
        <f t="shared" si="31"/>
        <v>100</v>
      </c>
    </row>
    <row r="30" spans="1:16">
      <c r="A30" t="s">
        <v>58</v>
      </c>
      <c r="C30" s="1">
        <f>SUM(C3:C29)</f>
        <v>20587.958333333332</v>
      </c>
      <c r="D30" s="2">
        <f t="shared" ref="D30:P31" si="33">SUM(D3:D29)</f>
        <v>1303.1666666666667</v>
      </c>
      <c r="E30" s="9"/>
      <c r="F30" s="9"/>
      <c r="G30" s="9"/>
      <c r="H30" s="9"/>
      <c r="I30" s="9"/>
      <c r="J30" s="9"/>
      <c r="K30" s="9"/>
      <c r="L30" s="9"/>
      <c r="M30" s="2">
        <f t="shared" si="33"/>
        <v>21841.125</v>
      </c>
      <c r="N30" s="2">
        <f t="shared" si="33"/>
        <v>447.66666666666669</v>
      </c>
      <c r="O30" s="2">
        <f t="shared" si="33"/>
        <v>108099.6875</v>
      </c>
      <c r="P30" s="2">
        <f t="shared" si="32"/>
        <v>4133.3125</v>
      </c>
    </row>
    <row r="31" spans="1:16">
      <c r="C31" s="3" t="s">
        <v>59</v>
      </c>
      <c r="P31" s="2">
        <f t="shared" si="33"/>
        <v>125130.8125</v>
      </c>
    </row>
  </sheetData>
  <mergeCells count="2">
    <mergeCell ref="E1:H1"/>
    <mergeCell ref="I1:L1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2024-06-08T19:04:41Z</dcterms:created>
  <dcterms:modified xsi:type="dcterms:W3CDTF">2024-06-09T11:50:39Z</dcterms:modified>
  <cp:category/>
  <cp:contentStatus/>
</cp:coreProperties>
</file>