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ThisWorkbook" defaultThemeVersion="166925"/>
  <xr:revisionPtr revIDLastSave="0" documentId="13_ncr:1_{F283FD46-9CB5-463B-91F3-0DD85357053C}" xr6:coauthVersionLast="47" xr6:coauthVersionMax="47" xr10:uidLastSave="{00000000-0000-0000-0000-000000000000}"/>
  <bookViews>
    <workbookView xWindow="-120" yWindow="-120" windowWidth="20730" windowHeight="11160" tabRatio="927" firstSheet="3" activeTab="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9" l="1"/>
  <c r="D22" i="9"/>
  <c r="D10" i="13"/>
  <c r="D9" i="13"/>
  <c r="D6" i="10"/>
  <c r="G15" i="16"/>
  <c r="G7" i="16"/>
  <c r="D7" i="16"/>
  <c r="F3" i="19"/>
  <c r="D36" i="10" l="1"/>
  <c r="A38" i="7"/>
  <c r="E106" i="7"/>
  <c r="D10" i="20"/>
  <c r="G51" i="16"/>
  <c r="D12" i="13"/>
  <c r="G7" i="19"/>
  <c r="D36" i="21"/>
  <c r="F6" i="10"/>
  <c r="D8" i="10"/>
  <c r="D9" i="21"/>
  <c r="J43" i="19"/>
  <c r="F35" i="13"/>
  <c r="G6" i="19"/>
  <c r="G5" i="19"/>
  <c r="G4" i="19"/>
  <c r="G3" i="19"/>
  <c r="G43" i="9"/>
  <c r="D43" i="9"/>
  <c r="F3" i="15"/>
  <c r="E3" i="15"/>
  <c r="H64" i="7"/>
  <c r="D64" i="7"/>
  <c r="D123" i="7"/>
  <c r="D51" i="16"/>
  <c r="F29" i="13"/>
  <c r="F28" i="13"/>
  <c r="G15" i="11"/>
  <c r="D39" i="16"/>
  <c r="D29" i="15"/>
  <c r="C37" i="15" s="1"/>
  <c r="D28" i="15"/>
  <c r="C36" i="15" s="1"/>
  <c r="D11" i="10"/>
  <c r="E31" i="13"/>
  <c r="F31" i="13" l="1"/>
  <c r="F33" i="13" s="1"/>
  <c r="F37" i="13" s="1"/>
  <c r="C33" i="15"/>
  <c r="C32" i="15"/>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<sst xmlns="http://schemas.openxmlformats.org/spreadsheetml/2006/main" count="647" uniqueCount="319">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</sst>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9"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
      <b/>
      <sz val="11"/>
      <color rgb="FF404040"/>
      <name val="Segoe UI"/>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10" fillId="3" borderId="0" applyNumberFormat="0" applyBorder="0" applyProtection="0"/>
    <xf numFmtId="0" fontId="7" fillId="4" borderId="0"/>
    <xf numFmtId="0" fontId="7" fillId="5" borderId="1"/>
    <xf numFmtId="0" fontId="7" fillId="4" borderId="2"/>
    <xf numFmtId="0" fontId="5" fillId="0" borderId="0"/>
    <xf numFmtId="0" fontId="5" fillId="4" borderId="0"/>
    <xf numFmtId="0" fontId="5" fillId="5" borderId="1"/>
    <xf numFmtId="0" fontId="5" fillId="4" borderId="2"/>
    <xf numFmtId="0" fontId="4" fillId="0" borderId="0"/>
    <xf numFmtId="0" fontId="25" fillId="0" borderId="0" applyNumberFormat="0" applyFill="0" applyBorder="0" applyAlignment="0" applyProtection="0"/>
    <xf numFmtId="0" fontId="3" fillId="4" borderId="0"/>
    <xf numFmtId="0" fontId="3" fillId="5" borderId="1"/>
    <xf numFmtId="0" fontId="3" fillId="4" borderId="2"/>
  </cellStyleXfs>
  <cellXfs count="138">
    <xf numFmtId="0" fontId="0" fillId="0" borderId="0" xfId="0"/>
    <xf numFmtId="0" fontId="7" fillId="0" borderId="0" xfId="2"/>
    <xf numFmtId="0" fontId="9" fillId="2" borderId="0" xfId="4">
      <alignment horizontal="left" wrapText="1" indent="4"/>
    </xf>
    <xf numFmtId="0" fontId="6" fillId="2" borderId="0" xfId="5">
      <alignment horizontal="left" wrapText="1" indent="4"/>
    </xf>
    <xf numFmtId="0" fontId="7" fillId="0" borderId="0" xfId="2" applyAlignment="1">
      <alignment horizontal="left"/>
    </xf>
    <xf numFmtId="0" fontId="11" fillId="0" borderId="0" xfId="0" applyFont="1"/>
    <xf numFmtId="0" fontId="11" fillId="0" borderId="0" xfId="0" applyFont="1" applyAlignment="1">
      <alignment horizontal="left" indent="1"/>
    </xf>
    <xf numFmtId="0" fontId="10" fillId="3" borderId="0" xfId="7"/>
    <xf numFmtId="0" fontId="10" fillId="3" borderId="0" xfId="7" applyAlignment="1">
      <alignment horizontal="right"/>
    </xf>
    <xf numFmtId="0" fontId="10" fillId="0" borderId="0" xfId="6"/>
    <xf numFmtId="0" fontId="12" fillId="0" borderId="0" xfId="2" applyFont="1" applyAlignment="1">
      <alignment horizontal="left"/>
    </xf>
    <xf numFmtId="0" fontId="10" fillId="3" borderId="0" xfId="7" applyAlignment="1">
      <alignment horizontal="left"/>
    </xf>
    <xf numFmtId="14" fontId="0" fillId="0" borderId="0" xfId="0" applyNumberFormat="1"/>
    <xf numFmtId="0" fontId="5" fillId="4" borderId="0" xfId="12"/>
    <xf numFmtId="0" fontId="13" fillId="0" borderId="0" xfId="2" applyFont="1"/>
    <xf numFmtId="0" fontId="13" fillId="0" borderId="0" xfId="2" applyFont="1" applyAlignment="1">
      <alignment wrapText="1"/>
    </xf>
    <xf numFmtId="0" fontId="13" fillId="0" borderId="0" xfId="0" applyFont="1"/>
    <xf numFmtId="0" fontId="13" fillId="0" borderId="0" xfId="2" applyFont="1" applyAlignment="1">
      <alignment horizontal="left"/>
    </xf>
    <xf numFmtId="0" fontId="13" fillId="0" borderId="0" xfId="6" applyFont="1"/>
    <xf numFmtId="0" fontId="14" fillId="0" borderId="0" xfId="0" applyFont="1"/>
    <xf numFmtId="0" fontId="15" fillId="0" borderId="0" xfId="2" applyFont="1"/>
    <xf numFmtId="0" fontId="17" fillId="0" borderId="0" xfId="0" applyFont="1"/>
    <xf numFmtId="0" fontId="15" fillId="0" borderId="0" xfId="2" applyFont="1" applyAlignment="1">
      <alignment horizontal="left"/>
    </xf>
    <xf numFmtId="0" fontId="18" fillId="0" borderId="0" xfId="0" applyFont="1"/>
    <xf numFmtId="0" fontId="16" fillId="0" borderId="0" xfId="6" applyFont="1"/>
    <xf numFmtId="0" fontId="12" fillId="0" borderId="0" xfId="2" applyFont="1" applyAlignment="1">
      <alignment horizontal="right"/>
    </xf>
    <xf numFmtId="0" fontId="10" fillId="0" borderId="0" xfId="2" applyFont="1" applyAlignment="1">
      <alignment horizontal="left"/>
    </xf>
    <xf numFmtId="0" fontId="20" fillId="0" borderId="0" xfId="2" applyFont="1" applyAlignment="1">
      <alignment horizontal="left"/>
    </xf>
    <xf numFmtId="0" fontId="21" fillId="0" borderId="0" xfId="0" applyFont="1"/>
    <xf numFmtId="0" fontId="19" fillId="0" borderId="0" xfId="0" applyFont="1"/>
    <xf numFmtId="0" fontId="19" fillId="0" borderId="0" xfId="0" quotePrefix="1" applyFont="1"/>
    <xf numFmtId="0" fontId="19" fillId="0" borderId="0" xfId="0" applyFont="1" applyAlignment="1">
      <alignment wrapText="1"/>
    </xf>
    <xf numFmtId="0" fontId="22" fillId="3" borderId="0" xfId="7" applyFont="1" applyAlignment="1">
      <alignment horizontal="centerContinuous"/>
    </xf>
    <xf numFmtId="0" fontId="22" fillId="3" borderId="0" xfId="7" applyFont="1" applyAlignment="1">
      <alignment horizontal="left"/>
    </xf>
    <xf numFmtId="0" fontId="22" fillId="3" borderId="0" xfId="7" applyFont="1" applyAlignment="1">
      <alignment horizontal="right"/>
    </xf>
    <xf numFmtId="0" fontId="22"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7" fillId="5" borderId="1" xfId="9" applyNumberFormat="1" applyAlignment="1">
      <alignment vertical="center"/>
    </xf>
    <xf numFmtId="0" fontId="22" fillId="3" borderId="0" xfId="7" applyFont="1"/>
    <xf numFmtId="0" fontId="4" fillId="0" borderId="0" xfId="15"/>
    <xf numFmtId="0" fontId="23" fillId="0" borderId="0" xfId="15" applyFont="1"/>
    <xf numFmtId="0" fontId="24" fillId="0" borderId="0" xfId="15" applyFont="1"/>
    <xf numFmtId="0" fontId="24" fillId="0" borderId="0" xfId="15" applyFont="1" applyAlignment="1">
      <alignment vertical="center"/>
    </xf>
    <xf numFmtId="0" fontId="10" fillId="0" borderId="0" xfId="6"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8" applyFont="1"/>
    <xf numFmtId="0" fontId="4" fillId="4" borderId="0" xfId="8" applyFont="1" applyAlignment="1">
      <alignment horizontal="right"/>
    </xf>
    <xf numFmtId="0" fontId="4" fillId="5" borderId="1" xfId="9" applyFont="1" applyAlignment="1">
      <alignment horizontal="right"/>
    </xf>
    <xf numFmtId="0" fontId="11" fillId="0" borderId="0" xfId="0" applyFont="1" applyAlignment="1">
      <alignment horizontal="center"/>
    </xf>
    <xf numFmtId="0" fontId="4" fillId="0" borderId="0" xfId="2" applyFont="1" applyAlignment="1">
      <alignment horizontal="left" indent="1"/>
    </xf>
    <xf numFmtId="0" fontId="11" fillId="0" borderId="0" xfId="0" applyFont="1" applyAlignment="1">
      <alignment horizontal="left" indent="2"/>
    </xf>
    <xf numFmtId="0" fontId="4" fillId="4" borderId="2" xfId="10" applyFont="1"/>
    <xf numFmtId="0" fontId="4" fillId="5" borderId="1" xfId="9"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1" applyFont="1" applyAlignment="1">
      <alignment horizontal="left" indent="1"/>
    </xf>
    <xf numFmtId="0" fontId="4" fillId="4" borderId="2" xfId="14" applyFont="1"/>
    <xf numFmtId="0" fontId="4" fillId="4" borderId="2" xfId="10" applyFont="1" applyAlignment="1">
      <alignment horizontal="center" vertical="center"/>
    </xf>
    <xf numFmtId="0" fontId="4" fillId="4" borderId="2" xfId="10" applyFont="1" applyAlignment="1">
      <alignment horizontal="left"/>
    </xf>
    <xf numFmtId="0" fontId="7" fillId="5" borderId="1" xfId="9"/>
    <xf numFmtId="0" fontId="0" fillId="0" borderId="3" xfId="0" applyBorder="1" applyAlignment="1">
      <alignment vertical="center"/>
    </xf>
    <xf numFmtId="8" fontId="0" fillId="0" borderId="3" xfId="0" applyNumberFormat="1" applyBorder="1" applyAlignment="1">
      <alignment vertical="center"/>
    </xf>
    <xf numFmtId="0" fontId="3" fillId="5" borderId="1" xfId="18"/>
    <xf numFmtId="0" fontId="26" fillId="0" borderId="0" xfId="0" applyFont="1"/>
    <xf numFmtId="0" fontId="3" fillId="4" borderId="0" xfId="17"/>
    <xf numFmtId="0" fontId="25" fillId="0" borderId="0" xfId="16"/>
    <xf numFmtId="0" fontId="27" fillId="2" borderId="0" xfId="3" applyFont="1">
      <alignment horizontal="left" indent="1"/>
    </xf>
    <xf numFmtId="0" fontId="22" fillId="3" borderId="4" xfId="7" applyFont="1" applyBorder="1" applyAlignment="1">
      <alignment horizontal="left" vertical="center"/>
    </xf>
    <xf numFmtId="0" fontId="22"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8" fillId="0" borderId="0" xfId="0" applyFont="1" applyAlignment="1">
      <alignment horizontal="centerContinuous" vertical="center"/>
    </xf>
    <xf numFmtId="0" fontId="18" fillId="0" borderId="0" xfId="0" applyFont="1" applyAlignment="1">
      <alignment horizontal="centerContinuous"/>
    </xf>
    <xf numFmtId="0" fontId="10" fillId="3" borderId="0" xfId="7" applyAlignment="1">
      <alignment horizontal="center" vertical="center"/>
    </xf>
    <xf numFmtId="0" fontId="29" fillId="0" borderId="0" xfId="6" applyFont="1"/>
    <xf numFmtId="0" fontId="30" fillId="0" borderId="0" xfId="11" applyFont="1"/>
    <xf numFmtId="0" fontId="31" fillId="0" borderId="0" xfId="0" applyFont="1" applyAlignment="1">
      <alignment horizontal="centerContinuous" vertical="center"/>
    </xf>
    <xf numFmtId="0" fontId="32" fillId="0" borderId="0" xfId="11" applyFont="1" applyAlignment="1">
      <alignment horizontal="centerContinuous"/>
    </xf>
    <xf numFmtId="0" fontId="32" fillId="0" borderId="0" xfId="11" applyFont="1"/>
    <xf numFmtId="0" fontId="29" fillId="3" borderId="0" xfId="7" applyFont="1"/>
    <xf numFmtId="0" fontId="29" fillId="3" borderId="0" xfId="7" applyFont="1" applyAlignment="1">
      <alignment horizontal="right"/>
    </xf>
    <xf numFmtId="0" fontId="33" fillId="0" borderId="0" xfId="11" applyFont="1"/>
    <xf numFmtId="0" fontId="32" fillId="0" borderId="0" xfId="11" applyFont="1" applyAlignment="1">
      <alignment horizontal="left"/>
    </xf>
    <xf numFmtId="0" fontId="33" fillId="0" borderId="0" xfId="11" applyFont="1" applyAlignment="1">
      <alignment horizontal="left"/>
    </xf>
    <xf numFmtId="0" fontId="34" fillId="0" borderId="0" xfId="0" applyFont="1"/>
    <xf numFmtId="0" fontId="35" fillId="0" borderId="0" xfId="0" applyFont="1"/>
    <xf numFmtId="0" fontId="32" fillId="4" borderId="2" xfId="14" applyFont="1"/>
    <xf numFmtId="0" fontId="32" fillId="5" borderId="1" xfId="13"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10" fillId="0" borderId="0" xfId="6" applyAlignment="1">
      <alignment horizontal="centerContinuous"/>
    </xf>
    <xf numFmtId="0" fontId="7" fillId="4" borderId="2" xfId="10"/>
    <xf numFmtId="0" fontId="3"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10" fillId="0" borderId="0" xfId="2" applyFont="1" applyAlignment="1">
      <alignment horizontal="left" wrapText="1"/>
    </xf>
    <xf numFmtId="0" fontId="13" fillId="0" borderId="0" xfId="0" applyFont="1" applyAlignment="1">
      <alignment wrapText="1"/>
    </xf>
    <xf numFmtId="0" fontId="13" fillId="0" borderId="0" xfId="2" applyFont="1" applyAlignment="1">
      <alignment horizontal="left" wrapText="1"/>
    </xf>
    <xf numFmtId="0" fontId="37" fillId="0" borderId="0" xfId="0" applyFont="1"/>
    <xf numFmtId="0" fontId="31" fillId="0" borderId="0" xfId="0" applyFont="1" applyAlignment="1">
      <alignment horizontal="center" vertical="center"/>
    </xf>
    <xf numFmtId="0" fontId="31"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3" fillId="5" borderId="5" xfId="18" applyBorder="1"/>
    <xf numFmtId="0" fontId="3" fillId="4" borderId="6" xfId="17" applyBorder="1" applyAlignment="1">
      <alignment horizontal="left"/>
    </xf>
    <xf numFmtId="0" fontId="7" fillId="4" borderId="6" xfId="8" applyBorder="1"/>
    <xf numFmtId="0" fontId="5" fillId="4" borderId="2" xfId="14"/>
    <xf numFmtId="0" fontId="32" fillId="5" borderId="7" xfId="13" applyFont="1" applyBorder="1"/>
    <xf numFmtId="0" fontId="32" fillId="4" borderId="6" xfId="12" applyFont="1" applyBorder="1"/>
    <xf numFmtId="0" fontId="32" fillId="4" borderId="8" xfId="12" applyFont="1" applyBorder="1"/>
    <xf numFmtId="0" fontId="5" fillId="5" borderId="10" xfId="13" applyBorder="1"/>
    <xf numFmtId="0" fontId="4" fillId="5" borderId="7" xfId="9" applyFont="1" applyBorder="1" applyAlignment="1">
      <alignment horizontal="right"/>
    </xf>
    <xf numFmtId="0" fontId="4" fillId="4" borderId="6" xfId="8" applyFont="1" applyBorder="1"/>
    <xf numFmtId="0" fontId="4" fillId="4" borderId="6" xfId="8" applyFont="1" applyBorder="1" applyAlignment="1">
      <alignment horizontal="right"/>
    </xf>
    <xf numFmtId="0" fontId="4" fillId="4" borderId="6" xfId="8" applyFont="1" applyBorder="1" applyAlignment="1">
      <alignment horizontal="left"/>
    </xf>
    <xf numFmtId="164" fontId="4" fillId="5" borderId="10" xfId="9" applyNumberFormat="1" applyFont="1" applyBorder="1" applyAlignment="1">
      <alignment horizontal="right"/>
    </xf>
    <xf numFmtId="0" fontId="7" fillId="4" borderId="11" xfId="10" applyBorder="1"/>
    <xf numFmtId="0" fontId="7" fillId="5" borderId="10" xfId="9" applyBorder="1"/>
    <xf numFmtId="164" fontId="7" fillId="4" borderId="11" xfId="10" applyNumberFormat="1" applyBorder="1"/>
    <xf numFmtId="166" fontId="4" fillId="5" borderId="10" xfId="9" applyNumberFormat="1" applyFont="1" applyBorder="1" applyAlignment="1">
      <alignment horizontal="right"/>
    </xf>
    <xf numFmtId="165" fontId="7" fillId="5" borderId="10" xfId="9" applyNumberFormat="1" applyBorder="1"/>
    <xf numFmtId="0" fontId="3" fillId="4" borderId="6" xfId="8" applyFont="1" applyBorder="1"/>
    <xf numFmtId="164" fontId="7" fillId="4" borderId="6" xfId="8" applyNumberFormat="1" applyBorder="1"/>
    <xf numFmtId="165" fontId="7" fillId="4" borderId="6" xfId="8" applyNumberFormat="1" applyBorder="1"/>
    <xf numFmtId="165" fontId="4" fillId="5" borderId="10" xfId="9" applyNumberFormat="1" applyFont="1" applyBorder="1" applyAlignment="1">
      <alignment horizontal="right"/>
    </xf>
    <xf numFmtId="0" fontId="7" fillId="4" borderId="1" xfId="8" applyBorder="1"/>
    <xf numFmtId="0" fontId="12" fillId="0" borderId="9" xfId="11" applyFont="1" applyBorder="1" applyAlignment="1">
      <alignment horizontal="left"/>
    </xf>
    <xf numFmtId="0" fontId="32" fillId="5" borderId="1" xfId="13" applyFont="1"/>
    <xf numFmtId="0" fontId="10" fillId="0" borderId="0" xfId="11" applyFont="1" applyAlignment="1">
      <alignment horizontal="left" wrapText="1"/>
    </xf>
    <xf numFmtId="0" fontId="19" fillId="0" borderId="0" xfId="0" applyFont="1" applyAlignment="1"/>
    <xf numFmtId="0" fontId="2" fillId="4" borderId="6" xfId="17" applyFont="1" applyBorder="1" applyAlignment="1">
      <alignment horizontal="left"/>
    </xf>
    <xf numFmtId="164" fontId="2" fillId="5" borderId="10" xfId="9" applyNumberFormat="1" applyFont="1" applyBorder="1" applyAlignment="1">
      <alignment horizontal="right"/>
    </xf>
    <xf numFmtId="0" fontId="38" fillId="0" borderId="0" xfId="0" applyFont="1"/>
    <xf numFmtId="0" fontId="1" fillId="4" borderId="6" xfId="8" applyFont="1" applyBorder="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1041" cy="4643277"/>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86595" y="1912277"/>
          <a:ext cx="2280434" cy="1176069"/>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274281"/>
          <a:ext cx="5731041" cy="2801742"/>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879374"/>
          <a:ext cx="2767675" cy="382054"/>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269685"/>
          <a:ext cx="2795287" cy="38764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673763"/>
          <a:ext cx="2702332" cy="382054"/>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3070903"/>
          <a:ext cx="2947324" cy="387641"/>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456184"/>
          <a:ext cx="2417336" cy="387641"/>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6641" y="1345980"/>
          <a:ext cx="2364950" cy="165664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47067" y="5823370"/>
          <a:ext cx="3764851" cy="1942060"/>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238867" y="6308775"/>
          <a:ext cx="1239703" cy="504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5523757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1173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3</xdr:col>
      <xdr:colOff>267</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1047786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69288" y="7821195"/>
          <a:ext cx="3643638" cy="1641522"/>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69289" y="9695866"/>
          <a:ext cx="6042506" cy="2165863"/>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118449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38100</xdr:rowOff>
    </xdr:from>
    <xdr:to>
      <xdr:col>1</xdr:col>
      <xdr:colOff>4959242</xdr:colOff>
      <xdr:row>20</xdr:row>
      <xdr:rowOff>183049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135138</xdr:rowOff>
    </xdr:from>
    <xdr:to>
      <xdr:col>5</xdr:col>
      <xdr:colOff>581036</xdr:colOff>
      <xdr:row>21</xdr:row>
      <xdr:rowOff>19048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85725</xdr:rowOff>
    </xdr:from>
    <xdr:to>
      <xdr:col>4</xdr:col>
      <xdr:colOff>600075</xdr:colOff>
      <xdr:row>46</xdr:row>
      <xdr:rowOff>87148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90199</xdr:rowOff>
    </xdr:from>
    <xdr:to>
      <xdr:col>11</xdr:col>
      <xdr:colOff>485774</xdr:colOff>
      <xdr:row>40</xdr:row>
      <xdr:rowOff>39554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38100</xdr:rowOff>
    </xdr:from>
    <xdr:to>
      <xdr:col>1</xdr:col>
      <xdr:colOff>2484107</xdr:colOff>
      <xdr:row>22</xdr:row>
      <xdr:rowOff>2287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9524</xdr:rowOff>
    </xdr:from>
    <xdr:to>
      <xdr:col>1</xdr:col>
      <xdr:colOff>5219700</xdr:colOff>
      <xdr:row>52</xdr:row>
      <xdr:rowOff>152399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19050</xdr:rowOff>
    </xdr:from>
    <xdr:to>
      <xdr:col>1</xdr:col>
      <xdr:colOff>980459</xdr:colOff>
      <xdr:row>51</xdr:row>
      <xdr:rowOff>163999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19050</xdr:rowOff>
    </xdr:from>
    <xdr:to>
      <xdr:col>1</xdr:col>
      <xdr:colOff>4959806</xdr:colOff>
      <xdr:row>51</xdr:row>
      <xdr:rowOff>163999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66675</xdr:rowOff>
    </xdr:from>
    <xdr:to>
      <xdr:col>1</xdr:col>
      <xdr:colOff>5237988</xdr:colOff>
      <xdr:row>65</xdr:row>
      <xdr:rowOff>171450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35644</xdr:rowOff>
    </xdr:from>
    <xdr:to>
      <xdr:col>1</xdr:col>
      <xdr:colOff>2581275</xdr:colOff>
      <xdr:row>58</xdr:row>
      <xdr:rowOff>13723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29710</xdr:rowOff>
    </xdr:from>
    <xdr:to>
      <xdr:col>1</xdr:col>
      <xdr:colOff>2609850</xdr:colOff>
      <xdr:row>60</xdr:row>
      <xdr:rowOff>13099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60628</xdr:rowOff>
    </xdr:from>
    <xdr:to>
      <xdr:col>1</xdr:col>
      <xdr:colOff>2231317</xdr:colOff>
      <xdr:row>64</xdr:row>
      <xdr:rowOff>44017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29086</xdr:rowOff>
    </xdr:from>
    <xdr:to>
      <xdr:col>1</xdr:col>
      <xdr:colOff>2609850</xdr:colOff>
      <xdr:row>62</xdr:row>
      <xdr:rowOff>12475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zoomScale="85" zoomScaleNormal="85" workbookViewId="0">
      <selection activeCell="F4" sqref="F4"/>
    </sheetView>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295</v>
      </c>
    </row>
    <row r="3" spans="1:1" ht="45" x14ac:dyDescent="0.35">
      <c r="A3" s="2" t="s">
        <v>294</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105" workbookViewId="0">
      <selection activeCell="C69" sqref="C69"/>
    </sheetView>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83</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258</v>
      </c>
      <c r="C1" s="80"/>
      <c r="D1" s="93"/>
    </row>
    <row r="2" spans="1:4" x14ac:dyDescent="0.25">
      <c r="A2" s="29" t="s">
        <v>259</v>
      </c>
    </row>
    <row r="3" spans="1:4" ht="15" customHeight="1" x14ac:dyDescent="0.25">
      <c r="A3" s="31" t="s">
        <v>314</v>
      </c>
    </row>
    <row r="4" spans="1:4" ht="15" customHeight="1" x14ac:dyDescent="0.25">
      <c r="A4" s="31" t="s">
        <v>289</v>
      </c>
      <c r="C4" s="39" t="s">
        <v>1</v>
      </c>
      <c r="D4" s="34" t="s">
        <v>2</v>
      </c>
    </row>
    <row r="5" spans="1:4" ht="15" customHeight="1" x14ac:dyDescent="0.25">
      <c r="A5" s="31" t="s">
        <v>300</v>
      </c>
      <c r="C5" s="48" t="s">
        <v>4</v>
      </c>
      <c r="D5" s="49">
        <v>50</v>
      </c>
    </row>
    <row r="6" spans="1:4" x14ac:dyDescent="0.25">
      <c r="A6" s="29" t="s">
        <v>260</v>
      </c>
      <c r="C6" s="48" t="s">
        <v>6</v>
      </c>
      <c r="D6" s="49">
        <v>20</v>
      </c>
    </row>
    <row r="7" spans="1:4" ht="15" customHeight="1" x14ac:dyDescent="0.25">
      <c r="A7" s="31" t="s">
        <v>290</v>
      </c>
      <c r="C7" s="48" t="s">
        <v>8</v>
      </c>
      <c r="D7" s="49">
        <v>60</v>
      </c>
    </row>
    <row r="8" spans="1:4" ht="15" customHeight="1" x14ac:dyDescent="0.25">
      <c r="A8" s="29" t="s">
        <v>147</v>
      </c>
      <c r="C8" s="48" t="s">
        <v>10</v>
      </c>
      <c r="D8" s="49">
        <v>40</v>
      </c>
    </row>
    <row r="9" spans="1:4" ht="15" customHeight="1" thickBot="1" x14ac:dyDescent="0.3">
      <c r="A9" s="29" t="s">
        <v>148</v>
      </c>
      <c r="C9" s="46"/>
      <c r="D9" s="46"/>
    </row>
    <row r="10" spans="1:4" ht="16.5" thickTop="1" thickBot="1" x14ac:dyDescent="0.3">
      <c r="A10" s="29" t="s">
        <v>30</v>
      </c>
      <c r="C10" s="62" t="s">
        <v>4</v>
      </c>
      <c r="D10" s="50">
        <f>VLOOKUP(C10,C5:D8,2,FALSE)</f>
        <v>50</v>
      </c>
    </row>
    <row r="11" spans="1:4" ht="15.75" thickTop="1" x14ac:dyDescent="0.25">
      <c r="A11" s="29" t="s">
        <v>150</v>
      </c>
    </row>
    <row r="12" spans="1:4" x14ac:dyDescent="0.25">
      <c r="A12" s="29" t="s">
        <v>261</v>
      </c>
    </row>
    <row r="13" spans="1:4" x14ac:dyDescent="0.25">
      <c r="A13" s="29" t="s">
        <v>262</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263</v>
      </c>
      <c r="C1" s="80"/>
      <c r="D1" s="98"/>
    </row>
    <row r="2" spans="1:4" ht="15" customHeight="1" x14ac:dyDescent="0.25">
      <c r="A2" s="29" t="s">
        <v>264</v>
      </c>
      <c r="C2" s="97"/>
      <c r="D2" s="97"/>
    </row>
    <row r="3" spans="1:4" x14ac:dyDescent="0.25">
      <c r="A3" s="29" t="s">
        <v>265</v>
      </c>
      <c r="C3" s="39" t="s">
        <v>1</v>
      </c>
      <c r="D3" s="34" t="s">
        <v>2</v>
      </c>
    </row>
    <row r="4" spans="1:4" x14ac:dyDescent="0.25">
      <c r="A4" s="29" t="s">
        <v>266</v>
      </c>
      <c r="C4" s="116" t="s">
        <v>4</v>
      </c>
      <c r="D4" s="117">
        <v>50</v>
      </c>
    </row>
    <row r="5" spans="1:4" x14ac:dyDescent="0.25">
      <c r="A5" s="29" t="s">
        <v>267</v>
      </c>
      <c r="C5" s="116" t="s">
        <v>6</v>
      </c>
      <c r="D5" s="117">
        <v>20</v>
      </c>
    </row>
    <row r="6" spans="1:4" x14ac:dyDescent="0.25">
      <c r="A6" s="29" t="s">
        <v>268</v>
      </c>
      <c r="C6" s="116" t="s">
        <v>8</v>
      </c>
      <c r="D6" s="117">
        <v>60</v>
      </c>
    </row>
    <row r="7" spans="1:4" ht="15" customHeight="1" x14ac:dyDescent="0.25">
      <c r="A7" s="31" t="s">
        <v>291</v>
      </c>
      <c r="C7" s="116" t="s">
        <v>10</v>
      </c>
      <c r="D7" s="117">
        <v>40</v>
      </c>
    </row>
    <row r="8" spans="1:4" ht="15.75" thickBot="1" x14ac:dyDescent="0.3">
      <c r="A8" s="29" t="s">
        <v>147</v>
      </c>
      <c r="C8" s="46"/>
      <c r="D8" s="46"/>
    </row>
    <row r="9" spans="1:4" ht="16.5" thickTop="1" thickBot="1" x14ac:dyDescent="0.3">
      <c r="A9" s="29" t="s">
        <v>148</v>
      </c>
      <c r="C9" s="96" t="s">
        <v>122</v>
      </c>
      <c r="D9" s="50" t="e">
        <f>VLOOKUP(C9,C3:D7,2,FALSE)</f>
        <v>#N/A</v>
      </c>
    </row>
    <row r="10" spans="1:4" ht="15.75" thickTop="1" x14ac:dyDescent="0.25">
      <c r="A10" s="29" t="s">
        <v>30</v>
      </c>
    </row>
    <row r="11" spans="1:4" x14ac:dyDescent="0.25">
      <c r="A11" s="29" t="s">
        <v>269</v>
      </c>
    </row>
    <row r="12" spans="1:4" x14ac:dyDescent="0.25">
      <c r="A12" s="29" t="s">
        <v>270</v>
      </c>
    </row>
    <row r="13" spans="1:4" x14ac:dyDescent="0.25">
      <c r="A13" s="29" t="s">
        <v>271</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 ref="A7" r:id="rId4" tooltip="Select to Give us feedback on this tour" xr:uid="{00000000-0004-0000-0C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43" zoomScale="89" zoomScaleNormal="89" workbookViewId="0">
      <selection activeCell="F6" sqref="F6"/>
    </sheetView>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131</v>
      </c>
      <c r="C1" s="75"/>
      <c r="D1" s="76"/>
      <c r="E1" s="76"/>
      <c r="F1" s="76"/>
    </row>
    <row r="2" spans="1:7" ht="15.75" thickBot="1" x14ac:dyDescent="0.3">
      <c r="A2" s="29" t="s">
        <v>132</v>
      </c>
      <c r="C2" s="77" t="s">
        <v>125</v>
      </c>
      <c r="E2" s="7" t="s">
        <v>297</v>
      </c>
      <c r="F2" s="8" t="s">
        <v>296</v>
      </c>
      <c r="G2" s="8" t="s">
        <v>298</v>
      </c>
    </row>
    <row r="3" spans="1:7" ht="16.5" thickTop="1" thickBot="1" x14ac:dyDescent="0.3">
      <c r="A3" s="29" t="s">
        <v>133</v>
      </c>
      <c r="C3" s="95">
        <v>1</v>
      </c>
      <c r="E3" s="108" t="s">
        <v>126</v>
      </c>
      <c r="F3" s="107">
        <f>SUM(C3:C4)</f>
        <v>3</v>
      </c>
      <c r="G3" s="109">
        <f>C3+C4</f>
        <v>3</v>
      </c>
    </row>
    <row r="4" spans="1:7" ht="16.5" thickTop="1" thickBot="1" x14ac:dyDescent="0.3">
      <c r="A4" s="29" t="s">
        <v>134</v>
      </c>
      <c r="C4" s="95">
        <v>2</v>
      </c>
      <c r="E4" s="108" t="s">
        <v>127</v>
      </c>
      <c r="F4" s="107"/>
      <c r="G4" s="109">
        <f>C3-C4</f>
        <v>-1</v>
      </c>
    </row>
    <row r="5" spans="1:7" ht="15.75" thickTop="1" x14ac:dyDescent="0.25">
      <c r="A5" s="29" t="s">
        <v>135</v>
      </c>
      <c r="E5" s="108" t="s">
        <v>128</v>
      </c>
      <c r="F5" s="107"/>
      <c r="G5" s="109">
        <f>C3*C4</f>
        <v>2</v>
      </c>
    </row>
    <row r="6" spans="1:7" ht="15.75" thickBot="1" x14ac:dyDescent="0.3">
      <c r="A6" s="29" t="s">
        <v>136</v>
      </c>
      <c r="E6" s="108" t="s">
        <v>129</v>
      </c>
      <c r="F6" s="107"/>
      <c r="G6" s="109">
        <f>C3/C4</f>
        <v>0.5</v>
      </c>
    </row>
    <row r="7" spans="1:7" ht="15" customHeight="1" thickTop="1" thickBot="1" x14ac:dyDescent="0.3">
      <c r="A7" s="29" t="s">
        <v>153</v>
      </c>
      <c r="E7" s="134" t="s">
        <v>130</v>
      </c>
      <c r="F7" s="110"/>
      <c r="G7" s="109">
        <f>C3^C4</f>
        <v>1</v>
      </c>
    </row>
    <row r="8" spans="1:7" ht="15.75" thickTop="1" x14ac:dyDescent="0.25">
      <c r="A8" s="29" t="s">
        <v>154</v>
      </c>
    </row>
    <row r="9" spans="1:7" x14ac:dyDescent="0.25">
      <c r="A9" s="29" t="s">
        <v>137</v>
      </c>
    </row>
    <row r="10" spans="1:7" x14ac:dyDescent="0.25">
      <c r="A10" s="29" t="s">
        <v>138</v>
      </c>
    </row>
    <row r="11" spans="1:7" x14ac:dyDescent="0.25">
      <c r="A11" s="29" t="s">
        <v>139</v>
      </c>
    </row>
    <row r="12" spans="1:7" x14ac:dyDescent="0.25">
      <c r="A12" s="29" t="s">
        <v>140</v>
      </c>
    </row>
    <row r="13" spans="1:7" ht="15" customHeight="1" x14ac:dyDescent="0.25">
      <c r="A13" s="31" t="s">
        <v>313</v>
      </c>
    </row>
    <row r="14" spans="1:7" x14ac:dyDescent="0.25">
      <c r="A14" s="29" t="s">
        <v>141</v>
      </c>
    </row>
    <row r="15" spans="1:7" x14ac:dyDescent="0.25">
      <c r="A15" s="29" t="s">
        <v>142</v>
      </c>
    </row>
    <row r="16" spans="1:7" x14ac:dyDescent="0.25">
      <c r="A16" s="29" t="s">
        <v>143</v>
      </c>
    </row>
    <row r="17" spans="1:7" x14ac:dyDescent="0.25">
      <c r="A17" s="29" t="s">
        <v>155</v>
      </c>
    </row>
    <row r="18" spans="1:7" x14ac:dyDescent="0.25">
      <c r="A18" s="29" t="s">
        <v>144</v>
      </c>
    </row>
    <row r="19" spans="1:7" x14ac:dyDescent="0.25">
      <c r="A19" s="29" t="s">
        <v>145</v>
      </c>
    </row>
    <row r="20" spans="1:7" x14ac:dyDescent="0.25">
      <c r="A20" s="29" t="s">
        <v>146</v>
      </c>
    </row>
    <row r="21" spans="1:7" ht="15" customHeight="1" x14ac:dyDescent="0.25">
      <c r="A21" s="31" t="s">
        <v>292</v>
      </c>
    </row>
    <row r="22" spans="1:7" x14ac:dyDescent="0.25">
      <c r="A22" s="29" t="s">
        <v>147</v>
      </c>
    </row>
    <row r="23" spans="1:7" x14ac:dyDescent="0.25">
      <c r="A23" s="29" t="s">
        <v>148</v>
      </c>
    </row>
    <row r="24" spans="1:7" x14ac:dyDescent="0.25">
      <c r="A24" s="29" t="s">
        <v>30</v>
      </c>
    </row>
    <row r="25" spans="1:7" ht="33" x14ac:dyDescent="0.25">
      <c r="A25" s="29" t="s">
        <v>149</v>
      </c>
      <c r="C25" s="75"/>
      <c r="D25" s="76"/>
      <c r="E25" s="76"/>
      <c r="F25" s="76"/>
      <c r="G25" s="76"/>
    </row>
    <row r="26" spans="1:7" x14ac:dyDescent="0.25">
      <c r="A26" s="29" t="s">
        <v>150</v>
      </c>
    </row>
    <row r="27" spans="1:7" x14ac:dyDescent="0.25">
      <c r="A27" s="29" t="s">
        <v>151</v>
      </c>
    </row>
    <row r="28" spans="1:7" ht="26.25" x14ac:dyDescent="0.4">
      <c r="A28" s="29" t="s">
        <v>152</v>
      </c>
      <c r="E28" s="67"/>
    </row>
    <row r="29" spans="1:7" x14ac:dyDescent="0.25">
      <c r="A29" s="29" t="s">
        <v>33</v>
      </c>
    </row>
    <row r="40" spans="10:14" x14ac:dyDescent="0.25">
      <c r="J40" s="8" t="s">
        <v>82</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25" zoomScaleNormal="100" zoomScalePageLayoutView="125" workbookViewId="0">
      <selection activeCell="D24" sqref="D24"/>
    </sheetView>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156</v>
      </c>
      <c r="B1" s="79"/>
      <c r="C1" s="80"/>
      <c r="D1" s="81"/>
      <c r="E1" s="81"/>
      <c r="F1" s="81"/>
      <c r="G1" s="81"/>
    </row>
    <row r="2" spans="1:13" ht="15" customHeight="1" x14ac:dyDescent="0.25">
      <c r="A2" s="78" t="s">
        <v>157</v>
      </c>
      <c r="C2" s="83" t="s">
        <v>1</v>
      </c>
      <c r="D2" s="84" t="s">
        <v>2</v>
      </c>
      <c r="F2" s="83" t="s">
        <v>3</v>
      </c>
      <c r="G2" s="84" t="s">
        <v>2</v>
      </c>
    </row>
    <row r="3" spans="1:13" ht="15" customHeight="1" x14ac:dyDescent="0.25">
      <c r="A3" s="44" t="s">
        <v>293</v>
      </c>
      <c r="B3" s="85"/>
      <c r="C3" s="112" t="s">
        <v>4</v>
      </c>
      <c r="D3" s="112">
        <v>50</v>
      </c>
      <c r="F3" s="112" t="s">
        <v>5</v>
      </c>
      <c r="G3" s="112">
        <v>50</v>
      </c>
    </row>
    <row r="4" spans="1:13" ht="15" customHeight="1" x14ac:dyDescent="0.25">
      <c r="A4" s="78" t="s">
        <v>158</v>
      </c>
      <c r="C4" s="112" t="s">
        <v>6</v>
      </c>
      <c r="D4" s="112">
        <v>20</v>
      </c>
      <c r="E4" s="86"/>
      <c r="F4" s="112" t="s">
        <v>7</v>
      </c>
      <c r="G4" s="112">
        <v>30</v>
      </c>
    </row>
    <row r="5" spans="1:13" s="86" customFormat="1" ht="15" customHeight="1" x14ac:dyDescent="0.25">
      <c r="A5" s="9" t="s">
        <v>272</v>
      </c>
      <c r="C5" s="112" t="s">
        <v>8</v>
      </c>
      <c r="D5" s="112">
        <v>60</v>
      </c>
      <c r="F5" s="112" t="s">
        <v>9</v>
      </c>
      <c r="G5" s="112">
        <v>10</v>
      </c>
    </row>
    <row r="6" spans="1:13" s="86" customFormat="1" ht="15" customHeight="1" x14ac:dyDescent="0.25">
      <c r="A6" s="78" t="s">
        <v>137</v>
      </c>
      <c r="B6" s="87"/>
      <c r="C6" s="112" t="s">
        <v>10</v>
      </c>
      <c r="D6" s="113">
        <v>40</v>
      </c>
      <c r="F6" s="112" t="s">
        <v>11</v>
      </c>
      <c r="G6" s="113">
        <v>50</v>
      </c>
    </row>
    <row r="7" spans="1:13" s="86" customFormat="1" ht="15" customHeight="1" x14ac:dyDescent="0.25">
      <c r="A7" s="78" t="s">
        <v>159</v>
      </c>
      <c r="C7" s="130" t="s">
        <v>301</v>
      </c>
      <c r="D7" s="114">
        <f>SUM(D3:D6)</f>
        <v>170</v>
      </c>
      <c r="F7" s="130" t="s">
        <v>301</v>
      </c>
      <c r="G7" s="114">
        <f>SUM(G3:G6)</f>
        <v>140</v>
      </c>
      <c r="M7" s="88"/>
    </row>
    <row r="8" spans="1:13" s="86" customFormat="1" ht="15" customHeight="1" x14ac:dyDescent="0.25">
      <c r="A8" s="78" t="s">
        <v>138</v>
      </c>
      <c r="M8" s="88"/>
    </row>
    <row r="9" spans="1:13" s="86" customFormat="1" ht="15" customHeight="1" x14ac:dyDescent="0.25">
      <c r="A9" s="78" t="s">
        <v>160</v>
      </c>
      <c r="C9" s="83" t="s">
        <v>12</v>
      </c>
      <c r="D9" s="84" t="s">
        <v>2</v>
      </c>
      <c r="F9" s="83" t="s">
        <v>12</v>
      </c>
      <c r="G9" s="84" t="s">
        <v>2</v>
      </c>
      <c r="M9" s="88"/>
    </row>
    <row r="10" spans="1:13" s="86" customFormat="1" ht="15" customHeight="1" x14ac:dyDescent="0.3">
      <c r="A10" s="89" t="s">
        <v>161</v>
      </c>
      <c r="C10" s="112" t="s">
        <v>13</v>
      </c>
      <c r="D10" s="112">
        <v>50</v>
      </c>
      <c r="F10" s="112" t="s">
        <v>13</v>
      </c>
      <c r="G10" s="112">
        <v>50</v>
      </c>
      <c r="M10" s="88"/>
    </row>
    <row r="11" spans="1:13" s="86" customFormat="1" ht="15" customHeight="1" x14ac:dyDescent="0.25">
      <c r="A11" s="78" t="s">
        <v>162</v>
      </c>
      <c r="C11" s="112" t="s">
        <v>14</v>
      </c>
      <c r="D11" s="112">
        <v>100</v>
      </c>
      <c r="F11" s="112" t="s">
        <v>14</v>
      </c>
      <c r="G11" s="112">
        <v>100</v>
      </c>
      <c r="M11" s="88"/>
    </row>
    <row r="12" spans="1:13" s="86" customFormat="1" ht="15" customHeight="1" x14ac:dyDescent="0.25">
      <c r="A12" s="78" t="s">
        <v>163</v>
      </c>
      <c r="C12" s="112" t="s">
        <v>15</v>
      </c>
      <c r="D12" s="112">
        <v>40</v>
      </c>
      <c r="F12" s="112" t="s">
        <v>15</v>
      </c>
      <c r="G12" s="112">
        <v>40</v>
      </c>
      <c r="M12" s="88"/>
    </row>
    <row r="13" spans="1:13" s="86" customFormat="1" ht="15" customHeight="1" x14ac:dyDescent="0.25">
      <c r="A13" s="78" t="s">
        <v>164</v>
      </c>
      <c r="C13" s="112" t="s">
        <v>16</v>
      </c>
      <c r="D13" s="112">
        <v>50</v>
      </c>
      <c r="F13" s="112" t="s">
        <v>16</v>
      </c>
      <c r="G13" s="112">
        <v>50</v>
      </c>
      <c r="M13" s="88"/>
    </row>
    <row r="14" spans="1:13" s="86" customFormat="1" ht="15" customHeight="1" thickBot="1" x14ac:dyDescent="0.3">
      <c r="A14" s="132" t="s">
        <v>312</v>
      </c>
      <c r="C14" s="112" t="s">
        <v>17</v>
      </c>
      <c r="D14" s="112">
        <v>20</v>
      </c>
      <c r="F14" s="112" t="s">
        <v>17</v>
      </c>
      <c r="G14" s="112">
        <v>20</v>
      </c>
      <c r="M14" s="88"/>
    </row>
    <row r="15" spans="1:13" s="86" customFormat="1" ht="15" customHeight="1" thickTop="1" thickBot="1" x14ac:dyDescent="0.3">
      <c r="A15" s="78" t="s">
        <v>30</v>
      </c>
      <c r="C15" s="130" t="s">
        <v>301</v>
      </c>
      <c r="D15" s="111"/>
      <c r="F15" s="130" t="s">
        <v>302</v>
      </c>
      <c r="G15" s="90">
        <f>MIN(G10:G14)</f>
        <v>20</v>
      </c>
      <c r="M15" s="88"/>
    </row>
    <row r="16" spans="1:13" s="86" customFormat="1" ht="15" customHeight="1" thickTop="1" x14ac:dyDescent="0.25">
      <c r="A16" s="78" t="s">
        <v>37</v>
      </c>
      <c r="M16" s="88"/>
    </row>
    <row r="17" spans="1:13" s="86" customFormat="1" ht="15" customHeight="1" x14ac:dyDescent="0.25">
      <c r="A17" s="78" t="s">
        <v>165</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166</v>
      </c>
      <c r="M20" s="88"/>
    </row>
    <row r="21" spans="1:13" s="86" customFormat="1" ht="15" customHeight="1" x14ac:dyDescent="0.25">
      <c r="A21" s="78" t="s">
        <v>138</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301</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308</v>
      </c>
      <c r="G50" s="84" t="s">
        <v>307</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167</v>
      </c>
      <c r="B1" s="45"/>
      <c r="C1" s="80"/>
      <c r="D1" s="92"/>
      <c r="E1" s="92"/>
      <c r="F1" s="92"/>
      <c r="G1" s="92"/>
      <c r="H1" s="45"/>
      <c r="I1" s="45"/>
      <c r="J1" s="45"/>
    </row>
    <row r="2" spans="1:10" ht="15" customHeight="1" x14ac:dyDescent="0.3">
      <c r="A2" s="89" t="s">
        <v>176</v>
      </c>
      <c r="B2" s="45"/>
      <c r="C2" s="7" t="s">
        <v>1</v>
      </c>
      <c r="D2" s="8" t="s">
        <v>2</v>
      </c>
      <c r="E2" s="47"/>
      <c r="F2" s="11" t="s">
        <v>3</v>
      </c>
      <c r="G2" s="8" t="s">
        <v>2</v>
      </c>
      <c r="H2" s="45"/>
      <c r="I2" s="45"/>
      <c r="J2" s="5"/>
    </row>
    <row r="3" spans="1:10" ht="15" customHeight="1" x14ac:dyDescent="0.3">
      <c r="A3" s="89" t="s">
        <v>177</v>
      </c>
      <c r="B3" s="45"/>
      <c r="C3" s="116" t="s">
        <v>4</v>
      </c>
      <c r="D3" s="117">
        <v>50</v>
      </c>
      <c r="E3" s="47"/>
      <c r="F3" s="118" t="s">
        <v>5</v>
      </c>
      <c r="G3" s="117">
        <v>50</v>
      </c>
      <c r="H3" s="45"/>
      <c r="I3" s="45"/>
      <c r="J3" s="5"/>
    </row>
    <row r="4" spans="1:10" ht="15" customHeight="1" x14ac:dyDescent="0.3">
      <c r="A4" s="89" t="s">
        <v>178</v>
      </c>
      <c r="B4" s="45"/>
      <c r="C4" s="116" t="s">
        <v>6</v>
      </c>
      <c r="D4" s="117">
        <v>20</v>
      </c>
      <c r="E4" s="47"/>
      <c r="F4" s="118" t="s">
        <v>7</v>
      </c>
      <c r="G4" s="117">
        <v>30</v>
      </c>
      <c r="H4" s="45"/>
      <c r="I4" s="45"/>
      <c r="J4" s="5"/>
    </row>
    <row r="5" spans="1:10" s="4" customFormat="1" ht="15" customHeight="1" x14ac:dyDescent="0.3">
      <c r="A5" s="89" t="s">
        <v>179</v>
      </c>
      <c r="B5" s="46"/>
      <c r="C5" s="116" t="s">
        <v>8</v>
      </c>
      <c r="D5" s="117">
        <v>60</v>
      </c>
      <c r="E5" s="47"/>
      <c r="F5" s="118" t="s">
        <v>9</v>
      </c>
      <c r="G5" s="117">
        <v>10</v>
      </c>
      <c r="H5" s="46"/>
      <c r="I5" s="46"/>
      <c r="J5" s="5"/>
    </row>
    <row r="6" spans="1:10" s="4" customFormat="1" ht="15" customHeight="1" x14ac:dyDescent="0.25">
      <c r="A6" s="99" t="s">
        <v>273</v>
      </c>
      <c r="B6" s="46"/>
      <c r="C6" s="116" t="s">
        <v>10</v>
      </c>
      <c r="D6" s="117">
        <v>40</v>
      </c>
      <c r="E6" s="47"/>
      <c r="F6" s="118" t="s">
        <v>11</v>
      </c>
      <c r="G6" s="117">
        <v>50</v>
      </c>
      <c r="H6" s="46"/>
      <c r="I6" s="46"/>
      <c r="J6" s="5"/>
    </row>
    <row r="7" spans="1:10" s="4" customFormat="1" ht="15" customHeight="1" x14ac:dyDescent="0.25">
      <c r="A7" s="28" t="s">
        <v>168</v>
      </c>
      <c r="B7" s="46"/>
      <c r="C7" s="10" t="s">
        <v>303</v>
      </c>
      <c r="D7" s="115"/>
      <c r="E7" s="47"/>
      <c r="F7" s="10" t="s">
        <v>303</v>
      </c>
      <c r="G7" s="115"/>
      <c r="H7" s="46"/>
      <c r="I7" s="46"/>
      <c r="J7" s="5"/>
    </row>
    <row r="8" spans="1:10" s="4" customFormat="1" ht="15" customHeight="1" x14ac:dyDescent="0.25">
      <c r="A8" s="17" t="s">
        <v>169</v>
      </c>
      <c r="B8" s="46"/>
      <c r="C8" s="46"/>
      <c r="D8" s="47"/>
      <c r="E8" s="47"/>
      <c r="F8" s="46"/>
      <c r="G8" s="47"/>
      <c r="H8" s="46"/>
      <c r="I8" s="46"/>
      <c r="J8" s="5"/>
    </row>
    <row r="9" spans="1:10" s="4" customFormat="1" ht="15" customHeight="1" x14ac:dyDescent="0.25">
      <c r="A9" s="99" t="s">
        <v>175</v>
      </c>
      <c r="B9" s="46"/>
      <c r="C9" s="7" t="s">
        <v>12</v>
      </c>
      <c r="D9" s="8" t="s">
        <v>2</v>
      </c>
      <c r="E9" s="47"/>
      <c r="F9" s="11" t="s">
        <v>12</v>
      </c>
      <c r="G9" s="8" t="s">
        <v>2</v>
      </c>
      <c r="H9" s="46"/>
      <c r="I9" s="46"/>
      <c r="J9" s="5"/>
    </row>
    <row r="10" spans="1:10" s="4" customFormat="1" ht="15" customHeight="1" x14ac:dyDescent="0.25">
      <c r="A10" s="28" t="s">
        <v>170</v>
      </c>
      <c r="B10" s="46"/>
      <c r="C10" s="116" t="s">
        <v>13</v>
      </c>
      <c r="D10" s="117">
        <v>50</v>
      </c>
      <c r="E10" s="47"/>
      <c r="F10" s="118" t="s">
        <v>13</v>
      </c>
      <c r="G10" s="117">
        <v>50</v>
      </c>
      <c r="H10" s="46"/>
      <c r="I10" s="46"/>
      <c r="J10" s="5"/>
    </row>
    <row r="11" spans="1:10" s="4" customFormat="1" ht="15" customHeight="1" x14ac:dyDescent="0.25">
      <c r="A11" s="17" t="s">
        <v>171</v>
      </c>
      <c r="B11" s="46"/>
      <c r="C11" s="116" t="s">
        <v>14</v>
      </c>
      <c r="D11" s="117">
        <v>100</v>
      </c>
      <c r="E11" s="47"/>
      <c r="F11" s="118" t="s">
        <v>14</v>
      </c>
      <c r="G11" s="117">
        <v>100</v>
      </c>
      <c r="H11" s="46"/>
      <c r="I11" s="46"/>
      <c r="J11" s="5"/>
    </row>
    <row r="12" spans="1:10" s="4" customFormat="1" ht="15" customHeight="1" x14ac:dyDescent="0.25">
      <c r="A12" s="17" t="s">
        <v>172</v>
      </c>
      <c r="B12" s="46"/>
      <c r="C12" s="116" t="s">
        <v>15</v>
      </c>
      <c r="D12" s="117">
        <v>40</v>
      </c>
      <c r="E12" s="47"/>
      <c r="F12" s="118" t="s">
        <v>15</v>
      </c>
      <c r="G12" s="117">
        <v>40</v>
      </c>
      <c r="H12" s="46"/>
      <c r="I12" s="46"/>
      <c r="J12" s="5"/>
    </row>
    <row r="13" spans="1:10" s="4" customFormat="1" ht="15" customHeight="1" x14ac:dyDescent="0.25">
      <c r="A13" s="17" t="s">
        <v>173</v>
      </c>
      <c r="B13" s="46"/>
      <c r="C13" s="116" t="s">
        <v>16</v>
      </c>
      <c r="D13" s="117">
        <v>50</v>
      </c>
      <c r="E13" s="47"/>
      <c r="F13" s="118" t="s">
        <v>16</v>
      </c>
      <c r="G13" s="117">
        <v>50</v>
      </c>
      <c r="H13" s="46"/>
      <c r="I13" s="46"/>
      <c r="J13" s="5"/>
    </row>
    <row r="14" spans="1:10" s="4" customFormat="1" ht="15" customHeight="1" thickBot="1" x14ac:dyDescent="0.3">
      <c r="A14" s="17" t="s">
        <v>174</v>
      </c>
      <c r="B14" s="46"/>
      <c r="C14" s="116" t="s">
        <v>17</v>
      </c>
      <c r="D14" s="117">
        <v>20</v>
      </c>
      <c r="E14" s="47"/>
      <c r="F14" s="118" t="s">
        <v>17</v>
      </c>
      <c r="G14" s="117">
        <v>20</v>
      </c>
      <c r="H14" s="46"/>
      <c r="I14" s="46"/>
      <c r="J14" s="46"/>
    </row>
    <row r="15" spans="1:10" s="4" customFormat="1" ht="15" customHeight="1" thickTop="1" thickBot="1" x14ac:dyDescent="0.3">
      <c r="A15" s="27"/>
      <c r="B15" s="46"/>
      <c r="C15" s="10" t="s">
        <v>303</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7" sqref="D7"/>
    </sheetView>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180</v>
      </c>
      <c r="B4" s="45"/>
      <c r="C4" s="116" t="s">
        <v>6</v>
      </c>
      <c r="D4" s="117">
        <v>20</v>
      </c>
      <c r="E4" s="47"/>
      <c r="F4" s="118" t="s">
        <v>7</v>
      </c>
      <c r="G4" s="117">
        <v>30</v>
      </c>
      <c r="H4" s="5"/>
    </row>
    <row r="5" spans="1:8" s="4" customFormat="1" ht="15" customHeight="1" x14ac:dyDescent="0.25">
      <c r="A5" s="100" t="s">
        <v>181</v>
      </c>
      <c r="B5" s="46"/>
      <c r="C5" s="116" t="s">
        <v>8</v>
      </c>
      <c r="D5" s="117">
        <v>60</v>
      </c>
      <c r="E5" s="47"/>
      <c r="F5" s="118" t="s">
        <v>9</v>
      </c>
      <c r="G5" s="117">
        <v>10</v>
      </c>
      <c r="H5" s="5"/>
    </row>
    <row r="6" spans="1:8" s="4" customFormat="1" ht="15" customHeight="1" x14ac:dyDescent="0.25">
      <c r="A6" s="100" t="s">
        <v>182</v>
      </c>
      <c r="B6" s="46"/>
      <c r="C6" s="116" t="s">
        <v>10</v>
      </c>
      <c r="D6" s="117">
        <v>40</v>
      </c>
      <c r="E6" s="47"/>
      <c r="F6" s="118" t="s">
        <v>11</v>
      </c>
      <c r="G6" s="117">
        <v>50</v>
      </c>
      <c r="H6" s="5"/>
    </row>
    <row r="7" spans="1:8" s="4" customFormat="1" ht="15" customHeight="1" x14ac:dyDescent="0.25">
      <c r="A7" s="101" t="s">
        <v>35</v>
      </c>
      <c r="B7" s="46"/>
      <c r="C7" s="10" t="s">
        <v>304</v>
      </c>
      <c r="D7" s="115"/>
      <c r="E7" s="47"/>
      <c r="F7" s="10" t="s">
        <v>305</v>
      </c>
      <c r="G7" s="115"/>
      <c r="H7" s="5"/>
    </row>
    <row r="8" spans="1:8" s="4" customFormat="1" ht="15" customHeight="1" x14ac:dyDescent="0.25">
      <c r="A8" s="17" t="s">
        <v>183</v>
      </c>
      <c r="B8" s="46"/>
      <c r="C8" s="46"/>
      <c r="D8" s="47"/>
      <c r="E8" s="47"/>
      <c r="F8" s="46"/>
      <c r="G8" s="47"/>
      <c r="H8" s="5"/>
    </row>
    <row r="9" spans="1:8" s="4" customFormat="1" ht="15" customHeight="1" x14ac:dyDescent="0.25">
      <c r="A9" s="17" t="s">
        <v>184</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274</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306</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33" workbookViewId="0">
      <selection activeCell="F24" sqref="F24"/>
    </sheetView>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88</v>
      </c>
    </row>
    <row r="2" spans="1:6" x14ac:dyDescent="0.25">
      <c r="A2" s="29" t="s">
        <v>185</v>
      </c>
    </row>
    <row r="3" spans="1:6" ht="33" x14ac:dyDescent="0.25">
      <c r="A3" s="29" t="s">
        <v>186</v>
      </c>
      <c r="C3" s="80"/>
      <c r="D3" s="93"/>
    </row>
    <row r="4" spans="1:6" x14ac:dyDescent="0.25">
      <c r="A4" s="29" t="s">
        <v>187</v>
      </c>
    </row>
    <row r="5" spans="1:6" x14ac:dyDescent="0.25">
      <c r="A5" s="29" t="s">
        <v>188</v>
      </c>
      <c r="C5" s="32" t="s">
        <v>88</v>
      </c>
      <c r="D5" s="32"/>
    </row>
    <row r="6" spans="1:6" ht="16.5" customHeight="1" x14ac:dyDescent="0.3">
      <c r="A6" s="29" t="s">
        <v>189</v>
      </c>
      <c r="C6" s="109" t="s">
        <v>55</v>
      </c>
      <c r="D6" s="119">
        <f ca="1">TODAY()</f>
        <v>44881</v>
      </c>
      <c r="F6" s="102" t="str">
        <f ca="1">IF(D6=TODAY(),"You got it!","")</f>
        <v>You got it!</v>
      </c>
    </row>
    <row r="7" spans="1:6" ht="16.5" customHeight="1" thickBot="1" x14ac:dyDescent="0.3">
      <c r="A7" s="31" t="s">
        <v>276</v>
      </c>
      <c r="C7" s="109" t="s">
        <v>86</v>
      </c>
      <c r="D7" s="135"/>
    </row>
    <row r="8" spans="1:6" ht="16.5" customHeight="1" thickTop="1" thickBot="1" x14ac:dyDescent="0.3">
      <c r="A8" s="29" t="s">
        <v>89</v>
      </c>
      <c r="C8" s="109" t="s">
        <v>87</v>
      </c>
      <c r="D8" s="120">
        <f ca="1">D7-D6</f>
        <v>-44881</v>
      </c>
    </row>
    <row r="9" spans="1:6" ht="15.75" thickTop="1" x14ac:dyDescent="0.25">
      <c r="A9" s="29" t="s">
        <v>190</v>
      </c>
    </row>
    <row r="10" spans="1:6" ht="15" customHeight="1" thickBot="1" x14ac:dyDescent="0.3">
      <c r="A10" s="31" t="s">
        <v>316</v>
      </c>
      <c r="C10" s="109" t="s">
        <v>98</v>
      </c>
      <c r="D10" s="121"/>
    </row>
    <row r="11" spans="1:6" ht="15" customHeight="1" thickTop="1" thickBot="1" x14ac:dyDescent="0.3">
      <c r="A11" s="31" t="s">
        <v>317</v>
      </c>
      <c r="C11" s="109" t="s">
        <v>97</v>
      </c>
      <c r="D11" s="122">
        <f ca="1">D6+D10</f>
        <v>44881</v>
      </c>
    </row>
    <row r="12" spans="1:6" ht="15.75" thickTop="1" x14ac:dyDescent="0.25">
      <c r="A12" s="29" t="s">
        <v>275</v>
      </c>
    </row>
    <row r="13" spans="1:6" x14ac:dyDescent="0.25">
      <c r="A13" s="29" t="s">
        <v>147</v>
      </c>
    </row>
    <row r="14" spans="1:6" x14ac:dyDescent="0.25">
      <c r="A14" s="29" t="s">
        <v>148</v>
      </c>
    </row>
    <row r="15" spans="1:6" x14ac:dyDescent="0.25">
      <c r="A15" s="29" t="s">
        <v>30</v>
      </c>
    </row>
    <row r="16" spans="1:6" x14ac:dyDescent="0.25">
      <c r="A16" s="29" t="s">
        <v>191</v>
      </c>
    </row>
    <row r="17" spans="1:4" x14ac:dyDescent="0.25">
      <c r="A17" s="29" t="s">
        <v>192</v>
      </c>
    </row>
    <row r="18" spans="1:4" x14ac:dyDescent="0.25">
      <c r="A18" s="29" t="s">
        <v>193</v>
      </c>
    </row>
    <row r="19" spans="1:4" x14ac:dyDescent="0.25">
      <c r="A19" s="29" t="s">
        <v>33</v>
      </c>
    </row>
    <row r="25" spans="1:4" ht="15" customHeight="1" x14ac:dyDescent="0.25">
      <c r="C25" s="80"/>
      <c r="D25" s="93"/>
    </row>
    <row r="27" spans="1:4" x14ac:dyDescent="0.25">
      <c r="C27" s="32" t="s">
        <v>89</v>
      </c>
      <c r="D27" s="32"/>
    </row>
    <row r="28" spans="1:4" x14ac:dyDescent="0.25">
      <c r="C28" s="109" t="s">
        <v>90</v>
      </c>
      <c r="D28" s="123"/>
    </row>
    <row r="31" spans="1:4" x14ac:dyDescent="0.25">
      <c r="C31" s="32" t="s">
        <v>95</v>
      </c>
      <c r="D31" s="32"/>
    </row>
    <row r="32" spans="1:4" x14ac:dyDescent="0.25">
      <c r="C32" s="109" t="s">
        <v>91</v>
      </c>
      <c r="D32" s="124">
        <v>0.33333333333333331</v>
      </c>
    </row>
    <row r="33" spans="3:4" x14ac:dyDescent="0.25">
      <c r="C33" s="109" t="s">
        <v>93</v>
      </c>
      <c r="D33" s="124">
        <v>0.5</v>
      </c>
    </row>
    <row r="34" spans="3:4" x14ac:dyDescent="0.25">
      <c r="C34" s="109" t="s">
        <v>94</v>
      </c>
      <c r="D34" s="124">
        <v>0.54166666666666663</v>
      </c>
    </row>
    <row r="35" spans="3:4" ht="15.75" thickBot="1" x14ac:dyDescent="0.3">
      <c r="C35" s="109" t="s">
        <v>92</v>
      </c>
      <c r="D35" s="124">
        <v>0.70833333333333337</v>
      </c>
    </row>
    <row r="36" spans="3:4" ht="16.5" thickTop="1" thickBot="1" x14ac:dyDescent="0.3">
      <c r="C36" s="109" t="s">
        <v>96</v>
      </c>
      <c r="D36" s="120">
        <f>((D35-D32)-(D34-D33))*24</f>
        <v>8.0000000000000018</v>
      </c>
    </row>
    <row r="37" spans="3:4" ht="15.75" thickTop="1" x14ac:dyDescent="0.25"/>
    <row r="45" spans="3:4" x14ac:dyDescent="0.25">
      <c r="C45" s="32" t="s">
        <v>99</v>
      </c>
      <c r="D45" s="32"/>
    </row>
    <row r="46" spans="3:4" x14ac:dyDescent="0.25">
      <c r="C46" s="125" t="s">
        <v>100</v>
      </c>
      <c r="D46" s="126">
        <v>43005</v>
      </c>
    </row>
    <row r="47" spans="3:4" x14ac:dyDescent="0.25">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19" sqref="E19"/>
    </sheetView>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194</v>
      </c>
      <c r="C1" s="80"/>
      <c r="D1" s="93"/>
      <c r="E1" s="93"/>
      <c r="F1" s="93"/>
    </row>
    <row r="2" spans="1:6" x14ac:dyDescent="0.25">
      <c r="A2" s="29" t="s">
        <v>195</v>
      </c>
      <c r="C2" s="7" t="s">
        <v>102</v>
      </c>
      <c r="D2" s="7" t="s">
        <v>103</v>
      </c>
      <c r="E2" s="7" t="s">
        <v>104</v>
      </c>
      <c r="F2" s="7" t="s">
        <v>121</v>
      </c>
    </row>
    <row r="3" spans="1:6" x14ac:dyDescent="0.25">
      <c r="A3" s="29" t="s">
        <v>196</v>
      </c>
      <c r="C3" s="109" t="s">
        <v>105</v>
      </c>
      <c r="D3" s="109" t="s">
        <v>106</v>
      </c>
      <c r="E3" s="121" t="str">
        <f>D3&amp;", "&amp;C3</f>
        <v>Smith, Nancy</v>
      </c>
      <c r="F3" s="63" t="str">
        <f>C3&amp;" "&amp;D3</f>
        <v>Nancy Smith</v>
      </c>
    </row>
    <row r="4" spans="1:6" x14ac:dyDescent="0.25">
      <c r="A4" s="29" t="s">
        <v>197</v>
      </c>
      <c r="C4" s="109" t="s">
        <v>107</v>
      </c>
      <c r="D4" s="109" t="s">
        <v>108</v>
      </c>
      <c r="E4" s="121"/>
      <c r="F4" s="63"/>
    </row>
    <row r="5" spans="1:6" x14ac:dyDescent="0.25">
      <c r="A5" s="29" t="s">
        <v>198</v>
      </c>
      <c r="C5" s="109" t="s">
        <v>109</v>
      </c>
      <c r="D5" s="109" t="s">
        <v>110</v>
      </c>
      <c r="E5" s="121"/>
      <c r="F5" s="63"/>
    </row>
    <row r="6" spans="1:6" x14ac:dyDescent="0.25">
      <c r="A6" s="29" t="s">
        <v>137</v>
      </c>
      <c r="C6" s="109" t="s">
        <v>111</v>
      </c>
      <c r="D6" s="109" t="s">
        <v>112</v>
      </c>
      <c r="E6" s="121"/>
      <c r="F6" s="63"/>
    </row>
    <row r="7" spans="1:6" x14ac:dyDescent="0.25">
      <c r="A7" s="29" t="s">
        <v>148</v>
      </c>
      <c r="C7" s="109" t="s">
        <v>113</v>
      </c>
      <c r="D7" s="109" t="s">
        <v>114</v>
      </c>
      <c r="E7" s="121"/>
      <c r="F7" s="63"/>
    </row>
    <row r="8" spans="1:6" x14ac:dyDescent="0.25">
      <c r="A8" s="29" t="s">
        <v>57</v>
      </c>
      <c r="C8" s="109" t="s">
        <v>115</v>
      </c>
      <c r="D8" s="109" t="s">
        <v>116</v>
      </c>
      <c r="E8" s="121"/>
      <c r="F8" s="63"/>
    </row>
    <row r="9" spans="1:6" x14ac:dyDescent="0.25">
      <c r="A9" s="29" t="s">
        <v>199</v>
      </c>
      <c r="C9" s="109" t="s">
        <v>117</v>
      </c>
      <c r="D9" s="109" t="s">
        <v>118</v>
      </c>
      <c r="E9" s="121"/>
      <c r="F9" s="63"/>
    </row>
    <row r="10" spans="1:6" x14ac:dyDescent="0.25">
      <c r="A10" s="29" t="s">
        <v>200</v>
      </c>
      <c r="C10" s="109" t="s">
        <v>119</v>
      </c>
      <c r="D10" s="109" t="s">
        <v>120</v>
      </c>
      <c r="E10" s="121"/>
      <c r="F10" s="63"/>
    </row>
    <row r="11" spans="1:6" x14ac:dyDescent="0.25">
      <c r="A11" s="29" t="s">
        <v>201</v>
      </c>
    </row>
    <row r="12" spans="1:6" x14ac:dyDescent="0.25">
      <c r="A12" s="29" t="s">
        <v>202</v>
      </c>
    </row>
    <row r="13" spans="1:6" x14ac:dyDescent="0.25">
      <c r="A13" s="133" t="s">
        <v>318</v>
      </c>
    </row>
    <row r="14" spans="1:6" x14ac:dyDescent="0.25">
      <c r="A14" s="29" t="s">
        <v>30</v>
      </c>
    </row>
    <row r="15" spans="1:6" x14ac:dyDescent="0.25">
      <c r="A15" s="29" t="s">
        <v>203</v>
      </c>
    </row>
    <row r="16" spans="1:6" x14ac:dyDescent="0.25">
      <c r="A16" s="29" t="s">
        <v>204</v>
      </c>
    </row>
    <row r="17" spans="1:4" x14ac:dyDescent="0.25">
      <c r="A17" s="29" t="s">
        <v>33</v>
      </c>
    </row>
    <row r="21" spans="1:4" x14ac:dyDescent="0.25">
      <c r="D21" s="12"/>
    </row>
    <row r="27" spans="1:4" x14ac:dyDescent="0.25">
      <c r="C27" s="32" t="s">
        <v>58</v>
      </c>
      <c r="D27" s="32"/>
    </row>
    <row r="28" spans="1:4" x14ac:dyDescent="0.25">
      <c r="C28" s="109" t="s">
        <v>55</v>
      </c>
      <c r="D28" s="119">
        <f ca="1">TODAY()</f>
        <v>44881</v>
      </c>
    </row>
    <row r="29" spans="1:4" x14ac:dyDescent="0.25">
      <c r="C29" s="109" t="s">
        <v>56</v>
      </c>
      <c r="D29" s="128">
        <f ca="1">NOW()</f>
        <v>44881.673730439812</v>
      </c>
    </row>
    <row r="31" spans="1:4" x14ac:dyDescent="0.25">
      <c r="C31" s="32" t="s">
        <v>59</v>
      </c>
      <c r="D31" s="32"/>
    </row>
    <row r="32" spans="1:4" x14ac:dyDescent="0.25">
      <c r="C32" s="109" t="str">
        <f ca="1">C28&amp;" "&amp;D28</f>
        <v>Today's date: 44881</v>
      </c>
      <c r="D32" s="109"/>
    </row>
    <row r="33" spans="3:4" x14ac:dyDescent="0.25">
      <c r="C33" s="109" t="str">
        <f ca="1">C29&amp;" "&amp;D29</f>
        <v>Current time: 44881.6737304398</v>
      </c>
      <c r="D33" s="109"/>
    </row>
    <row r="35" spans="3:4" x14ac:dyDescent="0.25">
      <c r="C35" s="32" t="s">
        <v>60</v>
      </c>
      <c r="D35" s="32"/>
    </row>
    <row r="36" spans="3:4" x14ac:dyDescent="0.25">
      <c r="C36" s="63" t="str">
        <f ca="1">C28 &amp;" "&amp; TEXT(D28,"MM/DD/YYYY")</f>
        <v>Today's date: 11/16/2022</v>
      </c>
      <c r="D36" s="63"/>
    </row>
    <row r="37" spans="3:4" x14ac:dyDescent="0.25">
      <c r="C37" s="63" t="str">
        <f ca="1">C29&amp;" "&amp;TEXT(D29,"HH:MM AM/PM")</f>
        <v>Current time: 04:10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abSelected="1" topLeftCell="A7" workbookViewId="0">
      <selection activeCell="G40" sqref="G40"/>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205</v>
      </c>
      <c r="E2" s="36"/>
      <c r="F2" s="36"/>
    </row>
    <row r="3" spans="1:6" ht="15" customHeight="1" x14ac:dyDescent="0.25">
      <c r="A3" s="31" t="s">
        <v>277</v>
      </c>
      <c r="E3" s="36"/>
      <c r="F3" s="36"/>
    </row>
    <row r="4" spans="1:6" ht="15" customHeight="1" x14ac:dyDescent="0.25">
      <c r="A4" s="31" t="s">
        <v>278</v>
      </c>
      <c r="E4" s="36"/>
      <c r="F4" s="36"/>
    </row>
    <row r="5" spans="1:6" ht="15" customHeight="1" x14ac:dyDescent="0.25">
      <c r="A5" s="31" t="s">
        <v>315</v>
      </c>
      <c r="C5" s="103"/>
      <c r="E5" s="36"/>
      <c r="F5" s="36"/>
    </row>
    <row r="6" spans="1:6" x14ac:dyDescent="0.25">
      <c r="A6" s="29" t="s">
        <v>206</v>
      </c>
      <c r="E6" s="36"/>
      <c r="F6" s="36"/>
    </row>
    <row r="7" spans="1:6" x14ac:dyDescent="0.25">
      <c r="A7" s="29" t="s">
        <v>137</v>
      </c>
      <c r="C7" s="36"/>
      <c r="D7" s="36"/>
      <c r="E7" s="36"/>
      <c r="F7" s="36"/>
    </row>
    <row r="8" spans="1:6" x14ac:dyDescent="0.25">
      <c r="A8" s="29" t="s">
        <v>148</v>
      </c>
      <c r="C8" s="35" t="s">
        <v>61</v>
      </c>
      <c r="D8" s="35"/>
    </row>
    <row r="9" spans="1:6" ht="16.5" x14ac:dyDescent="0.3">
      <c r="A9" s="29" t="s">
        <v>207</v>
      </c>
      <c r="C9" s="129" t="s">
        <v>122</v>
      </c>
      <c r="D9" s="136" t="b">
        <f>IF(C9="apple",TRUE,FALSE)</f>
        <v>1</v>
      </c>
    </row>
    <row r="10" spans="1:6" ht="16.5" x14ac:dyDescent="0.3">
      <c r="A10" s="29" t="s">
        <v>208</v>
      </c>
      <c r="C10" s="129" t="s">
        <v>123</v>
      </c>
      <c r="D10" s="136" t="b">
        <f>IF(C10="apple",TRUE,FALSE)</f>
        <v>0</v>
      </c>
    </row>
    <row r="11" spans="1:6" ht="15" customHeight="1" thickBot="1" x14ac:dyDescent="0.3">
      <c r="A11" s="31" t="s">
        <v>279</v>
      </c>
      <c r="C11" s="36"/>
      <c r="D11" s="36"/>
    </row>
    <row r="12" spans="1:6" ht="15" customHeight="1" thickTop="1" thickBot="1" x14ac:dyDescent="0.3">
      <c r="A12" s="31" t="s">
        <v>280</v>
      </c>
      <c r="C12" s="61">
        <v>50</v>
      </c>
      <c r="D12" s="55" t="str">
        <f>IF(C12&lt;100,"Less than 100","Greater than or equal to 100")</f>
        <v>Less than 100</v>
      </c>
    </row>
    <row r="13" spans="1:6" ht="15" customHeight="1" thickTop="1" x14ac:dyDescent="0.25">
      <c r="A13" s="31" t="s">
        <v>281</v>
      </c>
    </row>
    <row r="14" spans="1:6" x14ac:dyDescent="0.25">
      <c r="A14" s="29" t="s">
        <v>209</v>
      </c>
    </row>
    <row r="15" spans="1:6" ht="15" customHeight="1" x14ac:dyDescent="0.25">
      <c r="A15" s="31" t="s">
        <v>282</v>
      </c>
    </row>
    <row r="16" spans="1:6" x14ac:dyDescent="0.25">
      <c r="A16" s="29" t="s">
        <v>147</v>
      </c>
    </row>
    <row r="17" spans="1:6" x14ac:dyDescent="0.25">
      <c r="A17" s="29" t="s">
        <v>148</v>
      </c>
    </row>
    <row r="18" spans="1:6" x14ac:dyDescent="0.25">
      <c r="A18" s="29" t="s">
        <v>30</v>
      </c>
      <c r="C18" s="12"/>
    </row>
    <row r="19" spans="1:6" x14ac:dyDescent="0.25">
      <c r="A19" s="29" t="s">
        <v>210</v>
      </c>
    </row>
    <row r="20" spans="1:6" x14ac:dyDescent="0.25">
      <c r="A20" s="29" t="s">
        <v>211</v>
      </c>
    </row>
    <row r="21" spans="1:6" x14ac:dyDescent="0.25">
      <c r="A21" s="29" t="s">
        <v>212</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124</v>
      </c>
      <c r="E35" s="61" t="s">
        <v>62</v>
      </c>
      <c r="F35" s="38">
        <f>IF(E35="Yes",SUM(D28:D29)*1.25,0)</f>
        <v>6.25</v>
      </c>
    </row>
    <row r="36" spans="3:6" ht="15.75" thickTop="1" x14ac:dyDescent="0.25"/>
    <row r="37" spans="3:6" x14ac:dyDescent="0.25">
      <c r="D37" s="36" t="s">
        <v>65</v>
      </c>
      <c r="E37" s="36"/>
      <c r="F37" s="37">
        <f>SUM(F33,F31,F35)</f>
        <v>38.484884082240633</v>
      </c>
    </row>
  </sheetData>
  <dataValidations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17" zoomScaleNormal="100" workbookViewId="0">
      <selection activeCell="F22" sqref="F22"/>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213</v>
      </c>
      <c r="B2" s="45"/>
    </row>
    <row r="3" spans="1:7" ht="15" customHeight="1" x14ac:dyDescent="0.25">
      <c r="A3" s="9" t="s">
        <v>214</v>
      </c>
      <c r="B3" s="45"/>
    </row>
    <row r="4" spans="1:7" ht="15" customHeight="1" x14ac:dyDescent="0.25">
      <c r="A4" s="9" t="s">
        <v>215</v>
      </c>
      <c r="B4" s="45"/>
    </row>
    <row r="5" spans="1:7" s="4" customFormat="1" ht="15" customHeight="1" x14ac:dyDescent="0.25">
      <c r="A5" s="26" t="s">
        <v>216</v>
      </c>
      <c r="B5" s="46"/>
    </row>
    <row r="6" spans="1:7" s="4" customFormat="1" ht="15" customHeight="1" x14ac:dyDescent="0.25">
      <c r="A6" s="26" t="s">
        <v>217</v>
      </c>
      <c r="B6" s="46"/>
    </row>
    <row r="7" spans="1:7" s="4" customFormat="1" ht="15" customHeight="1" x14ac:dyDescent="0.25">
      <c r="A7" s="26" t="s">
        <v>218</v>
      </c>
      <c r="B7" s="46"/>
    </row>
    <row r="8" spans="1:7" s="4" customFormat="1" ht="15" customHeight="1" x14ac:dyDescent="0.25">
      <c r="A8" s="99" t="s">
        <v>283</v>
      </c>
      <c r="B8" s="46"/>
    </row>
    <row r="9" spans="1:7" s="4" customFormat="1" ht="15" customHeight="1" x14ac:dyDescent="0.25">
      <c r="A9" s="99" t="s">
        <v>284</v>
      </c>
      <c r="B9" s="46"/>
    </row>
    <row r="10" spans="1:7" s="4" customFormat="1" ht="15" customHeight="1" x14ac:dyDescent="0.25">
      <c r="A10" s="26" t="s">
        <v>219</v>
      </c>
      <c r="B10" s="46"/>
    </row>
    <row r="11" spans="1:7" s="4" customFormat="1" ht="15" customHeight="1" x14ac:dyDescent="0.25">
      <c r="A11" s="26" t="s">
        <v>137</v>
      </c>
      <c r="B11" s="46"/>
    </row>
    <row r="12" spans="1:7" s="4" customFormat="1" ht="15" customHeight="1" x14ac:dyDescent="0.25">
      <c r="A12" s="26" t="s">
        <v>148</v>
      </c>
      <c r="B12" s="46"/>
    </row>
    <row r="13" spans="1:7" s="4" customFormat="1" ht="15" customHeight="1" x14ac:dyDescent="0.25">
      <c r="A13" s="26" t="s">
        <v>220</v>
      </c>
      <c r="B13" s="46"/>
      <c r="C13" s="103"/>
      <c r="D13" s="106"/>
      <c r="E13" s="106"/>
      <c r="F13" s="106"/>
      <c r="G13" s="106"/>
    </row>
    <row r="14" spans="1:7" s="4" customFormat="1" ht="15" customHeight="1" x14ac:dyDescent="0.25">
      <c r="A14" s="26" t="s">
        <v>221</v>
      </c>
      <c r="B14" s="46"/>
      <c r="C14" s="106"/>
      <c r="D14" s="106"/>
      <c r="E14" s="106"/>
      <c r="F14" s="106"/>
      <c r="G14" s="106"/>
    </row>
    <row r="15" spans="1:7" s="4" customFormat="1" ht="15" customHeight="1" x14ac:dyDescent="0.25">
      <c r="A15" s="99" t="s">
        <v>285</v>
      </c>
      <c r="B15" s="46"/>
    </row>
    <row r="16" spans="1:7" s="4" customFormat="1" ht="15" customHeight="1" x14ac:dyDescent="0.25">
      <c r="A16" s="31" t="s">
        <v>286</v>
      </c>
      <c r="B16" s="46"/>
      <c r="C16" s="39" t="s">
        <v>1</v>
      </c>
      <c r="D16" s="34" t="s">
        <v>2</v>
      </c>
      <c r="E16" s="25"/>
      <c r="F16" s="33" t="s">
        <v>3</v>
      </c>
      <c r="G16" s="34" t="s">
        <v>2</v>
      </c>
    </row>
    <row r="17" spans="1:12" s="4" customFormat="1" ht="15" customHeight="1" x14ac:dyDescent="0.25">
      <c r="A17" s="26" t="s">
        <v>222</v>
      </c>
      <c r="C17" s="137" t="s">
        <v>4</v>
      </c>
      <c r="D17" s="117">
        <v>50</v>
      </c>
      <c r="E17" s="47"/>
      <c r="F17" s="118" t="s">
        <v>5</v>
      </c>
      <c r="G17" s="117">
        <v>50</v>
      </c>
      <c r="H17" s="46"/>
      <c r="I17" s="46"/>
      <c r="J17" s="46"/>
      <c r="K17" s="46"/>
      <c r="L17" s="46"/>
    </row>
    <row r="18" spans="1:12" s="4" customFormat="1" ht="15" customHeight="1" x14ac:dyDescent="0.25">
      <c r="A18" s="26" t="s">
        <v>147</v>
      </c>
      <c r="C18" s="116" t="s">
        <v>6</v>
      </c>
      <c r="D18" s="117">
        <v>20</v>
      </c>
      <c r="E18" s="47"/>
      <c r="F18" s="118" t="s">
        <v>7</v>
      </c>
      <c r="G18" s="117">
        <v>30</v>
      </c>
      <c r="H18" s="46"/>
      <c r="I18" s="46"/>
      <c r="J18" s="46"/>
      <c r="K18" s="46"/>
      <c r="L18" s="46"/>
    </row>
    <row r="19" spans="1:12" s="4" customFormat="1" ht="15" customHeight="1" x14ac:dyDescent="0.25">
      <c r="A19" s="26" t="s">
        <v>148</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5">
      <c r="A22" s="26" t="s">
        <v>72</v>
      </c>
      <c r="C22" s="62" t="s">
        <v>8</v>
      </c>
      <c r="D22" s="50">
        <f>VLOOKUP(C22,C17:D20,2,FALSE)</f>
        <v>60</v>
      </c>
      <c r="E22" s="47"/>
      <c r="F22" s="62" t="s">
        <v>5</v>
      </c>
      <c r="G22" s="136">
        <f>VLOOKUP(F22,F17:G20,2,FALSE)</f>
        <v>50</v>
      </c>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287</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2B1C47AD08B946A60F426AF87C5B61" ma:contentTypeVersion="17" ma:contentTypeDescription="Create a new document." ma:contentTypeScope="" ma:versionID="404ea20462402f80f4fc55dfa67f5be9">
  <xsd:schema xmlns:xsd="http://www.w3.org/2001/XMLSchema" xmlns:xs="http://www.w3.org/2001/XMLSchema" xmlns:p="http://schemas.microsoft.com/office/2006/metadata/properties" xmlns:ns1="http://schemas.microsoft.com/sharepoint/v3" xmlns:ns3="dd7c47ff-c060-483d-b183-fc753face390" xmlns:ns4="7f83e6f8-886b-43af-82bd-c70191393313" targetNamespace="http://schemas.microsoft.com/office/2006/metadata/properties" ma:root="true" ma:fieldsID="cb9166c5be9d9327f794e20268dd75b4" ns1:_="" ns3:_="" ns4:_="">
    <xsd:import namespace="http://schemas.microsoft.com/sharepoint/v3"/>
    <xsd:import namespace="dd7c47ff-c060-483d-b183-fc753face390"/>
    <xsd:import namespace="7f83e6f8-886b-43af-82bd-c70191393313"/>
    <xsd:element name="properties">
      <xsd:complexType>
        <xsd:sequence>
          <xsd:element name="documentManagement">
            <xsd:complexType>
              <xsd:all>
                <xsd:element ref="ns3:SharedWithDetails" minOccurs="0"/>
                <xsd:element ref="ns3:SharedWithUsers" minOccurs="0"/>
                <xsd:element ref="ns3:SharingHintHash" minOccurs="0"/>
                <xsd:element ref="ns3:LastSharedByUser" minOccurs="0"/>
                <xsd:element ref="ns3:LastSharedByTime"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c47ff-c060-483d-b183-fc753face39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83e6f8-886b-43af-82bd-c7019139331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description="" ma:internalName="MediaServiceKeyPoints" ma:readOnly="fals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f83e6f8-886b-43af-82bd-c70191393313"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469C8CF-12E1-47F1-9335-F6DCC01B4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7c47ff-c060-483d-b183-fc753face390"/>
    <ds:schemaRef ds:uri="7f83e6f8-886b-43af-82bd-c70191393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520A55-C3D2-471D-86AE-A9C37CB3A0E8}">
  <ds:schemaRefs>
    <ds:schemaRef ds:uri="http://schemas.microsoft.com/sharepoint/v3/contenttype/forms"/>
  </ds:schemaRefs>
</ds:datastoreItem>
</file>

<file path=customXml/itemProps3.xml><?xml version="1.0" encoding="utf-8"?>
<ds:datastoreItem xmlns:ds="http://schemas.openxmlformats.org/officeDocument/2006/customXml" ds:itemID="{1F4928AA-877B-4C5E-8712-BDED9BCCE92D}">
  <ds:schemaRefs>
    <ds:schemaRef ds:uri="http://purl.org/dc/terms/"/>
    <ds:schemaRef ds:uri="http://purl.org/dc/elements/1.1/"/>
    <ds:schemaRef ds:uri="http://schemas.openxmlformats.org/package/2006/metadata/core-properties"/>
    <ds:schemaRef ds:uri="http://www.w3.org/XML/1998/namespace"/>
    <ds:schemaRef ds:uri="http://purl.org/dc/dcmitype/"/>
    <ds:schemaRef ds:uri="http://schemas.microsoft.com/office/infopath/2007/PartnerControls"/>
    <ds:schemaRef ds:uri="7f83e6f8-886b-43af-82bd-c70191393313"/>
    <ds:schemaRef ds:uri="http://schemas.microsoft.com/office/2006/documentManagement/types"/>
    <ds:schemaRef ds:uri="dd7c47ff-c060-483d-b183-fc753face390"/>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2019-02-14T20:42:33Z</dcterms:created>
  <dcterms:modified xsi:type="dcterms:W3CDTF">2022-11-16T15:12:14Z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0x010100622B1C47AD08B946A60F426AF87C5B61</vt:lpwstr>
  </property>
</Properties>
</file>