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700" yWindow="0" windowWidth="22720" windowHeight="15220" tabRatio="500" activeTab="3"/>
  </bookViews>
  <sheets>
    <sheet name="Sheet3" sheetId="3" r:id="rId1"/>
    <sheet name="raw_data" sheetId="1" r:id="rId2"/>
    <sheet name="start year" sheetId="2" r:id="rId3"/>
    <sheet name="copy of other sheet" sheetId="4" r:id="rId4"/>
  </sheets>
  <definedNames>
    <definedName name="_xlnm._FilterDatabase" localSheetId="1" hidden="1">raw_data!$A$1:$O$365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7" i="4" l="1"/>
  <c r="AF2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AF25" i="4"/>
  <c r="AG25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6" i="4"/>
  <c r="AD27" i="4"/>
  <c r="AD26" i="4"/>
  <c r="AD25" i="4"/>
  <c r="AE25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6" i="4"/>
  <c r="AB22" i="4"/>
  <c r="AC22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6" i="4"/>
  <c r="Z23" i="4"/>
  <c r="Z24" i="4"/>
  <c r="Z25" i="4"/>
  <c r="Z26" i="4"/>
  <c r="Z27" i="4"/>
  <c r="Z22" i="4"/>
  <c r="Z21" i="4"/>
  <c r="AA21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6" i="4"/>
  <c r="X23" i="4"/>
  <c r="X24" i="4"/>
  <c r="X25" i="4"/>
  <c r="X26" i="4"/>
  <c r="X27" i="4"/>
  <c r="X22" i="4"/>
  <c r="X21" i="4"/>
  <c r="Y21" i="4"/>
  <c r="T19" i="4"/>
  <c r="U19" i="4"/>
  <c r="V20" i="4"/>
  <c r="W20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V22" i="4"/>
  <c r="V23" i="4"/>
  <c r="V24" i="4"/>
  <c r="V25" i="4"/>
  <c r="V26" i="4"/>
  <c r="V27" i="4"/>
  <c r="V21" i="4"/>
  <c r="U13" i="4"/>
  <c r="U12" i="4"/>
  <c r="U11" i="4"/>
  <c r="U10" i="4"/>
  <c r="U9" i="4"/>
  <c r="U8" i="4"/>
  <c r="U7" i="4"/>
  <c r="U6" i="4"/>
  <c r="T21" i="4"/>
  <c r="T22" i="4"/>
  <c r="T23" i="4"/>
  <c r="T24" i="4"/>
  <c r="T25" i="4"/>
  <c r="T26" i="4"/>
  <c r="T27" i="4"/>
  <c r="T20" i="4"/>
  <c r="R19" i="4"/>
  <c r="R20" i="4"/>
  <c r="R21" i="4"/>
  <c r="R22" i="4"/>
  <c r="R23" i="4"/>
  <c r="R24" i="4"/>
  <c r="R25" i="4"/>
  <c r="R26" i="4"/>
  <c r="R27" i="4"/>
  <c r="R18" i="4"/>
  <c r="R17" i="4"/>
  <c r="S17" i="4"/>
  <c r="S13" i="4"/>
  <c r="S12" i="4"/>
  <c r="S11" i="4"/>
  <c r="S10" i="4"/>
  <c r="S9" i="4"/>
  <c r="S8" i="4"/>
  <c r="S7" i="4"/>
  <c r="S6" i="4"/>
  <c r="P18" i="4"/>
  <c r="P19" i="4"/>
  <c r="P20" i="4"/>
  <c r="P21" i="4"/>
  <c r="P22" i="4"/>
  <c r="P23" i="4"/>
  <c r="P24" i="4"/>
  <c r="P25" i="4"/>
  <c r="P26" i="4"/>
  <c r="P27" i="4"/>
  <c r="P17" i="4"/>
  <c r="P16" i="4"/>
  <c r="Q16" i="4"/>
  <c r="Q15" i="4"/>
  <c r="Q14" i="4"/>
  <c r="Q6" i="4"/>
  <c r="Q7" i="4"/>
  <c r="Q8" i="4"/>
  <c r="Q9" i="4"/>
  <c r="Q10" i="4"/>
  <c r="Q11" i="4"/>
  <c r="Q12" i="4"/>
  <c r="Q13" i="4"/>
  <c r="N17" i="4"/>
  <c r="N18" i="4"/>
  <c r="N19" i="4"/>
  <c r="N20" i="4"/>
  <c r="N21" i="4"/>
  <c r="N22" i="4"/>
  <c r="N23" i="4"/>
  <c r="N24" i="4"/>
  <c r="N25" i="4"/>
  <c r="N26" i="4"/>
  <c r="N16" i="4"/>
  <c r="N15" i="4"/>
  <c r="O15" i="4"/>
  <c r="O7" i="4"/>
  <c r="O8" i="4"/>
  <c r="O9" i="4"/>
  <c r="O10" i="4"/>
  <c r="O11" i="4"/>
  <c r="O12" i="4"/>
  <c r="O13" i="4"/>
  <c r="O14" i="4"/>
  <c r="O6" i="4"/>
  <c r="L17" i="4"/>
  <c r="L18" i="4"/>
  <c r="L19" i="4"/>
  <c r="L20" i="4"/>
  <c r="L21" i="4"/>
  <c r="L22" i="4"/>
  <c r="L23" i="4"/>
  <c r="L24" i="4"/>
  <c r="L25" i="4"/>
  <c r="L26" i="4"/>
  <c r="L27" i="4"/>
  <c r="L16" i="4"/>
  <c r="L15" i="4"/>
  <c r="M15" i="4"/>
  <c r="M14" i="4"/>
  <c r="M13" i="4"/>
  <c r="M12" i="4"/>
  <c r="M11" i="4"/>
  <c r="M10" i="4"/>
  <c r="M9" i="4"/>
  <c r="M8" i="4"/>
  <c r="M7" i="4"/>
  <c r="M6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1" i="4"/>
  <c r="J10" i="4"/>
  <c r="K10" i="4"/>
  <c r="K9" i="4"/>
  <c r="K8" i="4"/>
  <c r="K7" i="4"/>
  <c r="K6" i="4"/>
  <c r="I7" i="4"/>
  <c r="I6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9" i="4"/>
  <c r="F8" i="4"/>
  <c r="G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9" i="4"/>
  <c r="E26" i="4"/>
  <c r="E2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0" i="4"/>
  <c r="AB23" i="4"/>
  <c r="AB24" i="4"/>
  <c r="AB25" i="4"/>
  <c r="AB26" i="4"/>
  <c r="AB27" i="4"/>
  <c r="N27" i="4"/>
  <c r="AK27" i="4"/>
  <c r="AJ27" i="4"/>
  <c r="AI27" i="4"/>
  <c r="AH27" i="4"/>
  <c r="AK26" i="4"/>
  <c r="AJ26" i="4"/>
  <c r="AI26" i="4"/>
  <c r="AH26" i="4"/>
  <c r="AK25" i="4"/>
  <c r="AJ25" i="4"/>
  <c r="AI25" i="4"/>
  <c r="AH25" i="4"/>
  <c r="AK24" i="4"/>
  <c r="AJ24" i="4"/>
  <c r="AI24" i="4"/>
  <c r="AH24" i="4"/>
  <c r="AF24" i="4"/>
  <c r="AD24" i="4"/>
  <c r="AK23" i="4"/>
  <c r="AJ23" i="4"/>
  <c r="AI23" i="4"/>
  <c r="AH23" i="4"/>
  <c r="AF23" i="4"/>
  <c r="AD23" i="4"/>
  <c r="AK22" i="4"/>
  <c r="AJ22" i="4"/>
  <c r="AI22" i="4"/>
  <c r="AH22" i="4"/>
  <c r="AF22" i="4"/>
  <c r="AK21" i="4"/>
  <c r="AJ21" i="4"/>
  <c r="AI21" i="4"/>
  <c r="AH21" i="4"/>
  <c r="AB21" i="4"/>
  <c r="AK20" i="4"/>
  <c r="AJ20" i="4"/>
  <c r="AI20" i="4"/>
  <c r="AH20" i="4"/>
  <c r="AB20" i="4"/>
  <c r="Z20" i="4"/>
  <c r="X20" i="4"/>
  <c r="AK19" i="4"/>
  <c r="AJ19" i="4"/>
  <c r="AI19" i="4"/>
  <c r="AH19" i="4"/>
  <c r="Z19" i="4"/>
  <c r="X19" i="4"/>
  <c r="V19" i="4"/>
  <c r="AK18" i="4"/>
  <c r="AJ18" i="4"/>
  <c r="AI18" i="4"/>
  <c r="AH18" i="4"/>
  <c r="V18" i="4"/>
  <c r="T18" i="4"/>
  <c r="AK17" i="4"/>
  <c r="AJ17" i="4"/>
  <c r="AI17" i="4"/>
  <c r="AH17" i="4"/>
  <c r="T17" i="4"/>
  <c r="AK16" i="4"/>
  <c r="AJ16" i="4"/>
  <c r="AI16" i="4"/>
  <c r="AH16" i="4"/>
  <c r="R16" i="4"/>
  <c r="AK15" i="4"/>
  <c r="AJ15" i="4"/>
  <c r="AI15" i="4"/>
  <c r="AH15" i="4"/>
  <c r="R15" i="4"/>
  <c r="P15" i="4"/>
  <c r="AK14" i="4"/>
  <c r="AJ14" i="4"/>
  <c r="AI14" i="4"/>
  <c r="AH14" i="4"/>
  <c r="P14" i="4"/>
  <c r="N14" i="4"/>
  <c r="L14" i="4"/>
  <c r="AK13" i="4"/>
  <c r="AJ13" i="4"/>
  <c r="AI13" i="4"/>
  <c r="AH13" i="4"/>
  <c r="AF13" i="4"/>
  <c r="AD13" i="4"/>
  <c r="AB13" i="4"/>
  <c r="Z13" i="4"/>
  <c r="X13" i="4"/>
  <c r="V13" i="4"/>
  <c r="T13" i="4"/>
  <c r="R13" i="4"/>
  <c r="P13" i="4"/>
  <c r="N13" i="4"/>
  <c r="L13" i="4"/>
  <c r="AK12" i="4"/>
  <c r="AJ12" i="4"/>
  <c r="AI12" i="4"/>
  <c r="AH12" i="4"/>
  <c r="AF12" i="4"/>
  <c r="AD12" i="4"/>
  <c r="AB12" i="4"/>
  <c r="Z12" i="4"/>
  <c r="X12" i="4"/>
  <c r="V12" i="4"/>
  <c r="T12" i="4"/>
  <c r="R12" i="4"/>
  <c r="P12" i="4"/>
  <c r="N12" i="4"/>
  <c r="L12" i="4"/>
  <c r="AK11" i="4"/>
  <c r="AJ11" i="4"/>
  <c r="AI11" i="4"/>
  <c r="AH11" i="4"/>
  <c r="AF11" i="4"/>
  <c r="AD11" i="4"/>
  <c r="AB11" i="4"/>
  <c r="Z11" i="4"/>
  <c r="X11" i="4"/>
  <c r="V11" i="4"/>
  <c r="T11" i="4"/>
  <c r="R11" i="4"/>
  <c r="P11" i="4"/>
  <c r="N11" i="4"/>
  <c r="L11" i="4"/>
  <c r="AK10" i="4"/>
  <c r="AJ10" i="4"/>
  <c r="AI10" i="4"/>
  <c r="AH10" i="4"/>
  <c r="AF10" i="4"/>
  <c r="AD10" i="4"/>
  <c r="AB10" i="4"/>
  <c r="Z10" i="4"/>
  <c r="X10" i="4"/>
  <c r="V10" i="4"/>
  <c r="T10" i="4"/>
  <c r="R10" i="4"/>
  <c r="P10" i="4"/>
  <c r="N10" i="4"/>
  <c r="L10" i="4"/>
  <c r="AK9" i="4"/>
  <c r="AJ9" i="4"/>
  <c r="AI9" i="4"/>
  <c r="AH9" i="4"/>
  <c r="AF9" i="4"/>
  <c r="AD9" i="4"/>
  <c r="AB9" i="4"/>
  <c r="Z9" i="4"/>
  <c r="X9" i="4"/>
  <c r="V9" i="4"/>
  <c r="T9" i="4"/>
  <c r="R9" i="4"/>
  <c r="P9" i="4"/>
  <c r="N9" i="4"/>
  <c r="L9" i="4"/>
  <c r="J9" i="4"/>
  <c r="AK8" i="4"/>
  <c r="AJ8" i="4"/>
  <c r="AI8" i="4"/>
  <c r="AH8" i="4"/>
  <c r="AF8" i="4"/>
  <c r="AD8" i="4"/>
  <c r="AB8" i="4"/>
  <c r="Z8" i="4"/>
  <c r="X8" i="4"/>
  <c r="V8" i="4"/>
  <c r="T8" i="4"/>
  <c r="R8" i="4"/>
  <c r="P8" i="4"/>
  <c r="N8" i="4"/>
  <c r="L8" i="4"/>
  <c r="J8" i="4"/>
  <c r="H8" i="4"/>
  <c r="AK7" i="4"/>
  <c r="AJ7" i="4"/>
  <c r="AI7" i="4"/>
  <c r="AH7" i="4"/>
  <c r="AF7" i="4"/>
  <c r="AD7" i="4"/>
  <c r="AB7" i="4"/>
  <c r="Z7" i="4"/>
  <c r="X7" i="4"/>
  <c r="V7" i="4"/>
  <c r="T7" i="4"/>
  <c r="R7" i="4"/>
  <c r="P7" i="4"/>
  <c r="N7" i="4"/>
  <c r="L7" i="4"/>
  <c r="J7" i="4"/>
  <c r="H7" i="4"/>
  <c r="F7" i="4"/>
  <c r="AK6" i="4"/>
  <c r="AJ6" i="4"/>
  <c r="AI6" i="4"/>
  <c r="AH6" i="4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AA6" i="2"/>
  <c r="AA2" i="2"/>
  <c r="AB6" i="2"/>
  <c r="AB2" i="2"/>
  <c r="AC8" i="2"/>
  <c r="AC2" i="2"/>
  <c r="AD13" i="2"/>
  <c r="AD2" i="2"/>
  <c r="AE13" i="2"/>
  <c r="AE2" i="2"/>
  <c r="AF14" i="2"/>
  <c r="AF2" i="2"/>
  <c r="AG15" i="2"/>
  <c r="AG2" i="2"/>
  <c r="AH17" i="2"/>
  <c r="AH2" i="2"/>
  <c r="AI18" i="2"/>
  <c r="AI2" i="2"/>
  <c r="AJ19" i="2"/>
  <c r="AJ2" i="2"/>
  <c r="AK19" i="2"/>
  <c r="AK2" i="2"/>
  <c r="AL20" i="2"/>
  <c r="AL2" i="2"/>
  <c r="AM23" i="2"/>
  <c r="AM2" i="2"/>
  <c r="AN23" i="2"/>
  <c r="AN2" i="2"/>
  <c r="AO25" i="2"/>
  <c r="AO2" i="2"/>
  <c r="AP25" i="2"/>
  <c r="AP2" i="2"/>
  <c r="AA7" i="2"/>
  <c r="AA3" i="2"/>
  <c r="AB7" i="2"/>
  <c r="AB3" i="2"/>
  <c r="AC9" i="2"/>
  <c r="AC3" i="2"/>
  <c r="AD14" i="2"/>
  <c r="AD3" i="2"/>
  <c r="AE14" i="2"/>
  <c r="AE3" i="2"/>
  <c r="AF15" i="2"/>
  <c r="AF3" i="2"/>
  <c r="AG16" i="2"/>
  <c r="AG3" i="2"/>
  <c r="AH18" i="2"/>
  <c r="AH3" i="2"/>
  <c r="AI19" i="2"/>
  <c r="AI3" i="2"/>
  <c r="AJ20" i="2"/>
  <c r="AJ3" i="2"/>
  <c r="AK20" i="2"/>
  <c r="AK3" i="2"/>
  <c r="AL21" i="2"/>
  <c r="AL3" i="2"/>
  <c r="AM24" i="2"/>
  <c r="AM3" i="2"/>
  <c r="AN24" i="2"/>
  <c r="AN3" i="2"/>
  <c r="AO26" i="2"/>
  <c r="AO3" i="2"/>
  <c r="AP26" i="2"/>
  <c r="AP3" i="2"/>
  <c r="AQ26" i="2"/>
  <c r="AQ3" i="2"/>
  <c r="AA8" i="2"/>
  <c r="AA4" i="2"/>
  <c r="AB8" i="2"/>
  <c r="AB4" i="2"/>
  <c r="AC10" i="2"/>
  <c r="AC4" i="2"/>
  <c r="AD15" i="2"/>
  <c r="AD4" i="2"/>
  <c r="AE15" i="2"/>
  <c r="AE4" i="2"/>
  <c r="AF16" i="2"/>
  <c r="AF4" i="2"/>
  <c r="AG17" i="2"/>
  <c r="AG4" i="2"/>
  <c r="AH19" i="2"/>
  <c r="AH4" i="2"/>
  <c r="AI20" i="2"/>
  <c r="AI4" i="2"/>
  <c r="AJ21" i="2"/>
  <c r="AJ4" i="2"/>
  <c r="AK21" i="2"/>
  <c r="AK4" i="2"/>
  <c r="AL22" i="2"/>
  <c r="AL4" i="2"/>
  <c r="AM25" i="2"/>
  <c r="AM4" i="2"/>
  <c r="AN25" i="2"/>
  <c r="AN4" i="2"/>
  <c r="AO27" i="2"/>
  <c r="AO4" i="2"/>
  <c r="AP27" i="2"/>
  <c r="AP4" i="2"/>
  <c r="AQ27" i="2"/>
  <c r="AQ4" i="2"/>
  <c r="AR27" i="2"/>
  <c r="AR4" i="2"/>
  <c r="AW5" i="2"/>
  <c r="AW6" i="2"/>
  <c r="AX5" i="2"/>
  <c r="AX6" i="2"/>
  <c r="AY5" i="2"/>
  <c r="AY6" i="2"/>
  <c r="AV5" i="2"/>
  <c r="AV6" i="2"/>
  <c r="AT3" i="2"/>
  <c r="AT2" i="2"/>
  <c r="F6" i="2"/>
  <c r="S27" i="2"/>
  <c r="S26" i="2"/>
  <c r="R27" i="2"/>
  <c r="R26" i="2"/>
  <c r="Q24" i="2"/>
  <c r="Q23" i="2"/>
  <c r="P23" i="2"/>
  <c r="P22" i="2"/>
  <c r="O23" i="2"/>
  <c r="O22" i="2"/>
  <c r="N22" i="2"/>
  <c r="N21" i="2"/>
  <c r="M21" i="2"/>
  <c r="M20" i="2"/>
  <c r="L19" i="2"/>
  <c r="L18" i="2"/>
  <c r="K18" i="2"/>
  <c r="K17" i="2"/>
  <c r="J17" i="2"/>
  <c r="J16" i="2"/>
  <c r="I17" i="2"/>
  <c r="I16" i="2"/>
  <c r="H12" i="2"/>
  <c r="H11" i="2"/>
  <c r="G9" i="2"/>
  <c r="F10" i="2"/>
  <c r="F9" i="2"/>
  <c r="L24" i="2"/>
  <c r="L25" i="2"/>
  <c r="L26" i="2"/>
  <c r="L27" i="2"/>
  <c r="L23" i="2"/>
  <c r="L22" i="2"/>
  <c r="L21" i="2"/>
  <c r="L20" i="2"/>
  <c r="K27" i="2"/>
  <c r="K26" i="2"/>
  <c r="K25" i="2"/>
  <c r="K24" i="2"/>
  <c r="K23" i="2"/>
  <c r="K22" i="2"/>
  <c r="K21" i="2"/>
  <c r="K20" i="2"/>
  <c r="K19" i="2"/>
  <c r="M27" i="2"/>
  <c r="M26" i="2"/>
  <c r="M25" i="2"/>
  <c r="M24" i="2"/>
  <c r="M23" i="2"/>
  <c r="M22" i="2"/>
  <c r="N27" i="2"/>
  <c r="N26" i="2"/>
  <c r="N25" i="2"/>
  <c r="N24" i="2"/>
  <c r="N23" i="2"/>
  <c r="O27" i="2"/>
  <c r="O26" i="2"/>
  <c r="O25" i="2"/>
  <c r="O24" i="2"/>
  <c r="P27" i="2"/>
  <c r="P26" i="2"/>
  <c r="P25" i="2"/>
  <c r="P24" i="2"/>
  <c r="Q27" i="2"/>
  <c r="Q26" i="2"/>
  <c r="Q25" i="2"/>
  <c r="S22" i="2"/>
  <c r="W26" i="2"/>
  <c r="W25" i="2"/>
  <c r="V25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L13" i="2"/>
  <c r="M13" i="2"/>
  <c r="N13" i="2"/>
  <c r="O13" i="2"/>
  <c r="P13" i="2"/>
  <c r="Q13" i="2"/>
  <c r="R13" i="2"/>
  <c r="S13" i="2"/>
  <c r="T13" i="2"/>
  <c r="U13" i="2"/>
  <c r="V13" i="2"/>
  <c r="W13" i="2"/>
  <c r="K13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J18" i="2"/>
  <c r="I18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I6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3" i="2"/>
  <c r="H7" i="2"/>
  <c r="H6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1" i="2"/>
  <c r="Q22" i="2"/>
  <c r="R23" i="2"/>
  <c r="S23" i="2"/>
  <c r="R24" i="2"/>
  <c r="S24" i="2"/>
  <c r="R25" i="2"/>
  <c r="S25" i="2"/>
  <c r="T25" i="2"/>
  <c r="U25" i="2"/>
  <c r="T26" i="2"/>
  <c r="U26" i="2"/>
  <c r="V26" i="2"/>
  <c r="T27" i="2"/>
  <c r="U27" i="2"/>
  <c r="V27" i="2"/>
  <c r="W27" i="2"/>
  <c r="F7" i="2"/>
  <c r="G7" i="2"/>
  <c r="F8" i="2"/>
  <c r="G8" i="2"/>
  <c r="H8" i="2"/>
  <c r="H9" i="2"/>
  <c r="H10" i="2"/>
  <c r="I13" i="2"/>
  <c r="J13" i="2"/>
  <c r="I14" i="2"/>
  <c r="J14" i="2"/>
  <c r="K14" i="2"/>
  <c r="I15" i="2"/>
  <c r="J15" i="2"/>
  <c r="K15" i="2"/>
  <c r="L15" i="2"/>
  <c r="K16" i="2"/>
  <c r="L16" i="2"/>
  <c r="L17" i="2"/>
  <c r="M17" i="2"/>
  <c r="M18" i="2"/>
  <c r="N18" i="2"/>
  <c r="M19" i="2"/>
  <c r="N19" i="2"/>
  <c r="O19" i="2"/>
  <c r="P19" i="2"/>
  <c r="N20" i="2"/>
  <c r="O20" i="2"/>
  <c r="P20" i="2"/>
  <c r="Q20" i="2"/>
  <c r="O21" i="2"/>
  <c r="P21" i="2"/>
  <c r="Q21" i="2"/>
  <c r="G6" i="2"/>
  <c r="E22" i="2"/>
  <c r="E23" i="2"/>
  <c r="E24" i="2"/>
  <c r="E25" i="2"/>
  <c r="E26" i="2"/>
  <c r="E2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7" i="2"/>
  <c r="C31" i="3"/>
  <c r="D31" i="3"/>
  <c r="E31" i="3"/>
  <c r="F31" i="3"/>
  <c r="B31" i="3"/>
  <c r="F14" i="3"/>
  <c r="F15" i="3"/>
  <c r="F16" i="3"/>
  <c r="F17" i="3"/>
  <c r="F18" i="3"/>
  <c r="F19" i="3"/>
  <c r="F20" i="3"/>
  <c r="F21" i="3"/>
  <c r="F22" i="3"/>
  <c r="F23" i="3"/>
  <c r="F24" i="3"/>
  <c r="F25" i="3"/>
  <c r="F8" i="3"/>
  <c r="F9" i="3"/>
  <c r="F10" i="3"/>
  <c r="F11" i="3"/>
  <c r="F12" i="3"/>
  <c r="F2" i="3"/>
  <c r="F3" i="3"/>
  <c r="F4" i="3"/>
  <c r="F5" i="3"/>
  <c r="F6" i="3"/>
  <c r="F34" i="3"/>
  <c r="F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4" i="3"/>
  <c r="E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4" i="3"/>
  <c r="D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4" i="3"/>
  <c r="C3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4" i="3"/>
  <c r="B32" i="3"/>
  <c r="F33" i="3"/>
  <c r="E33" i="3"/>
  <c r="D33" i="3"/>
  <c r="C33" i="3"/>
  <c r="B33" i="3"/>
  <c r="F13" i="3"/>
  <c r="C29" i="3"/>
  <c r="D29" i="3"/>
  <c r="D28" i="3"/>
  <c r="E27" i="3"/>
  <c r="F27" i="3"/>
  <c r="E28" i="3"/>
  <c r="F28" i="3"/>
  <c r="E29" i="3"/>
  <c r="F29" i="3"/>
  <c r="F26" i="3"/>
  <c r="E26" i="3"/>
  <c r="F7" i="3"/>
  <c r="D1" i="3"/>
  <c r="E1" i="3"/>
  <c r="F1" i="3"/>
  <c r="C1" i="3"/>
</calcChain>
</file>

<file path=xl/sharedStrings.xml><?xml version="1.0" encoding="utf-8"?>
<sst xmlns="http://schemas.openxmlformats.org/spreadsheetml/2006/main" count="554" uniqueCount="56">
  <si>
    <t>Tampa Bay Mutiny</t>
  </si>
  <si>
    <t>LA Galaxy</t>
  </si>
  <si>
    <t>D.C. United</t>
  </si>
  <si>
    <t>FC Dallas</t>
  </si>
  <si>
    <t>Sporting Kansas City</t>
  </si>
  <si>
    <t>San Jose Clash</t>
  </si>
  <si>
    <t>New York Red Bulls</t>
  </si>
  <si>
    <t>Columbus Crew SC</t>
  </si>
  <si>
    <t>New England Revolution</t>
  </si>
  <si>
    <t>Colorado Rapids</t>
  </si>
  <si>
    <t>Chicago Fire</t>
  </si>
  <si>
    <t>Miami Fusion</t>
  </si>
  <si>
    <t>San Jose Earthquakes</t>
  </si>
  <si>
    <t>Real Salt Lake</t>
  </si>
  <si>
    <t>Chivas USA</t>
  </si>
  <si>
    <t>Houston Dynamo</t>
  </si>
  <si>
    <t>Toronto FC</t>
  </si>
  <si>
    <t>Seattle Sounders FC</t>
  </si>
  <si>
    <t>Philadelphia Union</t>
  </si>
  <si>
    <t>Portland Timbers</t>
  </si>
  <si>
    <t>Vancouver Whitecaps FC</t>
  </si>
  <si>
    <t>Montreal Impact</t>
  </si>
  <si>
    <t>Orlando City SC</t>
  </si>
  <si>
    <t>New York City FC</t>
  </si>
  <si>
    <t>Atlanta United FC</t>
  </si>
  <si>
    <t>Minnesota United FC</t>
  </si>
  <si>
    <t>Los Angeles FC</t>
  </si>
  <si>
    <t>FC Cincinnati</t>
  </si>
  <si>
    <t>DRAWS</t>
  </si>
  <si>
    <t>GA</t>
  </si>
  <si>
    <t>GAMES</t>
  </si>
  <si>
    <t>GD</t>
  </si>
  <si>
    <t>GF</t>
  </si>
  <si>
    <t>LOSES</t>
  </si>
  <si>
    <t>PLAYOFF_ROUND</t>
  </si>
  <si>
    <t>POINTS</t>
  </si>
  <si>
    <t>SHOOT_OUT_LOSES</t>
  </si>
  <si>
    <t>SHOOT_OUT_WINS</t>
  </si>
  <si>
    <t>SO</t>
  </si>
  <si>
    <t>STANDINGS_RANK</t>
  </si>
  <si>
    <t>TEAM</t>
  </si>
  <si>
    <t>WINS</t>
  </si>
  <si>
    <t>YEAR</t>
  </si>
  <si>
    <t>START_YEAR</t>
  </si>
  <si>
    <t>Min</t>
  </si>
  <si>
    <t>Region</t>
  </si>
  <si>
    <t>Average</t>
  </si>
  <si>
    <t>PLAYOFF THRESHOLD</t>
  </si>
  <si>
    <t>Playoff Threshold</t>
  </si>
  <si>
    <t>MLS Expansion Team Point and Playoff Perfomance</t>
  </si>
  <si>
    <t>Points</t>
  </si>
  <si>
    <t>Win Finals</t>
  </si>
  <si>
    <t>Finals Game</t>
  </si>
  <si>
    <t>Playoffs</t>
  </si>
  <si>
    <t>No Playoffs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</si>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</sst>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</font>
    <font>
      <b/>
      <sz val="16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9" fontId="0" fillId="0" borderId="0" xfId="35" applyFont="1"/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35" builtinId="5"/>
  </cellStyles>
  <dxfs count="0"/>
  <tableStyles count="0" defaultTableStyle="TableStyleMedium9" defaultPivotStyle="PivotStyleMedium4"/>
  <colors>
    <mruColors>
      <color rgb="FF504C32"/>
      <color rgb="FFB0A98A"/>
      <color rgb="FF968C5A"/>
      <color rgb="FFC17439"/>
      <color rgb="FF59B1C8"/>
      <color rgb="FFFE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Tampa Bay Mutiny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Sheet3!$B$2:$F$2</c:f>
              <c:numCache>
                <c:formatCode>General</c:formatCode>
                <c:ptCount val="5"/>
                <c:pt idx="0">
                  <c:v>58.0</c:v>
                </c:pt>
                <c:pt idx="1">
                  <c:v>45.0</c:v>
                </c:pt>
                <c:pt idx="2">
                  <c:v>34.0</c:v>
                </c:pt>
                <c:pt idx="3">
                  <c:v>32.0</c:v>
                </c:pt>
                <c:pt idx="4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LA Galaxy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Sheet3!$B$3:$F$3</c:f>
              <c:numCache>
                <c:formatCode>General</c:formatCode>
                <c:ptCount val="5"/>
                <c:pt idx="0">
                  <c:v>49.0</c:v>
                </c:pt>
                <c:pt idx="1">
                  <c:v>44.0</c:v>
                </c:pt>
                <c:pt idx="2">
                  <c:v>68.0</c:v>
                </c:pt>
                <c:pt idx="3">
                  <c:v>54.0</c:v>
                </c:pt>
                <c:pt idx="4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D.C. United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Sheet3!$B$4:$F$4</c:f>
              <c:numCache>
                <c:formatCode>General</c:formatCode>
                <c:ptCount val="5"/>
                <c:pt idx="0">
                  <c:v>46.0</c:v>
                </c:pt>
                <c:pt idx="1">
                  <c:v>55.0</c:v>
                </c:pt>
                <c:pt idx="2">
                  <c:v>58.0</c:v>
                </c:pt>
                <c:pt idx="3">
                  <c:v>57.0</c:v>
                </c:pt>
                <c:pt idx="4">
                  <c:v>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FC Dallas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Sheet3!$B$5:$F$5</c:f>
              <c:numCache>
                <c:formatCode>General</c:formatCode>
                <c:ptCount val="5"/>
                <c:pt idx="0">
                  <c:v>41.0</c:v>
                </c:pt>
                <c:pt idx="1">
                  <c:v>42.0</c:v>
                </c:pt>
                <c:pt idx="2">
                  <c:v>37.0</c:v>
                </c:pt>
                <c:pt idx="3">
                  <c:v>51.0</c:v>
                </c:pt>
                <c:pt idx="4">
                  <c:v>46.0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Sporting Kansas City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Sheet3!$B$6:$F$6</c:f>
              <c:numCache>
                <c:formatCode>General</c:formatCode>
                <c:ptCount val="5"/>
                <c:pt idx="0">
                  <c:v>41.0</c:v>
                </c:pt>
                <c:pt idx="1">
                  <c:v>49.0</c:v>
                </c:pt>
                <c:pt idx="2">
                  <c:v>32.0</c:v>
                </c:pt>
                <c:pt idx="3">
                  <c:v>20.0</c:v>
                </c:pt>
                <c:pt idx="4">
                  <c:v>57.0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San Jose Clash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Sheet3!$B$7:$F$7</c:f>
              <c:numCache>
                <c:formatCode>General</c:formatCode>
                <c:ptCount val="5"/>
                <c:pt idx="0">
                  <c:v>39.0</c:v>
                </c:pt>
                <c:pt idx="1">
                  <c:v>30.0</c:v>
                </c:pt>
                <c:pt idx="2">
                  <c:v>33.0</c:v>
                </c:pt>
                <c:pt idx="3">
                  <c:v>37.0</c:v>
                </c:pt>
                <c:pt idx="4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New York Red Bulls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Sheet3!$B$8:$F$8</c:f>
              <c:numCache>
                <c:formatCode>General</c:formatCode>
                <c:ptCount val="5"/>
                <c:pt idx="0">
                  <c:v>39.0</c:v>
                </c:pt>
                <c:pt idx="1">
                  <c:v>35.0</c:v>
                </c:pt>
                <c:pt idx="2">
                  <c:v>39.0</c:v>
                </c:pt>
                <c:pt idx="3">
                  <c:v>15.0</c:v>
                </c:pt>
                <c:pt idx="4">
                  <c:v>54.0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Columbus Crew SC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Sheet3!$B$9:$F$9</c:f>
              <c:numCache>
                <c:formatCode>General</c:formatCode>
                <c:ptCount val="5"/>
                <c:pt idx="0">
                  <c:v>37.0</c:v>
                </c:pt>
                <c:pt idx="1">
                  <c:v>39.0</c:v>
                </c:pt>
                <c:pt idx="2">
                  <c:v>45.0</c:v>
                </c:pt>
                <c:pt idx="3">
                  <c:v>45.0</c:v>
                </c:pt>
                <c:pt idx="4">
                  <c:v>38.0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New England Revolution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Sheet3!$B$10:$F$10</c:f>
              <c:numCache>
                <c:formatCode>General</c:formatCode>
                <c:ptCount val="5"/>
                <c:pt idx="0">
                  <c:v>33.0</c:v>
                </c:pt>
                <c:pt idx="1">
                  <c:v>37.0</c:v>
                </c:pt>
                <c:pt idx="2">
                  <c:v>29.0</c:v>
                </c:pt>
                <c:pt idx="3">
                  <c:v>26.0</c:v>
                </c:pt>
                <c:pt idx="4">
                  <c:v>45.0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Colorado Rapids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Sheet3!$B$11:$F$11</c:f>
              <c:numCache>
                <c:formatCode>General</c:formatCode>
                <c:ptCount val="5"/>
                <c:pt idx="0">
                  <c:v>29.0</c:v>
                </c:pt>
                <c:pt idx="1">
                  <c:v>38.0</c:v>
                </c:pt>
                <c:pt idx="2">
                  <c:v>44.0</c:v>
                </c:pt>
                <c:pt idx="3">
                  <c:v>48.0</c:v>
                </c:pt>
                <c:pt idx="4">
                  <c:v>43.0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Chicago Fire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Sheet3!$B$12:$F$12</c:f>
              <c:numCache>
                <c:formatCode>General</c:formatCode>
                <c:ptCount val="5"/>
                <c:pt idx="0">
                  <c:v>56.0</c:v>
                </c:pt>
                <c:pt idx="1">
                  <c:v>48.0</c:v>
                </c:pt>
                <c:pt idx="2">
                  <c:v>57.0</c:v>
                </c:pt>
                <c:pt idx="3">
                  <c:v>53.0</c:v>
                </c:pt>
                <c:pt idx="4">
                  <c:v>37.0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Miami Fusion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Sheet3!$B$13:$F$13</c:f>
              <c:numCache>
                <c:formatCode>General</c:formatCode>
                <c:ptCount val="5"/>
                <c:pt idx="0">
                  <c:v>35.0</c:v>
                </c:pt>
                <c:pt idx="1">
                  <c:v>29.0</c:v>
                </c:pt>
                <c:pt idx="2">
                  <c:v>41.0</c:v>
                </c:pt>
                <c:pt idx="3">
                  <c:v>53.0</c:v>
                </c:pt>
                <c:pt idx="4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San Jose Earthquakes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Sheet3!$B$14:$F$14</c:f>
              <c:numCache>
                <c:formatCode>General</c:formatCode>
                <c:ptCount val="5"/>
                <c:pt idx="0">
                  <c:v>29.0</c:v>
                </c:pt>
                <c:pt idx="1">
                  <c:v>45.0</c:v>
                </c:pt>
                <c:pt idx="2">
                  <c:v>45.0</c:v>
                </c:pt>
                <c:pt idx="3">
                  <c:v>51.0</c:v>
                </c:pt>
                <c:pt idx="4">
                  <c:v>38.0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Real Salt Lake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Sheet3!$B$15:$F$15</c:f>
              <c:numCache>
                <c:formatCode>General</c:formatCode>
                <c:ptCount val="5"/>
                <c:pt idx="0">
                  <c:v>20.0</c:v>
                </c:pt>
                <c:pt idx="1">
                  <c:v>39.0</c:v>
                </c:pt>
                <c:pt idx="2">
                  <c:v>27.0</c:v>
                </c:pt>
                <c:pt idx="3">
                  <c:v>40.0</c:v>
                </c:pt>
                <c:pt idx="4">
                  <c:v>40.0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Chivas USA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Sheet3!$B$16:$F$16</c:f>
              <c:numCache>
                <c:formatCode>General</c:formatCode>
                <c:ptCount val="5"/>
                <c:pt idx="0">
                  <c:v>18.0</c:v>
                </c:pt>
                <c:pt idx="1">
                  <c:v>43.0</c:v>
                </c:pt>
                <c:pt idx="2">
                  <c:v>53.0</c:v>
                </c:pt>
                <c:pt idx="3">
                  <c:v>43.0</c:v>
                </c:pt>
                <c:pt idx="4">
                  <c:v>45.0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Houston Dynamo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Sheet3!$B$17:$F$17</c:f>
              <c:numCache>
                <c:formatCode>General</c:formatCode>
                <c:ptCount val="5"/>
                <c:pt idx="0">
                  <c:v>46.0</c:v>
                </c:pt>
                <c:pt idx="1">
                  <c:v>52.0</c:v>
                </c:pt>
                <c:pt idx="2">
                  <c:v>51.0</c:v>
                </c:pt>
                <c:pt idx="3">
                  <c:v>48.0</c:v>
                </c:pt>
                <c:pt idx="4">
                  <c:v>33.0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Toronto FC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Sheet3!$B$18:$F$18</c:f>
              <c:numCache>
                <c:formatCode>General</c:formatCode>
                <c:ptCount val="5"/>
                <c:pt idx="0">
                  <c:v>25.0</c:v>
                </c:pt>
                <c:pt idx="1">
                  <c:v>35.0</c:v>
                </c:pt>
                <c:pt idx="2">
                  <c:v>39.0</c:v>
                </c:pt>
                <c:pt idx="3">
                  <c:v>35.0</c:v>
                </c:pt>
                <c:pt idx="4">
                  <c:v>33.0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Seattle Sounders FC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Sheet3!$B$19:$F$19</c:f>
              <c:numCache>
                <c:formatCode>General</c:formatCode>
                <c:ptCount val="5"/>
                <c:pt idx="0">
                  <c:v>47.0</c:v>
                </c:pt>
                <c:pt idx="1">
                  <c:v>48.0</c:v>
                </c:pt>
                <c:pt idx="2">
                  <c:v>63.0</c:v>
                </c:pt>
                <c:pt idx="3">
                  <c:v>56.0</c:v>
                </c:pt>
                <c:pt idx="4">
                  <c:v>52.0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Philadelphia Union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Sheet3!$B$20:$F$20</c:f>
              <c:numCache>
                <c:formatCode>General</c:formatCode>
                <c:ptCount val="5"/>
                <c:pt idx="0">
                  <c:v>31.0</c:v>
                </c:pt>
                <c:pt idx="1">
                  <c:v>48.0</c:v>
                </c:pt>
                <c:pt idx="2">
                  <c:v>36.0</c:v>
                </c:pt>
                <c:pt idx="3">
                  <c:v>46.0</c:v>
                </c:pt>
                <c:pt idx="4">
                  <c:v>42.0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Portland Timbers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Sheet3!$B$21:$F$21</c:f>
              <c:numCache>
                <c:formatCode>General</c:formatCode>
                <c:ptCount val="5"/>
                <c:pt idx="0">
                  <c:v>42.0</c:v>
                </c:pt>
                <c:pt idx="1">
                  <c:v>34.0</c:v>
                </c:pt>
                <c:pt idx="2">
                  <c:v>57.0</c:v>
                </c:pt>
                <c:pt idx="3">
                  <c:v>49.0</c:v>
                </c:pt>
                <c:pt idx="4">
                  <c:v>53.0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Vancouver Whitecaps FC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Sheet3!$B$22:$F$22</c:f>
              <c:numCache>
                <c:formatCode>General</c:formatCode>
                <c:ptCount val="5"/>
                <c:pt idx="0">
                  <c:v>28.0</c:v>
                </c:pt>
                <c:pt idx="1">
                  <c:v>43.0</c:v>
                </c:pt>
                <c:pt idx="2">
                  <c:v>48.0</c:v>
                </c:pt>
                <c:pt idx="3">
                  <c:v>50.0</c:v>
                </c:pt>
                <c:pt idx="4">
                  <c:v>53.0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Montreal Impact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Sheet3!$B$23:$F$23</c:f>
              <c:numCache>
                <c:formatCode>General</c:formatCode>
                <c:ptCount val="5"/>
                <c:pt idx="0">
                  <c:v>42.0</c:v>
                </c:pt>
                <c:pt idx="1">
                  <c:v>49.0</c:v>
                </c:pt>
                <c:pt idx="2">
                  <c:v>28.0</c:v>
                </c:pt>
                <c:pt idx="3">
                  <c:v>51.0</c:v>
                </c:pt>
                <c:pt idx="4">
                  <c:v>45.0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Orlando City SC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Sheet3!$B$24:$F$24</c:f>
              <c:numCache>
                <c:formatCode>General</c:formatCode>
                <c:ptCount val="5"/>
                <c:pt idx="0">
                  <c:v>44.0</c:v>
                </c:pt>
                <c:pt idx="1">
                  <c:v>41.0</c:v>
                </c:pt>
                <c:pt idx="2">
                  <c:v>39.0</c:v>
                </c:pt>
                <c:pt idx="3">
                  <c:v>28.0</c:v>
                </c:pt>
                <c:pt idx="4">
                  <c:v>37.0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New York City FC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Sheet3!$B$25:$F$25</c:f>
              <c:numCache>
                <c:formatCode>General</c:formatCode>
                <c:ptCount val="5"/>
                <c:pt idx="0">
                  <c:v>37.0</c:v>
                </c:pt>
                <c:pt idx="1">
                  <c:v>54.0</c:v>
                </c:pt>
                <c:pt idx="2">
                  <c:v>57.0</c:v>
                </c:pt>
                <c:pt idx="3">
                  <c:v>56.0</c:v>
                </c:pt>
                <c:pt idx="4">
                  <c:v>64.0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Atlanta United FC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Sheet3!$B$26:$F$26</c:f>
              <c:numCache>
                <c:formatCode>General</c:formatCode>
                <c:ptCount val="5"/>
                <c:pt idx="0">
                  <c:v>55.0</c:v>
                </c:pt>
                <c:pt idx="1">
                  <c:v>69.0</c:v>
                </c:pt>
                <c:pt idx="2">
                  <c:v>58.0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Minnesota United FC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Sheet3!$B$27:$F$27</c:f>
              <c:numCache>
                <c:formatCode>General</c:formatCode>
                <c:ptCount val="5"/>
                <c:pt idx="0">
                  <c:v>36.0</c:v>
                </c:pt>
                <c:pt idx="1">
                  <c:v>36.0</c:v>
                </c:pt>
                <c:pt idx="2">
                  <c:v>53.0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Los Angeles FC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Sheet3!$B$28:$F$28</c:f>
              <c:numCache>
                <c:formatCode>General</c:formatCode>
                <c:ptCount val="5"/>
                <c:pt idx="0">
                  <c:v>57.0</c:v>
                </c:pt>
                <c:pt idx="1">
                  <c:v>72.0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FC Cincinnati</c:v>
                </c:pt>
              </c:strCache>
            </c:strRef>
          </c:tx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Sheet3!$B$29:$F$29</c:f>
              <c:numCache>
                <c:formatCode>General</c:formatCode>
                <c:ptCount val="5"/>
                <c:pt idx="0">
                  <c:v>24.0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10040"/>
        <c:axId val="2138407064"/>
      </c:lineChart>
      <c:catAx>
        <c:axId val="213841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407064"/>
        <c:crosses val="autoZero"/>
        <c:auto val="1"/>
        <c:lblAlgn val="ctr"/>
        <c:lblOffset val="100"/>
        <c:noMultiLvlLbl val="0"/>
      </c:catAx>
      <c:valAx>
        <c:axId val="213840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1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cat>
            <c:numRef>
              <c:f>Sheet3!$B$31:$F$31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Sheet3!$B$32:$F$32</c:f>
              <c:numCache>
                <c:formatCode>General</c:formatCode>
                <c:ptCount val="5"/>
                <c:pt idx="0">
                  <c:v>18.0</c:v>
                </c:pt>
                <c:pt idx="1">
                  <c:v>29.0</c:v>
                </c:pt>
                <c:pt idx="2">
                  <c:v>27.0</c:v>
                </c:pt>
                <c:pt idx="3">
                  <c:v>15.0</c:v>
                </c:pt>
                <c:pt idx="4">
                  <c:v>30.0</c:v>
                </c:pt>
              </c:numCache>
            </c:numRef>
          </c:val>
        </c:ser>
        <c:ser>
          <c:idx val="1"/>
          <c:order val="1"/>
          <c:tx>
            <c:strRef>
              <c:f>Sheet3!$A$33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cat>
            <c:numRef>
              <c:f>Sheet3!$B$31:$F$31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Sheet3!$B$33:$F$33</c:f>
              <c:numCache>
                <c:formatCode>General</c:formatCode>
                <c:ptCount val="5"/>
                <c:pt idx="0">
                  <c:v>40.0</c:v>
                </c:pt>
                <c:pt idx="1">
                  <c:v>43.0</c:v>
                </c:pt>
                <c:pt idx="2">
                  <c:v>41.0</c:v>
                </c:pt>
                <c:pt idx="3">
                  <c:v>42.0</c:v>
                </c:pt>
                <c:pt idx="4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8984"/>
        <c:axId val="2140771960"/>
      </c:areaChart>
      <c:lineChart>
        <c:grouping val="standard"/>
        <c:varyColors val="0"/>
        <c:ser>
          <c:idx val="2"/>
          <c:order val="2"/>
          <c:tx>
            <c:strRef>
              <c:f>Sheet3!$A$34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Sheet3!$B$31:$F$31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Sheet3!$B$34:$F$34</c:f>
              <c:numCache>
                <c:formatCode>General</c:formatCode>
                <c:ptCount val="5"/>
                <c:pt idx="0">
                  <c:v>38.71428571428572</c:v>
                </c:pt>
                <c:pt idx="1">
                  <c:v>44.4074074074074</c:v>
                </c:pt>
                <c:pt idx="2">
                  <c:v>45.03846153846154</c:v>
                </c:pt>
                <c:pt idx="3">
                  <c:v>43.5</c:v>
                </c:pt>
                <c:pt idx="4">
                  <c:v>44.86363636363637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68984"/>
        <c:axId val="2140771960"/>
      </c:lineChart>
      <c:catAx>
        <c:axId val="214076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71960"/>
        <c:crosses val="autoZero"/>
        <c:auto val="1"/>
        <c:lblAlgn val="ctr"/>
        <c:lblOffset val="100"/>
        <c:noMultiLvlLbl val="0"/>
      </c:catAx>
      <c:valAx>
        <c:axId val="21407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6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2628833343737"/>
          <c:y val="0.03125"/>
          <c:w val="0.955014579859284"/>
          <c:h val="0.912872258155231"/>
        </c:manualLayout>
      </c:layout>
      <c:lineChart>
        <c:grouping val="standard"/>
        <c:varyColors val="0"/>
        <c:ser>
          <c:idx val="0"/>
          <c:order val="0"/>
          <c:tx>
            <c:strRef>
              <c:f>'start year'!$F$5</c:f>
              <c:strCache>
                <c:ptCount val="1"/>
                <c:pt idx="0">
                  <c:v>Chicago Fire</c:v>
                </c:pt>
              </c:strCache>
            </c:strRef>
          </c:tx>
          <c:spPr>
            <a:ln w="25400">
              <a:solidFill>
                <a:srgbClr val="000090"/>
              </a:solidFill>
            </a:ln>
          </c:spPr>
          <c:marker>
            <c:symbol val="none"/>
          </c:marker>
          <c:dPt>
            <c:idx val="0"/>
            <c:marker>
              <c:symbol val="square"/>
              <c:size val="10"/>
              <c:spPr>
                <a:solidFill>
                  <a:srgbClr val="000090"/>
                </a:solidFill>
                <a:ln>
                  <a:solidFill>
                    <a:srgbClr val="000090"/>
                  </a:solidFill>
                </a:ln>
              </c:spPr>
            </c:marker>
            <c:bubble3D val="0"/>
          </c:dPt>
          <c:dPt>
            <c:idx val="1"/>
            <c:marker>
              <c:symbol val="circle"/>
              <c:size val="10"/>
              <c:spPr>
                <a:noFill/>
                <a:ln>
                  <a:solidFill>
                    <a:srgbClr val="000090"/>
                  </a:solidFill>
                </a:ln>
              </c:spPr>
            </c:marker>
            <c:bubble3D val="0"/>
          </c:dPt>
          <c:dPt>
            <c:idx val="2"/>
            <c:marker>
              <c:symbol val="square"/>
              <c:size val="10"/>
              <c:spPr>
                <a:noFill/>
                <a:ln>
                  <a:solidFill>
                    <a:srgbClr val="000090"/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year'!$F$6:$F$27</c:f>
              <c:numCache>
                <c:formatCode>General</c:formatCode>
                <c:ptCount val="22"/>
                <c:pt idx="0">
                  <c:v>56.0</c:v>
                </c:pt>
                <c:pt idx="1">
                  <c:v>48.0</c:v>
                </c:pt>
                <c:pt idx="2">
                  <c:v>57.0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'start year'!$G$5</c:f>
              <c:strCache>
                <c:ptCount val="1"/>
                <c:pt idx="0">
                  <c:v>Miami Fusion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solidFill>
                    <a:schemeClr val="accent6"/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year'!$G$6:$G$27</c:f>
              <c:numCache>
                <c:formatCode>General</c:formatCode>
                <c:ptCount val="22"/>
                <c:pt idx="0">
                  <c:v>35.0</c:v>
                </c:pt>
                <c:pt idx="1">
                  <c:v>29.0</c:v>
                </c:pt>
                <c:pt idx="2">
                  <c:v>41.0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'start year'!$H$5</c:f>
              <c:strCache>
                <c:ptCount val="1"/>
                <c:pt idx="0">
                  <c:v>San Jose Earthquakes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Pt>
            <c:idx val="3"/>
            <c:marker>
              <c:symbol val="square"/>
              <c:size val="10"/>
              <c:spPr>
                <a:solidFill>
                  <a:srgbClr val="59B1C8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</c:dPt>
          <c:dPt>
            <c:idx val="4"/>
            <c:marker>
              <c:symbol val="circle"/>
              <c:size val="10"/>
              <c:spPr>
                <a:noFill/>
                <a:ln>
                  <a:solidFill>
                    <a:schemeClr val="accent5"/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year'!$H$6:$H$27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29.0</c:v>
                </c:pt>
                <c:pt idx="3">
                  <c:v>45.0</c:v>
                </c:pt>
                <c:pt idx="4">
                  <c:v>45.0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'start year'!$I$5</c:f>
              <c:strCache>
                <c:ptCount val="1"/>
                <c:pt idx="0">
                  <c:v>Real Salt Lake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year'!$I$6:$I$27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20.0</c:v>
                </c:pt>
                <c:pt idx="8">
                  <c:v>39.0</c:v>
                </c:pt>
                <c:pt idx="9">
                  <c:v>27.0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'start year'!$J$5</c:f>
              <c:strCache>
                <c:ptCount val="1"/>
                <c:pt idx="0">
                  <c:v>Chivas USA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dPt>
            <c:idx val="8"/>
            <c:marker>
              <c:symbol val="circle"/>
              <c:size val="10"/>
              <c:spPr>
                <a:noFill/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9"/>
            <c:marker>
              <c:symbol val="circle"/>
              <c:size val="10"/>
              <c:spPr>
                <a:noFill/>
                <a:ln>
                  <a:solidFill>
                    <a:srgbClr val="FF0000"/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year'!$J$6:$J$27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18.0</c:v>
                </c:pt>
                <c:pt idx="8">
                  <c:v>43.0</c:v>
                </c:pt>
                <c:pt idx="9">
                  <c:v>53.0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'start year'!$K$5</c:f>
              <c:strCache>
                <c:ptCount val="1"/>
                <c:pt idx="0">
                  <c:v>Houston Dynamo</c:v>
                </c:pt>
              </c:strCache>
            </c:strRef>
          </c:tx>
          <c:spPr>
            <a:ln w="25400"/>
          </c:spPr>
          <c:marker>
            <c:symbol val="none"/>
          </c:marker>
          <c:dPt>
            <c:idx val="8"/>
            <c:marker>
              <c:symbol val="square"/>
              <c:size val="10"/>
              <c:spPr>
                <a:solidFill>
                  <a:srgbClr val="C17439"/>
                </a:solidFill>
              </c:spPr>
            </c:marker>
            <c:bubble3D val="0"/>
          </c:dPt>
          <c:dPt>
            <c:idx val="9"/>
            <c:marker>
              <c:symbol val="square"/>
              <c:size val="10"/>
              <c:spPr>
                <a:solidFill>
                  <a:srgbClr val="C17439"/>
                </a:solidFill>
              </c:spPr>
            </c:marker>
            <c:bubble3D val="0"/>
          </c:dPt>
          <c:dPt>
            <c:idx val="10"/>
            <c:marker>
              <c:symbol val="circle"/>
              <c:size val="10"/>
              <c:spPr>
                <a:noFill/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year'!$K$6:$K$27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46.0</c:v>
                </c:pt>
                <c:pt idx="9">
                  <c:v>52.0</c:v>
                </c:pt>
                <c:pt idx="10">
                  <c:v>51.0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'start year'!$L$5</c:f>
              <c:strCache>
                <c:ptCount val="1"/>
                <c:pt idx="0">
                  <c:v>Toronto FC</c:v>
                </c:pt>
              </c:strCache>
            </c:strRef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year'!$L$6:$L$27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25.0</c:v>
                </c:pt>
                <c:pt idx="10">
                  <c:v>35.0</c:v>
                </c:pt>
                <c:pt idx="11">
                  <c:v>39.0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'start year'!$M$5</c:f>
              <c:strCache>
                <c:ptCount val="1"/>
                <c:pt idx="0">
                  <c:v>Seattle Sounders FC</c:v>
                </c:pt>
              </c:strCache>
            </c:strRef>
          </c:tx>
          <c:spPr>
            <a:ln w="25400">
              <a:solidFill>
                <a:schemeClr val="accent3"/>
              </a:solidFill>
            </a:ln>
          </c:spPr>
          <c:marker>
            <c:symbol val="circle"/>
            <c:size val="10"/>
            <c:spPr>
              <a:noFill/>
              <a:ln>
                <a:solidFill>
                  <a:schemeClr val="accent3"/>
                </a:solidFill>
              </a:ln>
            </c:spPr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year'!$M$6:$M$27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47.0</c:v>
                </c:pt>
                <c:pt idx="12">
                  <c:v>48.0</c:v>
                </c:pt>
                <c:pt idx="13">
                  <c:v>63.0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'start year'!$N$5</c:f>
              <c:strCache>
                <c:ptCount val="1"/>
                <c:pt idx="0">
                  <c:v>Philadelphia Union</c:v>
                </c:pt>
              </c:strCache>
            </c:strRef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10"/>
              <c:spPr>
                <a:noFill/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year'!$N$6:$N$27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31.0</c:v>
                </c:pt>
                <c:pt idx="13">
                  <c:v>48.0</c:v>
                </c:pt>
                <c:pt idx="14">
                  <c:v>36.0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'start year'!$O$5</c:f>
              <c:strCache>
                <c:ptCount val="1"/>
                <c:pt idx="0">
                  <c:v>Portland Timbers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dPt>
            <c:idx val="15"/>
            <c:marker>
              <c:symbol val="circle"/>
              <c:size val="10"/>
              <c:spPr>
                <a:solidFill>
                  <a:srgbClr val="008000"/>
                </a:solidFill>
                <a:ln>
                  <a:solidFill>
                    <a:srgbClr val="008000"/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year'!$O$6:$O$27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42.0</c:v>
                </c:pt>
                <c:pt idx="14">
                  <c:v>34.0</c:v>
                </c:pt>
                <c:pt idx="15">
                  <c:v>57.0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'start year'!$P$5</c:f>
              <c:strCache>
                <c:ptCount val="1"/>
                <c:pt idx="0">
                  <c:v>Vancouver Whitecaps FC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year'!$P$6:$P$27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28.0</c:v>
                </c:pt>
                <c:pt idx="14">
                  <c:v>43.0</c:v>
                </c:pt>
                <c:pt idx="15">
                  <c:v>48.0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'start year'!$Q$5</c:f>
              <c:strCache>
                <c:ptCount val="1"/>
                <c:pt idx="0">
                  <c:v>Montreal Impact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5"/>
            <c:marker>
              <c:symbol val="circle"/>
              <c:size val="10"/>
              <c:spPr>
                <a:noFill/>
                <a:ln>
                  <a:solidFill>
                    <a:schemeClr val="bg1">
                      <a:lumMod val="65000"/>
                    </a:schemeClr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year'!$Q$6:$Q$27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42.0</c:v>
                </c:pt>
                <c:pt idx="15">
                  <c:v>49.0</c:v>
                </c:pt>
                <c:pt idx="16">
                  <c:v>28.0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'start year'!$R$5</c:f>
              <c:strCache>
                <c:ptCount val="1"/>
                <c:pt idx="0">
                  <c:v>Orlando City SC</c:v>
                </c:pt>
              </c:strCache>
            </c:strRef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year'!$R$6:$R$27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44.0</c:v>
                </c:pt>
                <c:pt idx="18">
                  <c:v>41.0</c:v>
                </c:pt>
                <c:pt idx="19">
                  <c:v>39.0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'start year'!$S$5</c:f>
              <c:strCache>
                <c:ptCount val="1"/>
                <c:pt idx="0">
                  <c:v>New York City FC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8"/>
            <c:marker>
              <c:symbol val="circle"/>
              <c:size val="10"/>
              <c:spPr>
                <a:noFill/>
                <a:ln>
                  <a:solidFill>
                    <a:schemeClr val="accent5">
                      <a:lumMod val="40000"/>
                      <a:lumOff val="60000"/>
                    </a:schemeClr>
                  </a:solidFill>
                </a:ln>
              </c:spPr>
            </c:marker>
            <c:bubble3D val="0"/>
          </c:dPt>
          <c:dPt>
            <c:idx val="19"/>
            <c:marker>
              <c:symbol val="circle"/>
              <c:size val="10"/>
              <c:spPr>
                <a:noFill/>
                <a:ln>
                  <a:solidFill>
                    <a:schemeClr val="accent5">
                      <a:lumMod val="40000"/>
                      <a:lumOff val="60000"/>
                    </a:schemeClr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year'!$S$6:$S$27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37.0</c:v>
                </c:pt>
                <c:pt idx="18">
                  <c:v>54.0</c:v>
                </c:pt>
                <c:pt idx="19">
                  <c:v>57.0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'start year'!$T$5</c:f>
              <c:strCache>
                <c:ptCount val="1"/>
                <c:pt idx="0">
                  <c:v>Atlanta United FC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dPt>
            <c:idx val="19"/>
            <c:marker>
              <c:symbol val="circle"/>
              <c:size val="1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20"/>
            <c:marker>
              <c:symbol val="square"/>
              <c:size val="10"/>
              <c:spPr>
                <a:solidFill>
                  <a:srgbClr val="B0A98A"/>
                </a:solidFill>
                <a:ln>
                  <a:solidFill>
                    <a:schemeClr val="bg2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21"/>
            <c:marker>
              <c:symbol val="circle"/>
              <c:size val="10"/>
              <c:spPr>
                <a:solidFill>
                  <a:srgbClr val="B0A98A"/>
                </a:solidFill>
                <a:ln>
                  <a:solidFill>
                    <a:schemeClr val="bg2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year'!$T$6:$T$27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55.0</c:v>
                </c:pt>
                <c:pt idx="20">
                  <c:v>69.0</c:v>
                </c:pt>
                <c:pt idx="21">
                  <c:v>58.0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'start year'!$U$5</c:f>
              <c:strCache>
                <c:ptCount val="1"/>
                <c:pt idx="0">
                  <c:v>Minnesota United FC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Pt>
            <c:idx val="21"/>
            <c:marker>
              <c:symbol val="circle"/>
              <c:size val="10"/>
              <c:spPr>
                <a:noFill/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year'!$U$6:$U$27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36.0</c:v>
                </c:pt>
                <c:pt idx="20">
                  <c:v>36.0</c:v>
                </c:pt>
                <c:pt idx="21">
                  <c:v>53.0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'start year'!$V$5</c:f>
              <c:strCache>
                <c:ptCount val="1"/>
                <c:pt idx="0">
                  <c:v>Los Angeles FC</c:v>
                </c:pt>
              </c:strCache>
            </c:strRef>
          </c:tx>
          <c:spPr>
            <a:ln w="25400">
              <a:solidFill>
                <a:schemeClr val="bg2">
                  <a:lumMod val="25000"/>
                </a:schemeClr>
              </a:solidFill>
            </a:ln>
          </c:spPr>
          <c:marker>
            <c:symbol val="circle"/>
            <c:size val="10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dPt>
            <c:idx val="21"/>
            <c:marker>
              <c:spPr>
                <a:solidFill>
                  <a:srgbClr val="504C32"/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year'!$V$6:$V$27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57.0</c:v>
                </c:pt>
                <c:pt idx="21">
                  <c:v>72.0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'start year'!$W$5</c:f>
              <c:strCache>
                <c:ptCount val="1"/>
                <c:pt idx="0">
                  <c:v>FC Cincinnati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year'!$W$6:$W$27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24.0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'start year'!$X$5</c:f>
              <c:strCache>
                <c:ptCount val="1"/>
                <c:pt idx="0">
                  <c:v>Playoff Threshold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noFill/>
                <a:ln>
                  <a:solidFill>
                    <a:schemeClr val="tx1"/>
                  </a:solidFill>
                </a:ln>
              </c:spPr>
            </c:marker>
            <c:bubble3D val="0"/>
          </c:dPt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year'!$X$6:$X$27</c:f>
              <c:numCache>
                <c:formatCode>General</c:formatCode>
                <c:ptCount val="22"/>
                <c:pt idx="0">
                  <c:v>35.0</c:v>
                </c:pt>
                <c:pt idx="1">
                  <c:v>45.0</c:v>
                </c:pt>
                <c:pt idx="2">
                  <c:v>43.0</c:v>
                </c:pt>
                <c:pt idx="3">
                  <c:v>35.0</c:v>
                </c:pt>
                <c:pt idx="4">
                  <c:v>36.0</c:v>
                </c:pt>
                <c:pt idx="5">
                  <c:v>39.0</c:v>
                </c:pt>
                <c:pt idx="6">
                  <c:v>38.0</c:v>
                </c:pt>
                <c:pt idx="7">
                  <c:v>45.0</c:v>
                </c:pt>
                <c:pt idx="8">
                  <c:v>39.0</c:v>
                </c:pt>
                <c:pt idx="9">
                  <c:v>40.0</c:v>
                </c:pt>
                <c:pt idx="10">
                  <c:v>39.0</c:v>
                </c:pt>
                <c:pt idx="11">
                  <c:v>42.0</c:v>
                </c:pt>
                <c:pt idx="12">
                  <c:v>46.0</c:v>
                </c:pt>
                <c:pt idx="13">
                  <c:v>46.0</c:v>
                </c:pt>
                <c:pt idx="14">
                  <c:v>53.0</c:v>
                </c:pt>
                <c:pt idx="15">
                  <c:v>51.0</c:v>
                </c:pt>
                <c:pt idx="16">
                  <c:v>49.0</c:v>
                </c:pt>
                <c:pt idx="17">
                  <c:v>49.0</c:v>
                </c:pt>
                <c:pt idx="18">
                  <c:v>45.0</c:v>
                </c:pt>
                <c:pt idx="19">
                  <c:v>46.0</c:v>
                </c:pt>
                <c:pt idx="20">
                  <c:v>49.0</c:v>
                </c:pt>
                <c:pt idx="21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02936"/>
        <c:axId val="2138200008"/>
      </c:lineChart>
      <c:catAx>
        <c:axId val="213820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200008"/>
        <c:crosses val="autoZero"/>
        <c:auto val="1"/>
        <c:lblAlgn val="ctr"/>
        <c:lblOffset val="100"/>
        <c:tickLblSkip val="2"/>
        <c:noMultiLvlLbl val="0"/>
      </c:catAx>
      <c:valAx>
        <c:axId val="2138200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38202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 year'!$AA$5</c:f>
              <c:strCache>
                <c:ptCount val="1"/>
                <c:pt idx="0">
                  <c:v>Chicago Fire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year'!$AA$6:$AA$27</c:f>
              <c:numCache>
                <c:formatCode>General</c:formatCode>
                <c:ptCount val="22"/>
                <c:pt idx="0">
                  <c:v>4.0</c:v>
                </c:pt>
                <c:pt idx="1">
                  <c:v>1.0</c:v>
                </c:pt>
                <c:pt idx="2">
                  <c:v>3.0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'start year'!$AB$5</c:f>
              <c:strCache>
                <c:ptCount val="1"/>
                <c:pt idx="0">
                  <c:v>Miami Fusion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year'!$AB$6:$AB$27</c:f>
              <c:numCache>
                <c:formatCode>General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'start year'!$AC$5</c:f>
              <c:strCache>
                <c:ptCount val="1"/>
                <c:pt idx="0">
                  <c:v>San Jose Earthquakes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year'!$AC$6:$AC$27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0.0</c:v>
                </c:pt>
                <c:pt idx="3">
                  <c:v>4.0</c:v>
                </c:pt>
                <c:pt idx="4">
                  <c:v>1.0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'start year'!$AD$5</c:f>
              <c:strCache>
                <c:ptCount val="1"/>
                <c:pt idx="0">
                  <c:v>Real Salt Lake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year'!$AD$6:$AD$27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'start year'!$AE$5</c:f>
              <c:strCache>
                <c:ptCount val="1"/>
                <c:pt idx="0">
                  <c:v>Chivas USA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year'!$AE$6:$AE$27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'start year'!$AF$5</c:f>
              <c:strCache>
                <c:ptCount val="1"/>
                <c:pt idx="0">
                  <c:v>Houston Dynamo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year'!$AF$6:$AF$27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'start year'!$AG$5</c:f>
              <c:strCache>
                <c:ptCount val="1"/>
                <c:pt idx="0">
                  <c:v>Toronto FC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year'!$AG$6:$AG$27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'start year'!$AH$5</c:f>
              <c:strCache>
                <c:ptCount val="1"/>
                <c:pt idx="0">
                  <c:v>Seattle Sounders FC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year'!$AH$6:$AH$27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'start year'!$AI$5</c:f>
              <c:strCache>
                <c:ptCount val="1"/>
                <c:pt idx="0">
                  <c:v>Philadelphia Union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year'!$AI$6:$AI$27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'start year'!$AJ$5</c:f>
              <c:strCache>
                <c:ptCount val="1"/>
                <c:pt idx="0">
                  <c:v>Portland Timbers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year'!$AJ$6:$AJ$27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'start year'!$AK$5</c:f>
              <c:strCache>
                <c:ptCount val="1"/>
                <c:pt idx="0">
                  <c:v>Vancouver Whitecaps FC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year'!$AK$6:$AK$27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0.0</c:v>
                </c:pt>
                <c:pt idx="14">
                  <c:v>0.5</c:v>
                </c:pt>
                <c:pt idx="15">
                  <c:v>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'start year'!$AL$5</c:f>
              <c:strCache>
                <c:ptCount val="1"/>
                <c:pt idx="0">
                  <c:v>Montreal Impact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year'!$AL$6:$AL$27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0.0</c:v>
                </c:pt>
                <c:pt idx="15">
                  <c:v>0.5</c:v>
                </c:pt>
                <c:pt idx="16">
                  <c:v>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'start year'!$AM$5</c:f>
              <c:strCache>
                <c:ptCount val="1"/>
                <c:pt idx="0">
                  <c:v>Orlando City SC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year'!$AM$6:$AM$27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'start year'!$AN$5</c:f>
              <c:strCache>
                <c:ptCount val="1"/>
                <c:pt idx="0">
                  <c:v>New York City FC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year'!$AN$6:$AN$27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'start year'!$AO$5</c:f>
              <c:strCache>
                <c:ptCount val="1"/>
                <c:pt idx="0">
                  <c:v>Atlanta United FC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year'!$AO$6:$AO$27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  <c:pt idx="20">
                  <c:v>4.0</c:v>
                </c:pt>
                <c:pt idx="21">
                  <c:v>2.0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'start year'!$AP$5</c:f>
              <c:strCache>
                <c:ptCount val="1"/>
                <c:pt idx="0">
                  <c:v>Minnesota United FC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year'!$AP$6:$AP$27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'start year'!$AQ$5</c:f>
              <c:strCache>
                <c:ptCount val="1"/>
                <c:pt idx="0">
                  <c:v>Los Angeles FC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year'!$AQ$6:$AQ$27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0.5</c:v>
                </c:pt>
                <c:pt idx="21">
                  <c:v>2.0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'start year'!$AR$5</c:f>
              <c:strCache>
                <c:ptCount val="1"/>
                <c:pt idx="0">
                  <c:v>FC Cincinnati</c:v>
                </c:pt>
              </c:strCache>
            </c:strRef>
          </c:tx>
          <c:marker>
            <c:symbol val="none"/>
          </c:marker>
          <c:cat>
            <c:numRef>
              <c:f>'start year'!$E$6:$E$27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'start year'!$AR$6:$AR$27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54136"/>
        <c:axId val="2065556952"/>
      </c:lineChart>
      <c:catAx>
        <c:axId val="206555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556952"/>
        <c:crosses val="autoZero"/>
        <c:auto val="1"/>
        <c:lblAlgn val="ctr"/>
        <c:lblOffset val="100"/>
        <c:noMultiLvlLbl val="0"/>
      </c:catAx>
      <c:valAx>
        <c:axId val="206555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5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2628833343737"/>
          <c:y val="0.03125"/>
          <c:w val="0.955014579859284"/>
          <c:h val="0.912872258155231"/>
        </c:manualLayout>
      </c:layout>
      <c:lineChart>
        <c:grouping val="standard"/>
        <c:varyColors val="0"/>
        <c:ser>
          <c:idx val="0"/>
          <c:order val="0"/>
          <c:tx>
            <c:strRef>
              <c:f>'copy of other sheet'!$F$5</c:f>
              <c:strCache>
                <c:ptCount val="1"/>
                <c:pt idx="0">
                  <c:v>Chicago Fire</c:v>
                </c:pt>
              </c:strCache>
            </c:strRef>
          </c:tx>
          <c:spPr>
            <a:ln w="25400">
              <a:solidFill>
                <a:srgbClr val="000090"/>
              </a:solidFill>
            </a:ln>
          </c:spPr>
          <c:marker>
            <c:symbol val="none"/>
          </c:marker>
          <c:dPt>
            <c:idx val="0"/>
            <c:marker>
              <c:symbol val="square"/>
              <c:size val="10"/>
              <c:spPr>
                <a:solidFill>
                  <a:srgbClr val="000090"/>
                </a:solidFill>
                <a:ln>
                  <a:solidFill>
                    <a:srgbClr val="000090"/>
                  </a:solidFill>
                </a:ln>
              </c:spPr>
            </c:marker>
            <c:bubble3D val="0"/>
          </c:dPt>
          <c:dPt>
            <c:idx val="1"/>
            <c:marker>
              <c:symbol val="circle"/>
              <c:size val="10"/>
              <c:spPr>
                <a:noFill/>
                <a:ln>
                  <a:solidFill>
                    <a:srgbClr val="000090"/>
                  </a:solidFill>
                </a:ln>
              </c:spPr>
            </c:marker>
            <c:bubble3D val="0"/>
          </c:dPt>
          <c:dPt>
            <c:idx val="2"/>
            <c:marker>
              <c:symbol val="square"/>
              <c:size val="10"/>
              <c:spPr>
                <a:noFill/>
                <a:ln>
                  <a:solidFill>
                    <a:srgbClr val="000090"/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sheet'!$F$6:$F$27</c:f>
              <c:numCache>
                <c:formatCode>General</c:formatCode>
                <c:ptCount val="22"/>
                <c:pt idx="0">
                  <c:v>56.0</c:v>
                </c:pt>
                <c:pt idx="1">
                  <c:v>48.0</c:v>
                </c:pt>
                <c:pt idx="2">
                  <c:v>57.0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'copy of other sheet'!$H$5</c:f>
              <c:strCache>
                <c:ptCount val="1"/>
                <c:pt idx="0">
                  <c:v>Miami Fusion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solidFill>
                    <a:schemeClr val="accent6"/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sheet'!$H$6:$H$27</c:f>
              <c:numCache>
                <c:formatCode>General</c:formatCode>
                <c:ptCount val="22"/>
                <c:pt idx="0">
                  <c:v>35.0</c:v>
                </c:pt>
                <c:pt idx="1">
                  <c:v>29.0</c:v>
                </c:pt>
                <c:pt idx="2">
                  <c:v>41.0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'copy of other sheet'!$J$5</c:f>
              <c:strCache>
                <c:ptCount val="1"/>
                <c:pt idx="0">
                  <c:v>San Jose Earthquakes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Pt>
            <c:idx val="3"/>
            <c:marker>
              <c:symbol val="square"/>
              <c:size val="10"/>
              <c:spPr>
                <a:solidFill>
                  <a:srgbClr val="59B1C8"/>
                </a:solidFill>
                <a:ln>
                  <a:solidFill>
                    <a:schemeClr val="accent5"/>
                  </a:solidFill>
                </a:ln>
              </c:spPr>
            </c:marker>
            <c:bubble3D val="0"/>
          </c:dPt>
          <c:dPt>
            <c:idx val="4"/>
            <c:marker>
              <c:symbol val="circle"/>
              <c:size val="10"/>
              <c:spPr>
                <a:noFill/>
                <a:ln>
                  <a:solidFill>
                    <a:schemeClr val="accent5"/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sheet'!$J$6:$J$27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29.0</c:v>
                </c:pt>
                <c:pt idx="3">
                  <c:v>45.0</c:v>
                </c:pt>
                <c:pt idx="4">
                  <c:v>45.0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'copy of other sheet'!$L$5</c:f>
              <c:strCache>
                <c:ptCount val="1"/>
                <c:pt idx="0">
                  <c:v>Real Salt Lake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sheet'!$L$6:$L$27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20.0</c:v>
                </c:pt>
                <c:pt idx="8">
                  <c:v>39.0</c:v>
                </c:pt>
                <c:pt idx="9">
                  <c:v>27.0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'copy of other sheet'!$N$5</c:f>
              <c:strCache>
                <c:ptCount val="1"/>
                <c:pt idx="0">
                  <c:v>Chivas USA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dPt>
            <c:idx val="8"/>
            <c:marker>
              <c:symbol val="circle"/>
              <c:size val="10"/>
              <c:spPr>
                <a:noFill/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9"/>
            <c:marker>
              <c:symbol val="circle"/>
              <c:size val="10"/>
              <c:spPr>
                <a:noFill/>
                <a:ln>
                  <a:solidFill>
                    <a:srgbClr val="FF0000"/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sheet'!$N$6:$N$27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18.0</c:v>
                </c:pt>
                <c:pt idx="8">
                  <c:v>43.0</c:v>
                </c:pt>
                <c:pt idx="9">
                  <c:v>53.0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'copy of other sheet'!$P$5</c:f>
              <c:strCache>
                <c:ptCount val="1"/>
                <c:pt idx="0">
                  <c:v>Houston Dynamo</c:v>
                </c:pt>
              </c:strCache>
            </c:strRef>
          </c:tx>
          <c:spPr>
            <a:ln w="25400"/>
          </c:spPr>
          <c:marker>
            <c:symbol val="none"/>
          </c:marker>
          <c:dPt>
            <c:idx val="8"/>
            <c:marker>
              <c:symbol val="square"/>
              <c:size val="10"/>
              <c:spPr>
                <a:solidFill>
                  <a:srgbClr val="C17439"/>
                </a:solidFill>
              </c:spPr>
            </c:marker>
            <c:bubble3D val="0"/>
          </c:dPt>
          <c:dPt>
            <c:idx val="9"/>
            <c:marker>
              <c:symbol val="square"/>
              <c:size val="10"/>
              <c:spPr>
                <a:solidFill>
                  <a:srgbClr val="C17439"/>
                </a:solidFill>
              </c:spPr>
            </c:marker>
            <c:bubble3D val="0"/>
          </c:dPt>
          <c:dPt>
            <c:idx val="10"/>
            <c:marker>
              <c:symbol val="circle"/>
              <c:size val="10"/>
              <c:spPr>
                <a:noFill/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sheet'!$P$6:$P$27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46.0</c:v>
                </c:pt>
                <c:pt idx="9">
                  <c:v>52.0</c:v>
                </c:pt>
                <c:pt idx="10">
                  <c:v>51.0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'copy of other sheet'!$R$5</c:f>
              <c:strCache>
                <c:ptCount val="1"/>
                <c:pt idx="0">
                  <c:v>Toronto FC</c:v>
                </c:pt>
              </c:strCache>
            </c:strRef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sheet'!$R$6:$R$27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25.0</c:v>
                </c:pt>
                <c:pt idx="10">
                  <c:v>35.0</c:v>
                </c:pt>
                <c:pt idx="11">
                  <c:v>39.0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'copy of other sheet'!$T$5</c:f>
              <c:strCache>
                <c:ptCount val="1"/>
                <c:pt idx="0">
                  <c:v>Seattle Sounders FC</c:v>
                </c:pt>
              </c:strCache>
            </c:strRef>
          </c:tx>
          <c:spPr>
            <a:ln w="25400">
              <a:solidFill>
                <a:schemeClr val="accent3"/>
              </a:solidFill>
            </a:ln>
          </c:spPr>
          <c:marker>
            <c:symbol val="circle"/>
            <c:size val="10"/>
            <c:spPr>
              <a:noFill/>
              <a:ln>
                <a:solidFill>
                  <a:schemeClr val="accent3"/>
                </a:solidFill>
              </a:ln>
            </c:spPr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sheet'!$T$6:$T$27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47.0</c:v>
                </c:pt>
                <c:pt idx="12">
                  <c:v>48.0</c:v>
                </c:pt>
                <c:pt idx="13">
                  <c:v>63.0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'copy of other sheet'!$V$5</c:f>
              <c:strCache>
                <c:ptCount val="1"/>
                <c:pt idx="0">
                  <c:v>Philadelphia Union</c:v>
                </c:pt>
              </c:strCache>
            </c:strRef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13"/>
            <c:marker>
              <c:symbol val="circle"/>
              <c:size val="10"/>
              <c:spPr>
                <a:noFill/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sheet'!$V$6:$V$27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31.0</c:v>
                </c:pt>
                <c:pt idx="13">
                  <c:v>48.0</c:v>
                </c:pt>
                <c:pt idx="14">
                  <c:v>36.0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'copy of other sheet'!$X$5</c:f>
              <c:strCache>
                <c:ptCount val="1"/>
                <c:pt idx="0">
                  <c:v>Portland Timbers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dPt>
            <c:idx val="15"/>
            <c:marker>
              <c:symbol val="circle"/>
              <c:size val="10"/>
              <c:spPr>
                <a:solidFill>
                  <a:srgbClr val="008000"/>
                </a:solidFill>
                <a:ln>
                  <a:solidFill>
                    <a:srgbClr val="008000"/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sheet'!$X$6:$X$27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42.0</c:v>
                </c:pt>
                <c:pt idx="14">
                  <c:v>34.0</c:v>
                </c:pt>
                <c:pt idx="15">
                  <c:v>57.0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'copy of other sheet'!$Z$5</c:f>
              <c:strCache>
                <c:ptCount val="1"/>
                <c:pt idx="0">
                  <c:v>Vancouver Whitecaps FC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sheet'!$Z$6:$Z$27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28.0</c:v>
                </c:pt>
                <c:pt idx="14">
                  <c:v>43.0</c:v>
                </c:pt>
                <c:pt idx="15">
                  <c:v>48.0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'copy of other sheet'!$AB$5</c:f>
              <c:strCache>
                <c:ptCount val="1"/>
                <c:pt idx="0">
                  <c:v>Montreal Impact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5"/>
            <c:marker>
              <c:symbol val="circle"/>
              <c:size val="10"/>
              <c:spPr>
                <a:noFill/>
                <a:ln>
                  <a:solidFill>
                    <a:schemeClr val="bg1">
                      <a:lumMod val="65000"/>
                    </a:schemeClr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sheet'!$AB$6:$AB$27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42.0</c:v>
                </c:pt>
                <c:pt idx="15">
                  <c:v>49.0</c:v>
                </c:pt>
                <c:pt idx="16">
                  <c:v>28.0</c:v>
                </c:pt>
                <c:pt idx="17">
                  <c:v>51.0</c:v>
                </c:pt>
                <c:pt idx="18">
                  <c:v>45.0</c:v>
                </c:pt>
                <c:pt idx="19">
                  <c:v>39.0</c:v>
                </c:pt>
                <c:pt idx="20">
                  <c:v>46.0</c:v>
                </c:pt>
                <c:pt idx="21">
                  <c:v>41.0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'copy of other sheet'!$AD$5</c:f>
              <c:strCache>
                <c:ptCount val="1"/>
                <c:pt idx="0">
                  <c:v>Orlando City SC</c:v>
                </c:pt>
              </c:strCache>
            </c:strRef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sheet'!$AD$6:$AD$27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44.0</c:v>
                </c:pt>
                <c:pt idx="18">
                  <c:v>41.0</c:v>
                </c:pt>
                <c:pt idx="19">
                  <c:v>39.0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'copy of other sheet'!$AF$5</c:f>
              <c:strCache>
                <c:ptCount val="1"/>
                <c:pt idx="0">
                  <c:v>New York City FC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8"/>
            <c:marker>
              <c:symbol val="circle"/>
              <c:size val="10"/>
              <c:spPr>
                <a:noFill/>
                <a:ln>
                  <a:solidFill>
                    <a:schemeClr val="accent5">
                      <a:lumMod val="40000"/>
                      <a:lumOff val="60000"/>
                    </a:schemeClr>
                  </a:solidFill>
                </a:ln>
              </c:spPr>
            </c:marker>
            <c:bubble3D val="0"/>
          </c:dPt>
          <c:dPt>
            <c:idx val="19"/>
            <c:marker>
              <c:symbol val="circle"/>
              <c:size val="10"/>
              <c:spPr>
                <a:noFill/>
                <a:ln>
                  <a:solidFill>
                    <a:schemeClr val="accent5">
                      <a:lumMod val="40000"/>
                      <a:lumOff val="60000"/>
                    </a:schemeClr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sheet'!$AF$6:$AF$27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37.0</c:v>
                </c:pt>
                <c:pt idx="18">
                  <c:v>54.0</c:v>
                </c:pt>
                <c:pt idx="19">
                  <c:v>57.0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'copy of other sheet'!$AH$5</c:f>
              <c:strCache>
                <c:ptCount val="1"/>
                <c:pt idx="0">
                  <c:v>Atlanta United FC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dPt>
            <c:idx val="19"/>
            <c:marker>
              <c:symbol val="circle"/>
              <c:size val="10"/>
              <c:spPr>
                <a:noFill/>
                <a:ln>
                  <a:solidFill>
                    <a:schemeClr val="bg2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20"/>
            <c:marker>
              <c:symbol val="square"/>
              <c:size val="10"/>
              <c:spPr>
                <a:solidFill>
                  <a:srgbClr val="B0A98A"/>
                </a:solidFill>
                <a:ln>
                  <a:solidFill>
                    <a:schemeClr val="bg2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21"/>
            <c:marker>
              <c:symbol val="circle"/>
              <c:size val="10"/>
              <c:spPr>
                <a:solidFill>
                  <a:srgbClr val="B0A98A"/>
                </a:solidFill>
                <a:ln>
                  <a:solidFill>
                    <a:schemeClr val="bg2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sheet'!$AH$6:$AH$27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55.0</c:v>
                </c:pt>
                <c:pt idx="20">
                  <c:v>69.0</c:v>
                </c:pt>
                <c:pt idx="21">
                  <c:v>58.0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'copy of other sheet'!$AI$5</c:f>
              <c:strCache>
                <c:ptCount val="1"/>
                <c:pt idx="0">
                  <c:v>Minnesota United FC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Pt>
            <c:idx val="21"/>
            <c:marker>
              <c:symbol val="circle"/>
              <c:size val="10"/>
              <c:spPr>
                <a:noFill/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sheet'!$AI$6:$AI$27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36.0</c:v>
                </c:pt>
                <c:pt idx="20">
                  <c:v>36.0</c:v>
                </c:pt>
                <c:pt idx="21">
                  <c:v>53.0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'copy of other sheet'!$AJ$5</c:f>
              <c:strCache>
                <c:ptCount val="1"/>
                <c:pt idx="0">
                  <c:v>Los Angeles FC</c:v>
                </c:pt>
              </c:strCache>
            </c:strRef>
          </c:tx>
          <c:spPr>
            <a:ln w="25400">
              <a:solidFill>
                <a:schemeClr val="bg2">
                  <a:lumMod val="25000"/>
                </a:schemeClr>
              </a:solidFill>
            </a:ln>
          </c:spPr>
          <c:marker>
            <c:symbol val="circle"/>
            <c:size val="10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dPt>
            <c:idx val="21"/>
            <c:marker>
              <c:spPr>
                <a:solidFill>
                  <a:srgbClr val="504C32"/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sheet'!$AJ$6:$AJ$27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57.0</c:v>
                </c:pt>
                <c:pt idx="21">
                  <c:v>72.0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'copy of other sheet'!$AK$5</c:f>
              <c:strCache>
                <c:ptCount val="1"/>
                <c:pt idx="0">
                  <c:v>FC Cincinnati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sheet'!$AK$6:$AK$27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24.0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'copy of other sheet'!$AM$5</c:f>
              <c:strCache>
                <c:ptCount val="1"/>
                <c:pt idx="0">
                  <c:v>Playoff Threshold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noFill/>
                <a:ln>
                  <a:solidFill>
                    <a:schemeClr val="tx1"/>
                  </a:solidFill>
                </a:ln>
              </c:spPr>
            </c:marker>
            <c:bubble3D val="0"/>
          </c:dPt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sheet'!$AM$6:$AM$27</c:f>
              <c:numCache>
                <c:formatCode>General</c:formatCode>
                <c:ptCount val="22"/>
                <c:pt idx="0">
                  <c:v>35.0</c:v>
                </c:pt>
                <c:pt idx="1">
                  <c:v>45.0</c:v>
                </c:pt>
                <c:pt idx="2">
                  <c:v>43.0</c:v>
                </c:pt>
                <c:pt idx="3">
                  <c:v>35.0</c:v>
                </c:pt>
                <c:pt idx="4">
                  <c:v>36.0</c:v>
                </c:pt>
                <c:pt idx="5">
                  <c:v>39.0</c:v>
                </c:pt>
                <c:pt idx="6">
                  <c:v>38.0</c:v>
                </c:pt>
                <c:pt idx="7">
                  <c:v>45.0</c:v>
                </c:pt>
                <c:pt idx="8">
                  <c:v>39.0</c:v>
                </c:pt>
                <c:pt idx="9">
                  <c:v>40.0</c:v>
                </c:pt>
                <c:pt idx="10">
                  <c:v>39.0</c:v>
                </c:pt>
                <c:pt idx="11">
                  <c:v>42.0</c:v>
                </c:pt>
                <c:pt idx="12">
                  <c:v>46.0</c:v>
                </c:pt>
                <c:pt idx="13">
                  <c:v>46.0</c:v>
                </c:pt>
                <c:pt idx="14">
                  <c:v>53.0</c:v>
                </c:pt>
                <c:pt idx="15">
                  <c:v>51.0</c:v>
                </c:pt>
                <c:pt idx="16">
                  <c:v>49.0</c:v>
                </c:pt>
                <c:pt idx="17">
                  <c:v>49.0</c:v>
                </c:pt>
                <c:pt idx="18">
                  <c:v>45.0</c:v>
                </c:pt>
                <c:pt idx="19">
                  <c:v>46.0</c:v>
                </c:pt>
                <c:pt idx="20">
                  <c:v>49.0</c:v>
                </c:pt>
                <c:pt idx="21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45032"/>
        <c:axId val="-2108442152"/>
      </c:lineChart>
      <c:catAx>
        <c:axId val="-210844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442152"/>
        <c:crosses val="autoZero"/>
        <c:auto val="1"/>
        <c:lblAlgn val="ctr"/>
        <c:lblOffset val="100"/>
        <c:tickLblSkip val="2"/>
        <c:noMultiLvlLbl val="0"/>
      </c:catAx>
      <c:valAx>
        <c:axId val="-2108442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1084450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'copy of other sheet'!$AP$5</c:f>
              <c:strCache>
                <c:ptCount val="1"/>
                <c:pt idx="0">
                  <c:v>Playoff Threshold</c:v>
                </c:pt>
              </c:strCache>
            </c:strRef>
          </c:tx>
          <c:marker>
            <c:symbol val="none"/>
          </c:marker>
          <c:cat>
            <c:numRef>
              <c:f>'copy of other sheet'!$AO$6:$AO$27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sheet'!$AP$6:$AP$27</c:f>
              <c:numCache>
                <c:formatCode>General</c:formatCode>
                <c:ptCount val="22"/>
                <c:pt idx="0">
                  <c:v>35.0</c:v>
                </c:pt>
                <c:pt idx="1">
                  <c:v>45.0</c:v>
                </c:pt>
                <c:pt idx="2">
                  <c:v>43.0</c:v>
                </c:pt>
                <c:pt idx="3">
                  <c:v>35.0</c:v>
                </c:pt>
                <c:pt idx="4">
                  <c:v>36.0</c:v>
                </c:pt>
                <c:pt idx="5">
                  <c:v>39.0</c:v>
                </c:pt>
                <c:pt idx="6">
                  <c:v>38.0</c:v>
                </c:pt>
                <c:pt idx="7">
                  <c:v>45.0</c:v>
                </c:pt>
                <c:pt idx="8">
                  <c:v>39.0</c:v>
                </c:pt>
                <c:pt idx="9">
                  <c:v>40.0</c:v>
                </c:pt>
                <c:pt idx="10">
                  <c:v>39.0</c:v>
                </c:pt>
                <c:pt idx="11">
                  <c:v>42.0</c:v>
                </c:pt>
                <c:pt idx="12">
                  <c:v>46.0</c:v>
                </c:pt>
                <c:pt idx="13">
                  <c:v>46.0</c:v>
                </c:pt>
                <c:pt idx="14">
                  <c:v>53.0</c:v>
                </c:pt>
                <c:pt idx="15">
                  <c:v>51.0</c:v>
                </c:pt>
                <c:pt idx="16">
                  <c:v>49.0</c:v>
                </c:pt>
                <c:pt idx="17">
                  <c:v>49.0</c:v>
                </c:pt>
                <c:pt idx="18">
                  <c:v>45.0</c:v>
                </c:pt>
                <c:pt idx="19">
                  <c:v>46.0</c:v>
                </c:pt>
                <c:pt idx="20">
                  <c:v>49.0</c:v>
                </c:pt>
                <c:pt idx="21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985912"/>
        <c:axId val="-2112363288"/>
      </c:lineChart>
      <c:catAx>
        <c:axId val="-213598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363288"/>
        <c:crosses val="autoZero"/>
        <c:auto val="1"/>
        <c:lblAlgn val="ctr"/>
        <c:lblOffset val="100"/>
        <c:noMultiLvlLbl val="0"/>
      </c:catAx>
      <c:valAx>
        <c:axId val="-21123632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8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other sheet'!$F$5</c:f>
              <c:strCache>
                <c:ptCount val="1"/>
                <c:pt idx="0">
                  <c:v>Chicago Fire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sheet'!$F$6:$F$27</c:f>
              <c:numCache>
                <c:formatCode>General</c:formatCode>
                <c:ptCount val="22"/>
                <c:pt idx="0">
                  <c:v>56.0</c:v>
                </c:pt>
                <c:pt idx="1">
                  <c:v>48.0</c:v>
                </c:pt>
                <c:pt idx="2">
                  <c:v>57.0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'copy of other sheet'!$G$5</c:f>
              <c:strCache>
                <c:ptCount val="1"/>
                <c:pt idx="0">
                  <c:v>Chicago Fire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sheet'!$G$6:$G$27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57.0</c:v>
                </c:pt>
                <c:pt idx="3">
                  <c:v>53.0</c:v>
                </c:pt>
                <c:pt idx="4">
                  <c:v>37.0</c:v>
                </c:pt>
                <c:pt idx="5">
                  <c:v>53.0</c:v>
                </c:pt>
                <c:pt idx="6">
                  <c:v>33.0</c:v>
                </c:pt>
                <c:pt idx="7">
                  <c:v>49.0</c:v>
                </c:pt>
                <c:pt idx="8">
                  <c:v>47.0</c:v>
                </c:pt>
                <c:pt idx="9">
                  <c:v>40.0</c:v>
                </c:pt>
                <c:pt idx="10">
                  <c:v>46.0</c:v>
                </c:pt>
                <c:pt idx="11">
                  <c:v>45.0</c:v>
                </c:pt>
                <c:pt idx="12">
                  <c:v>36.0</c:v>
                </c:pt>
                <c:pt idx="13">
                  <c:v>43.0</c:v>
                </c:pt>
                <c:pt idx="14">
                  <c:v>57.0</c:v>
                </c:pt>
                <c:pt idx="15">
                  <c:v>49.0</c:v>
                </c:pt>
                <c:pt idx="16">
                  <c:v>36.0</c:v>
                </c:pt>
                <c:pt idx="17">
                  <c:v>30.0</c:v>
                </c:pt>
                <c:pt idx="18">
                  <c:v>31.0</c:v>
                </c:pt>
                <c:pt idx="19">
                  <c:v>55.0</c:v>
                </c:pt>
                <c:pt idx="20">
                  <c:v>32.0</c:v>
                </c:pt>
                <c:pt idx="21">
                  <c:v>42.0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'copy of other sheet'!$H$5</c:f>
              <c:strCache>
                <c:ptCount val="1"/>
                <c:pt idx="0">
                  <c:v>Miami Fusion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sheet'!$H$6:$H$27</c:f>
              <c:numCache>
                <c:formatCode>General</c:formatCode>
                <c:ptCount val="22"/>
                <c:pt idx="0">
                  <c:v>35.0</c:v>
                </c:pt>
                <c:pt idx="1">
                  <c:v>29.0</c:v>
                </c:pt>
                <c:pt idx="2">
                  <c:v>41.0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'copy of other sheet'!$I$5</c:f>
              <c:strCache>
                <c:ptCount val="1"/>
                <c:pt idx="0">
                  <c:v>Miami Fusion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sheet'!$I$6:$I$27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41.0</c:v>
                </c:pt>
                <c:pt idx="3">
                  <c:v>53.0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'copy of other sheet'!$J$5</c:f>
              <c:strCache>
                <c:ptCount val="1"/>
                <c:pt idx="0">
                  <c:v>San Jose Earthquakes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sheet'!$J$6:$J$27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29.0</c:v>
                </c:pt>
                <c:pt idx="3">
                  <c:v>45.0</c:v>
                </c:pt>
                <c:pt idx="4">
                  <c:v>45.0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'copy of other sheet'!$K$5</c:f>
              <c:strCache>
                <c:ptCount val="1"/>
                <c:pt idx="0">
                  <c:v>San Jose Earthquakes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sheet'!$K$6:$K$27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45.0</c:v>
                </c:pt>
                <c:pt idx="5">
                  <c:v>51.0</c:v>
                </c:pt>
                <c:pt idx="6">
                  <c:v>38.0</c:v>
                </c:pt>
                <c:pt idx="7">
                  <c:v>64.0</c:v>
                </c:pt>
                <c:pt idx="8">
                  <c:v>#N/A</c:v>
                </c:pt>
                <c:pt idx="9">
                  <c:v>#N/A</c:v>
                </c:pt>
                <c:pt idx="10">
                  <c:v>33.0</c:v>
                </c:pt>
                <c:pt idx="11">
                  <c:v>30.0</c:v>
                </c:pt>
                <c:pt idx="12">
                  <c:v>46.0</c:v>
                </c:pt>
                <c:pt idx="13">
                  <c:v>38.0</c:v>
                </c:pt>
                <c:pt idx="14">
                  <c:v>66.0</c:v>
                </c:pt>
                <c:pt idx="15">
                  <c:v>51.0</c:v>
                </c:pt>
                <c:pt idx="16">
                  <c:v>30.0</c:v>
                </c:pt>
                <c:pt idx="17">
                  <c:v>47.0</c:v>
                </c:pt>
                <c:pt idx="18">
                  <c:v>38.0</c:v>
                </c:pt>
                <c:pt idx="19">
                  <c:v>46.0</c:v>
                </c:pt>
                <c:pt idx="20">
                  <c:v>21.0</c:v>
                </c:pt>
                <c:pt idx="21">
                  <c:v>44.0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'copy of other sheet'!$L$5</c:f>
              <c:strCache>
                <c:ptCount val="1"/>
                <c:pt idx="0">
                  <c:v>Real Salt Lake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sheet'!$L$6:$L$27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20.0</c:v>
                </c:pt>
                <c:pt idx="8">
                  <c:v>39.0</c:v>
                </c:pt>
                <c:pt idx="9">
                  <c:v>27.0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'copy of other sheet'!$M$5</c:f>
              <c:strCache>
                <c:ptCount val="1"/>
                <c:pt idx="0">
                  <c:v>Real Salt Lake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sheet'!$M$6:$M$27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27.0</c:v>
                </c:pt>
                <c:pt idx="10">
                  <c:v>40.0</c:v>
                </c:pt>
                <c:pt idx="11">
                  <c:v>40.0</c:v>
                </c:pt>
                <c:pt idx="12">
                  <c:v>56.0</c:v>
                </c:pt>
                <c:pt idx="13">
                  <c:v>53.0</c:v>
                </c:pt>
                <c:pt idx="14">
                  <c:v>57.0</c:v>
                </c:pt>
                <c:pt idx="15">
                  <c:v>56.0</c:v>
                </c:pt>
                <c:pt idx="16">
                  <c:v>56.0</c:v>
                </c:pt>
                <c:pt idx="17">
                  <c:v>41.0</c:v>
                </c:pt>
                <c:pt idx="18">
                  <c:v>46.0</c:v>
                </c:pt>
                <c:pt idx="19">
                  <c:v>45.0</c:v>
                </c:pt>
                <c:pt idx="20">
                  <c:v>49.0</c:v>
                </c:pt>
                <c:pt idx="21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'copy of other sheet'!$N$5</c:f>
              <c:strCache>
                <c:ptCount val="1"/>
                <c:pt idx="0">
                  <c:v>Chivas USA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sheet'!$N$6:$N$27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18.0</c:v>
                </c:pt>
                <c:pt idx="8">
                  <c:v>43.0</c:v>
                </c:pt>
                <c:pt idx="9">
                  <c:v>53.0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'copy of other sheet'!$O$5</c:f>
              <c:strCache>
                <c:ptCount val="1"/>
                <c:pt idx="0">
                  <c:v>Chivas USA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sheet'!$O$6:$O$27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53.0</c:v>
                </c:pt>
                <c:pt idx="10">
                  <c:v>43.0</c:v>
                </c:pt>
                <c:pt idx="11">
                  <c:v>45.0</c:v>
                </c:pt>
                <c:pt idx="12">
                  <c:v>28.0</c:v>
                </c:pt>
                <c:pt idx="13">
                  <c:v>36.0</c:v>
                </c:pt>
                <c:pt idx="14">
                  <c:v>30.0</c:v>
                </c:pt>
                <c:pt idx="15">
                  <c:v>26.0</c:v>
                </c:pt>
                <c:pt idx="16">
                  <c:v>33.0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'copy of other sheet'!$P$5</c:f>
              <c:strCache>
                <c:ptCount val="1"/>
                <c:pt idx="0">
                  <c:v>Houston Dynamo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sheet'!$P$6:$P$27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46.0</c:v>
                </c:pt>
                <c:pt idx="9">
                  <c:v>52.0</c:v>
                </c:pt>
                <c:pt idx="10">
                  <c:v>51.0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'copy of other sheet'!$Q$5</c:f>
              <c:strCache>
                <c:ptCount val="1"/>
                <c:pt idx="0">
                  <c:v>Houston Dynamo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sheet'!$Q$6:$Q$27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51.0</c:v>
                </c:pt>
                <c:pt idx="11">
                  <c:v>48.0</c:v>
                </c:pt>
                <c:pt idx="12">
                  <c:v>33.0</c:v>
                </c:pt>
                <c:pt idx="13">
                  <c:v>49.0</c:v>
                </c:pt>
                <c:pt idx="14">
                  <c:v>53.0</c:v>
                </c:pt>
                <c:pt idx="15">
                  <c:v>51.0</c:v>
                </c:pt>
                <c:pt idx="16">
                  <c:v>39.0</c:v>
                </c:pt>
                <c:pt idx="17">
                  <c:v>42.0</c:v>
                </c:pt>
                <c:pt idx="18">
                  <c:v>34.0</c:v>
                </c:pt>
                <c:pt idx="19">
                  <c:v>50.0</c:v>
                </c:pt>
                <c:pt idx="20">
                  <c:v>38.0</c:v>
                </c:pt>
                <c:pt idx="21">
                  <c:v>40.0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'copy of other sheet'!$R$5</c:f>
              <c:strCache>
                <c:ptCount val="1"/>
                <c:pt idx="0">
                  <c:v>Toronto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sheet'!$R$6:$R$27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25.0</c:v>
                </c:pt>
                <c:pt idx="10">
                  <c:v>35.0</c:v>
                </c:pt>
                <c:pt idx="11">
                  <c:v>39.0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'copy of other sheet'!$S$5</c:f>
              <c:strCache>
                <c:ptCount val="1"/>
                <c:pt idx="0">
                  <c:v>Toronto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sheet'!$S$6:$S$27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39.0</c:v>
                </c:pt>
                <c:pt idx="12">
                  <c:v>35.0</c:v>
                </c:pt>
                <c:pt idx="13">
                  <c:v>33.0</c:v>
                </c:pt>
                <c:pt idx="14">
                  <c:v>23.0</c:v>
                </c:pt>
                <c:pt idx="15">
                  <c:v>29.0</c:v>
                </c:pt>
                <c:pt idx="16">
                  <c:v>41.0</c:v>
                </c:pt>
                <c:pt idx="17">
                  <c:v>49.0</c:v>
                </c:pt>
                <c:pt idx="18">
                  <c:v>53.0</c:v>
                </c:pt>
                <c:pt idx="19">
                  <c:v>69.0</c:v>
                </c:pt>
                <c:pt idx="20">
                  <c:v>36.0</c:v>
                </c:pt>
                <c:pt idx="21">
                  <c:v>50.0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'copy of other sheet'!$T$5</c:f>
              <c:strCache>
                <c:ptCount val="1"/>
                <c:pt idx="0">
                  <c:v>Seattle Sounders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sheet'!$T$6:$T$27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47.0</c:v>
                </c:pt>
                <c:pt idx="12">
                  <c:v>48.0</c:v>
                </c:pt>
                <c:pt idx="13">
                  <c:v>63.0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'copy of other sheet'!$U$5</c:f>
              <c:strCache>
                <c:ptCount val="1"/>
                <c:pt idx="0">
                  <c:v>Seattle Sounders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sheet'!$U$6:$U$27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63.0</c:v>
                </c:pt>
                <c:pt idx="14">
                  <c:v>56.0</c:v>
                </c:pt>
                <c:pt idx="15">
                  <c:v>52.0</c:v>
                </c:pt>
                <c:pt idx="16">
                  <c:v>64.0</c:v>
                </c:pt>
                <c:pt idx="17">
                  <c:v>51.0</c:v>
                </c:pt>
                <c:pt idx="18">
                  <c:v>48.0</c:v>
                </c:pt>
                <c:pt idx="19">
                  <c:v>53.0</c:v>
                </c:pt>
                <c:pt idx="20">
                  <c:v>59.0</c:v>
                </c:pt>
                <c:pt idx="21">
                  <c:v>56.0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'copy of other sheet'!$V$5</c:f>
              <c:strCache>
                <c:ptCount val="1"/>
                <c:pt idx="0">
                  <c:v>Philadelphia Union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sheet'!$V$6:$V$27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31.0</c:v>
                </c:pt>
                <c:pt idx="13">
                  <c:v>48.0</c:v>
                </c:pt>
                <c:pt idx="14">
                  <c:v>36.0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'copy of other sheet'!$W$5</c:f>
              <c:strCache>
                <c:ptCount val="1"/>
                <c:pt idx="0">
                  <c:v>Philadelphia Union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sheet'!$W$6:$W$27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36.0</c:v>
                </c:pt>
                <c:pt idx="15">
                  <c:v>46.0</c:v>
                </c:pt>
                <c:pt idx="16">
                  <c:v>42.0</c:v>
                </c:pt>
                <c:pt idx="17">
                  <c:v>37.0</c:v>
                </c:pt>
                <c:pt idx="18">
                  <c:v>42.0</c:v>
                </c:pt>
                <c:pt idx="19">
                  <c:v>42.0</c:v>
                </c:pt>
                <c:pt idx="20">
                  <c:v>50.0</c:v>
                </c:pt>
                <c:pt idx="21">
                  <c:v>55.0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'copy of other sheet'!$X$5</c:f>
              <c:strCache>
                <c:ptCount val="1"/>
                <c:pt idx="0">
                  <c:v>Portland Timbers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sheet'!$X$6:$X$27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42.0</c:v>
                </c:pt>
                <c:pt idx="14">
                  <c:v>34.0</c:v>
                </c:pt>
                <c:pt idx="15">
                  <c:v>57.0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'copy of other sheet'!$Y$5</c:f>
              <c:strCache>
                <c:ptCount val="1"/>
                <c:pt idx="0">
                  <c:v>Portland Timbers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sheet'!$Y$6:$Y$27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57.0</c:v>
                </c:pt>
                <c:pt idx="16">
                  <c:v>49.0</c:v>
                </c:pt>
                <c:pt idx="17">
                  <c:v>53.0</c:v>
                </c:pt>
                <c:pt idx="18">
                  <c:v>44.0</c:v>
                </c:pt>
                <c:pt idx="19">
                  <c:v>53.0</c:v>
                </c:pt>
                <c:pt idx="20">
                  <c:v>54.0</c:v>
                </c:pt>
                <c:pt idx="21">
                  <c:v>49.0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'copy of other sheet'!$Z$5</c:f>
              <c:strCache>
                <c:ptCount val="1"/>
                <c:pt idx="0">
                  <c:v>Vancouver Whitecaps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sheet'!$Z$6:$Z$27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28.0</c:v>
                </c:pt>
                <c:pt idx="14">
                  <c:v>43.0</c:v>
                </c:pt>
                <c:pt idx="15">
                  <c:v>48.0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'copy of other sheet'!$AA$5</c:f>
              <c:strCache>
                <c:ptCount val="1"/>
                <c:pt idx="0">
                  <c:v>Vancouver Whitecaps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sheet'!$AA$6:$AA$27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48.0</c:v>
                </c:pt>
                <c:pt idx="16">
                  <c:v>50.0</c:v>
                </c:pt>
                <c:pt idx="17">
                  <c:v>53.0</c:v>
                </c:pt>
                <c:pt idx="18">
                  <c:v>39.0</c:v>
                </c:pt>
                <c:pt idx="19">
                  <c:v>52.0</c:v>
                </c:pt>
                <c:pt idx="20">
                  <c:v>47.0</c:v>
                </c:pt>
                <c:pt idx="21">
                  <c:v>34.0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'copy of other sheet'!$AB$5</c:f>
              <c:strCache>
                <c:ptCount val="1"/>
                <c:pt idx="0">
                  <c:v>Montreal Impact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sheet'!$AB$6:$AB$27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42.0</c:v>
                </c:pt>
                <c:pt idx="15">
                  <c:v>49.0</c:v>
                </c:pt>
                <c:pt idx="16">
                  <c:v>28.0</c:v>
                </c:pt>
                <c:pt idx="17">
                  <c:v>51.0</c:v>
                </c:pt>
                <c:pt idx="18">
                  <c:v>45.0</c:v>
                </c:pt>
                <c:pt idx="19">
                  <c:v>39.0</c:v>
                </c:pt>
                <c:pt idx="20">
                  <c:v>46.0</c:v>
                </c:pt>
                <c:pt idx="21">
                  <c:v>41.0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'copy of other sheet'!$AC$5</c:f>
              <c:strCache>
                <c:ptCount val="1"/>
                <c:pt idx="0">
                  <c:v>Montreal Impact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sheet'!$AC$6:$AC$27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28.0</c:v>
                </c:pt>
                <c:pt idx="17">
                  <c:v>51.0</c:v>
                </c:pt>
                <c:pt idx="18">
                  <c:v>45.0</c:v>
                </c:pt>
                <c:pt idx="19">
                  <c:v>39.0</c:v>
                </c:pt>
                <c:pt idx="20">
                  <c:v>46.0</c:v>
                </c:pt>
                <c:pt idx="21">
                  <c:v>41.0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'copy of other sheet'!$AD$5</c:f>
              <c:strCache>
                <c:ptCount val="1"/>
                <c:pt idx="0">
                  <c:v>Orlando City SC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sheet'!$AD$6:$AD$27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44.0</c:v>
                </c:pt>
                <c:pt idx="18">
                  <c:v>41.0</c:v>
                </c:pt>
                <c:pt idx="19">
                  <c:v>39.0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'copy of other sheet'!$AE$5</c:f>
              <c:strCache>
                <c:ptCount val="1"/>
                <c:pt idx="0">
                  <c:v>Orlando City SC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sheet'!$AE$6:$AE$27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39.0</c:v>
                </c:pt>
                <c:pt idx="20">
                  <c:v>28.0</c:v>
                </c:pt>
                <c:pt idx="21">
                  <c:v>37.0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'copy of other sheet'!$AF$5</c:f>
              <c:strCache>
                <c:ptCount val="1"/>
                <c:pt idx="0">
                  <c:v>New York City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sheet'!$AF$6:$AF$27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37.0</c:v>
                </c:pt>
                <c:pt idx="18">
                  <c:v>54.0</c:v>
                </c:pt>
                <c:pt idx="19">
                  <c:v>57.0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'copy of other sheet'!$AG$5</c:f>
              <c:strCache>
                <c:ptCount val="1"/>
                <c:pt idx="0">
                  <c:v>New York City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sheet'!$AG$6:$AG$27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57.0</c:v>
                </c:pt>
                <c:pt idx="20">
                  <c:v>56.0</c:v>
                </c:pt>
                <c:pt idx="21">
                  <c:v>64.0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'copy of other sheet'!$AH$5</c:f>
              <c:strCache>
                <c:ptCount val="1"/>
                <c:pt idx="0">
                  <c:v>Atlanta United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sheet'!$AH$6:$AH$27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55.0</c:v>
                </c:pt>
                <c:pt idx="20">
                  <c:v>69.0</c:v>
                </c:pt>
                <c:pt idx="21">
                  <c:v>58.0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'copy of other sheet'!$AI$5</c:f>
              <c:strCache>
                <c:ptCount val="1"/>
                <c:pt idx="0">
                  <c:v>Minnesota United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sheet'!$AI$6:$AI$27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36.0</c:v>
                </c:pt>
                <c:pt idx="20">
                  <c:v>36.0</c:v>
                </c:pt>
                <c:pt idx="21">
                  <c:v>53.0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'copy of other sheet'!$AJ$5</c:f>
              <c:strCache>
                <c:ptCount val="1"/>
                <c:pt idx="0">
                  <c:v>Los Angeles FC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sheet'!$AJ$6:$AJ$27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57.0</c:v>
                </c:pt>
                <c:pt idx="21">
                  <c:v>72.0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'copy of other sheet'!$AK$5</c:f>
              <c:strCache>
                <c:ptCount val="1"/>
                <c:pt idx="0">
                  <c:v>FC Cincinnati</c:v>
                </c:pt>
              </c:strCache>
            </c:strRef>
          </c:tx>
          <c:marker>
            <c:symbol val="none"/>
          </c:marker>
          <c:cat>
            <c:numRef>
              <c:f>'copy of other sheet'!$E$6:$E$27</c:f>
              <c:numCache>
                <c:formatCode>General</c:formatCode>
                <c:ptCount val="22"/>
                <c:pt idx="0">
                  <c:v>1998.0</c:v>
                </c:pt>
                <c:pt idx="1">
                  <c:v>1999.0</c:v>
                </c:pt>
                <c:pt idx="2">
                  <c:v>2000.0</c:v>
                </c:pt>
                <c:pt idx="3">
                  <c:v>2001.0</c:v>
                </c:pt>
                <c:pt idx="4">
                  <c:v>2002.0</c:v>
                </c:pt>
                <c:pt idx="5">
                  <c:v>2003.0</c:v>
                </c:pt>
                <c:pt idx="6">
                  <c:v>2004.0</c:v>
                </c:pt>
                <c:pt idx="7">
                  <c:v>2005.0</c:v>
                </c:pt>
                <c:pt idx="8">
                  <c:v>2006.0</c:v>
                </c:pt>
                <c:pt idx="9">
                  <c:v>2007.0</c:v>
                </c:pt>
                <c:pt idx="10">
                  <c:v>2008.0</c:v>
                </c:pt>
                <c:pt idx="11">
                  <c:v>2009.0</c:v>
                </c:pt>
                <c:pt idx="12">
                  <c:v>2010.0</c:v>
                </c:pt>
                <c:pt idx="13">
                  <c:v>2011.0</c:v>
                </c:pt>
                <c:pt idx="14">
                  <c:v>2012.0</c:v>
                </c:pt>
                <c:pt idx="15">
                  <c:v>2013.0</c:v>
                </c:pt>
                <c:pt idx="16">
                  <c:v>2014.0</c:v>
                </c:pt>
                <c:pt idx="17">
                  <c:v>2015.0</c:v>
                </c:pt>
                <c:pt idx="18">
                  <c:v>2016.0</c:v>
                </c:pt>
                <c:pt idx="19">
                  <c:v>2017.0</c:v>
                </c:pt>
                <c:pt idx="20">
                  <c:v>2018.0</c:v>
                </c:pt>
                <c:pt idx="21">
                  <c:v>2019.0</c:v>
                </c:pt>
              </c:numCache>
            </c:numRef>
          </c:cat>
          <c:val>
            <c:numRef>
              <c:f>'copy of other sheet'!$AK$6:$AK$27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21304"/>
        <c:axId val="-2086874824"/>
      </c:lineChart>
      <c:catAx>
        <c:axId val="-208682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874824"/>
        <c:crosses val="autoZero"/>
        <c:auto val="1"/>
        <c:lblAlgn val="ctr"/>
        <c:lblOffset val="100"/>
        <c:noMultiLvlLbl val="0"/>
      </c:catAx>
      <c:valAx>
        <c:axId val="-208687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82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139700</xdr:rowOff>
    </xdr:from>
    <xdr:to>
      <xdr:col>17</xdr:col>
      <xdr:colOff>292100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6</xdr:row>
      <xdr:rowOff>38100</xdr:rowOff>
    </xdr:from>
    <xdr:to>
      <xdr:col>7</xdr:col>
      <xdr:colOff>457200</xdr:colOff>
      <xdr:row>38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40</xdr:row>
      <xdr:rowOff>25400</xdr:rowOff>
    </xdr:from>
    <xdr:to>
      <xdr:col>23</xdr:col>
      <xdr:colOff>469900</xdr:colOff>
      <xdr:row>70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38</xdr:col>
      <xdr:colOff>482600</xdr:colOff>
      <xdr:row>57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40</xdr:row>
      <xdr:rowOff>25400</xdr:rowOff>
    </xdr:from>
    <xdr:to>
      <xdr:col>38</xdr:col>
      <xdr:colOff>469900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190500</xdr:colOff>
      <xdr:row>10</xdr:row>
      <xdr:rowOff>165100</xdr:rowOff>
    </xdr:from>
    <xdr:to>
      <xdr:col>53</xdr:col>
      <xdr:colOff>635000</xdr:colOff>
      <xdr:row>25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431800</xdr:colOff>
      <xdr:row>1</xdr:row>
      <xdr:rowOff>25400</xdr:rowOff>
    </xdr:from>
    <xdr:to>
      <xdr:col>35</xdr:col>
      <xdr:colOff>381000</xdr:colOff>
      <xdr:row>30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33" sqref="J33"/>
    </sheetView>
  </sheetViews>
  <sheetFormatPr baseColWidth="10" defaultRowHeight="15" x14ac:dyDescent="0"/>
  <cols>
    <col min="1" max="1" width="21.5" bestFit="1" customWidth="1"/>
  </cols>
  <sheetData>
    <row r="1" spans="1:6">
      <c r="B1">
        <v>1</v>
      </c>
      <c r="C1">
        <f>B1+1</f>
        <v>2</v>
      </c>
      <c r="D1">
        <f t="shared" ref="D1:F1" si="0">C1+1</f>
        <v>3</v>
      </c>
      <c r="E1">
        <f t="shared" si="0"/>
        <v>4</v>
      </c>
      <c r="F1">
        <f t="shared" si="0"/>
        <v>5</v>
      </c>
    </row>
    <row r="2" spans="1:6">
      <c r="A2" t="s">
        <v>0</v>
      </c>
      <c r="B2">
        <f>SUMIFS(raw_data!$H:$H,raw_data!$M:$M,Sheet3!$A2,raw_data!$O:$O,INDEX('start year'!$B:$B,MATCH($A2,'start year'!$A:$A,0))+B$1-1)</f>
        <v>58</v>
      </c>
      <c r="C2">
        <f>SUMIFS(raw_data!$H:$H,raw_data!$M:$M,Sheet3!$A2,raw_data!$O:$O,INDEX('start year'!$B:$B,MATCH($A2,'start year'!$A:$A,0))+C$1-1)</f>
        <v>45</v>
      </c>
      <c r="D2">
        <f>SUMIFS(raw_data!$H:$H,raw_data!$M:$M,Sheet3!$A2,raw_data!$O:$O,INDEX('start year'!$B:$B,MATCH($A2,'start year'!$A:$A,0))+D$1-1)</f>
        <v>34</v>
      </c>
      <c r="E2">
        <f>SUMIFS(raw_data!$H:$H,raw_data!$M:$M,Sheet3!$A2,raw_data!$O:$O,INDEX('start year'!$B:$B,MATCH($A2,'start year'!$A:$A,0))+E$1-1)</f>
        <v>32</v>
      </c>
      <c r="F2">
        <f>SUMIFS(raw_data!$H:$H,raw_data!$M:$M,Sheet3!$A2,raw_data!$O:$O,INDEX('start year'!$B:$B,MATCH($A2,'start year'!$A:$A,0))+F$1-1)</f>
        <v>52</v>
      </c>
    </row>
    <row r="3" spans="1:6">
      <c r="A3" t="s">
        <v>1</v>
      </c>
      <c r="B3">
        <f>SUMIFS(raw_data!$H:$H,raw_data!$M:$M,Sheet3!$A3,raw_data!$O:$O,INDEX('start year'!$B:$B,MATCH($A3,'start year'!$A:$A,0))+B$1-1)</f>
        <v>49</v>
      </c>
      <c r="C3">
        <f>SUMIFS(raw_data!$H:$H,raw_data!$M:$M,Sheet3!$A3,raw_data!$O:$O,INDEX('start year'!$B:$B,MATCH($A3,'start year'!$A:$A,0))+C$1-1)</f>
        <v>44</v>
      </c>
      <c r="D3">
        <f>SUMIFS(raw_data!$H:$H,raw_data!$M:$M,Sheet3!$A3,raw_data!$O:$O,INDEX('start year'!$B:$B,MATCH($A3,'start year'!$A:$A,0))+D$1-1)</f>
        <v>68</v>
      </c>
      <c r="E3">
        <f>SUMIFS(raw_data!$H:$H,raw_data!$M:$M,Sheet3!$A3,raw_data!$O:$O,INDEX('start year'!$B:$B,MATCH($A3,'start year'!$A:$A,0))+E$1-1)</f>
        <v>54</v>
      </c>
      <c r="F3">
        <f>SUMIFS(raw_data!$H:$H,raw_data!$M:$M,Sheet3!$A3,raw_data!$O:$O,INDEX('start year'!$B:$B,MATCH($A3,'start year'!$A:$A,0))+F$1-1)</f>
        <v>50</v>
      </c>
    </row>
    <row r="4" spans="1:6">
      <c r="A4" t="s">
        <v>2</v>
      </c>
      <c r="B4">
        <f>SUMIFS(raw_data!$H:$H,raw_data!$M:$M,Sheet3!$A4,raw_data!$O:$O,INDEX('start year'!$B:$B,MATCH($A4,'start year'!$A:$A,0))+B$1-1)</f>
        <v>46</v>
      </c>
      <c r="C4">
        <f>SUMIFS(raw_data!$H:$H,raw_data!$M:$M,Sheet3!$A4,raw_data!$O:$O,INDEX('start year'!$B:$B,MATCH($A4,'start year'!$A:$A,0))+C$1-1)</f>
        <v>55</v>
      </c>
      <c r="D4">
        <f>SUMIFS(raw_data!$H:$H,raw_data!$M:$M,Sheet3!$A4,raw_data!$O:$O,INDEX('start year'!$B:$B,MATCH($A4,'start year'!$A:$A,0))+D$1-1)</f>
        <v>58</v>
      </c>
      <c r="E4">
        <f>SUMIFS(raw_data!$H:$H,raw_data!$M:$M,Sheet3!$A4,raw_data!$O:$O,INDEX('start year'!$B:$B,MATCH($A4,'start year'!$A:$A,0))+E$1-1)</f>
        <v>57</v>
      </c>
      <c r="F4">
        <f>SUMIFS(raw_data!$H:$H,raw_data!$M:$M,Sheet3!$A4,raw_data!$O:$O,INDEX('start year'!$B:$B,MATCH($A4,'start year'!$A:$A,0))+F$1-1)</f>
        <v>30</v>
      </c>
    </row>
    <row r="5" spans="1:6">
      <c r="A5" t="s">
        <v>3</v>
      </c>
      <c r="B5">
        <f>SUMIFS(raw_data!$H:$H,raw_data!$M:$M,Sheet3!$A5,raw_data!$O:$O,INDEX('start year'!$B:$B,MATCH($A5,'start year'!$A:$A,0))+B$1-1)</f>
        <v>41</v>
      </c>
      <c r="C5">
        <f>SUMIFS(raw_data!$H:$H,raw_data!$M:$M,Sheet3!$A5,raw_data!$O:$O,INDEX('start year'!$B:$B,MATCH($A5,'start year'!$A:$A,0))+C$1-1)</f>
        <v>42</v>
      </c>
      <c r="D5">
        <f>SUMIFS(raw_data!$H:$H,raw_data!$M:$M,Sheet3!$A5,raw_data!$O:$O,INDEX('start year'!$B:$B,MATCH($A5,'start year'!$A:$A,0))+D$1-1)</f>
        <v>37</v>
      </c>
      <c r="E5">
        <f>SUMIFS(raw_data!$H:$H,raw_data!$M:$M,Sheet3!$A5,raw_data!$O:$O,INDEX('start year'!$B:$B,MATCH($A5,'start year'!$A:$A,0))+E$1-1)</f>
        <v>51</v>
      </c>
      <c r="F5">
        <f>SUMIFS(raw_data!$H:$H,raw_data!$M:$M,Sheet3!$A5,raw_data!$O:$O,INDEX('start year'!$B:$B,MATCH($A5,'start year'!$A:$A,0))+F$1-1)</f>
        <v>46</v>
      </c>
    </row>
    <row r="6" spans="1:6">
      <c r="A6" t="s">
        <v>4</v>
      </c>
      <c r="B6">
        <f>SUMIFS(raw_data!$H:$H,raw_data!$M:$M,Sheet3!$A6,raw_data!$O:$O,INDEX('start year'!$B:$B,MATCH($A6,'start year'!$A:$A,0))+B$1-1)</f>
        <v>41</v>
      </c>
      <c r="C6">
        <f>SUMIFS(raw_data!$H:$H,raw_data!$M:$M,Sheet3!$A6,raw_data!$O:$O,INDEX('start year'!$B:$B,MATCH($A6,'start year'!$A:$A,0))+C$1-1)</f>
        <v>49</v>
      </c>
      <c r="D6">
        <f>SUMIFS(raw_data!$H:$H,raw_data!$M:$M,Sheet3!$A6,raw_data!$O:$O,INDEX('start year'!$B:$B,MATCH($A6,'start year'!$A:$A,0))+D$1-1)</f>
        <v>32</v>
      </c>
      <c r="E6">
        <f>SUMIFS(raw_data!$H:$H,raw_data!$M:$M,Sheet3!$A6,raw_data!$O:$O,INDEX('start year'!$B:$B,MATCH($A6,'start year'!$A:$A,0))+E$1-1)</f>
        <v>20</v>
      </c>
      <c r="F6">
        <f>SUMIFS(raw_data!$H:$H,raw_data!$M:$M,Sheet3!$A6,raw_data!$O:$O,INDEX('start year'!$B:$B,MATCH($A6,'start year'!$A:$A,0))+F$1-1)</f>
        <v>57</v>
      </c>
    </row>
    <row r="7" spans="1:6">
      <c r="A7" t="s">
        <v>5</v>
      </c>
      <c r="B7">
        <f>SUMIFS(raw_data!$H:$H,raw_data!$M:$M,Sheet3!$A7,raw_data!$O:$O,INDEX('start year'!$B:$B,MATCH($A7,'start year'!$A:$A,0))+B$1-1)</f>
        <v>39</v>
      </c>
      <c r="C7">
        <f>SUMIFS(raw_data!$H:$H,raw_data!$M:$M,Sheet3!$A7,raw_data!$O:$O,INDEX('start year'!$B:$B,MATCH($A7,'start year'!$A:$A,0))+C$1-1)</f>
        <v>30</v>
      </c>
      <c r="D7">
        <f>SUMIFS(raw_data!$H:$H,raw_data!$M:$M,Sheet3!$A7,raw_data!$O:$O,INDEX('start year'!$B:$B,MATCH($A7,'start year'!$A:$A,0))+D$1-1)</f>
        <v>33</v>
      </c>
      <c r="E7">
        <f>SUMIFS(raw_data!$H:$H,raw_data!$M:$M,Sheet3!$A7,raw_data!$O:$O,INDEX('start year'!$B:$B,MATCH($A7,'start year'!$A:$A,0))+E$1-1)</f>
        <v>37</v>
      </c>
      <c r="F7" t="e">
        <f>NA()</f>
        <v>#N/A</v>
      </c>
    </row>
    <row r="8" spans="1:6">
      <c r="A8" t="s">
        <v>6</v>
      </c>
      <c r="B8">
        <f>SUMIFS(raw_data!$H:$H,raw_data!$M:$M,Sheet3!$A8,raw_data!$O:$O,INDEX('start year'!$B:$B,MATCH($A8,'start year'!$A:$A,0))+B$1-1)</f>
        <v>39</v>
      </c>
      <c r="C8">
        <f>SUMIFS(raw_data!$H:$H,raw_data!$M:$M,Sheet3!$A8,raw_data!$O:$O,INDEX('start year'!$B:$B,MATCH($A8,'start year'!$A:$A,0))+C$1-1)</f>
        <v>35</v>
      </c>
      <c r="D8">
        <f>SUMIFS(raw_data!$H:$H,raw_data!$M:$M,Sheet3!$A8,raw_data!$O:$O,INDEX('start year'!$B:$B,MATCH($A8,'start year'!$A:$A,0))+D$1-1)</f>
        <v>39</v>
      </c>
      <c r="E8">
        <f>SUMIFS(raw_data!$H:$H,raw_data!$M:$M,Sheet3!$A8,raw_data!$O:$O,INDEX('start year'!$B:$B,MATCH($A8,'start year'!$A:$A,0))+E$1-1)</f>
        <v>15</v>
      </c>
      <c r="F8">
        <f>SUMIFS(raw_data!$H:$H,raw_data!$M:$M,Sheet3!$A8,raw_data!$O:$O,INDEX('start year'!$B:$B,MATCH($A8,'start year'!$A:$A,0))+F$1-1)</f>
        <v>54</v>
      </c>
    </row>
    <row r="9" spans="1:6">
      <c r="A9" t="s">
        <v>7</v>
      </c>
      <c r="B9">
        <f>SUMIFS(raw_data!$H:$H,raw_data!$M:$M,Sheet3!$A9,raw_data!$O:$O,INDEX('start year'!$B:$B,MATCH($A9,'start year'!$A:$A,0))+B$1-1)</f>
        <v>37</v>
      </c>
      <c r="C9">
        <f>SUMIFS(raw_data!$H:$H,raw_data!$M:$M,Sheet3!$A9,raw_data!$O:$O,INDEX('start year'!$B:$B,MATCH($A9,'start year'!$A:$A,0))+C$1-1)</f>
        <v>39</v>
      </c>
      <c r="D9">
        <f>SUMIFS(raw_data!$H:$H,raw_data!$M:$M,Sheet3!$A9,raw_data!$O:$O,INDEX('start year'!$B:$B,MATCH($A9,'start year'!$A:$A,0))+D$1-1)</f>
        <v>45</v>
      </c>
      <c r="E9">
        <f>SUMIFS(raw_data!$H:$H,raw_data!$M:$M,Sheet3!$A9,raw_data!$O:$O,INDEX('start year'!$B:$B,MATCH($A9,'start year'!$A:$A,0))+E$1-1)</f>
        <v>45</v>
      </c>
      <c r="F9">
        <f>SUMIFS(raw_data!$H:$H,raw_data!$M:$M,Sheet3!$A9,raw_data!$O:$O,INDEX('start year'!$B:$B,MATCH($A9,'start year'!$A:$A,0))+F$1-1)</f>
        <v>38</v>
      </c>
    </row>
    <row r="10" spans="1:6">
      <c r="A10" t="s">
        <v>8</v>
      </c>
      <c r="B10">
        <f>SUMIFS(raw_data!$H:$H,raw_data!$M:$M,Sheet3!$A10,raw_data!$O:$O,INDEX('start year'!$B:$B,MATCH($A10,'start year'!$A:$A,0))+B$1-1)</f>
        <v>33</v>
      </c>
      <c r="C10">
        <f>SUMIFS(raw_data!$H:$H,raw_data!$M:$M,Sheet3!$A10,raw_data!$O:$O,INDEX('start year'!$B:$B,MATCH($A10,'start year'!$A:$A,0))+C$1-1)</f>
        <v>37</v>
      </c>
      <c r="D10">
        <f>SUMIFS(raw_data!$H:$H,raw_data!$M:$M,Sheet3!$A10,raw_data!$O:$O,INDEX('start year'!$B:$B,MATCH($A10,'start year'!$A:$A,0))+D$1-1)</f>
        <v>29</v>
      </c>
      <c r="E10">
        <f>SUMIFS(raw_data!$H:$H,raw_data!$M:$M,Sheet3!$A10,raw_data!$O:$O,INDEX('start year'!$B:$B,MATCH($A10,'start year'!$A:$A,0))+E$1-1)</f>
        <v>26</v>
      </c>
      <c r="F10">
        <f>SUMIFS(raw_data!$H:$H,raw_data!$M:$M,Sheet3!$A10,raw_data!$O:$O,INDEX('start year'!$B:$B,MATCH($A10,'start year'!$A:$A,0))+F$1-1)</f>
        <v>45</v>
      </c>
    </row>
    <row r="11" spans="1:6">
      <c r="A11" t="s">
        <v>9</v>
      </c>
      <c r="B11">
        <f>SUMIFS(raw_data!$H:$H,raw_data!$M:$M,Sheet3!$A11,raw_data!$O:$O,INDEX('start year'!$B:$B,MATCH($A11,'start year'!$A:$A,0))+B$1-1)</f>
        <v>29</v>
      </c>
      <c r="C11">
        <f>SUMIFS(raw_data!$H:$H,raw_data!$M:$M,Sheet3!$A11,raw_data!$O:$O,INDEX('start year'!$B:$B,MATCH($A11,'start year'!$A:$A,0))+C$1-1)</f>
        <v>38</v>
      </c>
      <c r="D11">
        <f>SUMIFS(raw_data!$H:$H,raw_data!$M:$M,Sheet3!$A11,raw_data!$O:$O,INDEX('start year'!$B:$B,MATCH($A11,'start year'!$A:$A,0))+D$1-1)</f>
        <v>44</v>
      </c>
      <c r="E11">
        <f>SUMIFS(raw_data!$H:$H,raw_data!$M:$M,Sheet3!$A11,raw_data!$O:$O,INDEX('start year'!$B:$B,MATCH($A11,'start year'!$A:$A,0))+E$1-1)</f>
        <v>48</v>
      </c>
      <c r="F11">
        <f>SUMIFS(raw_data!$H:$H,raw_data!$M:$M,Sheet3!$A11,raw_data!$O:$O,INDEX('start year'!$B:$B,MATCH($A11,'start year'!$A:$A,0))+F$1-1)</f>
        <v>43</v>
      </c>
    </row>
    <row r="12" spans="1:6">
      <c r="A12" t="s">
        <v>10</v>
      </c>
      <c r="B12">
        <f>SUMIFS(raw_data!$H:$H,raw_data!$M:$M,Sheet3!$A12,raw_data!$O:$O,INDEX('start year'!$B:$B,MATCH($A12,'start year'!$A:$A,0))+B$1-1)</f>
        <v>56</v>
      </c>
      <c r="C12">
        <f>SUMIFS(raw_data!$H:$H,raw_data!$M:$M,Sheet3!$A12,raw_data!$O:$O,INDEX('start year'!$B:$B,MATCH($A12,'start year'!$A:$A,0))+C$1-1)</f>
        <v>48</v>
      </c>
      <c r="D12">
        <f>SUMIFS(raw_data!$H:$H,raw_data!$M:$M,Sheet3!$A12,raw_data!$O:$O,INDEX('start year'!$B:$B,MATCH($A12,'start year'!$A:$A,0))+D$1-1)</f>
        <v>57</v>
      </c>
      <c r="E12">
        <f>SUMIFS(raw_data!$H:$H,raw_data!$M:$M,Sheet3!$A12,raw_data!$O:$O,INDEX('start year'!$B:$B,MATCH($A12,'start year'!$A:$A,0))+E$1-1)</f>
        <v>53</v>
      </c>
      <c r="F12">
        <f>SUMIFS(raw_data!$H:$H,raw_data!$M:$M,Sheet3!$A12,raw_data!$O:$O,INDEX('start year'!$B:$B,MATCH($A12,'start year'!$A:$A,0))+F$1-1)</f>
        <v>37</v>
      </c>
    </row>
    <row r="13" spans="1:6">
      <c r="A13" t="s">
        <v>11</v>
      </c>
      <c r="B13">
        <f>SUMIFS(raw_data!$H:$H,raw_data!$M:$M,Sheet3!$A13,raw_data!$O:$O,INDEX('start year'!$B:$B,MATCH($A13,'start year'!$A:$A,0))+B$1-1)</f>
        <v>35</v>
      </c>
      <c r="C13">
        <f>SUMIFS(raw_data!$H:$H,raw_data!$M:$M,Sheet3!$A13,raw_data!$O:$O,INDEX('start year'!$B:$B,MATCH($A13,'start year'!$A:$A,0))+C$1-1)</f>
        <v>29</v>
      </c>
      <c r="D13">
        <f>SUMIFS(raw_data!$H:$H,raw_data!$M:$M,Sheet3!$A13,raw_data!$O:$O,INDEX('start year'!$B:$B,MATCH($A13,'start year'!$A:$A,0))+D$1-1)</f>
        <v>41</v>
      </c>
      <c r="E13">
        <f>SUMIFS(raw_data!$H:$H,raw_data!$M:$M,Sheet3!$A13,raw_data!$O:$O,INDEX('start year'!$B:$B,MATCH($A13,'start year'!$A:$A,0))+E$1-1)</f>
        <v>53</v>
      </c>
      <c r="F13" t="e">
        <f>NA()</f>
        <v>#N/A</v>
      </c>
    </row>
    <row r="14" spans="1:6">
      <c r="A14" t="s">
        <v>12</v>
      </c>
      <c r="B14">
        <f>SUMIFS(raw_data!$H:$H,raw_data!$M:$M,Sheet3!$A14,raw_data!$O:$O,INDEX('start year'!$B:$B,MATCH($A14,'start year'!$A:$A,0))+B$1-1)</f>
        <v>29</v>
      </c>
      <c r="C14">
        <f>SUMIFS(raw_data!$H:$H,raw_data!$M:$M,Sheet3!$A14,raw_data!$O:$O,INDEX('start year'!$B:$B,MATCH($A14,'start year'!$A:$A,0))+C$1-1)</f>
        <v>45</v>
      </c>
      <c r="D14">
        <f>SUMIFS(raw_data!$H:$H,raw_data!$M:$M,Sheet3!$A14,raw_data!$O:$O,INDEX('start year'!$B:$B,MATCH($A14,'start year'!$A:$A,0))+D$1-1)</f>
        <v>45</v>
      </c>
      <c r="E14">
        <f>SUMIFS(raw_data!$H:$H,raw_data!$M:$M,Sheet3!$A14,raw_data!$O:$O,INDEX('start year'!$B:$B,MATCH($A14,'start year'!$A:$A,0))+E$1-1)</f>
        <v>51</v>
      </c>
      <c r="F14">
        <f>SUMIFS(raw_data!$H:$H,raw_data!$M:$M,Sheet3!$A14,raw_data!$O:$O,INDEX('start year'!$B:$B,MATCH($A14,'start year'!$A:$A,0))+F$1-1)</f>
        <v>38</v>
      </c>
    </row>
    <row r="15" spans="1:6">
      <c r="A15" t="s">
        <v>13</v>
      </c>
      <c r="B15">
        <f>SUMIFS(raw_data!$H:$H,raw_data!$M:$M,Sheet3!$A15,raw_data!$O:$O,INDEX('start year'!$B:$B,MATCH($A15,'start year'!$A:$A,0))+B$1-1)</f>
        <v>20</v>
      </c>
      <c r="C15">
        <f>SUMIFS(raw_data!$H:$H,raw_data!$M:$M,Sheet3!$A15,raw_data!$O:$O,INDEX('start year'!$B:$B,MATCH($A15,'start year'!$A:$A,0))+C$1-1)</f>
        <v>39</v>
      </c>
      <c r="D15">
        <f>SUMIFS(raw_data!$H:$H,raw_data!$M:$M,Sheet3!$A15,raw_data!$O:$O,INDEX('start year'!$B:$B,MATCH($A15,'start year'!$A:$A,0))+D$1-1)</f>
        <v>27</v>
      </c>
      <c r="E15">
        <f>SUMIFS(raw_data!$H:$H,raw_data!$M:$M,Sheet3!$A15,raw_data!$O:$O,INDEX('start year'!$B:$B,MATCH($A15,'start year'!$A:$A,0))+E$1-1)</f>
        <v>40</v>
      </c>
      <c r="F15">
        <f>SUMIFS(raw_data!$H:$H,raw_data!$M:$M,Sheet3!$A15,raw_data!$O:$O,INDEX('start year'!$B:$B,MATCH($A15,'start year'!$A:$A,0))+F$1-1)</f>
        <v>40</v>
      </c>
    </row>
    <row r="16" spans="1:6">
      <c r="A16" t="s">
        <v>14</v>
      </c>
      <c r="B16">
        <f>SUMIFS(raw_data!$H:$H,raw_data!$M:$M,Sheet3!$A16,raw_data!$O:$O,INDEX('start year'!$B:$B,MATCH($A16,'start year'!$A:$A,0))+B$1-1)</f>
        <v>18</v>
      </c>
      <c r="C16">
        <f>SUMIFS(raw_data!$H:$H,raw_data!$M:$M,Sheet3!$A16,raw_data!$O:$O,INDEX('start year'!$B:$B,MATCH($A16,'start year'!$A:$A,0))+C$1-1)</f>
        <v>43</v>
      </c>
      <c r="D16">
        <f>SUMIFS(raw_data!$H:$H,raw_data!$M:$M,Sheet3!$A16,raw_data!$O:$O,INDEX('start year'!$B:$B,MATCH($A16,'start year'!$A:$A,0))+D$1-1)</f>
        <v>53</v>
      </c>
      <c r="E16">
        <f>SUMIFS(raw_data!$H:$H,raw_data!$M:$M,Sheet3!$A16,raw_data!$O:$O,INDEX('start year'!$B:$B,MATCH($A16,'start year'!$A:$A,0))+E$1-1)</f>
        <v>43</v>
      </c>
      <c r="F16">
        <f>SUMIFS(raw_data!$H:$H,raw_data!$M:$M,Sheet3!$A16,raw_data!$O:$O,INDEX('start year'!$B:$B,MATCH($A16,'start year'!$A:$A,0))+F$1-1)</f>
        <v>45</v>
      </c>
    </row>
    <row r="17" spans="1:6">
      <c r="A17" t="s">
        <v>15</v>
      </c>
      <c r="B17">
        <f>SUMIFS(raw_data!$H:$H,raw_data!$M:$M,Sheet3!$A17,raw_data!$O:$O,INDEX('start year'!$B:$B,MATCH($A17,'start year'!$A:$A,0))+B$1-1)</f>
        <v>46</v>
      </c>
      <c r="C17">
        <f>SUMIFS(raw_data!$H:$H,raw_data!$M:$M,Sheet3!$A17,raw_data!$O:$O,INDEX('start year'!$B:$B,MATCH($A17,'start year'!$A:$A,0))+C$1-1)</f>
        <v>52</v>
      </c>
      <c r="D17">
        <f>SUMIFS(raw_data!$H:$H,raw_data!$M:$M,Sheet3!$A17,raw_data!$O:$O,INDEX('start year'!$B:$B,MATCH($A17,'start year'!$A:$A,0))+D$1-1)</f>
        <v>51</v>
      </c>
      <c r="E17">
        <f>SUMIFS(raw_data!$H:$H,raw_data!$M:$M,Sheet3!$A17,raw_data!$O:$O,INDEX('start year'!$B:$B,MATCH($A17,'start year'!$A:$A,0))+E$1-1)</f>
        <v>48</v>
      </c>
      <c r="F17">
        <f>SUMIFS(raw_data!$H:$H,raw_data!$M:$M,Sheet3!$A17,raw_data!$O:$O,INDEX('start year'!$B:$B,MATCH($A17,'start year'!$A:$A,0))+F$1-1)</f>
        <v>33</v>
      </c>
    </row>
    <row r="18" spans="1:6">
      <c r="A18" t="s">
        <v>16</v>
      </c>
      <c r="B18">
        <f>SUMIFS(raw_data!$H:$H,raw_data!$M:$M,Sheet3!$A18,raw_data!$O:$O,INDEX('start year'!$B:$B,MATCH($A18,'start year'!$A:$A,0))+B$1-1)</f>
        <v>25</v>
      </c>
      <c r="C18">
        <f>SUMIFS(raw_data!$H:$H,raw_data!$M:$M,Sheet3!$A18,raw_data!$O:$O,INDEX('start year'!$B:$B,MATCH($A18,'start year'!$A:$A,0))+C$1-1)</f>
        <v>35</v>
      </c>
      <c r="D18">
        <f>SUMIFS(raw_data!$H:$H,raw_data!$M:$M,Sheet3!$A18,raw_data!$O:$O,INDEX('start year'!$B:$B,MATCH($A18,'start year'!$A:$A,0))+D$1-1)</f>
        <v>39</v>
      </c>
      <c r="E18">
        <f>SUMIFS(raw_data!$H:$H,raw_data!$M:$M,Sheet3!$A18,raw_data!$O:$O,INDEX('start year'!$B:$B,MATCH($A18,'start year'!$A:$A,0))+E$1-1)</f>
        <v>35</v>
      </c>
      <c r="F18">
        <f>SUMIFS(raw_data!$H:$H,raw_data!$M:$M,Sheet3!$A18,raw_data!$O:$O,INDEX('start year'!$B:$B,MATCH($A18,'start year'!$A:$A,0))+F$1-1)</f>
        <v>33</v>
      </c>
    </row>
    <row r="19" spans="1:6">
      <c r="A19" t="s">
        <v>17</v>
      </c>
      <c r="B19">
        <f>SUMIFS(raw_data!$H:$H,raw_data!$M:$M,Sheet3!$A19,raw_data!$O:$O,INDEX('start year'!$B:$B,MATCH($A19,'start year'!$A:$A,0))+B$1-1)</f>
        <v>47</v>
      </c>
      <c r="C19">
        <f>SUMIFS(raw_data!$H:$H,raw_data!$M:$M,Sheet3!$A19,raw_data!$O:$O,INDEX('start year'!$B:$B,MATCH($A19,'start year'!$A:$A,0))+C$1-1)</f>
        <v>48</v>
      </c>
      <c r="D19">
        <f>SUMIFS(raw_data!$H:$H,raw_data!$M:$M,Sheet3!$A19,raw_data!$O:$O,INDEX('start year'!$B:$B,MATCH($A19,'start year'!$A:$A,0))+D$1-1)</f>
        <v>63</v>
      </c>
      <c r="E19">
        <f>SUMIFS(raw_data!$H:$H,raw_data!$M:$M,Sheet3!$A19,raw_data!$O:$O,INDEX('start year'!$B:$B,MATCH($A19,'start year'!$A:$A,0))+E$1-1)</f>
        <v>56</v>
      </c>
      <c r="F19">
        <f>SUMIFS(raw_data!$H:$H,raw_data!$M:$M,Sheet3!$A19,raw_data!$O:$O,INDEX('start year'!$B:$B,MATCH($A19,'start year'!$A:$A,0))+F$1-1)</f>
        <v>52</v>
      </c>
    </row>
    <row r="20" spans="1:6">
      <c r="A20" t="s">
        <v>18</v>
      </c>
      <c r="B20">
        <f>SUMIFS(raw_data!$H:$H,raw_data!$M:$M,Sheet3!$A20,raw_data!$O:$O,INDEX('start year'!$B:$B,MATCH($A20,'start year'!$A:$A,0))+B$1-1)</f>
        <v>31</v>
      </c>
      <c r="C20">
        <f>SUMIFS(raw_data!$H:$H,raw_data!$M:$M,Sheet3!$A20,raw_data!$O:$O,INDEX('start year'!$B:$B,MATCH($A20,'start year'!$A:$A,0))+C$1-1)</f>
        <v>48</v>
      </c>
      <c r="D20">
        <f>SUMIFS(raw_data!$H:$H,raw_data!$M:$M,Sheet3!$A20,raw_data!$O:$O,INDEX('start year'!$B:$B,MATCH($A20,'start year'!$A:$A,0))+D$1-1)</f>
        <v>36</v>
      </c>
      <c r="E20">
        <f>SUMIFS(raw_data!$H:$H,raw_data!$M:$M,Sheet3!$A20,raw_data!$O:$O,INDEX('start year'!$B:$B,MATCH($A20,'start year'!$A:$A,0))+E$1-1)</f>
        <v>46</v>
      </c>
      <c r="F20">
        <f>SUMIFS(raw_data!$H:$H,raw_data!$M:$M,Sheet3!$A20,raw_data!$O:$O,INDEX('start year'!$B:$B,MATCH($A20,'start year'!$A:$A,0))+F$1-1)</f>
        <v>42</v>
      </c>
    </row>
    <row r="21" spans="1:6">
      <c r="A21" t="s">
        <v>19</v>
      </c>
      <c r="B21">
        <f>SUMIFS(raw_data!$H:$H,raw_data!$M:$M,Sheet3!$A21,raw_data!$O:$O,INDEX('start year'!$B:$B,MATCH($A21,'start year'!$A:$A,0))+B$1-1)</f>
        <v>42</v>
      </c>
      <c r="C21">
        <f>SUMIFS(raw_data!$H:$H,raw_data!$M:$M,Sheet3!$A21,raw_data!$O:$O,INDEX('start year'!$B:$B,MATCH($A21,'start year'!$A:$A,0))+C$1-1)</f>
        <v>34</v>
      </c>
      <c r="D21">
        <f>SUMIFS(raw_data!$H:$H,raw_data!$M:$M,Sheet3!$A21,raw_data!$O:$O,INDEX('start year'!$B:$B,MATCH($A21,'start year'!$A:$A,0))+D$1-1)</f>
        <v>57</v>
      </c>
      <c r="E21">
        <f>SUMIFS(raw_data!$H:$H,raw_data!$M:$M,Sheet3!$A21,raw_data!$O:$O,INDEX('start year'!$B:$B,MATCH($A21,'start year'!$A:$A,0))+E$1-1)</f>
        <v>49</v>
      </c>
      <c r="F21">
        <f>SUMIFS(raw_data!$H:$H,raw_data!$M:$M,Sheet3!$A21,raw_data!$O:$O,INDEX('start year'!$B:$B,MATCH($A21,'start year'!$A:$A,0))+F$1-1)</f>
        <v>53</v>
      </c>
    </row>
    <row r="22" spans="1:6">
      <c r="A22" t="s">
        <v>20</v>
      </c>
      <c r="B22">
        <f>SUMIFS(raw_data!$H:$H,raw_data!$M:$M,Sheet3!$A22,raw_data!$O:$O,INDEX('start year'!$B:$B,MATCH($A22,'start year'!$A:$A,0))+B$1-1)</f>
        <v>28</v>
      </c>
      <c r="C22">
        <f>SUMIFS(raw_data!$H:$H,raw_data!$M:$M,Sheet3!$A22,raw_data!$O:$O,INDEX('start year'!$B:$B,MATCH($A22,'start year'!$A:$A,0))+C$1-1)</f>
        <v>43</v>
      </c>
      <c r="D22">
        <f>SUMIFS(raw_data!$H:$H,raw_data!$M:$M,Sheet3!$A22,raw_data!$O:$O,INDEX('start year'!$B:$B,MATCH($A22,'start year'!$A:$A,0))+D$1-1)</f>
        <v>48</v>
      </c>
      <c r="E22">
        <f>SUMIFS(raw_data!$H:$H,raw_data!$M:$M,Sheet3!$A22,raw_data!$O:$O,INDEX('start year'!$B:$B,MATCH($A22,'start year'!$A:$A,0))+E$1-1)</f>
        <v>50</v>
      </c>
      <c r="F22">
        <f>SUMIFS(raw_data!$H:$H,raw_data!$M:$M,Sheet3!$A22,raw_data!$O:$O,INDEX('start year'!$B:$B,MATCH($A22,'start year'!$A:$A,0))+F$1-1)</f>
        <v>53</v>
      </c>
    </row>
    <row r="23" spans="1:6">
      <c r="A23" t="s">
        <v>21</v>
      </c>
      <c r="B23">
        <f>SUMIFS(raw_data!$H:$H,raw_data!$M:$M,Sheet3!$A23,raw_data!$O:$O,INDEX('start year'!$B:$B,MATCH($A23,'start year'!$A:$A,0))+B$1-1)</f>
        <v>42</v>
      </c>
      <c r="C23">
        <f>SUMIFS(raw_data!$H:$H,raw_data!$M:$M,Sheet3!$A23,raw_data!$O:$O,INDEX('start year'!$B:$B,MATCH($A23,'start year'!$A:$A,0))+C$1-1)</f>
        <v>49</v>
      </c>
      <c r="D23">
        <f>SUMIFS(raw_data!$H:$H,raw_data!$M:$M,Sheet3!$A23,raw_data!$O:$O,INDEX('start year'!$B:$B,MATCH($A23,'start year'!$A:$A,0))+D$1-1)</f>
        <v>28</v>
      </c>
      <c r="E23">
        <f>SUMIFS(raw_data!$H:$H,raw_data!$M:$M,Sheet3!$A23,raw_data!$O:$O,INDEX('start year'!$B:$B,MATCH($A23,'start year'!$A:$A,0))+E$1-1)</f>
        <v>51</v>
      </c>
      <c r="F23">
        <f>SUMIFS(raw_data!$H:$H,raw_data!$M:$M,Sheet3!$A23,raw_data!$O:$O,INDEX('start year'!$B:$B,MATCH($A23,'start year'!$A:$A,0))+F$1-1)</f>
        <v>45</v>
      </c>
    </row>
    <row r="24" spans="1:6">
      <c r="A24" t="s">
        <v>22</v>
      </c>
      <c r="B24">
        <f>SUMIFS(raw_data!$H:$H,raw_data!$M:$M,Sheet3!$A24,raw_data!$O:$O,INDEX('start year'!$B:$B,MATCH($A24,'start year'!$A:$A,0))+B$1-1)</f>
        <v>44</v>
      </c>
      <c r="C24">
        <f>SUMIFS(raw_data!$H:$H,raw_data!$M:$M,Sheet3!$A24,raw_data!$O:$O,INDEX('start year'!$B:$B,MATCH($A24,'start year'!$A:$A,0))+C$1-1)</f>
        <v>41</v>
      </c>
      <c r="D24">
        <f>SUMIFS(raw_data!$H:$H,raw_data!$M:$M,Sheet3!$A24,raw_data!$O:$O,INDEX('start year'!$B:$B,MATCH($A24,'start year'!$A:$A,0))+D$1-1)</f>
        <v>39</v>
      </c>
      <c r="E24">
        <f>SUMIFS(raw_data!$H:$H,raw_data!$M:$M,Sheet3!$A24,raw_data!$O:$O,INDEX('start year'!$B:$B,MATCH($A24,'start year'!$A:$A,0))+E$1-1)</f>
        <v>28</v>
      </c>
      <c r="F24">
        <f>SUMIFS(raw_data!$H:$H,raw_data!$M:$M,Sheet3!$A24,raw_data!$O:$O,INDEX('start year'!$B:$B,MATCH($A24,'start year'!$A:$A,0))+F$1-1)</f>
        <v>37</v>
      </c>
    </row>
    <row r="25" spans="1:6">
      <c r="A25" t="s">
        <v>23</v>
      </c>
      <c r="B25">
        <f>SUMIFS(raw_data!$H:$H,raw_data!$M:$M,Sheet3!$A25,raw_data!$O:$O,INDEX('start year'!$B:$B,MATCH($A25,'start year'!$A:$A,0))+B$1-1)</f>
        <v>37</v>
      </c>
      <c r="C25">
        <f>SUMIFS(raw_data!$H:$H,raw_data!$M:$M,Sheet3!$A25,raw_data!$O:$O,INDEX('start year'!$B:$B,MATCH($A25,'start year'!$A:$A,0))+C$1-1)</f>
        <v>54</v>
      </c>
      <c r="D25">
        <f>SUMIFS(raw_data!$H:$H,raw_data!$M:$M,Sheet3!$A25,raw_data!$O:$O,INDEX('start year'!$B:$B,MATCH($A25,'start year'!$A:$A,0))+D$1-1)</f>
        <v>57</v>
      </c>
      <c r="E25">
        <f>SUMIFS(raw_data!$H:$H,raw_data!$M:$M,Sheet3!$A25,raw_data!$O:$O,INDEX('start year'!$B:$B,MATCH($A25,'start year'!$A:$A,0))+E$1-1)</f>
        <v>56</v>
      </c>
      <c r="F25">
        <f>SUMIFS(raw_data!$H:$H,raw_data!$M:$M,Sheet3!$A25,raw_data!$O:$O,INDEX('start year'!$B:$B,MATCH($A25,'start year'!$A:$A,0))+F$1-1)</f>
        <v>64</v>
      </c>
    </row>
    <row r="26" spans="1:6">
      <c r="A26" t="s">
        <v>24</v>
      </c>
      <c r="B26">
        <f>SUMIFS(raw_data!$H:$H,raw_data!$M:$M,Sheet3!$A26,raw_data!$O:$O,INDEX('start year'!$B:$B,MATCH($A26,'start year'!$A:$A,0))+B$1-1)</f>
        <v>55</v>
      </c>
      <c r="C26">
        <f>SUMIFS(raw_data!$H:$H,raw_data!$M:$M,Sheet3!$A26,raw_data!$O:$O,INDEX('start year'!$B:$B,MATCH($A26,'start year'!$A:$A,0))+C$1-1)</f>
        <v>69</v>
      </c>
      <c r="D26">
        <f>SUMIFS(raw_data!$H:$H,raw_data!$M:$M,Sheet3!$A26,raw_data!$O:$O,INDEX('start year'!$B:$B,MATCH($A26,'start year'!$A:$A,0))+D$1-1)</f>
        <v>58</v>
      </c>
      <c r="E26" t="e">
        <f>NA()</f>
        <v>#N/A</v>
      </c>
      <c r="F26" t="e">
        <f>NA()</f>
        <v>#N/A</v>
      </c>
    </row>
    <row r="27" spans="1:6">
      <c r="A27" t="s">
        <v>25</v>
      </c>
      <c r="B27">
        <f>SUMIFS(raw_data!$H:$H,raw_data!$M:$M,Sheet3!$A27,raw_data!$O:$O,INDEX('start year'!$B:$B,MATCH($A27,'start year'!$A:$A,0))+B$1-1)</f>
        <v>36</v>
      </c>
      <c r="C27">
        <f>SUMIFS(raw_data!$H:$H,raw_data!$M:$M,Sheet3!$A27,raw_data!$O:$O,INDEX('start year'!$B:$B,MATCH($A27,'start year'!$A:$A,0))+C$1-1)</f>
        <v>36</v>
      </c>
      <c r="D27">
        <f>SUMIFS(raw_data!$H:$H,raw_data!$M:$M,Sheet3!$A27,raw_data!$O:$O,INDEX('start year'!$B:$B,MATCH($A27,'start year'!$A:$A,0))+D$1-1)</f>
        <v>53</v>
      </c>
      <c r="E27" t="e">
        <f>NA()</f>
        <v>#N/A</v>
      </c>
      <c r="F27" t="e">
        <f>NA()</f>
        <v>#N/A</v>
      </c>
    </row>
    <row r="28" spans="1:6">
      <c r="A28" t="s">
        <v>26</v>
      </c>
      <c r="B28">
        <f>SUMIFS(raw_data!$H:$H,raw_data!$M:$M,Sheet3!$A28,raw_data!$O:$O,INDEX('start year'!$B:$B,MATCH($A28,'start year'!$A:$A,0))+B$1-1)</f>
        <v>57</v>
      </c>
      <c r="C28">
        <f>SUMIFS(raw_data!$H:$H,raw_data!$M:$M,Sheet3!$A28,raw_data!$O:$O,INDEX('start year'!$B:$B,MATCH($A28,'start year'!$A:$A,0))+C$1-1)</f>
        <v>72</v>
      </c>
      <c r="D28" t="e">
        <f>NA()</f>
        <v>#N/A</v>
      </c>
      <c r="E28" t="e">
        <f>NA()</f>
        <v>#N/A</v>
      </c>
      <c r="F28" t="e">
        <f>NA()</f>
        <v>#N/A</v>
      </c>
    </row>
    <row r="29" spans="1:6">
      <c r="A29" t="s">
        <v>27</v>
      </c>
      <c r="B29">
        <f>SUMIFS(raw_data!$H:$H,raw_data!$M:$M,Sheet3!$A29,raw_data!$O:$O,INDEX('start year'!$B:$B,MATCH($A29,'start year'!$A:$A,0))+B$1-1)</f>
        <v>24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</row>
    <row r="31" spans="1:6">
      <c r="B31">
        <f>B1</f>
        <v>1</v>
      </c>
      <c r="C31">
        <f t="shared" ref="C31:F31" si="1">C1</f>
        <v>2</v>
      </c>
      <c r="D31">
        <f t="shared" si="1"/>
        <v>3</v>
      </c>
      <c r="E31">
        <f t="shared" si="1"/>
        <v>4</v>
      </c>
      <c r="F31">
        <f t="shared" si="1"/>
        <v>5</v>
      </c>
    </row>
    <row r="32" spans="1:6">
      <c r="A32" t="s">
        <v>44</v>
      </c>
      <c r="B32">
        <f>MIN(B2:B29)</f>
        <v>18</v>
      </c>
      <c r="C32">
        <f>MIN(C2:C28)</f>
        <v>29</v>
      </c>
      <c r="D32">
        <f>MIN(D2:D27)</f>
        <v>27</v>
      </c>
      <c r="E32">
        <f>MIN(E2:E25)</f>
        <v>15</v>
      </c>
      <c r="F32">
        <f>MIN(F14:F25,F8:F12,F2:F6)</f>
        <v>30</v>
      </c>
    </row>
    <row r="33" spans="1:6">
      <c r="A33" t="s">
        <v>45</v>
      </c>
      <c r="B33">
        <f>MAX(B2:B29)-B32</f>
        <v>40</v>
      </c>
      <c r="C33">
        <f>MAX(C2:C28)-C32</f>
        <v>43</v>
      </c>
      <c r="D33">
        <f>MAX(D2:D27)-D32</f>
        <v>41</v>
      </c>
      <c r="E33">
        <f>MAX(E2:E25)-E32</f>
        <v>42</v>
      </c>
      <c r="F33">
        <f>MAX(F14:F25,F8:F12,F2:F6)-F32</f>
        <v>34</v>
      </c>
    </row>
    <row r="34" spans="1:6">
      <c r="A34" t="s">
        <v>46</v>
      </c>
      <c r="B34">
        <f>AVERAGE(B2:B29)</f>
        <v>38.714285714285715</v>
      </c>
      <c r="C34">
        <f>AVERAGE(C2:C28)</f>
        <v>44.407407407407405</v>
      </c>
      <c r="D34">
        <f>AVERAGE(D2:D27)</f>
        <v>45.03846153846154</v>
      </c>
      <c r="E34">
        <f>AVERAGE(E2:E25)</f>
        <v>43.5</v>
      </c>
      <c r="F34">
        <f>AVERAGE(F14:F25,F8:F12,F2:F6)</f>
        <v>44.863636363636367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5"/>
  <sheetViews>
    <sheetView topLeftCell="B1" workbookViewId="0">
      <selection activeCell="R7" sqref="R7"/>
    </sheetView>
  </sheetViews>
  <sheetFormatPr baseColWidth="10" defaultRowHeight="15" x14ac:dyDescent="0"/>
  <sheetData>
    <row r="1" spans="1:1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</row>
    <row r="2" spans="1:15">
      <c r="B2">
        <v>51</v>
      </c>
      <c r="C2">
        <v>32</v>
      </c>
      <c r="D2">
        <v>15</v>
      </c>
      <c r="E2">
        <v>66</v>
      </c>
      <c r="F2">
        <v>12</v>
      </c>
      <c r="G2">
        <v>2</v>
      </c>
      <c r="H2">
        <v>58</v>
      </c>
      <c r="J2">
        <v>1</v>
      </c>
      <c r="L2">
        <v>1</v>
      </c>
      <c r="M2" t="s">
        <v>0</v>
      </c>
      <c r="N2">
        <v>19</v>
      </c>
      <c r="O2">
        <v>1996</v>
      </c>
    </row>
    <row r="3" spans="1:15">
      <c r="B3">
        <v>49</v>
      </c>
      <c r="C3">
        <v>32</v>
      </c>
      <c r="D3">
        <v>10</v>
      </c>
      <c r="E3">
        <v>59</v>
      </c>
      <c r="F3">
        <v>13</v>
      </c>
      <c r="G3">
        <v>3</v>
      </c>
      <c r="H3">
        <v>49</v>
      </c>
      <c r="J3">
        <v>4</v>
      </c>
      <c r="L3">
        <v>2</v>
      </c>
      <c r="M3" t="s">
        <v>1</v>
      </c>
      <c r="N3">
        <v>15</v>
      </c>
      <c r="O3">
        <v>1996</v>
      </c>
    </row>
    <row r="4" spans="1:15">
      <c r="B4">
        <v>56</v>
      </c>
      <c r="C4">
        <v>32</v>
      </c>
      <c r="D4">
        <v>6</v>
      </c>
      <c r="E4">
        <v>62</v>
      </c>
      <c r="F4">
        <v>16</v>
      </c>
      <c r="G4">
        <v>4</v>
      </c>
      <c r="H4">
        <v>46</v>
      </c>
      <c r="J4">
        <v>1</v>
      </c>
      <c r="L4">
        <v>3</v>
      </c>
      <c r="M4" t="s">
        <v>2</v>
      </c>
      <c r="N4">
        <v>15</v>
      </c>
      <c r="O4">
        <v>1996</v>
      </c>
    </row>
    <row r="5" spans="1:15">
      <c r="B5">
        <v>48</v>
      </c>
      <c r="C5">
        <v>32</v>
      </c>
      <c r="D5">
        <v>2</v>
      </c>
      <c r="E5">
        <v>50</v>
      </c>
      <c r="F5">
        <v>15</v>
      </c>
      <c r="G5">
        <v>1</v>
      </c>
      <c r="H5">
        <v>41</v>
      </c>
      <c r="J5">
        <v>5</v>
      </c>
      <c r="L5">
        <v>4</v>
      </c>
      <c r="M5" t="s">
        <v>3</v>
      </c>
      <c r="N5">
        <v>12</v>
      </c>
      <c r="O5">
        <v>1996</v>
      </c>
    </row>
    <row r="6" spans="1:15">
      <c r="B6">
        <v>63</v>
      </c>
      <c r="C6">
        <v>32</v>
      </c>
      <c r="D6">
        <v>-2</v>
      </c>
      <c r="E6">
        <v>61</v>
      </c>
      <c r="F6">
        <v>15</v>
      </c>
      <c r="G6">
        <v>2</v>
      </c>
      <c r="H6">
        <v>41</v>
      </c>
      <c r="J6">
        <v>5</v>
      </c>
      <c r="L6">
        <v>5</v>
      </c>
      <c r="M6" t="s">
        <v>4</v>
      </c>
      <c r="N6">
        <v>12</v>
      </c>
      <c r="O6">
        <v>1996</v>
      </c>
    </row>
    <row r="7" spans="1:15">
      <c r="B7">
        <v>50</v>
      </c>
      <c r="C7">
        <v>32</v>
      </c>
      <c r="D7">
        <v>0</v>
      </c>
      <c r="E7">
        <v>50</v>
      </c>
      <c r="F7">
        <v>17</v>
      </c>
      <c r="G7">
        <v>1</v>
      </c>
      <c r="H7">
        <v>39</v>
      </c>
      <c r="J7">
        <v>3</v>
      </c>
      <c r="L7">
        <v>6</v>
      </c>
      <c r="M7" t="s">
        <v>5</v>
      </c>
      <c r="N7">
        <v>12</v>
      </c>
      <c r="O7">
        <v>1996</v>
      </c>
    </row>
    <row r="8" spans="1:15">
      <c r="B8">
        <v>47</v>
      </c>
      <c r="C8">
        <v>32</v>
      </c>
      <c r="D8">
        <v>-2</v>
      </c>
      <c r="E8">
        <v>45</v>
      </c>
      <c r="F8">
        <v>17</v>
      </c>
      <c r="G8">
        <v>1</v>
      </c>
      <c r="H8">
        <v>39</v>
      </c>
      <c r="J8">
        <v>3</v>
      </c>
      <c r="L8">
        <v>7</v>
      </c>
      <c r="M8" t="s">
        <v>6</v>
      </c>
      <c r="N8">
        <v>12</v>
      </c>
      <c r="O8">
        <v>1996</v>
      </c>
    </row>
    <row r="9" spans="1:15">
      <c r="B9">
        <v>60</v>
      </c>
      <c r="C9">
        <v>32</v>
      </c>
      <c r="D9">
        <v>-1</v>
      </c>
      <c r="E9">
        <v>59</v>
      </c>
      <c r="F9">
        <v>17</v>
      </c>
      <c r="G9">
        <v>1</v>
      </c>
      <c r="H9">
        <v>37</v>
      </c>
      <c r="J9">
        <v>4</v>
      </c>
      <c r="L9">
        <v>8</v>
      </c>
      <c r="M9" t="s">
        <v>7</v>
      </c>
      <c r="N9">
        <v>11</v>
      </c>
      <c r="O9">
        <v>1996</v>
      </c>
    </row>
    <row r="10" spans="1:15">
      <c r="B10">
        <v>56</v>
      </c>
      <c r="C10">
        <v>32</v>
      </c>
      <c r="D10">
        <v>-13</v>
      </c>
      <c r="E10">
        <v>43</v>
      </c>
      <c r="F10">
        <v>17</v>
      </c>
      <c r="G10">
        <v>0</v>
      </c>
      <c r="H10">
        <v>33</v>
      </c>
      <c r="J10">
        <v>6</v>
      </c>
      <c r="L10">
        <v>9</v>
      </c>
      <c r="M10" t="s">
        <v>8</v>
      </c>
      <c r="N10">
        <v>9</v>
      </c>
      <c r="O10">
        <v>1996</v>
      </c>
    </row>
    <row r="11" spans="1:15">
      <c r="B11">
        <v>59</v>
      </c>
      <c r="C11">
        <v>32</v>
      </c>
      <c r="D11">
        <v>-15</v>
      </c>
      <c r="E11">
        <v>44</v>
      </c>
      <c r="F11">
        <v>21</v>
      </c>
      <c r="G11">
        <v>0</v>
      </c>
      <c r="H11">
        <v>29</v>
      </c>
      <c r="J11">
        <v>2</v>
      </c>
      <c r="L11">
        <v>10</v>
      </c>
      <c r="M11" t="s">
        <v>9</v>
      </c>
      <c r="N11">
        <v>9</v>
      </c>
      <c r="O11">
        <v>1996</v>
      </c>
    </row>
    <row r="12" spans="1:15">
      <c r="B12">
        <v>53</v>
      </c>
      <c r="C12">
        <v>32</v>
      </c>
      <c r="D12">
        <v>17</v>
      </c>
      <c r="E12">
        <v>70</v>
      </c>
      <c r="F12">
        <v>11</v>
      </c>
      <c r="G12">
        <v>4</v>
      </c>
      <c r="H12">
        <v>55</v>
      </c>
      <c r="J12">
        <v>4</v>
      </c>
      <c r="L12">
        <v>1</v>
      </c>
      <c r="M12" t="s">
        <v>2</v>
      </c>
      <c r="N12">
        <v>17</v>
      </c>
      <c r="O12">
        <v>1997</v>
      </c>
    </row>
    <row r="13" spans="1:15">
      <c r="B13">
        <v>51</v>
      </c>
      <c r="C13">
        <v>32</v>
      </c>
      <c r="D13">
        <v>6</v>
      </c>
      <c r="E13">
        <v>57</v>
      </c>
      <c r="F13">
        <v>11</v>
      </c>
      <c r="G13">
        <v>1</v>
      </c>
      <c r="H13">
        <v>49</v>
      </c>
      <c r="J13">
        <v>7</v>
      </c>
      <c r="L13">
        <v>2</v>
      </c>
      <c r="M13" t="s">
        <v>4</v>
      </c>
      <c r="N13">
        <v>14</v>
      </c>
      <c r="O13">
        <v>1997</v>
      </c>
    </row>
    <row r="14" spans="1:15">
      <c r="B14">
        <v>60</v>
      </c>
      <c r="C14">
        <v>32</v>
      </c>
      <c r="D14">
        <v>-5</v>
      </c>
      <c r="E14">
        <v>55</v>
      </c>
      <c r="F14">
        <v>15</v>
      </c>
      <c r="G14">
        <v>1</v>
      </c>
      <c r="H14">
        <v>45</v>
      </c>
      <c r="J14">
        <v>3</v>
      </c>
      <c r="L14">
        <v>3</v>
      </c>
      <c r="M14" t="s">
        <v>0</v>
      </c>
      <c r="N14">
        <v>14</v>
      </c>
      <c r="O14">
        <v>1997</v>
      </c>
    </row>
    <row r="15" spans="1:15">
      <c r="B15">
        <v>44</v>
      </c>
      <c r="C15">
        <v>32</v>
      </c>
      <c r="D15">
        <v>11</v>
      </c>
      <c r="E15">
        <v>55</v>
      </c>
      <c r="F15">
        <v>16</v>
      </c>
      <c r="G15">
        <v>1</v>
      </c>
      <c r="H15">
        <v>44</v>
      </c>
      <c r="J15">
        <v>2</v>
      </c>
      <c r="L15">
        <v>4</v>
      </c>
      <c r="M15" t="s">
        <v>1</v>
      </c>
      <c r="N15">
        <v>14</v>
      </c>
      <c r="O15">
        <v>1997</v>
      </c>
    </row>
    <row r="16" spans="1:15">
      <c r="B16">
        <v>49</v>
      </c>
      <c r="C16">
        <v>32</v>
      </c>
      <c r="D16">
        <v>6</v>
      </c>
      <c r="E16">
        <v>55</v>
      </c>
      <c r="F16">
        <v>16</v>
      </c>
      <c r="G16">
        <v>2</v>
      </c>
      <c r="H16">
        <v>42</v>
      </c>
      <c r="J16">
        <v>3</v>
      </c>
      <c r="L16">
        <v>5</v>
      </c>
      <c r="M16" t="s">
        <v>3</v>
      </c>
      <c r="N16">
        <v>13</v>
      </c>
      <c r="O16">
        <v>1997</v>
      </c>
    </row>
    <row r="17" spans="2:15">
      <c r="B17">
        <v>41</v>
      </c>
      <c r="C17">
        <v>32</v>
      </c>
      <c r="D17">
        <v>1</v>
      </c>
      <c r="E17">
        <v>42</v>
      </c>
      <c r="F17">
        <v>17</v>
      </c>
      <c r="G17">
        <v>2</v>
      </c>
      <c r="H17">
        <v>39</v>
      </c>
      <c r="J17">
        <v>3</v>
      </c>
      <c r="L17">
        <v>6</v>
      </c>
      <c r="M17" t="s">
        <v>7</v>
      </c>
      <c r="N17">
        <v>12</v>
      </c>
      <c r="O17">
        <v>1997</v>
      </c>
    </row>
    <row r="18" spans="2:15">
      <c r="B18">
        <v>59</v>
      </c>
      <c r="C18">
        <v>32</v>
      </c>
      <c r="D18">
        <v>-9</v>
      </c>
      <c r="E18">
        <v>50</v>
      </c>
      <c r="F18">
        <v>18</v>
      </c>
      <c r="G18">
        <v>3</v>
      </c>
      <c r="H18">
        <v>38</v>
      </c>
      <c r="J18">
        <v>2</v>
      </c>
      <c r="L18">
        <v>7</v>
      </c>
      <c r="M18" t="s">
        <v>9</v>
      </c>
      <c r="N18">
        <v>12</v>
      </c>
      <c r="O18">
        <v>1997</v>
      </c>
    </row>
    <row r="19" spans="2:15">
      <c r="B19">
        <v>53</v>
      </c>
      <c r="C19">
        <v>32</v>
      </c>
      <c r="D19">
        <v>-13</v>
      </c>
      <c r="E19">
        <v>40</v>
      </c>
      <c r="F19">
        <v>17</v>
      </c>
      <c r="G19">
        <v>1</v>
      </c>
      <c r="H19">
        <v>37</v>
      </c>
      <c r="J19">
        <v>4</v>
      </c>
      <c r="L19">
        <v>8</v>
      </c>
      <c r="M19" t="s">
        <v>8</v>
      </c>
      <c r="N19">
        <v>11</v>
      </c>
      <c r="O19">
        <v>1997</v>
      </c>
    </row>
    <row r="20" spans="2:15">
      <c r="B20">
        <v>53</v>
      </c>
      <c r="C20">
        <v>32</v>
      </c>
      <c r="D20">
        <v>-10</v>
      </c>
      <c r="E20">
        <v>43</v>
      </c>
      <c r="F20">
        <v>19</v>
      </c>
      <c r="G20">
        <v>0</v>
      </c>
      <c r="H20">
        <v>35</v>
      </c>
      <c r="J20">
        <v>2</v>
      </c>
      <c r="L20">
        <v>9</v>
      </c>
      <c r="M20" t="s">
        <v>6</v>
      </c>
      <c r="N20">
        <v>11</v>
      </c>
      <c r="O20">
        <v>1997</v>
      </c>
    </row>
    <row r="21" spans="2:15">
      <c r="B21">
        <v>59</v>
      </c>
      <c r="C21">
        <v>32</v>
      </c>
      <c r="D21">
        <v>-4</v>
      </c>
      <c r="E21">
        <v>55</v>
      </c>
      <c r="F21">
        <v>20</v>
      </c>
      <c r="G21">
        <v>0</v>
      </c>
      <c r="H21">
        <v>30</v>
      </c>
      <c r="J21">
        <v>3</v>
      </c>
      <c r="L21">
        <v>10</v>
      </c>
      <c r="M21" t="s">
        <v>5</v>
      </c>
      <c r="N21">
        <v>9</v>
      </c>
      <c r="O21">
        <v>1997</v>
      </c>
    </row>
    <row r="22" spans="2:15">
      <c r="B22">
        <v>44</v>
      </c>
      <c r="C22">
        <v>32</v>
      </c>
      <c r="D22">
        <v>41</v>
      </c>
      <c r="E22">
        <v>85</v>
      </c>
      <c r="F22">
        <v>8</v>
      </c>
      <c r="G22">
        <v>2</v>
      </c>
      <c r="H22">
        <v>68</v>
      </c>
      <c r="I22">
        <v>2</v>
      </c>
      <c r="J22">
        <v>2</v>
      </c>
      <c r="K22">
        <v>4</v>
      </c>
      <c r="L22">
        <v>1</v>
      </c>
      <c r="M22" t="s">
        <v>1</v>
      </c>
      <c r="N22">
        <v>24</v>
      </c>
      <c r="O22">
        <v>1998</v>
      </c>
    </row>
    <row r="23" spans="2:15">
      <c r="B23">
        <v>48</v>
      </c>
      <c r="C23">
        <v>32</v>
      </c>
      <c r="D23">
        <v>26</v>
      </c>
      <c r="E23">
        <v>74</v>
      </c>
      <c r="F23">
        <v>8</v>
      </c>
      <c r="G23">
        <v>3</v>
      </c>
      <c r="H23">
        <v>58</v>
      </c>
      <c r="I23">
        <v>3</v>
      </c>
      <c r="J23">
        <v>7</v>
      </c>
      <c r="K23">
        <v>10</v>
      </c>
      <c r="L23">
        <v>2</v>
      </c>
      <c r="M23" t="s">
        <v>2</v>
      </c>
      <c r="N23">
        <v>24</v>
      </c>
      <c r="O23">
        <v>1998</v>
      </c>
    </row>
    <row r="24" spans="2:15">
      <c r="B24">
        <v>45</v>
      </c>
      <c r="C24">
        <v>32</v>
      </c>
      <c r="D24">
        <v>17</v>
      </c>
      <c r="E24">
        <v>62</v>
      </c>
      <c r="F24">
        <v>12</v>
      </c>
      <c r="G24">
        <v>4</v>
      </c>
      <c r="H24">
        <v>56</v>
      </c>
      <c r="I24">
        <v>2</v>
      </c>
      <c r="J24">
        <v>2</v>
      </c>
      <c r="K24">
        <v>4</v>
      </c>
      <c r="L24">
        <v>3</v>
      </c>
      <c r="M24" t="s">
        <v>10</v>
      </c>
      <c r="N24">
        <v>20</v>
      </c>
      <c r="O24">
        <v>1998</v>
      </c>
    </row>
    <row r="25" spans="2:15">
      <c r="B25">
        <v>56</v>
      </c>
      <c r="C25">
        <v>32</v>
      </c>
      <c r="D25">
        <v>11</v>
      </c>
      <c r="E25">
        <v>67</v>
      </c>
      <c r="F25">
        <v>17</v>
      </c>
      <c r="G25">
        <v>2</v>
      </c>
      <c r="H25">
        <v>45</v>
      </c>
      <c r="I25">
        <v>5</v>
      </c>
      <c r="J25">
        <v>0</v>
      </c>
      <c r="K25">
        <v>5</v>
      </c>
      <c r="L25">
        <v>4</v>
      </c>
      <c r="M25" t="s">
        <v>7</v>
      </c>
      <c r="N25">
        <v>15</v>
      </c>
      <c r="O25">
        <v>1998</v>
      </c>
    </row>
    <row r="26" spans="2:15">
      <c r="B26">
        <v>69</v>
      </c>
      <c r="C26">
        <v>32</v>
      </c>
      <c r="D26">
        <v>-7</v>
      </c>
      <c r="E26">
        <v>62</v>
      </c>
      <c r="F26">
        <v>16</v>
      </c>
      <c r="G26">
        <v>1</v>
      </c>
      <c r="H26">
        <v>44</v>
      </c>
      <c r="I26">
        <v>2</v>
      </c>
      <c r="J26">
        <v>2</v>
      </c>
      <c r="K26">
        <v>4</v>
      </c>
      <c r="L26">
        <v>5</v>
      </c>
      <c r="M26" t="s">
        <v>9</v>
      </c>
      <c r="N26">
        <v>16</v>
      </c>
      <c r="O26">
        <v>1998</v>
      </c>
    </row>
    <row r="27" spans="2:15">
      <c r="B27">
        <v>63</v>
      </c>
      <c r="C27">
        <v>32</v>
      </c>
      <c r="D27">
        <v>-9</v>
      </c>
      <c r="E27">
        <v>54</v>
      </c>
      <c r="F27">
        <v>17</v>
      </c>
      <c r="G27">
        <v>1</v>
      </c>
      <c r="H27">
        <v>39</v>
      </c>
      <c r="I27">
        <v>4</v>
      </c>
      <c r="J27">
        <v>3</v>
      </c>
      <c r="K27">
        <v>7</v>
      </c>
      <c r="L27">
        <v>6</v>
      </c>
      <c r="M27" t="s">
        <v>6</v>
      </c>
      <c r="N27">
        <v>15</v>
      </c>
      <c r="O27">
        <v>1998</v>
      </c>
    </row>
    <row r="28" spans="2:15">
      <c r="B28">
        <v>59</v>
      </c>
      <c r="C28">
        <v>32</v>
      </c>
      <c r="D28">
        <v>-16</v>
      </c>
      <c r="E28">
        <v>43</v>
      </c>
      <c r="F28">
        <v>17</v>
      </c>
      <c r="G28">
        <v>1</v>
      </c>
      <c r="H28">
        <v>37</v>
      </c>
      <c r="I28">
        <v>2</v>
      </c>
      <c r="J28">
        <v>4</v>
      </c>
      <c r="K28">
        <v>6</v>
      </c>
      <c r="L28">
        <v>7</v>
      </c>
      <c r="M28" t="s">
        <v>3</v>
      </c>
      <c r="N28">
        <v>15</v>
      </c>
      <c r="O28">
        <v>1998</v>
      </c>
    </row>
    <row r="29" spans="2:15">
      <c r="B29">
        <v>68</v>
      </c>
      <c r="C29">
        <v>32</v>
      </c>
      <c r="D29">
        <v>-22</v>
      </c>
      <c r="E29">
        <v>46</v>
      </c>
      <c r="F29">
        <v>17</v>
      </c>
      <c r="G29">
        <v>1</v>
      </c>
      <c r="H29">
        <v>35</v>
      </c>
      <c r="I29">
        <v>0</v>
      </c>
      <c r="J29">
        <v>5</v>
      </c>
      <c r="K29">
        <v>5</v>
      </c>
      <c r="L29">
        <v>8</v>
      </c>
      <c r="M29" t="s">
        <v>11</v>
      </c>
      <c r="N29">
        <v>15</v>
      </c>
      <c r="O29">
        <v>1998</v>
      </c>
    </row>
    <row r="30" spans="2:15">
      <c r="B30">
        <v>57</v>
      </c>
      <c r="C30">
        <v>32</v>
      </c>
      <c r="D30">
        <v>-11</v>
      </c>
      <c r="E30">
        <v>46</v>
      </c>
      <c r="F30">
        <v>20</v>
      </c>
      <c r="G30">
        <v>0</v>
      </c>
      <c r="H30">
        <v>34</v>
      </c>
      <c r="I30">
        <v>5</v>
      </c>
      <c r="J30">
        <v>1</v>
      </c>
      <c r="K30">
        <v>6</v>
      </c>
      <c r="L30">
        <v>9</v>
      </c>
      <c r="M30" t="s">
        <v>0</v>
      </c>
      <c r="N30">
        <v>12</v>
      </c>
      <c r="O30">
        <v>1998</v>
      </c>
    </row>
    <row r="31" spans="2:15">
      <c r="B31">
        <v>60</v>
      </c>
      <c r="C31">
        <v>32</v>
      </c>
      <c r="D31">
        <v>-12</v>
      </c>
      <c r="E31">
        <v>48</v>
      </c>
      <c r="F31">
        <v>19</v>
      </c>
      <c r="G31">
        <v>0</v>
      </c>
      <c r="H31">
        <v>33</v>
      </c>
      <c r="I31">
        <v>5</v>
      </c>
      <c r="J31">
        <v>3</v>
      </c>
      <c r="K31">
        <v>8</v>
      </c>
      <c r="L31">
        <v>10</v>
      </c>
      <c r="M31" t="s">
        <v>5</v>
      </c>
      <c r="N31">
        <v>13</v>
      </c>
      <c r="O31">
        <v>1998</v>
      </c>
    </row>
    <row r="32" spans="2:15">
      <c r="B32">
        <v>50</v>
      </c>
      <c r="C32">
        <v>32</v>
      </c>
      <c r="D32">
        <v>-5</v>
      </c>
      <c r="E32">
        <v>45</v>
      </c>
      <c r="F32">
        <v>20</v>
      </c>
      <c r="G32">
        <v>0</v>
      </c>
      <c r="H32">
        <v>32</v>
      </c>
      <c r="I32">
        <v>4</v>
      </c>
      <c r="J32">
        <v>2</v>
      </c>
      <c r="K32">
        <v>6</v>
      </c>
      <c r="L32">
        <v>11</v>
      </c>
      <c r="M32" t="s">
        <v>4</v>
      </c>
      <c r="N32">
        <v>12</v>
      </c>
      <c r="O32">
        <v>1998</v>
      </c>
    </row>
    <row r="33" spans="1:15">
      <c r="B33">
        <v>66</v>
      </c>
      <c r="C33">
        <v>32</v>
      </c>
      <c r="D33">
        <v>-13</v>
      </c>
      <c r="E33">
        <v>53</v>
      </c>
      <c r="F33">
        <v>21</v>
      </c>
      <c r="G33">
        <v>0</v>
      </c>
      <c r="H33">
        <v>29</v>
      </c>
      <c r="I33">
        <v>4</v>
      </c>
      <c r="J33">
        <v>2</v>
      </c>
      <c r="K33">
        <v>6</v>
      </c>
      <c r="L33">
        <v>12</v>
      </c>
      <c r="M33" t="s">
        <v>8</v>
      </c>
      <c r="N33">
        <v>11</v>
      </c>
      <c r="O33">
        <v>1998</v>
      </c>
    </row>
    <row r="34" spans="1:15">
      <c r="B34">
        <v>43</v>
      </c>
      <c r="C34">
        <v>32</v>
      </c>
      <c r="D34">
        <v>22</v>
      </c>
      <c r="E34">
        <v>65</v>
      </c>
      <c r="F34">
        <v>9</v>
      </c>
      <c r="G34">
        <v>4</v>
      </c>
      <c r="H34">
        <v>57</v>
      </c>
      <c r="I34">
        <v>3</v>
      </c>
      <c r="J34">
        <v>6</v>
      </c>
      <c r="L34">
        <v>1</v>
      </c>
      <c r="M34" t="s">
        <v>2</v>
      </c>
      <c r="N34">
        <v>23</v>
      </c>
      <c r="O34">
        <v>1999</v>
      </c>
    </row>
    <row r="35" spans="1:15">
      <c r="B35">
        <v>29</v>
      </c>
      <c r="C35">
        <v>32</v>
      </c>
      <c r="D35">
        <v>20</v>
      </c>
      <c r="E35">
        <v>49</v>
      </c>
      <c r="F35">
        <v>12</v>
      </c>
      <c r="G35">
        <v>3</v>
      </c>
      <c r="H35">
        <v>54</v>
      </c>
      <c r="I35">
        <v>4</v>
      </c>
      <c r="J35">
        <v>3</v>
      </c>
      <c r="L35">
        <v>2</v>
      </c>
      <c r="M35" t="s">
        <v>1</v>
      </c>
      <c r="N35">
        <v>20</v>
      </c>
      <c r="O35">
        <v>1999</v>
      </c>
    </row>
    <row r="36" spans="1:15">
      <c r="B36">
        <v>35</v>
      </c>
      <c r="C36">
        <v>32</v>
      </c>
      <c r="D36">
        <v>19</v>
      </c>
      <c r="E36">
        <v>54</v>
      </c>
      <c r="F36">
        <v>13</v>
      </c>
      <c r="G36">
        <v>2</v>
      </c>
      <c r="H36">
        <v>51</v>
      </c>
      <c r="I36">
        <v>6</v>
      </c>
      <c r="J36">
        <v>3</v>
      </c>
      <c r="L36">
        <v>3</v>
      </c>
      <c r="M36" t="s">
        <v>3</v>
      </c>
      <c r="N36">
        <v>19</v>
      </c>
      <c r="O36">
        <v>1999</v>
      </c>
    </row>
    <row r="37" spans="1:15">
      <c r="B37">
        <v>36</v>
      </c>
      <c r="C37">
        <v>32</v>
      </c>
      <c r="D37">
        <v>15</v>
      </c>
      <c r="E37">
        <v>51</v>
      </c>
      <c r="F37">
        <v>14</v>
      </c>
      <c r="G37">
        <v>1</v>
      </c>
      <c r="H37">
        <v>48</v>
      </c>
      <c r="I37">
        <v>5</v>
      </c>
      <c r="J37">
        <v>3</v>
      </c>
      <c r="L37">
        <v>4</v>
      </c>
      <c r="M37" t="s">
        <v>10</v>
      </c>
      <c r="N37">
        <v>18</v>
      </c>
      <c r="O37">
        <v>1999</v>
      </c>
    </row>
    <row r="38" spans="1:15">
      <c r="B38">
        <v>39</v>
      </c>
      <c r="C38">
        <v>32</v>
      </c>
      <c r="D38">
        <v>-1</v>
      </c>
      <c r="E38">
        <v>38</v>
      </c>
      <c r="F38">
        <v>12</v>
      </c>
      <c r="G38">
        <v>1</v>
      </c>
      <c r="H38">
        <v>48</v>
      </c>
      <c r="I38">
        <v>3</v>
      </c>
      <c r="J38">
        <v>6</v>
      </c>
      <c r="L38">
        <v>5</v>
      </c>
      <c r="M38" t="s">
        <v>9</v>
      </c>
      <c r="N38">
        <v>20</v>
      </c>
      <c r="O38">
        <v>1999</v>
      </c>
    </row>
    <row r="39" spans="1:15">
      <c r="B39">
        <v>39</v>
      </c>
      <c r="C39">
        <v>32</v>
      </c>
      <c r="D39">
        <v>9</v>
      </c>
      <c r="E39">
        <v>48</v>
      </c>
      <c r="F39">
        <v>13</v>
      </c>
      <c r="G39">
        <v>2</v>
      </c>
      <c r="H39">
        <v>45</v>
      </c>
      <c r="I39">
        <v>4</v>
      </c>
      <c r="J39">
        <v>6</v>
      </c>
      <c r="L39">
        <v>6</v>
      </c>
      <c r="M39" t="s">
        <v>7</v>
      </c>
      <c r="N39">
        <v>19</v>
      </c>
      <c r="O39">
        <v>1999</v>
      </c>
    </row>
    <row r="40" spans="1:15">
      <c r="B40">
        <v>49</v>
      </c>
      <c r="C40">
        <v>32</v>
      </c>
      <c r="D40">
        <v>-1</v>
      </c>
      <c r="E40">
        <v>48</v>
      </c>
      <c r="F40">
        <v>13</v>
      </c>
      <c r="G40">
        <v>0</v>
      </c>
      <c r="H40">
        <v>37</v>
      </c>
      <c r="I40">
        <v>3</v>
      </c>
      <c r="J40">
        <v>10</v>
      </c>
      <c r="L40">
        <v>7</v>
      </c>
      <c r="M40" t="s">
        <v>5</v>
      </c>
      <c r="N40">
        <v>19</v>
      </c>
      <c r="O40">
        <v>1999</v>
      </c>
    </row>
    <row r="41" spans="1:15">
      <c r="B41">
        <v>50</v>
      </c>
      <c r="C41">
        <v>32</v>
      </c>
      <c r="D41">
        <v>1</v>
      </c>
      <c r="E41">
        <v>51</v>
      </c>
      <c r="F41">
        <v>18</v>
      </c>
      <c r="G41">
        <v>1</v>
      </c>
      <c r="H41">
        <v>32</v>
      </c>
      <c r="I41">
        <v>7</v>
      </c>
      <c r="J41">
        <v>5</v>
      </c>
      <c r="L41">
        <v>8</v>
      </c>
      <c r="M41" t="s">
        <v>0</v>
      </c>
      <c r="N41">
        <v>14</v>
      </c>
      <c r="O41">
        <v>1999</v>
      </c>
    </row>
    <row r="42" spans="1:15">
      <c r="B42">
        <v>59</v>
      </c>
      <c r="C42">
        <v>32</v>
      </c>
      <c r="D42">
        <v>-17</v>
      </c>
      <c r="E42">
        <v>42</v>
      </c>
      <c r="F42">
        <v>19</v>
      </c>
      <c r="G42">
        <v>1</v>
      </c>
      <c r="H42">
        <v>29</v>
      </c>
      <c r="I42">
        <v>4</v>
      </c>
      <c r="J42">
        <v>5</v>
      </c>
      <c r="L42">
        <v>9</v>
      </c>
      <c r="M42" t="s">
        <v>11</v>
      </c>
      <c r="N42">
        <v>13</v>
      </c>
      <c r="O42">
        <v>1999</v>
      </c>
    </row>
    <row r="43" spans="1:15">
      <c r="B43">
        <v>53</v>
      </c>
      <c r="C43">
        <v>32</v>
      </c>
      <c r="D43">
        <v>-15</v>
      </c>
      <c r="E43">
        <v>38</v>
      </c>
      <c r="F43">
        <v>20</v>
      </c>
      <c r="G43">
        <v>0</v>
      </c>
      <c r="H43">
        <v>26</v>
      </c>
      <c r="I43">
        <v>7</v>
      </c>
      <c r="J43">
        <v>5</v>
      </c>
      <c r="L43">
        <v>10</v>
      </c>
      <c r="M43" t="s">
        <v>8</v>
      </c>
      <c r="N43">
        <v>12</v>
      </c>
      <c r="O43">
        <v>1999</v>
      </c>
    </row>
    <row r="44" spans="1:15">
      <c r="B44">
        <v>53</v>
      </c>
      <c r="C44">
        <v>32</v>
      </c>
      <c r="D44">
        <v>-20</v>
      </c>
      <c r="E44">
        <v>33</v>
      </c>
      <c r="F44">
        <v>24</v>
      </c>
      <c r="G44">
        <v>0</v>
      </c>
      <c r="H44">
        <v>20</v>
      </c>
      <c r="I44">
        <v>6</v>
      </c>
      <c r="J44">
        <v>2</v>
      </c>
      <c r="L44">
        <v>11</v>
      </c>
      <c r="M44" t="s">
        <v>4</v>
      </c>
      <c r="N44">
        <v>8</v>
      </c>
      <c r="O44">
        <v>1999</v>
      </c>
    </row>
    <row r="45" spans="1:15">
      <c r="B45">
        <v>64</v>
      </c>
      <c r="C45">
        <v>32</v>
      </c>
      <c r="D45">
        <v>-32</v>
      </c>
      <c r="E45">
        <v>32</v>
      </c>
      <c r="F45">
        <v>25</v>
      </c>
      <c r="G45">
        <v>0</v>
      </c>
      <c r="H45">
        <v>15</v>
      </c>
      <c r="I45">
        <v>5</v>
      </c>
      <c r="J45">
        <v>3</v>
      </c>
      <c r="L45">
        <v>12</v>
      </c>
      <c r="M45" t="s">
        <v>6</v>
      </c>
      <c r="N45">
        <v>7</v>
      </c>
      <c r="O45">
        <v>1999</v>
      </c>
    </row>
    <row r="46" spans="1:15">
      <c r="A46">
        <v>9</v>
      </c>
      <c r="B46">
        <v>29</v>
      </c>
      <c r="C46">
        <v>32</v>
      </c>
      <c r="D46">
        <v>18</v>
      </c>
      <c r="E46">
        <v>47</v>
      </c>
      <c r="F46">
        <v>7</v>
      </c>
      <c r="G46">
        <v>4</v>
      </c>
      <c r="H46">
        <v>57</v>
      </c>
      <c r="L46">
        <v>1</v>
      </c>
      <c r="M46" t="s">
        <v>4</v>
      </c>
      <c r="N46">
        <v>16</v>
      </c>
      <c r="O46">
        <v>2000</v>
      </c>
    </row>
    <row r="47" spans="1:15">
      <c r="A47">
        <v>6</v>
      </c>
      <c r="B47">
        <v>51</v>
      </c>
      <c r="C47">
        <v>32</v>
      </c>
      <c r="D47">
        <v>16</v>
      </c>
      <c r="E47">
        <v>67</v>
      </c>
      <c r="F47">
        <v>9</v>
      </c>
      <c r="G47">
        <v>3</v>
      </c>
      <c r="H47">
        <v>57</v>
      </c>
      <c r="L47">
        <v>2</v>
      </c>
      <c r="M47" t="s">
        <v>10</v>
      </c>
      <c r="N47">
        <v>17</v>
      </c>
      <c r="O47">
        <v>2000</v>
      </c>
    </row>
    <row r="48" spans="1:15">
      <c r="A48">
        <v>3</v>
      </c>
      <c r="B48">
        <v>56</v>
      </c>
      <c r="C48">
        <v>32</v>
      </c>
      <c r="D48">
        <v>8</v>
      </c>
      <c r="E48">
        <v>64</v>
      </c>
      <c r="F48">
        <v>12</v>
      </c>
      <c r="G48">
        <v>2</v>
      </c>
      <c r="H48">
        <v>54</v>
      </c>
      <c r="L48">
        <v>3</v>
      </c>
      <c r="M48" t="s">
        <v>6</v>
      </c>
      <c r="N48">
        <v>17</v>
      </c>
      <c r="O48">
        <v>2000</v>
      </c>
    </row>
    <row r="49" spans="1:15">
      <c r="A49">
        <v>4</v>
      </c>
      <c r="B49">
        <v>50</v>
      </c>
      <c r="C49">
        <v>32</v>
      </c>
      <c r="D49">
        <v>12</v>
      </c>
      <c r="E49">
        <v>62</v>
      </c>
      <c r="F49">
        <v>12</v>
      </c>
      <c r="G49">
        <v>1</v>
      </c>
      <c r="H49">
        <v>52</v>
      </c>
      <c r="L49">
        <v>4</v>
      </c>
      <c r="M49" t="s">
        <v>0</v>
      </c>
      <c r="N49">
        <v>16</v>
      </c>
      <c r="O49">
        <v>2000</v>
      </c>
    </row>
    <row r="50" spans="1:15">
      <c r="A50">
        <v>8</v>
      </c>
      <c r="B50">
        <v>37</v>
      </c>
      <c r="C50">
        <v>32</v>
      </c>
      <c r="D50">
        <v>10</v>
      </c>
      <c r="E50">
        <v>47</v>
      </c>
      <c r="F50">
        <v>10</v>
      </c>
      <c r="G50">
        <v>2</v>
      </c>
      <c r="H50">
        <v>50</v>
      </c>
      <c r="L50">
        <v>5</v>
      </c>
      <c r="M50" t="s">
        <v>1</v>
      </c>
      <c r="N50">
        <v>14</v>
      </c>
      <c r="O50">
        <v>2000</v>
      </c>
    </row>
    <row r="51" spans="1:15">
      <c r="A51">
        <v>4</v>
      </c>
      <c r="B51">
        <v>54</v>
      </c>
      <c r="C51">
        <v>32</v>
      </c>
      <c r="D51">
        <v>0</v>
      </c>
      <c r="E51">
        <v>54</v>
      </c>
      <c r="F51">
        <v>14</v>
      </c>
      <c r="G51">
        <v>1</v>
      </c>
      <c r="H51">
        <v>46</v>
      </c>
      <c r="L51">
        <v>6</v>
      </c>
      <c r="M51" t="s">
        <v>3</v>
      </c>
      <c r="N51">
        <v>14</v>
      </c>
      <c r="O51">
        <v>2000</v>
      </c>
    </row>
    <row r="52" spans="1:15">
      <c r="A52">
        <v>6</v>
      </c>
      <c r="B52">
        <v>49</v>
      </c>
      <c r="C52">
        <v>32</v>
      </c>
      <c r="D52">
        <v>-2</v>
      </c>
      <c r="E52">
        <v>47</v>
      </c>
      <c r="F52">
        <v>13</v>
      </c>
      <c r="G52">
        <v>1</v>
      </c>
      <c r="H52">
        <v>45</v>
      </c>
      <c r="L52">
        <v>7</v>
      </c>
      <c r="M52" t="s">
        <v>8</v>
      </c>
      <c r="N52">
        <v>13</v>
      </c>
      <c r="O52">
        <v>2000</v>
      </c>
    </row>
    <row r="53" spans="1:15">
      <c r="A53">
        <v>4</v>
      </c>
      <c r="B53">
        <v>59</v>
      </c>
      <c r="C53">
        <v>32</v>
      </c>
      <c r="D53">
        <v>-16</v>
      </c>
      <c r="E53">
        <v>43</v>
      </c>
      <c r="F53">
        <v>15</v>
      </c>
      <c r="G53">
        <v>1</v>
      </c>
      <c r="H53">
        <v>43</v>
      </c>
      <c r="L53">
        <v>8</v>
      </c>
      <c r="M53" t="s">
        <v>9</v>
      </c>
      <c r="N53">
        <v>13</v>
      </c>
      <c r="O53">
        <v>2000</v>
      </c>
    </row>
    <row r="54" spans="1:15">
      <c r="A54">
        <v>5</v>
      </c>
      <c r="B54">
        <v>56</v>
      </c>
      <c r="C54">
        <v>32</v>
      </c>
      <c r="D54">
        <v>-2</v>
      </c>
      <c r="E54">
        <v>54</v>
      </c>
      <c r="F54">
        <v>15</v>
      </c>
      <c r="G54">
        <v>0</v>
      </c>
      <c r="H54">
        <v>41</v>
      </c>
      <c r="L54">
        <v>9</v>
      </c>
      <c r="M54" t="s">
        <v>11</v>
      </c>
      <c r="N54">
        <v>12</v>
      </c>
      <c r="O54">
        <v>2000</v>
      </c>
    </row>
    <row r="55" spans="1:15">
      <c r="A55">
        <v>5</v>
      </c>
      <c r="B55">
        <v>58</v>
      </c>
      <c r="C55">
        <v>32</v>
      </c>
      <c r="D55">
        <v>-10</v>
      </c>
      <c r="E55">
        <v>48</v>
      </c>
      <c r="F55">
        <v>16</v>
      </c>
      <c r="G55">
        <v>0</v>
      </c>
      <c r="H55">
        <v>38</v>
      </c>
      <c r="L55">
        <v>10</v>
      </c>
      <c r="M55" t="s">
        <v>7</v>
      </c>
      <c r="N55">
        <v>11</v>
      </c>
      <c r="O55">
        <v>2000</v>
      </c>
    </row>
    <row r="56" spans="1:15">
      <c r="A56">
        <v>6</v>
      </c>
      <c r="B56">
        <v>63</v>
      </c>
      <c r="C56">
        <v>32</v>
      </c>
      <c r="D56">
        <v>-19</v>
      </c>
      <c r="E56">
        <v>44</v>
      </c>
      <c r="F56">
        <v>18</v>
      </c>
      <c r="G56">
        <v>0</v>
      </c>
      <c r="H56">
        <v>30</v>
      </c>
      <c r="L56">
        <v>11</v>
      </c>
      <c r="M56" t="s">
        <v>2</v>
      </c>
      <c r="N56">
        <v>8</v>
      </c>
      <c r="O56">
        <v>2000</v>
      </c>
    </row>
    <row r="57" spans="1:15">
      <c r="A57">
        <v>8</v>
      </c>
      <c r="B57">
        <v>50</v>
      </c>
      <c r="C57">
        <v>32</v>
      </c>
      <c r="D57">
        <v>-15</v>
      </c>
      <c r="E57">
        <v>35</v>
      </c>
      <c r="F57">
        <v>17</v>
      </c>
      <c r="G57">
        <v>0</v>
      </c>
      <c r="H57">
        <v>29</v>
      </c>
      <c r="L57">
        <v>12</v>
      </c>
      <c r="M57" t="s">
        <v>12</v>
      </c>
      <c r="N57">
        <v>7</v>
      </c>
      <c r="O57">
        <v>2000</v>
      </c>
    </row>
    <row r="58" spans="1:15">
      <c r="A58">
        <v>5</v>
      </c>
      <c r="B58">
        <v>36</v>
      </c>
      <c r="C58">
        <v>26</v>
      </c>
      <c r="D58">
        <v>21</v>
      </c>
      <c r="E58">
        <v>57</v>
      </c>
      <c r="F58">
        <v>5</v>
      </c>
      <c r="G58">
        <v>2</v>
      </c>
      <c r="H58">
        <v>53</v>
      </c>
      <c r="L58">
        <v>1</v>
      </c>
      <c r="M58" t="s">
        <v>11</v>
      </c>
      <c r="N58">
        <v>16</v>
      </c>
      <c r="O58">
        <v>2001</v>
      </c>
    </row>
    <row r="59" spans="1:15">
      <c r="A59">
        <v>5</v>
      </c>
      <c r="B59">
        <v>30</v>
      </c>
      <c r="C59">
        <v>27</v>
      </c>
      <c r="D59">
        <v>20</v>
      </c>
      <c r="E59">
        <v>50</v>
      </c>
      <c r="F59">
        <v>6</v>
      </c>
      <c r="G59">
        <v>2</v>
      </c>
      <c r="H59">
        <v>53</v>
      </c>
      <c r="L59">
        <v>2</v>
      </c>
      <c r="M59" t="s">
        <v>10</v>
      </c>
      <c r="N59">
        <v>16</v>
      </c>
      <c r="O59">
        <v>2001</v>
      </c>
    </row>
    <row r="60" spans="1:15">
      <c r="A60">
        <v>5</v>
      </c>
      <c r="B60">
        <v>36</v>
      </c>
      <c r="C60">
        <v>26</v>
      </c>
      <c r="D60">
        <v>16</v>
      </c>
      <c r="E60">
        <v>52</v>
      </c>
      <c r="F60">
        <v>7</v>
      </c>
      <c r="G60">
        <v>3</v>
      </c>
      <c r="H60">
        <v>47</v>
      </c>
      <c r="L60">
        <v>3</v>
      </c>
      <c r="M60" t="s">
        <v>1</v>
      </c>
      <c r="N60">
        <v>14</v>
      </c>
      <c r="O60">
        <v>2001</v>
      </c>
    </row>
    <row r="61" spans="1:15">
      <c r="A61">
        <v>6</v>
      </c>
      <c r="B61">
        <v>36</v>
      </c>
      <c r="C61">
        <v>26</v>
      </c>
      <c r="D61">
        <v>13</v>
      </c>
      <c r="E61">
        <v>49</v>
      </c>
      <c r="F61">
        <v>7</v>
      </c>
      <c r="G61">
        <v>1</v>
      </c>
      <c r="H61">
        <v>45</v>
      </c>
      <c r="L61">
        <v>4</v>
      </c>
      <c r="M61" t="s">
        <v>7</v>
      </c>
      <c r="N61">
        <v>13</v>
      </c>
      <c r="O61">
        <v>2001</v>
      </c>
    </row>
    <row r="62" spans="1:15">
      <c r="A62">
        <v>6</v>
      </c>
      <c r="B62">
        <v>29</v>
      </c>
      <c r="C62">
        <v>26</v>
      </c>
      <c r="D62">
        <v>18</v>
      </c>
      <c r="E62">
        <v>47</v>
      </c>
      <c r="F62">
        <v>7</v>
      </c>
      <c r="G62">
        <v>4</v>
      </c>
      <c r="H62">
        <v>45</v>
      </c>
      <c r="L62">
        <v>5</v>
      </c>
      <c r="M62" t="s">
        <v>12</v>
      </c>
      <c r="N62">
        <v>13</v>
      </c>
      <c r="O62">
        <v>2001</v>
      </c>
    </row>
    <row r="63" spans="1:15">
      <c r="A63">
        <v>3</v>
      </c>
      <c r="B63">
        <v>35</v>
      </c>
      <c r="C63">
        <v>26</v>
      </c>
      <c r="D63">
        <v>3</v>
      </c>
      <c r="E63">
        <v>38</v>
      </c>
      <c r="F63">
        <v>10</v>
      </c>
      <c r="G63">
        <v>1</v>
      </c>
      <c r="H63">
        <v>42</v>
      </c>
      <c r="L63">
        <v>6</v>
      </c>
      <c r="M63" t="s">
        <v>6</v>
      </c>
      <c r="N63">
        <v>13</v>
      </c>
      <c r="O63">
        <v>2001</v>
      </c>
    </row>
    <row r="64" spans="1:15">
      <c r="A64">
        <v>3</v>
      </c>
      <c r="B64">
        <v>53</v>
      </c>
      <c r="C64">
        <v>27</v>
      </c>
      <c r="D64">
        <v>-20</v>
      </c>
      <c r="E64">
        <v>33</v>
      </c>
      <c r="F64">
        <v>13</v>
      </c>
      <c r="G64">
        <v>1</v>
      </c>
      <c r="H64">
        <v>36</v>
      </c>
      <c r="L64">
        <v>7</v>
      </c>
      <c r="M64" t="s">
        <v>4</v>
      </c>
      <c r="N64">
        <v>11</v>
      </c>
      <c r="O64">
        <v>2001</v>
      </c>
    </row>
    <row r="65" spans="1:15">
      <c r="A65">
        <v>5</v>
      </c>
      <c r="B65">
        <v>47</v>
      </c>
      <c r="C65">
        <v>26</v>
      </c>
      <c r="D65">
        <v>1</v>
      </c>
      <c r="E65">
        <v>48</v>
      </c>
      <c r="F65">
        <v>11</v>
      </c>
      <c r="G65">
        <v>1</v>
      </c>
      <c r="H65">
        <v>35</v>
      </c>
      <c r="L65">
        <v>8</v>
      </c>
      <c r="M65" t="s">
        <v>3</v>
      </c>
      <c r="N65">
        <v>10</v>
      </c>
      <c r="O65">
        <v>2001</v>
      </c>
    </row>
    <row r="66" spans="1:15">
      <c r="A66">
        <v>6</v>
      </c>
      <c r="B66">
        <v>52</v>
      </c>
      <c r="C66">
        <v>27</v>
      </c>
      <c r="D66">
        <v>-17</v>
      </c>
      <c r="E66">
        <v>35</v>
      </c>
      <c r="F66">
        <v>14</v>
      </c>
      <c r="G66">
        <v>0</v>
      </c>
      <c r="H66">
        <v>27</v>
      </c>
      <c r="L66">
        <v>9</v>
      </c>
      <c r="M66" t="s">
        <v>8</v>
      </c>
      <c r="N66">
        <v>7</v>
      </c>
      <c r="O66">
        <v>2001</v>
      </c>
    </row>
    <row r="67" spans="1:15">
      <c r="A67">
        <v>2</v>
      </c>
      <c r="B67">
        <v>50</v>
      </c>
      <c r="C67">
        <v>26</v>
      </c>
      <c r="D67">
        <v>-8</v>
      </c>
      <c r="E67">
        <v>42</v>
      </c>
      <c r="F67">
        <v>16</v>
      </c>
      <c r="G67">
        <v>0</v>
      </c>
      <c r="H67">
        <v>26</v>
      </c>
      <c r="L67">
        <v>10</v>
      </c>
      <c r="M67" t="s">
        <v>2</v>
      </c>
      <c r="N67">
        <v>8</v>
      </c>
      <c r="O67">
        <v>2001</v>
      </c>
    </row>
    <row r="68" spans="1:15">
      <c r="A68">
        <v>8</v>
      </c>
      <c r="B68">
        <v>47</v>
      </c>
      <c r="C68">
        <v>26</v>
      </c>
      <c r="D68">
        <v>-11</v>
      </c>
      <c r="E68">
        <v>36</v>
      </c>
      <c r="F68">
        <v>13</v>
      </c>
      <c r="G68">
        <v>0</v>
      </c>
      <c r="H68">
        <v>23</v>
      </c>
      <c r="L68">
        <v>11</v>
      </c>
      <c r="M68" t="s">
        <v>9</v>
      </c>
      <c r="N68">
        <v>5</v>
      </c>
      <c r="O68">
        <v>2001</v>
      </c>
    </row>
    <row r="69" spans="1:15">
      <c r="A69">
        <v>2</v>
      </c>
      <c r="B69">
        <v>68</v>
      </c>
      <c r="C69">
        <v>27</v>
      </c>
      <c r="D69">
        <v>-36</v>
      </c>
      <c r="E69">
        <v>32</v>
      </c>
      <c r="F69">
        <v>21</v>
      </c>
      <c r="G69">
        <v>0</v>
      </c>
      <c r="H69">
        <v>14</v>
      </c>
      <c r="L69">
        <v>12</v>
      </c>
      <c r="M69" t="s">
        <v>0</v>
      </c>
      <c r="N69">
        <v>4</v>
      </c>
      <c r="O69">
        <v>2001</v>
      </c>
    </row>
    <row r="70" spans="1:15">
      <c r="A70">
        <v>3</v>
      </c>
      <c r="B70">
        <v>33</v>
      </c>
      <c r="C70">
        <v>28</v>
      </c>
      <c r="D70">
        <v>11</v>
      </c>
      <c r="E70">
        <v>44</v>
      </c>
      <c r="F70">
        <v>9</v>
      </c>
      <c r="G70">
        <v>4</v>
      </c>
      <c r="H70">
        <v>51</v>
      </c>
      <c r="L70">
        <v>1</v>
      </c>
      <c r="M70" t="s">
        <v>1</v>
      </c>
      <c r="N70">
        <v>16</v>
      </c>
      <c r="O70">
        <v>2002</v>
      </c>
    </row>
    <row r="71" spans="1:15">
      <c r="A71">
        <v>3</v>
      </c>
      <c r="B71">
        <v>35</v>
      </c>
      <c r="C71">
        <v>28</v>
      </c>
      <c r="D71">
        <v>10</v>
      </c>
      <c r="E71">
        <v>45</v>
      </c>
      <c r="F71">
        <v>11</v>
      </c>
      <c r="G71">
        <v>1</v>
      </c>
      <c r="H71">
        <v>45</v>
      </c>
      <c r="L71">
        <v>2</v>
      </c>
      <c r="M71" t="s">
        <v>12</v>
      </c>
      <c r="N71">
        <v>14</v>
      </c>
      <c r="O71">
        <v>2002</v>
      </c>
    </row>
    <row r="72" spans="1:15">
      <c r="A72">
        <v>7</v>
      </c>
      <c r="B72">
        <v>43</v>
      </c>
      <c r="C72">
        <v>28</v>
      </c>
      <c r="D72">
        <v>1</v>
      </c>
      <c r="E72">
        <v>44</v>
      </c>
      <c r="F72">
        <v>9</v>
      </c>
      <c r="G72">
        <v>1</v>
      </c>
      <c r="H72">
        <v>43</v>
      </c>
      <c r="L72">
        <v>3</v>
      </c>
      <c r="M72" t="s">
        <v>3</v>
      </c>
      <c r="N72">
        <v>12</v>
      </c>
      <c r="O72">
        <v>2002</v>
      </c>
    </row>
    <row r="73" spans="1:15">
      <c r="A73">
        <v>4</v>
      </c>
      <c r="B73">
        <v>48</v>
      </c>
      <c r="C73">
        <v>28</v>
      </c>
      <c r="D73">
        <v>-5</v>
      </c>
      <c r="E73">
        <v>43</v>
      </c>
      <c r="F73">
        <v>11</v>
      </c>
      <c r="G73">
        <v>2</v>
      </c>
      <c r="H73">
        <v>43</v>
      </c>
      <c r="L73">
        <v>4</v>
      </c>
      <c r="M73" t="s">
        <v>9</v>
      </c>
      <c r="N73">
        <v>13</v>
      </c>
      <c r="O73">
        <v>2002</v>
      </c>
    </row>
    <row r="74" spans="1:15">
      <c r="A74">
        <v>2</v>
      </c>
      <c r="B74">
        <v>49</v>
      </c>
      <c r="C74">
        <v>28</v>
      </c>
      <c r="D74">
        <v>0</v>
      </c>
      <c r="E74">
        <v>49</v>
      </c>
      <c r="F74">
        <v>14</v>
      </c>
      <c r="G74">
        <v>3</v>
      </c>
      <c r="H74">
        <v>38</v>
      </c>
      <c r="L74">
        <v>5</v>
      </c>
      <c r="M74" t="s">
        <v>8</v>
      </c>
      <c r="N74">
        <v>12</v>
      </c>
      <c r="O74">
        <v>2002</v>
      </c>
    </row>
    <row r="75" spans="1:15">
      <c r="A75">
        <v>5</v>
      </c>
      <c r="B75">
        <v>43</v>
      </c>
      <c r="C75">
        <v>28</v>
      </c>
      <c r="D75">
        <v>1</v>
      </c>
      <c r="E75">
        <v>44</v>
      </c>
      <c r="F75">
        <v>12</v>
      </c>
      <c r="G75">
        <v>2</v>
      </c>
      <c r="H75">
        <v>38</v>
      </c>
      <c r="L75">
        <v>6</v>
      </c>
      <c r="M75" t="s">
        <v>7</v>
      </c>
      <c r="N75">
        <v>11</v>
      </c>
      <c r="O75">
        <v>2002</v>
      </c>
    </row>
    <row r="76" spans="1:15">
      <c r="A76">
        <v>4</v>
      </c>
      <c r="B76">
        <v>38</v>
      </c>
      <c r="C76">
        <v>28</v>
      </c>
      <c r="D76">
        <v>5</v>
      </c>
      <c r="E76">
        <v>43</v>
      </c>
      <c r="F76">
        <v>13</v>
      </c>
      <c r="G76">
        <v>1</v>
      </c>
      <c r="H76">
        <v>37</v>
      </c>
      <c r="L76">
        <v>7</v>
      </c>
      <c r="M76" t="s">
        <v>10</v>
      </c>
      <c r="N76">
        <v>11</v>
      </c>
      <c r="O76">
        <v>2002</v>
      </c>
    </row>
    <row r="77" spans="1:15">
      <c r="A77">
        <v>9</v>
      </c>
      <c r="B77">
        <v>45</v>
      </c>
      <c r="C77">
        <v>28</v>
      </c>
      <c r="D77">
        <v>-8</v>
      </c>
      <c r="E77">
        <v>37</v>
      </c>
      <c r="F77">
        <v>10</v>
      </c>
      <c r="G77">
        <v>1</v>
      </c>
      <c r="H77">
        <v>36</v>
      </c>
      <c r="L77">
        <v>8</v>
      </c>
      <c r="M77" t="s">
        <v>4</v>
      </c>
      <c r="N77">
        <v>9</v>
      </c>
      <c r="O77">
        <v>2002</v>
      </c>
    </row>
    <row r="78" spans="1:15">
      <c r="A78">
        <v>2</v>
      </c>
      <c r="B78">
        <v>47</v>
      </c>
      <c r="C78">
        <v>28</v>
      </c>
      <c r="D78">
        <v>-6</v>
      </c>
      <c r="E78">
        <v>41</v>
      </c>
      <c r="F78">
        <v>15</v>
      </c>
      <c r="G78">
        <v>0</v>
      </c>
      <c r="H78">
        <v>35</v>
      </c>
      <c r="L78">
        <v>9</v>
      </c>
      <c r="M78" t="s">
        <v>6</v>
      </c>
      <c r="N78">
        <v>11</v>
      </c>
      <c r="O78">
        <v>2002</v>
      </c>
    </row>
    <row r="79" spans="1:15">
      <c r="A79">
        <v>5</v>
      </c>
      <c r="B79">
        <v>40</v>
      </c>
      <c r="C79">
        <v>28</v>
      </c>
      <c r="D79">
        <v>-9</v>
      </c>
      <c r="E79">
        <v>31</v>
      </c>
      <c r="F79">
        <v>14</v>
      </c>
      <c r="G79">
        <v>0</v>
      </c>
      <c r="H79">
        <v>32</v>
      </c>
      <c r="L79">
        <v>10</v>
      </c>
      <c r="M79" t="s">
        <v>2</v>
      </c>
      <c r="N79">
        <v>9</v>
      </c>
      <c r="O79">
        <v>2002</v>
      </c>
    </row>
    <row r="80" spans="1:15">
      <c r="A80">
        <v>8</v>
      </c>
      <c r="B80">
        <v>43</v>
      </c>
      <c r="C80">
        <v>30</v>
      </c>
      <c r="D80">
        <v>10</v>
      </c>
      <c r="E80">
        <v>53</v>
      </c>
      <c r="F80">
        <v>7</v>
      </c>
      <c r="G80">
        <v>3</v>
      </c>
      <c r="H80">
        <v>53</v>
      </c>
      <c r="L80">
        <v>1</v>
      </c>
      <c r="M80" t="s">
        <v>10</v>
      </c>
      <c r="N80">
        <v>15</v>
      </c>
      <c r="O80">
        <v>2003</v>
      </c>
    </row>
    <row r="81" spans="1:15">
      <c r="A81">
        <v>9</v>
      </c>
      <c r="B81">
        <v>35</v>
      </c>
      <c r="C81">
        <v>30</v>
      </c>
      <c r="D81">
        <v>10</v>
      </c>
      <c r="E81">
        <v>45</v>
      </c>
      <c r="F81">
        <v>7</v>
      </c>
      <c r="G81">
        <v>4</v>
      </c>
      <c r="H81">
        <v>51</v>
      </c>
      <c r="L81">
        <v>2</v>
      </c>
      <c r="M81" t="s">
        <v>12</v>
      </c>
      <c r="N81">
        <v>14</v>
      </c>
      <c r="O81">
        <v>2003</v>
      </c>
    </row>
    <row r="82" spans="1:15">
      <c r="A82">
        <v>9</v>
      </c>
      <c r="B82">
        <v>47</v>
      </c>
      <c r="C82">
        <v>30</v>
      </c>
      <c r="D82">
        <v>8</v>
      </c>
      <c r="E82">
        <v>55</v>
      </c>
      <c r="F82">
        <v>9</v>
      </c>
      <c r="G82">
        <v>2</v>
      </c>
      <c r="H82">
        <v>45</v>
      </c>
      <c r="L82">
        <v>3</v>
      </c>
      <c r="M82" t="s">
        <v>8</v>
      </c>
      <c r="N82">
        <v>12</v>
      </c>
      <c r="O82">
        <v>2003</v>
      </c>
    </row>
    <row r="83" spans="1:15">
      <c r="A83">
        <v>9</v>
      </c>
      <c r="B83">
        <v>44</v>
      </c>
      <c r="C83">
        <v>30</v>
      </c>
      <c r="D83">
        <v>4</v>
      </c>
      <c r="E83">
        <v>48</v>
      </c>
      <c r="F83">
        <v>10</v>
      </c>
      <c r="G83">
        <v>2</v>
      </c>
      <c r="H83">
        <v>42</v>
      </c>
      <c r="L83">
        <v>4</v>
      </c>
      <c r="M83" t="s">
        <v>4</v>
      </c>
      <c r="N83">
        <v>11</v>
      </c>
      <c r="O83">
        <v>2003</v>
      </c>
    </row>
    <row r="84" spans="1:15">
      <c r="A84">
        <v>9</v>
      </c>
      <c r="B84">
        <v>40</v>
      </c>
      <c r="C84">
        <v>30</v>
      </c>
      <c r="D84">
        <v>0</v>
      </c>
      <c r="E84">
        <v>40</v>
      </c>
      <c r="F84">
        <v>10</v>
      </c>
      <c r="G84">
        <v>1</v>
      </c>
      <c r="H84">
        <v>42</v>
      </c>
      <c r="L84">
        <v>5</v>
      </c>
      <c r="M84" t="s">
        <v>6</v>
      </c>
      <c r="N84">
        <v>11</v>
      </c>
      <c r="O84">
        <v>2003</v>
      </c>
    </row>
    <row r="85" spans="1:15">
      <c r="A85">
        <v>7</v>
      </c>
      <c r="B85">
        <v>45</v>
      </c>
      <c r="C85">
        <v>30</v>
      </c>
      <c r="D85">
        <v>-5</v>
      </c>
      <c r="E85">
        <v>40</v>
      </c>
      <c r="F85">
        <v>12</v>
      </c>
      <c r="G85">
        <v>1</v>
      </c>
      <c r="H85">
        <v>40</v>
      </c>
      <c r="L85">
        <v>6</v>
      </c>
      <c r="M85" t="s">
        <v>9</v>
      </c>
      <c r="N85">
        <v>11</v>
      </c>
      <c r="O85">
        <v>2003</v>
      </c>
    </row>
    <row r="86" spans="1:15">
      <c r="A86">
        <v>9</v>
      </c>
      <c r="B86">
        <v>36</v>
      </c>
      <c r="C86">
        <v>30</v>
      </c>
      <c r="D86">
        <v>2</v>
      </c>
      <c r="E86">
        <v>38</v>
      </c>
      <c r="F86">
        <v>11</v>
      </c>
      <c r="G86">
        <v>1</v>
      </c>
      <c r="H86">
        <v>39</v>
      </c>
      <c r="L86">
        <v>7</v>
      </c>
      <c r="M86" t="s">
        <v>2</v>
      </c>
      <c r="N86">
        <v>10</v>
      </c>
      <c r="O86">
        <v>2003</v>
      </c>
    </row>
    <row r="87" spans="1:15">
      <c r="A87">
        <v>8</v>
      </c>
      <c r="B87">
        <v>44</v>
      </c>
      <c r="C87">
        <v>30</v>
      </c>
      <c r="D87">
        <v>0</v>
      </c>
      <c r="E87">
        <v>44</v>
      </c>
      <c r="F87">
        <v>12</v>
      </c>
      <c r="G87">
        <v>0</v>
      </c>
      <c r="H87">
        <v>38</v>
      </c>
      <c r="L87">
        <v>8</v>
      </c>
      <c r="M87" t="s">
        <v>7</v>
      </c>
      <c r="N87">
        <v>10</v>
      </c>
      <c r="O87">
        <v>2003</v>
      </c>
    </row>
    <row r="88" spans="1:15">
      <c r="A88">
        <v>9</v>
      </c>
      <c r="B88">
        <v>35</v>
      </c>
      <c r="C88">
        <v>30</v>
      </c>
      <c r="D88">
        <v>0</v>
      </c>
      <c r="E88">
        <v>35</v>
      </c>
      <c r="F88">
        <v>12</v>
      </c>
      <c r="G88">
        <v>1</v>
      </c>
      <c r="H88">
        <v>36</v>
      </c>
      <c r="L88">
        <v>9</v>
      </c>
      <c r="M88" t="s">
        <v>1</v>
      </c>
      <c r="N88">
        <v>9</v>
      </c>
      <c r="O88">
        <v>2003</v>
      </c>
    </row>
    <row r="89" spans="1:15">
      <c r="A89">
        <v>5</v>
      </c>
      <c r="B89">
        <v>64</v>
      </c>
      <c r="C89">
        <v>30</v>
      </c>
      <c r="D89">
        <v>-29</v>
      </c>
      <c r="E89">
        <v>35</v>
      </c>
      <c r="F89">
        <v>19</v>
      </c>
      <c r="G89">
        <v>0</v>
      </c>
      <c r="H89">
        <v>23</v>
      </c>
      <c r="L89">
        <v>10</v>
      </c>
      <c r="M89" t="s">
        <v>3</v>
      </c>
      <c r="N89">
        <v>6</v>
      </c>
      <c r="O89">
        <v>2003</v>
      </c>
    </row>
    <row r="90" spans="1:15">
      <c r="A90">
        <v>13</v>
      </c>
      <c r="B90">
        <v>32</v>
      </c>
      <c r="C90">
        <v>30</v>
      </c>
      <c r="D90">
        <v>8</v>
      </c>
      <c r="E90">
        <v>40</v>
      </c>
      <c r="F90">
        <v>5</v>
      </c>
      <c r="G90">
        <v>1</v>
      </c>
      <c r="H90">
        <v>49</v>
      </c>
      <c r="L90">
        <v>1</v>
      </c>
      <c r="M90" t="s">
        <v>7</v>
      </c>
      <c r="N90">
        <v>12</v>
      </c>
      <c r="O90">
        <v>2004</v>
      </c>
    </row>
    <row r="91" spans="1:15">
      <c r="A91">
        <v>7</v>
      </c>
      <c r="B91">
        <v>30</v>
      </c>
      <c r="C91">
        <v>30</v>
      </c>
      <c r="D91">
        <v>8</v>
      </c>
      <c r="E91">
        <v>38</v>
      </c>
      <c r="F91">
        <v>9</v>
      </c>
      <c r="G91">
        <v>3</v>
      </c>
      <c r="H91">
        <v>49</v>
      </c>
      <c r="L91">
        <v>2</v>
      </c>
      <c r="M91" t="s">
        <v>4</v>
      </c>
      <c r="N91">
        <v>14</v>
      </c>
      <c r="O91">
        <v>2004</v>
      </c>
    </row>
    <row r="92" spans="1:15">
      <c r="A92">
        <v>10</v>
      </c>
      <c r="B92">
        <v>40</v>
      </c>
      <c r="C92">
        <v>30</v>
      </c>
      <c r="D92">
        <v>2</v>
      </c>
      <c r="E92">
        <v>42</v>
      </c>
      <c r="F92">
        <v>9</v>
      </c>
      <c r="G92">
        <v>2</v>
      </c>
      <c r="H92">
        <v>43</v>
      </c>
      <c r="L92">
        <v>3</v>
      </c>
      <c r="M92" t="s">
        <v>1</v>
      </c>
      <c r="N92">
        <v>11</v>
      </c>
      <c r="O92">
        <v>2004</v>
      </c>
    </row>
    <row r="93" spans="1:15">
      <c r="A93">
        <v>9</v>
      </c>
      <c r="B93">
        <v>42</v>
      </c>
      <c r="C93">
        <v>30</v>
      </c>
      <c r="D93">
        <v>1</v>
      </c>
      <c r="E93">
        <v>43</v>
      </c>
      <c r="F93">
        <v>10</v>
      </c>
      <c r="G93">
        <v>4</v>
      </c>
      <c r="H93">
        <v>42</v>
      </c>
      <c r="L93">
        <v>4</v>
      </c>
      <c r="M93" t="s">
        <v>2</v>
      </c>
      <c r="N93">
        <v>11</v>
      </c>
      <c r="O93">
        <v>2004</v>
      </c>
    </row>
    <row r="94" spans="1:15">
      <c r="A94">
        <v>11</v>
      </c>
      <c r="B94">
        <v>32</v>
      </c>
      <c r="C94">
        <v>30</v>
      </c>
      <c r="D94">
        <v>-3</v>
      </c>
      <c r="E94">
        <v>29</v>
      </c>
      <c r="F94">
        <v>9</v>
      </c>
      <c r="G94">
        <v>1</v>
      </c>
      <c r="H94">
        <v>41</v>
      </c>
      <c r="L94">
        <v>5</v>
      </c>
      <c r="M94" t="s">
        <v>9</v>
      </c>
      <c r="N94">
        <v>10</v>
      </c>
      <c r="O94">
        <v>2004</v>
      </c>
    </row>
    <row r="95" spans="1:15">
      <c r="A95">
        <v>7</v>
      </c>
      <c r="B95">
        <v>49</v>
      </c>
      <c r="C95">
        <v>30</v>
      </c>
      <c r="D95">
        <v>-2</v>
      </c>
      <c r="E95">
        <v>47</v>
      </c>
      <c r="F95">
        <v>12</v>
      </c>
      <c r="G95">
        <v>1</v>
      </c>
      <c r="H95">
        <v>40</v>
      </c>
      <c r="L95">
        <v>6</v>
      </c>
      <c r="M95" t="s">
        <v>6</v>
      </c>
      <c r="N95">
        <v>11</v>
      </c>
      <c r="O95">
        <v>2004</v>
      </c>
    </row>
    <row r="96" spans="1:15">
      <c r="A96">
        <v>11</v>
      </c>
      <c r="B96">
        <v>35</v>
      </c>
      <c r="C96">
        <v>30</v>
      </c>
      <c r="D96">
        <v>6</v>
      </c>
      <c r="E96">
        <v>41</v>
      </c>
      <c r="F96">
        <v>10</v>
      </c>
      <c r="G96">
        <v>1</v>
      </c>
      <c r="H96">
        <v>38</v>
      </c>
      <c r="L96">
        <v>7</v>
      </c>
      <c r="M96" t="s">
        <v>12</v>
      </c>
      <c r="N96">
        <v>9</v>
      </c>
      <c r="O96">
        <v>2004</v>
      </c>
    </row>
    <row r="97" spans="1:15">
      <c r="A97">
        <v>6</v>
      </c>
      <c r="B97">
        <v>45</v>
      </c>
      <c r="C97">
        <v>30</v>
      </c>
      <c r="D97">
        <v>-11</v>
      </c>
      <c r="E97">
        <v>34</v>
      </c>
      <c r="F97">
        <v>14</v>
      </c>
      <c r="G97">
        <v>0</v>
      </c>
      <c r="H97">
        <v>36</v>
      </c>
      <c r="L97">
        <v>8</v>
      </c>
      <c r="M97" t="s">
        <v>3</v>
      </c>
      <c r="N97">
        <v>10</v>
      </c>
      <c r="O97">
        <v>2004</v>
      </c>
    </row>
    <row r="98" spans="1:15">
      <c r="A98">
        <v>9</v>
      </c>
      <c r="B98">
        <v>43</v>
      </c>
      <c r="C98">
        <v>30</v>
      </c>
      <c r="D98">
        <v>-1</v>
      </c>
      <c r="E98">
        <v>42</v>
      </c>
      <c r="F98">
        <v>13</v>
      </c>
      <c r="G98">
        <v>2</v>
      </c>
      <c r="H98">
        <v>33</v>
      </c>
      <c r="L98">
        <v>9</v>
      </c>
      <c r="M98" t="s">
        <v>8</v>
      </c>
      <c r="N98">
        <v>8</v>
      </c>
      <c r="O98">
        <v>2004</v>
      </c>
    </row>
    <row r="99" spans="1:15">
      <c r="A99">
        <v>9</v>
      </c>
      <c r="B99">
        <v>44</v>
      </c>
      <c r="C99">
        <v>30</v>
      </c>
      <c r="D99">
        <v>-8</v>
      </c>
      <c r="E99">
        <v>36</v>
      </c>
      <c r="F99">
        <v>13</v>
      </c>
      <c r="G99">
        <v>0</v>
      </c>
      <c r="H99">
        <v>33</v>
      </c>
      <c r="L99">
        <v>10</v>
      </c>
      <c r="M99" t="s">
        <v>10</v>
      </c>
      <c r="N99">
        <v>8</v>
      </c>
      <c r="O99">
        <v>2004</v>
      </c>
    </row>
    <row r="100" spans="1:15">
      <c r="A100">
        <v>10</v>
      </c>
      <c r="B100">
        <v>31</v>
      </c>
      <c r="C100">
        <v>32</v>
      </c>
      <c r="D100">
        <v>22</v>
      </c>
      <c r="E100">
        <v>53</v>
      </c>
      <c r="F100">
        <v>4</v>
      </c>
      <c r="G100">
        <v>1</v>
      </c>
      <c r="H100">
        <v>64</v>
      </c>
      <c r="L100">
        <v>1</v>
      </c>
      <c r="M100" t="s">
        <v>12</v>
      </c>
      <c r="N100">
        <v>18</v>
      </c>
      <c r="O100">
        <v>2005</v>
      </c>
    </row>
    <row r="101" spans="1:15">
      <c r="A101">
        <v>8</v>
      </c>
      <c r="B101">
        <v>37</v>
      </c>
      <c r="C101">
        <v>32</v>
      </c>
      <c r="D101">
        <v>18</v>
      </c>
      <c r="E101">
        <v>55</v>
      </c>
      <c r="F101">
        <v>7</v>
      </c>
      <c r="G101">
        <v>3</v>
      </c>
      <c r="H101">
        <v>59</v>
      </c>
      <c r="L101">
        <v>2</v>
      </c>
      <c r="M101" t="s">
        <v>8</v>
      </c>
      <c r="N101">
        <v>17</v>
      </c>
      <c r="O101">
        <v>2005</v>
      </c>
    </row>
    <row r="102" spans="1:15">
      <c r="A102">
        <v>6</v>
      </c>
      <c r="B102">
        <v>37</v>
      </c>
      <c r="C102">
        <v>32</v>
      </c>
      <c r="D102">
        <v>21</v>
      </c>
      <c r="E102">
        <v>58</v>
      </c>
      <c r="F102">
        <v>10</v>
      </c>
      <c r="G102">
        <v>1</v>
      </c>
      <c r="H102">
        <v>54</v>
      </c>
      <c r="L102">
        <v>3</v>
      </c>
      <c r="M102" t="s">
        <v>2</v>
      </c>
      <c r="N102">
        <v>16</v>
      </c>
      <c r="O102">
        <v>2005</v>
      </c>
    </row>
    <row r="103" spans="1:15">
      <c r="A103">
        <v>4</v>
      </c>
      <c r="B103">
        <v>50</v>
      </c>
      <c r="C103">
        <v>32</v>
      </c>
      <c r="D103">
        <v>-1</v>
      </c>
      <c r="E103">
        <v>49</v>
      </c>
      <c r="F103">
        <v>13</v>
      </c>
      <c r="G103">
        <v>2</v>
      </c>
      <c r="H103">
        <v>49</v>
      </c>
      <c r="L103">
        <v>4</v>
      </c>
      <c r="M103" t="s">
        <v>10</v>
      </c>
      <c r="N103">
        <v>15</v>
      </c>
      <c r="O103">
        <v>2005</v>
      </c>
    </row>
    <row r="104" spans="1:15">
      <c r="A104">
        <v>9</v>
      </c>
      <c r="B104">
        <v>44</v>
      </c>
      <c r="C104">
        <v>32</v>
      </c>
      <c r="D104">
        <v>8</v>
      </c>
      <c r="E104">
        <v>52</v>
      </c>
      <c r="F104">
        <v>10</v>
      </c>
      <c r="G104">
        <v>1</v>
      </c>
      <c r="H104">
        <v>48</v>
      </c>
      <c r="L104">
        <v>5</v>
      </c>
      <c r="M104" t="s">
        <v>3</v>
      </c>
      <c r="N104">
        <v>13</v>
      </c>
      <c r="O104">
        <v>2005</v>
      </c>
    </row>
    <row r="105" spans="1:15">
      <c r="A105">
        <v>11</v>
      </c>
      <c r="B105">
        <v>49</v>
      </c>
      <c r="C105">
        <v>32</v>
      </c>
      <c r="D105">
        <v>4</v>
      </c>
      <c r="E105">
        <v>53</v>
      </c>
      <c r="F105">
        <v>9</v>
      </c>
      <c r="G105">
        <v>1</v>
      </c>
      <c r="H105">
        <v>47</v>
      </c>
      <c r="L105">
        <v>6</v>
      </c>
      <c r="M105" t="s">
        <v>6</v>
      </c>
      <c r="N105">
        <v>12</v>
      </c>
      <c r="O105">
        <v>2005</v>
      </c>
    </row>
    <row r="106" spans="1:15">
      <c r="A106">
        <v>6</v>
      </c>
      <c r="B106">
        <v>37</v>
      </c>
      <c r="C106">
        <v>32</v>
      </c>
      <c r="D106">
        <v>3</v>
      </c>
      <c r="E106">
        <v>40</v>
      </c>
      <c r="F106">
        <v>13</v>
      </c>
      <c r="G106">
        <v>2</v>
      </c>
      <c r="H106">
        <v>45</v>
      </c>
      <c r="L106">
        <v>7</v>
      </c>
      <c r="M106" t="s">
        <v>9</v>
      </c>
      <c r="N106">
        <v>13</v>
      </c>
      <c r="O106">
        <v>2005</v>
      </c>
    </row>
    <row r="107" spans="1:15">
      <c r="A107">
        <v>6</v>
      </c>
      <c r="B107">
        <v>45</v>
      </c>
      <c r="C107">
        <v>32</v>
      </c>
      <c r="D107">
        <v>-1</v>
      </c>
      <c r="E107">
        <v>44</v>
      </c>
      <c r="F107">
        <v>13</v>
      </c>
      <c r="G107">
        <v>4</v>
      </c>
      <c r="H107">
        <v>45</v>
      </c>
      <c r="L107">
        <v>8</v>
      </c>
      <c r="M107" t="s">
        <v>1</v>
      </c>
      <c r="N107">
        <v>13</v>
      </c>
      <c r="O107">
        <v>2005</v>
      </c>
    </row>
    <row r="108" spans="1:15">
      <c r="A108">
        <v>12</v>
      </c>
      <c r="B108">
        <v>44</v>
      </c>
      <c r="C108">
        <v>32</v>
      </c>
      <c r="D108">
        <v>8</v>
      </c>
      <c r="E108">
        <v>52</v>
      </c>
      <c r="F108">
        <v>9</v>
      </c>
      <c r="G108">
        <v>0</v>
      </c>
      <c r="H108">
        <v>45</v>
      </c>
      <c r="L108">
        <v>9</v>
      </c>
      <c r="M108" t="s">
        <v>4</v>
      </c>
      <c r="N108">
        <v>11</v>
      </c>
      <c r="O108">
        <v>2005</v>
      </c>
    </row>
    <row r="109" spans="1:15">
      <c r="A109">
        <v>5</v>
      </c>
      <c r="B109">
        <v>45</v>
      </c>
      <c r="C109">
        <v>32</v>
      </c>
      <c r="D109">
        <v>-11</v>
      </c>
      <c r="E109">
        <v>34</v>
      </c>
      <c r="F109">
        <v>16</v>
      </c>
      <c r="G109">
        <v>0</v>
      </c>
      <c r="H109">
        <v>38</v>
      </c>
      <c r="L109">
        <v>10</v>
      </c>
      <c r="M109" t="s">
        <v>7</v>
      </c>
      <c r="N109">
        <v>11</v>
      </c>
      <c r="O109">
        <v>2005</v>
      </c>
    </row>
    <row r="110" spans="1:15">
      <c r="A110">
        <v>5</v>
      </c>
      <c r="B110">
        <v>65</v>
      </c>
      <c r="C110">
        <v>32</v>
      </c>
      <c r="D110">
        <v>-35</v>
      </c>
      <c r="E110">
        <v>30</v>
      </c>
      <c r="F110">
        <v>22</v>
      </c>
      <c r="G110">
        <v>0</v>
      </c>
      <c r="H110">
        <v>20</v>
      </c>
      <c r="L110">
        <v>11</v>
      </c>
      <c r="M110" t="s">
        <v>13</v>
      </c>
      <c r="N110">
        <v>5</v>
      </c>
      <c r="O110">
        <v>2005</v>
      </c>
    </row>
    <row r="111" spans="1:15">
      <c r="A111">
        <v>6</v>
      </c>
      <c r="B111">
        <v>67</v>
      </c>
      <c r="C111">
        <v>32</v>
      </c>
      <c r="D111">
        <v>-36</v>
      </c>
      <c r="E111">
        <v>31</v>
      </c>
      <c r="F111">
        <v>22</v>
      </c>
      <c r="G111">
        <v>0</v>
      </c>
      <c r="H111">
        <v>18</v>
      </c>
      <c r="L111">
        <v>12</v>
      </c>
      <c r="M111" t="s">
        <v>14</v>
      </c>
      <c r="N111">
        <v>4</v>
      </c>
      <c r="O111">
        <v>2005</v>
      </c>
    </row>
    <row r="112" spans="1:15">
      <c r="A112">
        <v>10</v>
      </c>
      <c r="B112">
        <v>38</v>
      </c>
      <c r="C112">
        <v>32</v>
      </c>
      <c r="D112">
        <v>14</v>
      </c>
      <c r="E112">
        <v>52</v>
      </c>
      <c r="F112">
        <v>7</v>
      </c>
      <c r="G112">
        <v>2</v>
      </c>
      <c r="H112">
        <v>55</v>
      </c>
      <c r="L112">
        <v>1</v>
      </c>
      <c r="M112" t="s">
        <v>2</v>
      </c>
      <c r="N112">
        <v>15</v>
      </c>
      <c r="O112">
        <v>2006</v>
      </c>
    </row>
    <row r="113" spans="1:15">
      <c r="A113">
        <v>4</v>
      </c>
      <c r="B113">
        <v>44</v>
      </c>
      <c r="C113">
        <v>32</v>
      </c>
      <c r="D113">
        <v>4</v>
      </c>
      <c r="E113">
        <v>48</v>
      </c>
      <c r="F113">
        <v>12</v>
      </c>
      <c r="G113">
        <v>1</v>
      </c>
      <c r="H113">
        <v>52</v>
      </c>
      <c r="L113">
        <v>2</v>
      </c>
      <c r="M113" t="s">
        <v>3</v>
      </c>
      <c r="N113">
        <v>16</v>
      </c>
      <c r="O113">
        <v>2006</v>
      </c>
    </row>
    <row r="114" spans="1:15">
      <c r="A114">
        <v>12</v>
      </c>
      <c r="B114">
        <v>35</v>
      </c>
      <c r="C114">
        <v>32</v>
      </c>
      <c r="D114">
        <v>4</v>
      </c>
      <c r="E114">
        <v>39</v>
      </c>
      <c r="F114">
        <v>8</v>
      </c>
      <c r="G114">
        <v>3</v>
      </c>
      <c r="H114">
        <v>48</v>
      </c>
      <c r="L114">
        <v>3</v>
      </c>
      <c r="M114" t="s">
        <v>8</v>
      </c>
      <c r="N114">
        <v>12</v>
      </c>
      <c r="O114">
        <v>2006</v>
      </c>
    </row>
    <row r="115" spans="1:15">
      <c r="A115">
        <v>8</v>
      </c>
      <c r="B115">
        <v>41</v>
      </c>
      <c r="C115">
        <v>32</v>
      </c>
      <c r="D115">
        <v>2</v>
      </c>
      <c r="E115">
        <v>43</v>
      </c>
      <c r="F115">
        <v>11</v>
      </c>
      <c r="G115">
        <v>1</v>
      </c>
      <c r="H115">
        <v>47</v>
      </c>
      <c r="L115">
        <v>4</v>
      </c>
      <c r="M115" t="s">
        <v>10</v>
      </c>
      <c r="N115">
        <v>13</v>
      </c>
      <c r="O115">
        <v>2006</v>
      </c>
    </row>
    <row r="116" spans="1:15">
      <c r="A116">
        <v>13</v>
      </c>
      <c r="B116">
        <v>40</v>
      </c>
      <c r="C116">
        <v>32</v>
      </c>
      <c r="D116">
        <v>4</v>
      </c>
      <c r="E116">
        <v>44</v>
      </c>
      <c r="F116">
        <v>8</v>
      </c>
      <c r="G116">
        <v>4</v>
      </c>
      <c r="H116">
        <v>46</v>
      </c>
      <c r="L116">
        <v>5</v>
      </c>
      <c r="M116" t="s">
        <v>15</v>
      </c>
      <c r="N116">
        <v>11</v>
      </c>
      <c r="O116">
        <v>2006</v>
      </c>
    </row>
    <row r="117" spans="1:15">
      <c r="A117">
        <v>13</v>
      </c>
      <c r="B117">
        <v>42</v>
      </c>
      <c r="C117">
        <v>32</v>
      </c>
      <c r="D117">
        <v>3</v>
      </c>
      <c r="E117">
        <v>45</v>
      </c>
      <c r="F117">
        <v>9</v>
      </c>
      <c r="G117">
        <v>1</v>
      </c>
      <c r="H117">
        <v>43</v>
      </c>
      <c r="L117">
        <v>6</v>
      </c>
      <c r="M117" t="s">
        <v>14</v>
      </c>
      <c r="N117">
        <v>10</v>
      </c>
      <c r="O117">
        <v>2006</v>
      </c>
    </row>
    <row r="118" spans="1:15">
      <c r="A118">
        <v>8</v>
      </c>
      <c r="B118">
        <v>49</v>
      </c>
      <c r="C118">
        <v>32</v>
      </c>
      <c r="D118">
        <v>-13</v>
      </c>
      <c r="E118">
        <v>36</v>
      </c>
      <c r="F118">
        <v>13</v>
      </c>
      <c r="G118">
        <v>2</v>
      </c>
      <c r="H118">
        <v>41</v>
      </c>
      <c r="L118">
        <v>7</v>
      </c>
      <c r="M118" t="s">
        <v>9</v>
      </c>
      <c r="N118">
        <v>11</v>
      </c>
      <c r="O118">
        <v>2006</v>
      </c>
    </row>
    <row r="119" spans="1:15">
      <c r="A119">
        <v>12</v>
      </c>
      <c r="B119">
        <v>41</v>
      </c>
      <c r="C119">
        <v>32</v>
      </c>
      <c r="D119">
        <v>0</v>
      </c>
      <c r="E119">
        <v>41</v>
      </c>
      <c r="F119">
        <v>11</v>
      </c>
      <c r="G119">
        <v>1</v>
      </c>
      <c r="H119">
        <v>39</v>
      </c>
      <c r="L119">
        <v>8</v>
      </c>
      <c r="M119" t="s">
        <v>6</v>
      </c>
      <c r="N119">
        <v>9</v>
      </c>
      <c r="O119">
        <v>2006</v>
      </c>
    </row>
    <row r="120" spans="1:15">
      <c r="A120">
        <v>6</v>
      </c>
      <c r="B120">
        <v>37</v>
      </c>
      <c r="C120">
        <v>32</v>
      </c>
      <c r="D120">
        <v>0</v>
      </c>
      <c r="E120">
        <v>37</v>
      </c>
      <c r="F120">
        <v>15</v>
      </c>
      <c r="G120">
        <v>0</v>
      </c>
      <c r="H120">
        <v>39</v>
      </c>
      <c r="L120">
        <v>9</v>
      </c>
      <c r="M120" t="s">
        <v>1</v>
      </c>
      <c r="N120">
        <v>11</v>
      </c>
      <c r="O120">
        <v>2006</v>
      </c>
    </row>
    <row r="121" spans="1:15">
      <c r="A121">
        <v>9</v>
      </c>
      <c r="B121">
        <v>49</v>
      </c>
      <c r="C121">
        <v>32</v>
      </c>
      <c r="D121">
        <v>-4</v>
      </c>
      <c r="E121">
        <v>45</v>
      </c>
      <c r="F121">
        <v>13</v>
      </c>
      <c r="G121">
        <v>0</v>
      </c>
      <c r="H121">
        <v>39</v>
      </c>
      <c r="L121">
        <v>10</v>
      </c>
      <c r="M121" t="s">
        <v>13</v>
      </c>
      <c r="N121">
        <v>10</v>
      </c>
      <c r="O121">
        <v>2006</v>
      </c>
    </row>
    <row r="122" spans="1:15">
      <c r="A122">
        <v>8</v>
      </c>
      <c r="B122">
        <v>45</v>
      </c>
      <c r="C122">
        <v>32</v>
      </c>
      <c r="D122">
        <v>-2</v>
      </c>
      <c r="E122">
        <v>43</v>
      </c>
      <c r="F122">
        <v>14</v>
      </c>
      <c r="G122">
        <v>0</v>
      </c>
      <c r="H122">
        <v>38</v>
      </c>
      <c r="L122">
        <v>11</v>
      </c>
      <c r="M122" t="s">
        <v>4</v>
      </c>
      <c r="N122">
        <v>10</v>
      </c>
      <c r="O122">
        <v>2006</v>
      </c>
    </row>
    <row r="123" spans="1:15">
      <c r="A123">
        <v>9</v>
      </c>
      <c r="B123">
        <v>42</v>
      </c>
      <c r="C123">
        <v>32</v>
      </c>
      <c r="D123">
        <v>-12</v>
      </c>
      <c r="E123">
        <v>30</v>
      </c>
      <c r="F123">
        <v>15</v>
      </c>
      <c r="G123">
        <v>0</v>
      </c>
      <c r="H123">
        <v>33</v>
      </c>
      <c r="L123">
        <v>12</v>
      </c>
      <c r="M123" t="s">
        <v>7</v>
      </c>
      <c r="N123">
        <v>8</v>
      </c>
      <c r="O123">
        <v>2006</v>
      </c>
    </row>
    <row r="124" spans="1:15">
      <c r="A124">
        <v>7</v>
      </c>
      <c r="B124">
        <v>34</v>
      </c>
      <c r="C124">
        <v>30</v>
      </c>
      <c r="D124">
        <v>22</v>
      </c>
      <c r="E124">
        <v>56</v>
      </c>
      <c r="F124">
        <v>7</v>
      </c>
      <c r="G124">
        <v>1</v>
      </c>
      <c r="H124">
        <v>55</v>
      </c>
      <c r="L124">
        <v>1</v>
      </c>
      <c r="M124" t="s">
        <v>2</v>
      </c>
      <c r="N124">
        <v>16</v>
      </c>
      <c r="O124">
        <v>2007</v>
      </c>
    </row>
    <row r="125" spans="1:15">
      <c r="A125">
        <v>8</v>
      </c>
      <c r="B125">
        <v>28</v>
      </c>
      <c r="C125">
        <v>30</v>
      </c>
      <c r="D125">
        <v>18</v>
      </c>
      <c r="E125">
        <v>46</v>
      </c>
      <c r="F125">
        <v>7</v>
      </c>
      <c r="G125">
        <v>1</v>
      </c>
      <c r="H125">
        <v>53</v>
      </c>
      <c r="L125">
        <v>2</v>
      </c>
      <c r="M125" t="s">
        <v>14</v>
      </c>
      <c r="N125">
        <v>15</v>
      </c>
      <c r="O125">
        <v>2007</v>
      </c>
    </row>
    <row r="126" spans="1:15">
      <c r="A126">
        <v>7</v>
      </c>
      <c r="B126">
        <v>23</v>
      </c>
      <c r="C126">
        <v>30</v>
      </c>
      <c r="D126">
        <v>20</v>
      </c>
      <c r="E126">
        <v>43</v>
      </c>
      <c r="F126">
        <v>8</v>
      </c>
      <c r="G126">
        <v>4</v>
      </c>
      <c r="H126">
        <v>52</v>
      </c>
      <c r="L126">
        <v>3</v>
      </c>
      <c r="M126" t="s">
        <v>15</v>
      </c>
      <c r="N126">
        <v>15</v>
      </c>
      <c r="O126">
        <v>2007</v>
      </c>
    </row>
    <row r="127" spans="1:15">
      <c r="A127">
        <v>8</v>
      </c>
      <c r="B127">
        <v>43</v>
      </c>
      <c r="C127">
        <v>30</v>
      </c>
      <c r="D127">
        <v>8</v>
      </c>
      <c r="E127">
        <v>51</v>
      </c>
      <c r="F127">
        <v>8</v>
      </c>
      <c r="G127">
        <v>3</v>
      </c>
      <c r="H127">
        <v>50</v>
      </c>
      <c r="L127">
        <v>4</v>
      </c>
      <c r="M127" t="s">
        <v>8</v>
      </c>
      <c r="N127">
        <v>14</v>
      </c>
      <c r="O127">
        <v>2007</v>
      </c>
    </row>
    <row r="128" spans="1:15">
      <c r="A128">
        <v>5</v>
      </c>
      <c r="B128">
        <v>44</v>
      </c>
      <c r="C128">
        <v>30</v>
      </c>
      <c r="D128">
        <v>-7</v>
      </c>
      <c r="E128">
        <v>37</v>
      </c>
      <c r="F128">
        <v>12</v>
      </c>
      <c r="G128">
        <v>1</v>
      </c>
      <c r="H128">
        <v>44</v>
      </c>
      <c r="L128">
        <v>5</v>
      </c>
      <c r="M128" t="s">
        <v>3</v>
      </c>
      <c r="N128">
        <v>13</v>
      </c>
      <c r="O128">
        <v>2007</v>
      </c>
    </row>
    <row r="129" spans="1:15">
      <c r="A129">
        <v>7</v>
      </c>
      <c r="B129">
        <v>45</v>
      </c>
      <c r="C129">
        <v>30</v>
      </c>
      <c r="D129">
        <v>2</v>
      </c>
      <c r="E129">
        <v>47</v>
      </c>
      <c r="F129">
        <v>11</v>
      </c>
      <c r="G129">
        <v>1</v>
      </c>
      <c r="H129">
        <v>43</v>
      </c>
      <c r="L129">
        <v>6</v>
      </c>
      <c r="M129" t="s">
        <v>6</v>
      </c>
      <c r="N129">
        <v>12</v>
      </c>
      <c r="O129">
        <v>2007</v>
      </c>
    </row>
    <row r="130" spans="1:15">
      <c r="A130">
        <v>10</v>
      </c>
      <c r="B130">
        <v>36</v>
      </c>
      <c r="C130">
        <v>30</v>
      </c>
      <c r="D130">
        <v>-5</v>
      </c>
      <c r="E130">
        <v>31</v>
      </c>
      <c r="F130">
        <v>10</v>
      </c>
      <c r="G130">
        <v>2</v>
      </c>
      <c r="H130">
        <v>40</v>
      </c>
      <c r="L130">
        <v>7</v>
      </c>
      <c r="M130" t="s">
        <v>10</v>
      </c>
      <c r="N130">
        <v>10</v>
      </c>
      <c r="O130">
        <v>2007</v>
      </c>
    </row>
    <row r="131" spans="1:15">
      <c r="A131">
        <v>7</v>
      </c>
      <c r="B131">
        <v>45</v>
      </c>
      <c r="C131">
        <v>30</v>
      </c>
      <c r="D131">
        <v>0</v>
      </c>
      <c r="E131">
        <v>45</v>
      </c>
      <c r="F131">
        <v>12</v>
      </c>
      <c r="G131">
        <v>2</v>
      </c>
      <c r="H131">
        <v>40</v>
      </c>
      <c r="L131">
        <v>8</v>
      </c>
      <c r="M131" t="s">
        <v>4</v>
      </c>
      <c r="N131">
        <v>11</v>
      </c>
      <c r="O131">
        <v>2007</v>
      </c>
    </row>
    <row r="132" spans="1:15">
      <c r="A132">
        <v>10</v>
      </c>
      <c r="B132">
        <v>44</v>
      </c>
      <c r="C132">
        <v>30</v>
      </c>
      <c r="D132">
        <v>-5</v>
      </c>
      <c r="E132">
        <v>39</v>
      </c>
      <c r="F132">
        <v>11</v>
      </c>
      <c r="G132">
        <v>0</v>
      </c>
      <c r="H132">
        <v>37</v>
      </c>
      <c r="L132">
        <v>9</v>
      </c>
      <c r="M132" t="s">
        <v>7</v>
      </c>
      <c r="N132">
        <v>9</v>
      </c>
      <c r="O132">
        <v>2007</v>
      </c>
    </row>
    <row r="133" spans="1:15">
      <c r="A133">
        <v>8</v>
      </c>
      <c r="B133">
        <v>34</v>
      </c>
      <c r="C133">
        <v>30</v>
      </c>
      <c r="D133">
        <v>-5</v>
      </c>
      <c r="E133">
        <v>29</v>
      </c>
      <c r="F133">
        <v>13</v>
      </c>
      <c r="G133">
        <v>0</v>
      </c>
      <c r="H133">
        <v>35</v>
      </c>
      <c r="L133">
        <v>10</v>
      </c>
      <c r="M133" t="s">
        <v>9</v>
      </c>
      <c r="N133">
        <v>9</v>
      </c>
      <c r="O133">
        <v>2007</v>
      </c>
    </row>
    <row r="134" spans="1:15">
      <c r="A134">
        <v>7</v>
      </c>
      <c r="B134">
        <v>48</v>
      </c>
      <c r="C134">
        <v>30</v>
      </c>
      <c r="D134">
        <v>-10</v>
      </c>
      <c r="E134">
        <v>38</v>
      </c>
      <c r="F134">
        <v>14</v>
      </c>
      <c r="G134">
        <v>0</v>
      </c>
      <c r="H134">
        <v>34</v>
      </c>
      <c r="L134">
        <v>11</v>
      </c>
      <c r="M134" t="s">
        <v>1</v>
      </c>
      <c r="N134">
        <v>9</v>
      </c>
      <c r="O134">
        <v>2007</v>
      </c>
    </row>
    <row r="135" spans="1:15">
      <c r="A135">
        <v>9</v>
      </c>
      <c r="B135">
        <v>45</v>
      </c>
      <c r="C135">
        <v>30</v>
      </c>
      <c r="D135">
        <v>-14</v>
      </c>
      <c r="E135">
        <v>31</v>
      </c>
      <c r="F135">
        <v>15</v>
      </c>
      <c r="G135">
        <v>0</v>
      </c>
      <c r="H135">
        <v>27</v>
      </c>
      <c r="L135">
        <v>12</v>
      </c>
      <c r="M135" t="s">
        <v>13</v>
      </c>
      <c r="N135">
        <v>6</v>
      </c>
      <c r="O135">
        <v>2007</v>
      </c>
    </row>
    <row r="136" spans="1:15">
      <c r="A136">
        <v>7</v>
      </c>
      <c r="B136">
        <v>49</v>
      </c>
      <c r="C136">
        <v>30</v>
      </c>
      <c r="D136">
        <v>-24</v>
      </c>
      <c r="E136">
        <v>25</v>
      </c>
      <c r="F136">
        <v>17</v>
      </c>
      <c r="G136">
        <v>0</v>
      </c>
      <c r="H136">
        <v>25</v>
      </c>
      <c r="L136">
        <v>13</v>
      </c>
      <c r="M136" t="s">
        <v>16</v>
      </c>
      <c r="N136">
        <v>6</v>
      </c>
      <c r="O136">
        <v>2007</v>
      </c>
    </row>
    <row r="137" spans="1:15">
      <c r="A137">
        <v>6</v>
      </c>
      <c r="B137">
        <v>36</v>
      </c>
      <c r="C137">
        <v>30</v>
      </c>
      <c r="D137">
        <v>14</v>
      </c>
      <c r="E137">
        <v>50</v>
      </c>
      <c r="F137">
        <v>7</v>
      </c>
      <c r="G137">
        <v>4</v>
      </c>
      <c r="H137">
        <v>57</v>
      </c>
      <c r="L137">
        <v>1</v>
      </c>
      <c r="M137" t="s">
        <v>7</v>
      </c>
      <c r="N137">
        <v>17</v>
      </c>
      <c r="O137">
        <v>2008</v>
      </c>
    </row>
    <row r="138" spans="1:15">
      <c r="A138">
        <v>12</v>
      </c>
      <c r="B138">
        <v>32</v>
      </c>
      <c r="C138">
        <v>30</v>
      </c>
      <c r="D138">
        <v>13</v>
      </c>
      <c r="E138">
        <v>45</v>
      </c>
      <c r="F138">
        <v>5</v>
      </c>
      <c r="G138">
        <v>1</v>
      </c>
      <c r="H138">
        <v>51</v>
      </c>
      <c r="L138">
        <v>2</v>
      </c>
      <c r="M138" t="s">
        <v>15</v>
      </c>
      <c r="N138">
        <v>13</v>
      </c>
      <c r="O138">
        <v>2008</v>
      </c>
    </row>
    <row r="139" spans="1:15">
      <c r="A139">
        <v>7</v>
      </c>
      <c r="B139">
        <v>33</v>
      </c>
      <c r="C139">
        <v>30</v>
      </c>
      <c r="D139">
        <v>11</v>
      </c>
      <c r="E139">
        <v>44</v>
      </c>
      <c r="F139">
        <v>10</v>
      </c>
      <c r="G139">
        <v>2</v>
      </c>
      <c r="H139">
        <v>46</v>
      </c>
      <c r="L139">
        <v>3</v>
      </c>
      <c r="M139" t="s">
        <v>10</v>
      </c>
      <c r="N139">
        <v>13</v>
      </c>
      <c r="O139">
        <v>2008</v>
      </c>
    </row>
    <row r="140" spans="1:15">
      <c r="A140">
        <v>7</v>
      </c>
      <c r="B140">
        <v>41</v>
      </c>
      <c r="C140">
        <v>30</v>
      </c>
      <c r="D140">
        <v>-1</v>
      </c>
      <c r="E140">
        <v>40</v>
      </c>
      <c r="F140">
        <v>11</v>
      </c>
      <c r="G140">
        <v>1</v>
      </c>
      <c r="H140">
        <v>43</v>
      </c>
      <c r="L140">
        <v>4</v>
      </c>
      <c r="M140" t="s">
        <v>14</v>
      </c>
      <c r="N140">
        <v>12</v>
      </c>
      <c r="O140">
        <v>2008</v>
      </c>
    </row>
    <row r="141" spans="1:15">
      <c r="A141">
        <v>7</v>
      </c>
      <c r="B141">
        <v>43</v>
      </c>
      <c r="C141">
        <v>30</v>
      </c>
      <c r="D141">
        <v>-3</v>
      </c>
      <c r="E141">
        <v>40</v>
      </c>
      <c r="F141">
        <v>11</v>
      </c>
      <c r="G141">
        <v>1</v>
      </c>
      <c r="H141">
        <v>43</v>
      </c>
      <c r="L141">
        <v>5</v>
      </c>
      <c r="M141" t="s">
        <v>8</v>
      </c>
      <c r="N141">
        <v>12</v>
      </c>
      <c r="O141">
        <v>2008</v>
      </c>
    </row>
    <row r="142" spans="1:15">
      <c r="A142">
        <v>9</v>
      </c>
      <c r="B142">
        <v>39</v>
      </c>
      <c r="C142">
        <v>30</v>
      </c>
      <c r="D142">
        <v>-2</v>
      </c>
      <c r="E142">
        <v>37</v>
      </c>
      <c r="F142">
        <v>10</v>
      </c>
      <c r="G142">
        <v>1</v>
      </c>
      <c r="H142">
        <v>42</v>
      </c>
      <c r="L142">
        <v>6</v>
      </c>
      <c r="M142" t="s">
        <v>4</v>
      </c>
      <c r="N142">
        <v>11</v>
      </c>
      <c r="O142">
        <v>2008</v>
      </c>
    </row>
    <row r="143" spans="1:15">
      <c r="A143">
        <v>10</v>
      </c>
      <c r="B143">
        <v>39</v>
      </c>
      <c r="C143">
        <v>30</v>
      </c>
      <c r="D143">
        <v>1</v>
      </c>
      <c r="E143">
        <v>40</v>
      </c>
      <c r="F143">
        <v>10</v>
      </c>
      <c r="G143">
        <v>2</v>
      </c>
      <c r="H143">
        <v>40</v>
      </c>
      <c r="L143">
        <v>7</v>
      </c>
      <c r="M143" t="s">
        <v>13</v>
      </c>
      <c r="N143">
        <v>10</v>
      </c>
      <c r="O143">
        <v>2008</v>
      </c>
    </row>
    <row r="144" spans="1:15">
      <c r="A144">
        <v>9</v>
      </c>
      <c r="B144">
        <v>48</v>
      </c>
      <c r="C144">
        <v>30</v>
      </c>
      <c r="D144">
        <v>-6</v>
      </c>
      <c r="E144">
        <v>42</v>
      </c>
      <c r="F144">
        <v>11</v>
      </c>
      <c r="G144">
        <v>3</v>
      </c>
      <c r="H144">
        <v>39</v>
      </c>
      <c r="L144">
        <v>8</v>
      </c>
      <c r="M144" t="s">
        <v>6</v>
      </c>
      <c r="N144">
        <v>10</v>
      </c>
      <c r="O144">
        <v>2008</v>
      </c>
    </row>
    <row r="145" spans="1:15">
      <c r="A145">
        <v>5</v>
      </c>
      <c r="B145">
        <v>45</v>
      </c>
      <c r="C145">
        <v>30</v>
      </c>
      <c r="D145">
        <v>-1</v>
      </c>
      <c r="E145">
        <v>44</v>
      </c>
      <c r="F145">
        <v>14</v>
      </c>
      <c r="G145">
        <v>0</v>
      </c>
      <c r="H145">
        <v>38</v>
      </c>
      <c r="L145">
        <v>9</v>
      </c>
      <c r="M145" t="s">
        <v>9</v>
      </c>
      <c r="N145">
        <v>11</v>
      </c>
      <c r="O145">
        <v>2008</v>
      </c>
    </row>
    <row r="146" spans="1:15">
      <c r="A146">
        <v>4</v>
      </c>
      <c r="B146">
        <v>51</v>
      </c>
      <c r="C146">
        <v>30</v>
      </c>
      <c r="D146">
        <v>-8</v>
      </c>
      <c r="E146">
        <v>43</v>
      </c>
      <c r="F146">
        <v>15</v>
      </c>
      <c r="G146">
        <v>0</v>
      </c>
      <c r="H146">
        <v>37</v>
      </c>
      <c r="L146">
        <v>10</v>
      </c>
      <c r="M146" t="s">
        <v>2</v>
      </c>
      <c r="N146">
        <v>11</v>
      </c>
      <c r="O146">
        <v>2008</v>
      </c>
    </row>
    <row r="147" spans="1:15">
      <c r="A147">
        <v>12</v>
      </c>
      <c r="B147">
        <v>41</v>
      </c>
      <c r="C147">
        <v>30</v>
      </c>
      <c r="D147">
        <v>4</v>
      </c>
      <c r="E147">
        <v>45</v>
      </c>
      <c r="F147">
        <v>10</v>
      </c>
      <c r="G147">
        <v>0</v>
      </c>
      <c r="H147">
        <v>36</v>
      </c>
      <c r="L147">
        <v>11</v>
      </c>
      <c r="M147" t="s">
        <v>3</v>
      </c>
      <c r="N147">
        <v>8</v>
      </c>
      <c r="O147">
        <v>2008</v>
      </c>
    </row>
    <row r="148" spans="1:15">
      <c r="A148">
        <v>8</v>
      </c>
      <c r="B148">
        <v>43</v>
      </c>
      <c r="C148">
        <v>30</v>
      </c>
      <c r="D148">
        <v>-9</v>
      </c>
      <c r="E148">
        <v>34</v>
      </c>
      <c r="F148">
        <v>13</v>
      </c>
      <c r="G148">
        <v>0</v>
      </c>
      <c r="H148">
        <v>35</v>
      </c>
      <c r="L148">
        <v>12</v>
      </c>
      <c r="M148" t="s">
        <v>16</v>
      </c>
      <c r="N148">
        <v>9</v>
      </c>
      <c r="O148">
        <v>2008</v>
      </c>
    </row>
    <row r="149" spans="1:15">
      <c r="A149">
        <v>9</v>
      </c>
      <c r="B149">
        <v>62</v>
      </c>
      <c r="C149">
        <v>30</v>
      </c>
      <c r="D149">
        <v>-7</v>
      </c>
      <c r="E149">
        <v>55</v>
      </c>
      <c r="F149">
        <v>13</v>
      </c>
      <c r="G149">
        <v>0</v>
      </c>
      <c r="H149">
        <v>33</v>
      </c>
      <c r="L149">
        <v>13</v>
      </c>
      <c r="M149" t="s">
        <v>1</v>
      </c>
      <c r="N149">
        <v>8</v>
      </c>
      <c r="O149">
        <v>2008</v>
      </c>
    </row>
    <row r="150" spans="1:15">
      <c r="A150">
        <v>9</v>
      </c>
      <c r="B150">
        <v>38</v>
      </c>
      <c r="C150">
        <v>30</v>
      </c>
      <c r="D150">
        <v>-6</v>
      </c>
      <c r="E150">
        <v>32</v>
      </c>
      <c r="F150">
        <v>13</v>
      </c>
      <c r="G150">
        <v>0</v>
      </c>
      <c r="H150">
        <v>33</v>
      </c>
      <c r="L150">
        <v>14</v>
      </c>
      <c r="M150" t="s">
        <v>12</v>
      </c>
      <c r="N150">
        <v>8</v>
      </c>
      <c r="O150">
        <v>2008</v>
      </c>
    </row>
    <row r="151" spans="1:15">
      <c r="A151">
        <v>10</v>
      </c>
      <c r="B151">
        <v>31</v>
      </c>
      <c r="C151">
        <v>30</v>
      </c>
      <c r="D151">
        <v>10</v>
      </c>
      <c r="E151">
        <v>41</v>
      </c>
      <c r="F151">
        <v>7</v>
      </c>
      <c r="G151">
        <v>1</v>
      </c>
      <c r="H151">
        <v>49</v>
      </c>
      <c r="L151">
        <v>1</v>
      </c>
      <c r="M151" t="s">
        <v>7</v>
      </c>
      <c r="N151">
        <v>13</v>
      </c>
      <c r="O151">
        <v>2009</v>
      </c>
    </row>
    <row r="152" spans="1:15">
      <c r="A152">
        <v>12</v>
      </c>
      <c r="B152">
        <v>31</v>
      </c>
      <c r="C152">
        <v>30</v>
      </c>
      <c r="D152">
        <v>5</v>
      </c>
      <c r="E152">
        <v>36</v>
      </c>
      <c r="F152">
        <v>6</v>
      </c>
      <c r="G152">
        <v>3</v>
      </c>
      <c r="H152">
        <v>48</v>
      </c>
      <c r="L152">
        <v>2</v>
      </c>
      <c r="M152" t="s">
        <v>1</v>
      </c>
      <c r="N152">
        <v>12</v>
      </c>
      <c r="O152">
        <v>2009</v>
      </c>
    </row>
    <row r="153" spans="1:15">
      <c r="A153">
        <v>9</v>
      </c>
      <c r="B153">
        <v>29</v>
      </c>
      <c r="C153">
        <v>30</v>
      </c>
      <c r="D153">
        <v>10</v>
      </c>
      <c r="E153">
        <v>39</v>
      </c>
      <c r="F153">
        <v>8</v>
      </c>
      <c r="G153">
        <v>2</v>
      </c>
      <c r="H153">
        <v>48</v>
      </c>
      <c r="L153">
        <v>3</v>
      </c>
      <c r="M153" t="s">
        <v>15</v>
      </c>
      <c r="N153">
        <v>13</v>
      </c>
      <c r="O153">
        <v>2009</v>
      </c>
    </row>
    <row r="154" spans="1:15">
      <c r="A154">
        <v>11</v>
      </c>
      <c r="B154">
        <v>29</v>
      </c>
      <c r="C154">
        <v>30</v>
      </c>
      <c r="D154">
        <v>9</v>
      </c>
      <c r="E154">
        <v>38</v>
      </c>
      <c r="F154">
        <v>7</v>
      </c>
      <c r="G154">
        <v>1</v>
      </c>
      <c r="H154">
        <v>47</v>
      </c>
      <c r="L154">
        <v>4</v>
      </c>
      <c r="M154" t="s">
        <v>17</v>
      </c>
      <c r="N154">
        <v>12</v>
      </c>
      <c r="O154">
        <v>2009</v>
      </c>
    </row>
    <row r="155" spans="1:15">
      <c r="A155">
        <v>12</v>
      </c>
      <c r="B155">
        <v>34</v>
      </c>
      <c r="C155">
        <v>30</v>
      </c>
      <c r="D155">
        <v>5</v>
      </c>
      <c r="E155">
        <v>39</v>
      </c>
      <c r="F155">
        <v>7</v>
      </c>
      <c r="G155">
        <v>2</v>
      </c>
      <c r="H155">
        <v>45</v>
      </c>
      <c r="L155">
        <v>5</v>
      </c>
      <c r="M155" t="s">
        <v>10</v>
      </c>
      <c r="N155">
        <v>11</v>
      </c>
      <c r="O155">
        <v>2009</v>
      </c>
    </row>
    <row r="156" spans="1:15">
      <c r="A156">
        <v>6</v>
      </c>
      <c r="B156">
        <v>31</v>
      </c>
      <c r="C156">
        <v>30</v>
      </c>
      <c r="D156">
        <v>3</v>
      </c>
      <c r="E156">
        <v>34</v>
      </c>
      <c r="F156">
        <v>11</v>
      </c>
      <c r="G156">
        <v>1</v>
      </c>
      <c r="H156">
        <v>45</v>
      </c>
      <c r="L156">
        <v>6</v>
      </c>
      <c r="M156" t="s">
        <v>14</v>
      </c>
      <c r="N156">
        <v>13</v>
      </c>
      <c r="O156">
        <v>2009</v>
      </c>
    </row>
    <row r="157" spans="1:15">
      <c r="A157">
        <v>9</v>
      </c>
      <c r="B157">
        <v>37</v>
      </c>
      <c r="C157">
        <v>30</v>
      </c>
      <c r="D157">
        <v>-4</v>
      </c>
      <c r="E157">
        <v>33</v>
      </c>
      <c r="F157">
        <v>10</v>
      </c>
      <c r="G157">
        <v>1</v>
      </c>
      <c r="H157">
        <v>42</v>
      </c>
      <c r="L157">
        <v>7</v>
      </c>
      <c r="M157" t="s">
        <v>8</v>
      </c>
      <c r="N157">
        <v>11</v>
      </c>
      <c r="O157">
        <v>2009</v>
      </c>
    </row>
    <row r="158" spans="1:15">
      <c r="A158">
        <v>13</v>
      </c>
      <c r="B158">
        <v>44</v>
      </c>
      <c r="C158">
        <v>30</v>
      </c>
      <c r="D158">
        <v>-1</v>
      </c>
      <c r="E158">
        <v>43</v>
      </c>
      <c r="F158">
        <v>8</v>
      </c>
      <c r="G158">
        <v>0</v>
      </c>
      <c r="H158">
        <v>40</v>
      </c>
      <c r="L158">
        <v>8</v>
      </c>
      <c r="M158" t="s">
        <v>2</v>
      </c>
      <c r="N158">
        <v>9</v>
      </c>
      <c r="O158">
        <v>2009</v>
      </c>
    </row>
    <row r="159" spans="1:15">
      <c r="A159">
        <v>7</v>
      </c>
      <c r="B159">
        <v>35</v>
      </c>
      <c r="C159">
        <v>30</v>
      </c>
      <c r="D159">
        <v>8</v>
      </c>
      <c r="E159">
        <v>43</v>
      </c>
      <c r="F159">
        <v>12</v>
      </c>
      <c r="G159">
        <v>4</v>
      </c>
      <c r="H159">
        <v>40</v>
      </c>
      <c r="L159">
        <v>9</v>
      </c>
      <c r="M159" t="s">
        <v>13</v>
      </c>
      <c r="N159">
        <v>11</v>
      </c>
      <c r="O159">
        <v>2009</v>
      </c>
    </row>
    <row r="160" spans="1:15">
      <c r="A160">
        <v>10</v>
      </c>
      <c r="B160">
        <v>38</v>
      </c>
      <c r="C160">
        <v>30</v>
      </c>
      <c r="D160">
        <v>4</v>
      </c>
      <c r="E160">
        <v>42</v>
      </c>
      <c r="F160">
        <v>10</v>
      </c>
      <c r="G160">
        <v>0</v>
      </c>
      <c r="H160">
        <v>40</v>
      </c>
      <c r="L160">
        <v>10</v>
      </c>
      <c r="M160" t="s">
        <v>9</v>
      </c>
      <c r="N160">
        <v>10</v>
      </c>
      <c r="O160">
        <v>2009</v>
      </c>
    </row>
    <row r="161" spans="1:15">
      <c r="A161">
        <v>9</v>
      </c>
      <c r="B161">
        <v>46</v>
      </c>
      <c r="C161">
        <v>30</v>
      </c>
      <c r="D161">
        <v>-9</v>
      </c>
      <c r="E161">
        <v>37</v>
      </c>
      <c r="F161">
        <v>11</v>
      </c>
      <c r="G161">
        <v>0</v>
      </c>
      <c r="H161">
        <v>39</v>
      </c>
      <c r="L161">
        <v>11</v>
      </c>
      <c r="M161" t="s">
        <v>16</v>
      </c>
      <c r="N161">
        <v>10</v>
      </c>
      <c r="O161">
        <v>2009</v>
      </c>
    </row>
    <row r="162" spans="1:15">
      <c r="A162">
        <v>6</v>
      </c>
      <c r="B162">
        <v>47</v>
      </c>
      <c r="C162">
        <v>30</v>
      </c>
      <c r="D162">
        <v>3</v>
      </c>
      <c r="E162">
        <v>50</v>
      </c>
      <c r="F162">
        <v>13</v>
      </c>
      <c r="G162">
        <v>0</v>
      </c>
      <c r="H162">
        <v>39</v>
      </c>
      <c r="L162">
        <v>12</v>
      </c>
      <c r="M162" t="s">
        <v>3</v>
      </c>
      <c r="N162">
        <v>11</v>
      </c>
      <c r="O162">
        <v>2009</v>
      </c>
    </row>
    <row r="163" spans="1:15">
      <c r="A163">
        <v>9</v>
      </c>
      <c r="B163">
        <v>42</v>
      </c>
      <c r="C163">
        <v>30</v>
      </c>
      <c r="D163">
        <v>-9</v>
      </c>
      <c r="E163">
        <v>33</v>
      </c>
      <c r="F163">
        <v>13</v>
      </c>
      <c r="G163">
        <v>0</v>
      </c>
      <c r="H163">
        <v>33</v>
      </c>
      <c r="L163">
        <v>13</v>
      </c>
      <c r="M163" t="s">
        <v>4</v>
      </c>
      <c r="N163">
        <v>8</v>
      </c>
      <c r="O163">
        <v>2009</v>
      </c>
    </row>
    <row r="164" spans="1:15">
      <c r="A164">
        <v>9</v>
      </c>
      <c r="B164">
        <v>50</v>
      </c>
      <c r="C164">
        <v>30</v>
      </c>
      <c r="D164">
        <v>-14</v>
      </c>
      <c r="E164">
        <v>36</v>
      </c>
      <c r="F164">
        <v>14</v>
      </c>
      <c r="G164">
        <v>0</v>
      </c>
      <c r="H164">
        <v>30</v>
      </c>
      <c r="L164">
        <v>14</v>
      </c>
      <c r="M164" t="s">
        <v>12</v>
      </c>
      <c r="N164">
        <v>7</v>
      </c>
      <c r="O164">
        <v>2009</v>
      </c>
    </row>
    <row r="165" spans="1:15">
      <c r="A165">
        <v>6</v>
      </c>
      <c r="B165">
        <v>47</v>
      </c>
      <c r="C165">
        <v>30</v>
      </c>
      <c r="D165">
        <v>-20</v>
      </c>
      <c r="E165">
        <v>27</v>
      </c>
      <c r="F165">
        <v>19</v>
      </c>
      <c r="G165">
        <v>0</v>
      </c>
      <c r="H165">
        <v>21</v>
      </c>
      <c r="L165">
        <v>15</v>
      </c>
      <c r="M165" t="s">
        <v>6</v>
      </c>
      <c r="N165">
        <v>5</v>
      </c>
      <c r="O165">
        <v>2009</v>
      </c>
    </row>
    <row r="166" spans="1:15">
      <c r="A166">
        <v>5</v>
      </c>
      <c r="B166">
        <v>26</v>
      </c>
      <c r="C166">
        <v>30</v>
      </c>
      <c r="D166">
        <v>18</v>
      </c>
      <c r="E166">
        <v>44</v>
      </c>
      <c r="F166">
        <v>7</v>
      </c>
      <c r="G166">
        <v>2</v>
      </c>
      <c r="H166">
        <v>59</v>
      </c>
      <c r="L166">
        <v>1</v>
      </c>
      <c r="M166" t="s">
        <v>1</v>
      </c>
      <c r="N166">
        <v>18</v>
      </c>
      <c r="O166">
        <v>2010</v>
      </c>
    </row>
    <row r="167" spans="1:15">
      <c r="A167">
        <v>11</v>
      </c>
      <c r="B167">
        <v>20</v>
      </c>
      <c r="C167">
        <v>30</v>
      </c>
      <c r="D167">
        <v>25</v>
      </c>
      <c r="E167">
        <v>45</v>
      </c>
      <c r="F167">
        <v>4</v>
      </c>
      <c r="G167">
        <v>1</v>
      </c>
      <c r="H167">
        <v>56</v>
      </c>
      <c r="L167">
        <v>2</v>
      </c>
      <c r="M167" t="s">
        <v>13</v>
      </c>
      <c r="N167">
        <v>15</v>
      </c>
      <c r="O167">
        <v>2010</v>
      </c>
    </row>
    <row r="168" spans="1:15">
      <c r="A168">
        <v>6</v>
      </c>
      <c r="B168">
        <v>29</v>
      </c>
      <c r="C168">
        <v>30</v>
      </c>
      <c r="D168">
        <v>9</v>
      </c>
      <c r="E168">
        <v>38</v>
      </c>
      <c r="F168">
        <v>9</v>
      </c>
      <c r="G168">
        <v>1</v>
      </c>
      <c r="H168">
        <v>51</v>
      </c>
      <c r="L168">
        <v>3</v>
      </c>
      <c r="M168" t="s">
        <v>6</v>
      </c>
      <c r="N168">
        <v>15</v>
      </c>
      <c r="O168">
        <v>2010</v>
      </c>
    </row>
    <row r="169" spans="1:15">
      <c r="A169">
        <v>14</v>
      </c>
      <c r="B169">
        <v>28</v>
      </c>
      <c r="C169">
        <v>30</v>
      </c>
      <c r="D169">
        <v>14</v>
      </c>
      <c r="E169">
        <v>42</v>
      </c>
      <c r="F169">
        <v>4</v>
      </c>
      <c r="G169">
        <v>3</v>
      </c>
      <c r="H169">
        <v>50</v>
      </c>
      <c r="L169">
        <v>4</v>
      </c>
      <c r="M169" t="s">
        <v>3</v>
      </c>
      <c r="N169">
        <v>12</v>
      </c>
      <c r="O169">
        <v>2010</v>
      </c>
    </row>
    <row r="170" spans="1:15">
      <c r="A170">
        <v>8</v>
      </c>
      <c r="B170">
        <v>34</v>
      </c>
      <c r="C170">
        <v>30</v>
      </c>
      <c r="D170">
        <v>6</v>
      </c>
      <c r="E170">
        <v>40</v>
      </c>
      <c r="F170">
        <v>8</v>
      </c>
      <c r="G170">
        <v>1</v>
      </c>
      <c r="H170">
        <v>50</v>
      </c>
      <c r="L170">
        <v>5</v>
      </c>
      <c r="M170" t="s">
        <v>7</v>
      </c>
      <c r="N170">
        <v>14</v>
      </c>
      <c r="O170">
        <v>2010</v>
      </c>
    </row>
    <row r="171" spans="1:15">
      <c r="A171">
        <v>6</v>
      </c>
      <c r="B171">
        <v>35</v>
      </c>
      <c r="C171">
        <v>30</v>
      </c>
      <c r="D171">
        <v>4</v>
      </c>
      <c r="E171">
        <v>39</v>
      </c>
      <c r="F171">
        <v>10</v>
      </c>
      <c r="G171">
        <v>1</v>
      </c>
      <c r="H171">
        <v>48</v>
      </c>
      <c r="L171">
        <v>6</v>
      </c>
      <c r="M171" t="s">
        <v>17</v>
      </c>
      <c r="N171">
        <v>14</v>
      </c>
      <c r="O171">
        <v>2010</v>
      </c>
    </row>
    <row r="172" spans="1:15">
      <c r="A172">
        <v>10</v>
      </c>
      <c r="B172">
        <v>32</v>
      </c>
      <c r="C172">
        <v>30</v>
      </c>
      <c r="D172">
        <v>12</v>
      </c>
      <c r="E172">
        <v>44</v>
      </c>
      <c r="F172">
        <v>8</v>
      </c>
      <c r="G172">
        <v>4</v>
      </c>
      <c r="H172">
        <v>46</v>
      </c>
      <c r="L172">
        <v>7</v>
      </c>
      <c r="M172" t="s">
        <v>9</v>
      </c>
      <c r="N172">
        <v>12</v>
      </c>
      <c r="O172">
        <v>2010</v>
      </c>
    </row>
    <row r="173" spans="1:15">
      <c r="A173">
        <v>7</v>
      </c>
      <c r="B173">
        <v>33</v>
      </c>
      <c r="C173">
        <v>30</v>
      </c>
      <c r="D173">
        <v>1</v>
      </c>
      <c r="E173">
        <v>34</v>
      </c>
      <c r="F173">
        <v>10</v>
      </c>
      <c r="G173">
        <v>2</v>
      </c>
      <c r="H173">
        <v>46</v>
      </c>
      <c r="L173">
        <v>8</v>
      </c>
      <c r="M173" t="s">
        <v>12</v>
      </c>
      <c r="N173">
        <v>13</v>
      </c>
      <c r="O173">
        <v>2010</v>
      </c>
    </row>
    <row r="174" spans="1:15">
      <c r="A174">
        <v>6</v>
      </c>
      <c r="B174">
        <v>35</v>
      </c>
      <c r="C174">
        <v>30</v>
      </c>
      <c r="D174">
        <v>1</v>
      </c>
      <c r="E174">
        <v>36</v>
      </c>
      <c r="F174">
        <v>13</v>
      </c>
      <c r="G174">
        <v>0</v>
      </c>
      <c r="H174">
        <v>39</v>
      </c>
      <c r="L174">
        <v>9</v>
      </c>
      <c r="M174" t="s">
        <v>4</v>
      </c>
      <c r="N174">
        <v>11</v>
      </c>
      <c r="O174">
        <v>2010</v>
      </c>
    </row>
    <row r="175" spans="1:15">
      <c r="A175">
        <v>9</v>
      </c>
      <c r="B175">
        <v>38</v>
      </c>
      <c r="C175">
        <v>30</v>
      </c>
      <c r="D175">
        <v>-1</v>
      </c>
      <c r="E175">
        <v>37</v>
      </c>
      <c r="F175">
        <v>12</v>
      </c>
      <c r="G175">
        <v>0</v>
      </c>
      <c r="H175">
        <v>36</v>
      </c>
      <c r="L175">
        <v>10</v>
      </c>
      <c r="M175" t="s">
        <v>10</v>
      </c>
      <c r="N175">
        <v>9</v>
      </c>
      <c r="O175">
        <v>2010</v>
      </c>
    </row>
    <row r="176" spans="1:15">
      <c r="A176">
        <v>8</v>
      </c>
      <c r="B176">
        <v>41</v>
      </c>
      <c r="C176">
        <v>30</v>
      </c>
      <c r="D176">
        <v>-8</v>
      </c>
      <c r="E176">
        <v>33</v>
      </c>
      <c r="F176">
        <v>13</v>
      </c>
      <c r="G176">
        <v>0</v>
      </c>
      <c r="H176">
        <v>35</v>
      </c>
      <c r="L176">
        <v>11</v>
      </c>
      <c r="M176" t="s">
        <v>16</v>
      </c>
      <c r="N176">
        <v>9</v>
      </c>
      <c r="O176">
        <v>2010</v>
      </c>
    </row>
    <row r="177" spans="1:15">
      <c r="A177">
        <v>6</v>
      </c>
      <c r="B177">
        <v>49</v>
      </c>
      <c r="C177">
        <v>30</v>
      </c>
      <c r="D177">
        <v>-9</v>
      </c>
      <c r="E177">
        <v>40</v>
      </c>
      <c r="F177">
        <v>15</v>
      </c>
      <c r="G177">
        <v>0</v>
      </c>
      <c r="H177">
        <v>33</v>
      </c>
      <c r="L177">
        <v>12</v>
      </c>
      <c r="M177" t="s">
        <v>15</v>
      </c>
      <c r="N177">
        <v>9</v>
      </c>
      <c r="O177">
        <v>2010</v>
      </c>
    </row>
    <row r="178" spans="1:15">
      <c r="A178">
        <v>5</v>
      </c>
      <c r="B178">
        <v>50</v>
      </c>
      <c r="C178">
        <v>30</v>
      </c>
      <c r="D178">
        <v>-18</v>
      </c>
      <c r="E178">
        <v>32</v>
      </c>
      <c r="F178">
        <v>16</v>
      </c>
      <c r="G178">
        <v>0</v>
      </c>
      <c r="H178">
        <v>32</v>
      </c>
      <c r="L178">
        <v>13</v>
      </c>
      <c r="M178" t="s">
        <v>8</v>
      </c>
      <c r="N178">
        <v>9</v>
      </c>
      <c r="O178">
        <v>2010</v>
      </c>
    </row>
    <row r="179" spans="1:15">
      <c r="A179">
        <v>7</v>
      </c>
      <c r="B179">
        <v>49</v>
      </c>
      <c r="C179">
        <v>30</v>
      </c>
      <c r="D179">
        <v>-14</v>
      </c>
      <c r="E179">
        <v>35</v>
      </c>
      <c r="F179">
        <v>15</v>
      </c>
      <c r="G179">
        <v>0</v>
      </c>
      <c r="H179">
        <v>31</v>
      </c>
      <c r="L179">
        <v>14</v>
      </c>
      <c r="M179" t="s">
        <v>18</v>
      </c>
      <c r="N179">
        <v>8</v>
      </c>
      <c r="O179">
        <v>2010</v>
      </c>
    </row>
    <row r="180" spans="1:15">
      <c r="A180">
        <v>4</v>
      </c>
      <c r="B180">
        <v>45</v>
      </c>
      <c r="C180">
        <v>30</v>
      </c>
      <c r="D180">
        <v>-14</v>
      </c>
      <c r="E180">
        <v>31</v>
      </c>
      <c r="F180">
        <v>18</v>
      </c>
      <c r="G180">
        <v>0</v>
      </c>
      <c r="H180">
        <v>28</v>
      </c>
      <c r="L180">
        <v>15</v>
      </c>
      <c r="M180" t="s">
        <v>14</v>
      </c>
      <c r="N180">
        <v>8</v>
      </c>
      <c r="O180">
        <v>2010</v>
      </c>
    </row>
    <row r="181" spans="1:15">
      <c r="A181">
        <v>4</v>
      </c>
      <c r="B181">
        <v>47</v>
      </c>
      <c r="C181">
        <v>30</v>
      </c>
      <c r="D181">
        <v>-26</v>
      </c>
      <c r="E181">
        <v>21</v>
      </c>
      <c r="F181">
        <v>20</v>
      </c>
      <c r="G181">
        <v>0</v>
      </c>
      <c r="H181">
        <v>22</v>
      </c>
      <c r="L181">
        <v>16</v>
      </c>
      <c r="M181" t="s">
        <v>2</v>
      </c>
      <c r="N181">
        <v>6</v>
      </c>
      <c r="O181">
        <v>2010</v>
      </c>
    </row>
    <row r="182" spans="1:15">
      <c r="A182">
        <v>10</v>
      </c>
      <c r="B182">
        <v>28</v>
      </c>
      <c r="C182">
        <v>34</v>
      </c>
      <c r="D182">
        <v>20</v>
      </c>
      <c r="E182">
        <v>48</v>
      </c>
      <c r="F182">
        <v>5</v>
      </c>
      <c r="G182">
        <v>4</v>
      </c>
      <c r="H182">
        <v>67</v>
      </c>
      <c r="L182">
        <v>1</v>
      </c>
      <c r="M182" t="s">
        <v>1</v>
      </c>
      <c r="N182">
        <v>19</v>
      </c>
      <c r="O182">
        <v>2011</v>
      </c>
    </row>
    <row r="183" spans="1:15">
      <c r="A183">
        <v>9</v>
      </c>
      <c r="B183">
        <v>37</v>
      </c>
      <c r="C183">
        <v>34</v>
      </c>
      <c r="D183">
        <v>19</v>
      </c>
      <c r="E183">
        <v>56</v>
      </c>
      <c r="F183">
        <v>7</v>
      </c>
      <c r="G183">
        <v>1</v>
      </c>
      <c r="H183">
        <v>63</v>
      </c>
      <c r="L183">
        <v>2</v>
      </c>
      <c r="M183" t="s">
        <v>17</v>
      </c>
      <c r="N183">
        <v>18</v>
      </c>
      <c r="O183">
        <v>2011</v>
      </c>
    </row>
    <row r="184" spans="1:15">
      <c r="A184">
        <v>8</v>
      </c>
      <c r="B184">
        <v>36</v>
      </c>
      <c r="C184">
        <v>34</v>
      </c>
      <c r="D184">
        <v>8</v>
      </c>
      <c r="E184">
        <v>44</v>
      </c>
      <c r="F184">
        <v>11</v>
      </c>
      <c r="G184">
        <v>2</v>
      </c>
      <c r="H184">
        <v>53</v>
      </c>
      <c r="L184">
        <v>3</v>
      </c>
      <c r="M184" t="s">
        <v>13</v>
      </c>
      <c r="N184">
        <v>15</v>
      </c>
      <c r="O184">
        <v>2011</v>
      </c>
    </row>
    <row r="185" spans="1:15">
      <c r="A185">
        <v>7</v>
      </c>
      <c r="B185">
        <v>39</v>
      </c>
      <c r="C185">
        <v>34</v>
      </c>
      <c r="D185">
        <v>3</v>
      </c>
      <c r="E185">
        <v>42</v>
      </c>
      <c r="F185">
        <v>12</v>
      </c>
      <c r="G185">
        <v>0.5</v>
      </c>
      <c r="H185">
        <v>52</v>
      </c>
      <c r="L185">
        <v>4</v>
      </c>
      <c r="M185" t="s">
        <v>3</v>
      </c>
      <c r="N185">
        <v>15</v>
      </c>
      <c r="O185">
        <v>2011</v>
      </c>
    </row>
    <row r="186" spans="1:15">
      <c r="A186">
        <v>12</v>
      </c>
      <c r="B186">
        <v>40</v>
      </c>
      <c r="C186">
        <v>34</v>
      </c>
      <c r="D186">
        <v>10</v>
      </c>
      <c r="E186">
        <v>50</v>
      </c>
      <c r="F186">
        <v>9</v>
      </c>
      <c r="G186">
        <v>2</v>
      </c>
      <c r="H186">
        <v>51</v>
      </c>
      <c r="L186">
        <v>5</v>
      </c>
      <c r="M186" t="s">
        <v>4</v>
      </c>
      <c r="N186">
        <v>13</v>
      </c>
      <c r="O186">
        <v>2011</v>
      </c>
    </row>
    <row r="187" spans="1:15">
      <c r="A187">
        <v>13</v>
      </c>
      <c r="B187">
        <v>42</v>
      </c>
      <c r="C187">
        <v>34</v>
      </c>
      <c r="D187">
        <v>4</v>
      </c>
      <c r="E187">
        <v>46</v>
      </c>
      <c r="F187">
        <v>9</v>
      </c>
      <c r="G187">
        <v>1</v>
      </c>
      <c r="H187">
        <v>49</v>
      </c>
      <c r="L187">
        <v>6</v>
      </c>
      <c r="M187" t="s">
        <v>9</v>
      </c>
      <c r="N187">
        <v>12</v>
      </c>
      <c r="O187">
        <v>2011</v>
      </c>
    </row>
    <row r="188" spans="1:15">
      <c r="A188">
        <v>13</v>
      </c>
      <c r="B188">
        <v>41</v>
      </c>
      <c r="C188">
        <v>34</v>
      </c>
      <c r="D188">
        <v>4</v>
      </c>
      <c r="E188">
        <v>45</v>
      </c>
      <c r="F188">
        <v>9</v>
      </c>
      <c r="G188">
        <v>3</v>
      </c>
      <c r="H188">
        <v>49</v>
      </c>
      <c r="L188">
        <v>7</v>
      </c>
      <c r="M188" t="s">
        <v>15</v>
      </c>
      <c r="N188">
        <v>12</v>
      </c>
      <c r="O188">
        <v>2011</v>
      </c>
    </row>
    <row r="189" spans="1:15">
      <c r="A189">
        <v>15</v>
      </c>
      <c r="B189">
        <v>36</v>
      </c>
      <c r="C189">
        <v>34</v>
      </c>
      <c r="D189">
        <v>8</v>
      </c>
      <c r="E189">
        <v>44</v>
      </c>
      <c r="F189">
        <v>8</v>
      </c>
      <c r="G189">
        <v>1</v>
      </c>
      <c r="H189">
        <v>48</v>
      </c>
      <c r="L189">
        <v>8</v>
      </c>
      <c r="M189" t="s">
        <v>18</v>
      </c>
      <c r="N189">
        <v>11</v>
      </c>
      <c r="O189">
        <v>2011</v>
      </c>
    </row>
    <row r="190" spans="1:15">
      <c r="A190">
        <v>8</v>
      </c>
      <c r="B190">
        <v>44</v>
      </c>
      <c r="C190">
        <v>34</v>
      </c>
      <c r="D190">
        <v>-1</v>
      </c>
      <c r="E190">
        <v>43</v>
      </c>
      <c r="F190">
        <v>13</v>
      </c>
      <c r="G190">
        <v>0.5</v>
      </c>
      <c r="H190">
        <v>47</v>
      </c>
      <c r="L190">
        <v>9</v>
      </c>
      <c r="M190" t="s">
        <v>7</v>
      </c>
      <c r="N190">
        <v>13</v>
      </c>
      <c r="O190">
        <v>2011</v>
      </c>
    </row>
    <row r="191" spans="1:15">
      <c r="A191">
        <v>16</v>
      </c>
      <c r="B191">
        <v>44</v>
      </c>
      <c r="C191">
        <v>34</v>
      </c>
      <c r="D191">
        <v>6</v>
      </c>
      <c r="E191">
        <v>50</v>
      </c>
      <c r="F191">
        <v>8</v>
      </c>
      <c r="G191">
        <v>1</v>
      </c>
      <c r="H191">
        <v>46</v>
      </c>
      <c r="L191">
        <v>10</v>
      </c>
      <c r="M191" t="s">
        <v>6</v>
      </c>
      <c r="N191">
        <v>10</v>
      </c>
      <c r="O191">
        <v>2011</v>
      </c>
    </row>
    <row r="192" spans="1:15">
      <c r="A192">
        <v>16</v>
      </c>
      <c r="B192">
        <v>45</v>
      </c>
      <c r="C192">
        <v>34</v>
      </c>
      <c r="D192">
        <v>1</v>
      </c>
      <c r="E192">
        <v>46</v>
      </c>
      <c r="F192">
        <v>9</v>
      </c>
      <c r="G192">
        <v>0</v>
      </c>
      <c r="H192">
        <v>43</v>
      </c>
      <c r="L192">
        <v>11</v>
      </c>
      <c r="M192" t="s">
        <v>10</v>
      </c>
      <c r="N192">
        <v>9</v>
      </c>
      <c r="O192">
        <v>2011</v>
      </c>
    </row>
    <row r="193" spans="1:15">
      <c r="A193">
        <v>9</v>
      </c>
      <c r="B193">
        <v>48</v>
      </c>
      <c r="C193">
        <v>34</v>
      </c>
      <c r="D193">
        <v>-8</v>
      </c>
      <c r="E193">
        <v>40</v>
      </c>
      <c r="F193">
        <v>14</v>
      </c>
      <c r="G193">
        <v>0</v>
      </c>
      <c r="H193">
        <v>42</v>
      </c>
      <c r="L193">
        <v>12</v>
      </c>
      <c r="M193" t="s">
        <v>19</v>
      </c>
      <c r="N193">
        <v>11</v>
      </c>
      <c r="O193">
        <v>2011</v>
      </c>
    </row>
    <row r="194" spans="1:15">
      <c r="A194">
        <v>12</v>
      </c>
      <c r="B194">
        <v>52</v>
      </c>
      <c r="C194">
        <v>34</v>
      </c>
      <c r="D194">
        <v>-3</v>
      </c>
      <c r="E194">
        <v>49</v>
      </c>
      <c r="F194">
        <v>13</v>
      </c>
      <c r="G194">
        <v>0</v>
      </c>
      <c r="H194">
        <v>39</v>
      </c>
      <c r="L194">
        <v>13</v>
      </c>
      <c r="M194" t="s">
        <v>2</v>
      </c>
      <c r="N194">
        <v>9</v>
      </c>
      <c r="O194">
        <v>2011</v>
      </c>
    </row>
    <row r="195" spans="1:15">
      <c r="A195">
        <v>14</v>
      </c>
      <c r="B195">
        <v>45</v>
      </c>
      <c r="C195">
        <v>34</v>
      </c>
      <c r="D195">
        <v>-5</v>
      </c>
      <c r="E195">
        <v>40</v>
      </c>
      <c r="F195">
        <v>12</v>
      </c>
      <c r="G195">
        <v>0</v>
      </c>
      <c r="H195">
        <v>38</v>
      </c>
      <c r="L195">
        <v>14</v>
      </c>
      <c r="M195" t="s">
        <v>12</v>
      </c>
      <c r="N195">
        <v>8</v>
      </c>
      <c r="O195">
        <v>2011</v>
      </c>
    </row>
    <row r="196" spans="1:15">
      <c r="A196">
        <v>12</v>
      </c>
      <c r="B196">
        <v>43</v>
      </c>
      <c r="C196">
        <v>34</v>
      </c>
      <c r="D196">
        <v>-2</v>
      </c>
      <c r="E196">
        <v>41</v>
      </c>
      <c r="F196">
        <v>14</v>
      </c>
      <c r="G196">
        <v>0</v>
      </c>
      <c r="H196">
        <v>36</v>
      </c>
      <c r="L196">
        <v>15</v>
      </c>
      <c r="M196" t="s">
        <v>14</v>
      </c>
      <c r="N196">
        <v>8</v>
      </c>
      <c r="O196">
        <v>2011</v>
      </c>
    </row>
    <row r="197" spans="1:15">
      <c r="A197">
        <v>15</v>
      </c>
      <c r="B197">
        <v>59</v>
      </c>
      <c r="C197">
        <v>34</v>
      </c>
      <c r="D197">
        <v>-23</v>
      </c>
      <c r="E197">
        <v>36</v>
      </c>
      <c r="F197">
        <v>13</v>
      </c>
      <c r="G197">
        <v>0</v>
      </c>
      <c r="H197">
        <v>33</v>
      </c>
      <c r="L197">
        <v>16</v>
      </c>
      <c r="M197" t="s">
        <v>16</v>
      </c>
      <c r="N197">
        <v>6</v>
      </c>
      <c r="O197">
        <v>2011</v>
      </c>
    </row>
    <row r="198" spans="1:15">
      <c r="A198">
        <v>10</v>
      </c>
      <c r="B198">
        <v>55</v>
      </c>
      <c r="C198">
        <v>34</v>
      </c>
      <c r="D198">
        <v>-20</v>
      </c>
      <c r="E198">
        <v>35</v>
      </c>
      <c r="F198">
        <v>18</v>
      </c>
      <c r="G198">
        <v>0</v>
      </c>
      <c r="H198">
        <v>28</v>
      </c>
      <c r="L198">
        <v>17</v>
      </c>
      <c r="M198" t="s">
        <v>20</v>
      </c>
      <c r="N198">
        <v>6</v>
      </c>
      <c r="O198">
        <v>2011</v>
      </c>
    </row>
    <row r="199" spans="1:15">
      <c r="A199">
        <v>13</v>
      </c>
      <c r="B199">
        <v>58</v>
      </c>
      <c r="C199">
        <v>34</v>
      </c>
      <c r="D199">
        <v>-20</v>
      </c>
      <c r="E199">
        <v>38</v>
      </c>
      <c r="F199">
        <v>16</v>
      </c>
      <c r="G199">
        <v>0</v>
      </c>
      <c r="H199">
        <v>28</v>
      </c>
      <c r="L199">
        <v>18</v>
      </c>
      <c r="M199" t="s">
        <v>8</v>
      </c>
      <c r="N199">
        <v>5</v>
      </c>
      <c r="O199">
        <v>2011</v>
      </c>
    </row>
    <row r="200" spans="1:15">
      <c r="A200">
        <v>9</v>
      </c>
      <c r="B200">
        <v>43</v>
      </c>
      <c r="C200">
        <v>34</v>
      </c>
      <c r="D200">
        <v>29</v>
      </c>
      <c r="E200">
        <v>72</v>
      </c>
      <c r="F200">
        <v>6</v>
      </c>
      <c r="G200">
        <v>1</v>
      </c>
      <c r="H200">
        <v>66</v>
      </c>
      <c r="L200">
        <v>1</v>
      </c>
      <c r="M200" t="s">
        <v>12</v>
      </c>
      <c r="N200">
        <v>19</v>
      </c>
      <c r="O200">
        <v>2012</v>
      </c>
    </row>
    <row r="201" spans="1:15">
      <c r="A201">
        <v>9</v>
      </c>
      <c r="B201">
        <v>27</v>
      </c>
      <c r="C201">
        <v>34</v>
      </c>
      <c r="D201">
        <v>15</v>
      </c>
      <c r="E201">
        <v>42</v>
      </c>
      <c r="F201">
        <v>7</v>
      </c>
      <c r="G201">
        <v>1</v>
      </c>
      <c r="H201">
        <v>63</v>
      </c>
      <c r="L201">
        <v>2</v>
      </c>
      <c r="M201" t="s">
        <v>4</v>
      </c>
      <c r="N201">
        <v>18</v>
      </c>
      <c r="O201">
        <v>2012</v>
      </c>
    </row>
    <row r="202" spans="1:15">
      <c r="A202">
        <v>7</v>
      </c>
      <c r="B202">
        <v>43</v>
      </c>
      <c r="C202">
        <v>34</v>
      </c>
      <c r="D202">
        <v>10</v>
      </c>
      <c r="E202">
        <v>53</v>
      </c>
      <c r="F202">
        <v>10</v>
      </c>
      <c r="G202">
        <v>2</v>
      </c>
      <c r="H202">
        <v>58</v>
      </c>
      <c r="L202">
        <v>3</v>
      </c>
      <c r="M202" t="s">
        <v>2</v>
      </c>
      <c r="N202">
        <v>17</v>
      </c>
      <c r="O202">
        <v>2012</v>
      </c>
    </row>
    <row r="203" spans="1:15">
      <c r="A203">
        <v>9</v>
      </c>
      <c r="B203">
        <v>46</v>
      </c>
      <c r="C203">
        <v>34</v>
      </c>
      <c r="D203">
        <v>11</v>
      </c>
      <c r="E203">
        <v>57</v>
      </c>
      <c r="F203">
        <v>9</v>
      </c>
      <c r="G203">
        <v>1</v>
      </c>
      <c r="H203">
        <v>57</v>
      </c>
      <c r="L203">
        <v>4</v>
      </c>
      <c r="M203" t="s">
        <v>6</v>
      </c>
      <c r="N203">
        <v>16</v>
      </c>
      <c r="O203">
        <v>2012</v>
      </c>
    </row>
    <row r="204" spans="1:15">
      <c r="A204">
        <v>6</v>
      </c>
      <c r="B204">
        <v>41</v>
      </c>
      <c r="C204">
        <v>34</v>
      </c>
      <c r="D204">
        <v>5</v>
      </c>
      <c r="E204">
        <v>46</v>
      </c>
      <c r="F204">
        <v>11</v>
      </c>
      <c r="G204">
        <v>0.5</v>
      </c>
      <c r="H204">
        <v>57</v>
      </c>
      <c r="L204">
        <v>5</v>
      </c>
      <c r="M204" t="s">
        <v>10</v>
      </c>
      <c r="N204">
        <v>17</v>
      </c>
      <c r="O204">
        <v>2012</v>
      </c>
    </row>
    <row r="205" spans="1:15">
      <c r="A205">
        <v>6</v>
      </c>
      <c r="B205">
        <v>35</v>
      </c>
      <c r="C205">
        <v>34</v>
      </c>
      <c r="D205">
        <v>11</v>
      </c>
      <c r="E205">
        <v>46</v>
      </c>
      <c r="F205">
        <v>11</v>
      </c>
      <c r="G205">
        <v>1</v>
      </c>
      <c r="H205">
        <v>57</v>
      </c>
      <c r="L205">
        <v>6</v>
      </c>
      <c r="M205" t="s">
        <v>13</v>
      </c>
      <c r="N205">
        <v>17</v>
      </c>
      <c r="O205">
        <v>2012</v>
      </c>
    </row>
    <row r="206" spans="1:15">
      <c r="A206">
        <v>11</v>
      </c>
      <c r="B206">
        <v>33</v>
      </c>
      <c r="C206">
        <v>34</v>
      </c>
      <c r="D206">
        <v>18</v>
      </c>
      <c r="E206">
        <v>51</v>
      </c>
      <c r="F206">
        <v>8</v>
      </c>
      <c r="G206">
        <v>2</v>
      </c>
      <c r="H206">
        <v>56</v>
      </c>
      <c r="L206">
        <v>7</v>
      </c>
      <c r="M206" t="s">
        <v>17</v>
      </c>
      <c r="N206">
        <v>15</v>
      </c>
      <c r="O206">
        <v>2012</v>
      </c>
    </row>
    <row r="207" spans="1:15">
      <c r="A207">
        <v>6</v>
      </c>
      <c r="B207">
        <v>47</v>
      </c>
      <c r="C207">
        <v>34</v>
      </c>
      <c r="D207">
        <v>12</v>
      </c>
      <c r="E207">
        <v>59</v>
      </c>
      <c r="F207">
        <v>12</v>
      </c>
      <c r="G207">
        <v>4</v>
      </c>
      <c r="H207">
        <v>54</v>
      </c>
      <c r="L207">
        <v>8</v>
      </c>
      <c r="M207" t="s">
        <v>1</v>
      </c>
      <c r="N207">
        <v>16</v>
      </c>
      <c r="O207">
        <v>2012</v>
      </c>
    </row>
    <row r="208" spans="1:15">
      <c r="A208">
        <v>11</v>
      </c>
      <c r="B208">
        <v>41</v>
      </c>
      <c r="C208">
        <v>34</v>
      </c>
      <c r="D208">
        <v>7</v>
      </c>
      <c r="E208">
        <v>48</v>
      </c>
      <c r="F208">
        <v>9</v>
      </c>
      <c r="G208">
        <v>3</v>
      </c>
      <c r="H208">
        <v>53</v>
      </c>
      <c r="L208">
        <v>9</v>
      </c>
      <c r="M208" t="s">
        <v>15</v>
      </c>
      <c r="N208">
        <v>14</v>
      </c>
      <c r="O208">
        <v>2012</v>
      </c>
    </row>
    <row r="209" spans="1:15">
      <c r="A209">
        <v>7</v>
      </c>
      <c r="B209">
        <v>44</v>
      </c>
      <c r="C209">
        <v>34</v>
      </c>
      <c r="D209">
        <v>0</v>
      </c>
      <c r="E209">
        <v>44</v>
      </c>
      <c r="F209">
        <v>12</v>
      </c>
      <c r="G209">
        <v>0</v>
      </c>
      <c r="H209">
        <v>52</v>
      </c>
      <c r="L209">
        <v>10</v>
      </c>
      <c r="M209" t="s">
        <v>7</v>
      </c>
      <c r="N209">
        <v>15</v>
      </c>
      <c r="O209">
        <v>2012</v>
      </c>
    </row>
    <row r="210" spans="1:15">
      <c r="A210">
        <v>10</v>
      </c>
      <c r="B210">
        <v>41</v>
      </c>
      <c r="C210">
        <v>34</v>
      </c>
      <c r="D210">
        <v>-6</v>
      </c>
      <c r="E210">
        <v>35</v>
      </c>
      <c r="F210">
        <v>13</v>
      </c>
      <c r="G210">
        <v>0.5</v>
      </c>
      <c r="H210">
        <v>43</v>
      </c>
      <c r="L210">
        <v>11</v>
      </c>
      <c r="M210" t="s">
        <v>20</v>
      </c>
      <c r="N210">
        <v>11</v>
      </c>
      <c r="O210">
        <v>2012</v>
      </c>
    </row>
    <row r="211" spans="1:15">
      <c r="A211">
        <v>6</v>
      </c>
      <c r="B211">
        <v>51</v>
      </c>
      <c r="C211">
        <v>34</v>
      </c>
      <c r="D211">
        <v>-6</v>
      </c>
      <c r="E211">
        <v>45</v>
      </c>
      <c r="F211">
        <v>16</v>
      </c>
      <c r="G211">
        <v>0</v>
      </c>
      <c r="H211">
        <v>42</v>
      </c>
      <c r="L211">
        <v>12</v>
      </c>
      <c r="M211" t="s">
        <v>21</v>
      </c>
      <c r="N211">
        <v>12</v>
      </c>
      <c r="O211">
        <v>2012</v>
      </c>
    </row>
    <row r="212" spans="1:15">
      <c r="A212">
        <v>12</v>
      </c>
      <c r="B212">
        <v>47</v>
      </c>
      <c r="C212">
        <v>34</v>
      </c>
      <c r="D212">
        <v>-5</v>
      </c>
      <c r="E212">
        <v>42</v>
      </c>
      <c r="F212">
        <v>13</v>
      </c>
      <c r="G212">
        <v>0</v>
      </c>
      <c r="H212">
        <v>39</v>
      </c>
      <c r="L212">
        <v>13</v>
      </c>
      <c r="M212" t="s">
        <v>3</v>
      </c>
      <c r="N212">
        <v>9</v>
      </c>
      <c r="O212">
        <v>2012</v>
      </c>
    </row>
    <row r="213" spans="1:15">
      <c r="A213">
        <v>4</v>
      </c>
      <c r="B213">
        <v>50</v>
      </c>
      <c r="C213">
        <v>34</v>
      </c>
      <c r="D213">
        <v>-6</v>
      </c>
      <c r="E213">
        <v>44</v>
      </c>
      <c r="F213">
        <v>19</v>
      </c>
      <c r="G213">
        <v>0</v>
      </c>
      <c r="H213">
        <v>37</v>
      </c>
      <c r="L213">
        <v>14</v>
      </c>
      <c r="M213" t="s">
        <v>9</v>
      </c>
      <c r="N213">
        <v>11</v>
      </c>
      <c r="O213">
        <v>2012</v>
      </c>
    </row>
    <row r="214" spans="1:15">
      <c r="A214">
        <v>6</v>
      </c>
      <c r="B214">
        <v>45</v>
      </c>
      <c r="C214">
        <v>34</v>
      </c>
      <c r="D214">
        <v>-8</v>
      </c>
      <c r="E214">
        <v>37</v>
      </c>
      <c r="F214">
        <v>18</v>
      </c>
      <c r="G214">
        <v>0</v>
      </c>
      <c r="H214">
        <v>36</v>
      </c>
      <c r="L214">
        <v>15</v>
      </c>
      <c r="M214" t="s">
        <v>18</v>
      </c>
      <c r="N214">
        <v>10</v>
      </c>
      <c r="O214">
        <v>2012</v>
      </c>
    </row>
    <row r="215" spans="1:15">
      <c r="A215">
        <v>8</v>
      </c>
      <c r="B215">
        <v>44</v>
      </c>
      <c r="C215">
        <v>34</v>
      </c>
      <c r="D215">
        <v>-5</v>
      </c>
      <c r="E215">
        <v>39</v>
      </c>
      <c r="F215">
        <v>17</v>
      </c>
      <c r="G215">
        <v>0</v>
      </c>
      <c r="H215">
        <v>35</v>
      </c>
      <c r="L215">
        <v>16</v>
      </c>
      <c r="M215" t="s">
        <v>8</v>
      </c>
      <c r="N215">
        <v>9</v>
      </c>
      <c r="O215">
        <v>2012</v>
      </c>
    </row>
    <row r="216" spans="1:15">
      <c r="A216">
        <v>10</v>
      </c>
      <c r="B216">
        <v>56</v>
      </c>
      <c r="C216">
        <v>34</v>
      </c>
      <c r="D216">
        <v>-22</v>
      </c>
      <c r="E216">
        <v>34</v>
      </c>
      <c r="F216">
        <v>16</v>
      </c>
      <c r="G216">
        <v>0</v>
      </c>
      <c r="H216">
        <v>34</v>
      </c>
      <c r="L216">
        <v>17</v>
      </c>
      <c r="M216" t="s">
        <v>19</v>
      </c>
      <c r="N216">
        <v>8</v>
      </c>
      <c r="O216">
        <v>2012</v>
      </c>
    </row>
    <row r="217" spans="1:15">
      <c r="A217">
        <v>9</v>
      </c>
      <c r="B217">
        <v>58</v>
      </c>
      <c r="C217">
        <v>34</v>
      </c>
      <c r="D217">
        <v>-34</v>
      </c>
      <c r="E217">
        <v>24</v>
      </c>
      <c r="F217">
        <v>18</v>
      </c>
      <c r="G217">
        <v>0</v>
      </c>
      <c r="H217">
        <v>30</v>
      </c>
      <c r="L217">
        <v>18</v>
      </c>
      <c r="M217" t="s">
        <v>14</v>
      </c>
      <c r="N217">
        <v>7</v>
      </c>
      <c r="O217">
        <v>2012</v>
      </c>
    </row>
    <row r="218" spans="1:15">
      <c r="A218">
        <v>8</v>
      </c>
      <c r="B218">
        <v>62</v>
      </c>
      <c r="C218">
        <v>34</v>
      </c>
      <c r="D218">
        <v>-26</v>
      </c>
      <c r="E218">
        <v>36</v>
      </c>
      <c r="F218">
        <v>21</v>
      </c>
      <c r="G218">
        <v>0</v>
      </c>
      <c r="H218">
        <v>23</v>
      </c>
      <c r="L218">
        <v>19</v>
      </c>
      <c r="M218" t="s">
        <v>16</v>
      </c>
      <c r="N218">
        <v>5</v>
      </c>
      <c r="O218">
        <v>2012</v>
      </c>
    </row>
    <row r="219" spans="1:15">
      <c r="A219">
        <v>8</v>
      </c>
      <c r="B219">
        <v>41</v>
      </c>
      <c r="C219">
        <v>34</v>
      </c>
      <c r="D219">
        <v>17</v>
      </c>
      <c r="E219">
        <v>58</v>
      </c>
      <c r="F219">
        <v>9</v>
      </c>
      <c r="G219">
        <v>1</v>
      </c>
      <c r="H219">
        <v>59</v>
      </c>
      <c r="L219">
        <v>1</v>
      </c>
      <c r="M219" t="s">
        <v>6</v>
      </c>
      <c r="N219">
        <v>17</v>
      </c>
      <c r="O219">
        <v>2013</v>
      </c>
    </row>
    <row r="220" spans="1:15">
      <c r="A220">
        <v>7</v>
      </c>
      <c r="B220">
        <v>30</v>
      </c>
      <c r="C220">
        <v>34</v>
      </c>
      <c r="D220">
        <v>17</v>
      </c>
      <c r="E220">
        <v>47</v>
      </c>
      <c r="F220">
        <v>10</v>
      </c>
      <c r="G220">
        <v>4</v>
      </c>
      <c r="H220">
        <v>58</v>
      </c>
      <c r="L220">
        <v>2</v>
      </c>
      <c r="M220" t="s">
        <v>4</v>
      </c>
      <c r="N220">
        <v>17</v>
      </c>
      <c r="O220">
        <v>2013</v>
      </c>
    </row>
    <row r="221" spans="1:15">
      <c r="A221">
        <v>15</v>
      </c>
      <c r="B221">
        <v>33</v>
      </c>
      <c r="C221">
        <v>34</v>
      </c>
      <c r="D221">
        <v>21</v>
      </c>
      <c r="E221">
        <v>54</v>
      </c>
      <c r="F221">
        <v>5</v>
      </c>
      <c r="G221">
        <v>2</v>
      </c>
      <c r="H221">
        <v>57</v>
      </c>
      <c r="L221">
        <v>3</v>
      </c>
      <c r="M221" t="s">
        <v>19</v>
      </c>
      <c r="N221">
        <v>14</v>
      </c>
      <c r="O221">
        <v>2013</v>
      </c>
    </row>
    <row r="222" spans="1:15">
      <c r="A222">
        <v>8</v>
      </c>
      <c r="B222">
        <v>41</v>
      </c>
      <c r="C222">
        <v>34</v>
      </c>
      <c r="D222">
        <v>16</v>
      </c>
      <c r="E222">
        <v>57</v>
      </c>
      <c r="F222">
        <v>10</v>
      </c>
      <c r="G222">
        <v>3</v>
      </c>
      <c r="H222">
        <v>56</v>
      </c>
      <c r="L222">
        <v>4</v>
      </c>
      <c r="M222" t="s">
        <v>13</v>
      </c>
      <c r="N222">
        <v>16</v>
      </c>
      <c r="O222">
        <v>2013</v>
      </c>
    </row>
    <row r="223" spans="1:15">
      <c r="A223">
        <v>8</v>
      </c>
      <c r="B223">
        <v>38</v>
      </c>
      <c r="C223">
        <v>34</v>
      </c>
      <c r="D223">
        <v>15</v>
      </c>
      <c r="E223">
        <v>53</v>
      </c>
      <c r="F223">
        <v>11</v>
      </c>
      <c r="G223">
        <v>1</v>
      </c>
      <c r="H223">
        <v>53</v>
      </c>
      <c r="L223">
        <v>5</v>
      </c>
      <c r="M223" t="s">
        <v>1</v>
      </c>
      <c r="N223">
        <v>15</v>
      </c>
      <c r="O223">
        <v>2013</v>
      </c>
    </row>
    <row r="224" spans="1:15">
      <c r="A224">
        <v>7</v>
      </c>
      <c r="B224">
        <v>42</v>
      </c>
      <c r="C224">
        <v>34</v>
      </c>
      <c r="D224">
        <v>0</v>
      </c>
      <c r="E224">
        <v>42</v>
      </c>
      <c r="F224">
        <v>12</v>
      </c>
      <c r="G224">
        <v>1</v>
      </c>
      <c r="H224">
        <v>52</v>
      </c>
      <c r="L224">
        <v>6</v>
      </c>
      <c r="M224" t="s">
        <v>17</v>
      </c>
      <c r="N224">
        <v>15</v>
      </c>
      <c r="O224">
        <v>2013</v>
      </c>
    </row>
    <row r="225" spans="1:15">
      <c r="A225">
        <v>9</v>
      </c>
      <c r="B225">
        <v>38</v>
      </c>
      <c r="C225">
        <v>34</v>
      </c>
      <c r="D225">
        <v>11</v>
      </c>
      <c r="E225">
        <v>49</v>
      </c>
      <c r="F225">
        <v>11</v>
      </c>
      <c r="G225">
        <v>1</v>
      </c>
      <c r="H225">
        <v>51</v>
      </c>
      <c r="L225">
        <v>7</v>
      </c>
      <c r="M225" t="s">
        <v>8</v>
      </c>
      <c r="N225">
        <v>14</v>
      </c>
      <c r="O225">
        <v>2013</v>
      </c>
    </row>
    <row r="226" spans="1:15">
      <c r="A226">
        <v>9</v>
      </c>
      <c r="B226">
        <v>41</v>
      </c>
      <c r="C226">
        <v>34</v>
      </c>
      <c r="D226">
        <v>0</v>
      </c>
      <c r="E226">
        <v>41</v>
      </c>
      <c r="F226">
        <v>11</v>
      </c>
      <c r="G226">
        <v>2</v>
      </c>
      <c r="H226">
        <v>51</v>
      </c>
      <c r="L226">
        <v>8</v>
      </c>
      <c r="M226" t="s">
        <v>15</v>
      </c>
      <c r="N226">
        <v>14</v>
      </c>
      <c r="O226">
        <v>2013</v>
      </c>
    </row>
    <row r="227" spans="1:15">
      <c r="A227">
        <v>9</v>
      </c>
      <c r="B227">
        <v>38</v>
      </c>
      <c r="C227">
        <v>34</v>
      </c>
      <c r="D227">
        <v>7</v>
      </c>
      <c r="E227">
        <v>45</v>
      </c>
      <c r="F227">
        <v>11</v>
      </c>
      <c r="G227">
        <v>0.5</v>
      </c>
      <c r="H227">
        <v>51</v>
      </c>
      <c r="L227">
        <v>9</v>
      </c>
      <c r="M227" t="s">
        <v>9</v>
      </c>
      <c r="N227">
        <v>14</v>
      </c>
      <c r="O227">
        <v>2013</v>
      </c>
    </row>
    <row r="228" spans="1:15">
      <c r="A228">
        <v>9</v>
      </c>
      <c r="B228">
        <v>42</v>
      </c>
      <c r="C228">
        <v>34</v>
      </c>
      <c r="D228">
        <v>-7</v>
      </c>
      <c r="E228">
        <v>35</v>
      </c>
      <c r="F228">
        <v>11</v>
      </c>
      <c r="G228">
        <v>0</v>
      </c>
      <c r="H228">
        <v>51</v>
      </c>
      <c r="L228">
        <v>10</v>
      </c>
      <c r="M228" t="s">
        <v>12</v>
      </c>
      <c r="N228">
        <v>14</v>
      </c>
      <c r="O228">
        <v>2013</v>
      </c>
    </row>
    <row r="229" spans="1:15">
      <c r="A229">
        <v>7</v>
      </c>
      <c r="B229">
        <v>49</v>
      </c>
      <c r="C229">
        <v>34</v>
      </c>
      <c r="D229">
        <v>1</v>
      </c>
      <c r="E229">
        <v>50</v>
      </c>
      <c r="F229">
        <v>13</v>
      </c>
      <c r="G229">
        <v>0.5</v>
      </c>
      <c r="H229">
        <v>49</v>
      </c>
      <c r="L229">
        <v>11</v>
      </c>
      <c r="M229" t="s">
        <v>21</v>
      </c>
      <c r="N229">
        <v>14</v>
      </c>
      <c r="O229">
        <v>2013</v>
      </c>
    </row>
    <row r="230" spans="1:15">
      <c r="A230">
        <v>7</v>
      </c>
      <c r="B230">
        <v>52</v>
      </c>
      <c r="C230">
        <v>34</v>
      </c>
      <c r="D230">
        <v>-5</v>
      </c>
      <c r="E230">
        <v>47</v>
      </c>
      <c r="F230">
        <v>13</v>
      </c>
      <c r="G230">
        <v>0</v>
      </c>
      <c r="H230">
        <v>49</v>
      </c>
      <c r="L230">
        <v>12</v>
      </c>
      <c r="M230" t="s">
        <v>10</v>
      </c>
      <c r="N230">
        <v>14</v>
      </c>
      <c r="O230">
        <v>2013</v>
      </c>
    </row>
    <row r="231" spans="1:15">
      <c r="A231">
        <v>9</v>
      </c>
      <c r="B231">
        <v>45</v>
      </c>
      <c r="C231">
        <v>34</v>
      </c>
      <c r="D231">
        <v>8</v>
      </c>
      <c r="E231">
        <v>53</v>
      </c>
      <c r="F231">
        <v>12</v>
      </c>
      <c r="G231">
        <v>0</v>
      </c>
      <c r="H231">
        <v>48</v>
      </c>
      <c r="L231">
        <v>13</v>
      </c>
      <c r="M231" t="s">
        <v>20</v>
      </c>
      <c r="N231">
        <v>13</v>
      </c>
      <c r="O231">
        <v>2013</v>
      </c>
    </row>
    <row r="232" spans="1:15">
      <c r="A232">
        <v>10</v>
      </c>
      <c r="B232">
        <v>44</v>
      </c>
      <c r="C232">
        <v>34</v>
      </c>
      <c r="D232">
        <v>-2</v>
      </c>
      <c r="E232">
        <v>42</v>
      </c>
      <c r="F232">
        <v>12</v>
      </c>
      <c r="G232">
        <v>0</v>
      </c>
      <c r="H232">
        <v>46</v>
      </c>
      <c r="L232">
        <v>14</v>
      </c>
      <c r="M232" t="s">
        <v>18</v>
      </c>
      <c r="N232">
        <v>12</v>
      </c>
      <c r="O232">
        <v>2013</v>
      </c>
    </row>
    <row r="233" spans="1:15">
      <c r="A233">
        <v>11</v>
      </c>
      <c r="B233">
        <v>52</v>
      </c>
      <c r="C233">
        <v>34</v>
      </c>
      <c r="D233">
        <v>-4</v>
      </c>
      <c r="E233">
        <v>48</v>
      </c>
      <c r="F233">
        <v>12</v>
      </c>
      <c r="G233">
        <v>0</v>
      </c>
      <c r="H233">
        <v>44</v>
      </c>
      <c r="L233">
        <v>15</v>
      </c>
      <c r="M233" t="s">
        <v>3</v>
      </c>
      <c r="N233">
        <v>11</v>
      </c>
      <c r="O233">
        <v>2013</v>
      </c>
    </row>
    <row r="234" spans="1:15">
      <c r="A234">
        <v>5</v>
      </c>
      <c r="B234">
        <v>46</v>
      </c>
      <c r="C234">
        <v>34</v>
      </c>
      <c r="D234">
        <v>-4</v>
      </c>
      <c r="E234">
        <v>42</v>
      </c>
      <c r="F234">
        <v>17</v>
      </c>
      <c r="G234">
        <v>0</v>
      </c>
      <c r="H234">
        <v>41</v>
      </c>
      <c r="L234">
        <v>16</v>
      </c>
      <c r="M234" t="s">
        <v>7</v>
      </c>
      <c r="N234">
        <v>12</v>
      </c>
      <c r="O234">
        <v>2013</v>
      </c>
    </row>
    <row r="235" spans="1:15">
      <c r="A235">
        <v>11</v>
      </c>
      <c r="B235">
        <v>47</v>
      </c>
      <c r="C235">
        <v>34</v>
      </c>
      <c r="D235">
        <v>-17</v>
      </c>
      <c r="E235">
        <v>30</v>
      </c>
      <c r="F235">
        <v>17</v>
      </c>
      <c r="G235">
        <v>0</v>
      </c>
      <c r="H235">
        <v>29</v>
      </c>
      <c r="L235">
        <v>17</v>
      </c>
      <c r="M235" t="s">
        <v>16</v>
      </c>
      <c r="N235">
        <v>6</v>
      </c>
      <c r="O235">
        <v>2013</v>
      </c>
    </row>
    <row r="236" spans="1:15">
      <c r="A236">
        <v>8</v>
      </c>
      <c r="B236">
        <v>67</v>
      </c>
      <c r="C236">
        <v>34</v>
      </c>
      <c r="D236">
        <v>-37</v>
      </c>
      <c r="E236">
        <v>30</v>
      </c>
      <c r="F236">
        <v>20</v>
      </c>
      <c r="G236">
        <v>0</v>
      </c>
      <c r="H236">
        <v>26</v>
      </c>
      <c r="L236">
        <v>18</v>
      </c>
      <c r="M236" t="s">
        <v>14</v>
      </c>
      <c r="N236">
        <v>6</v>
      </c>
      <c r="O236">
        <v>2013</v>
      </c>
    </row>
    <row r="237" spans="1:15">
      <c r="A237">
        <v>7</v>
      </c>
      <c r="B237">
        <v>59</v>
      </c>
      <c r="C237">
        <v>34</v>
      </c>
      <c r="D237">
        <v>-37</v>
      </c>
      <c r="E237">
        <v>22</v>
      </c>
      <c r="F237">
        <v>24</v>
      </c>
      <c r="G237">
        <v>0</v>
      </c>
      <c r="H237">
        <v>16</v>
      </c>
      <c r="L237">
        <v>19</v>
      </c>
      <c r="M237" t="s">
        <v>2</v>
      </c>
      <c r="N237">
        <v>3</v>
      </c>
      <c r="O237">
        <v>2013</v>
      </c>
    </row>
    <row r="238" spans="1:15">
      <c r="A238">
        <v>4</v>
      </c>
      <c r="B238">
        <v>50</v>
      </c>
      <c r="C238">
        <v>34</v>
      </c>
      <c r="D238">
        <v>15</v>
      </c>
      <c r="E238">
        <v>65</v>
      </c>
      <c r="F238">
        <v>10</v>
      </c>
      <c r="G238">
        <v>2</v>
      </c>
      <c r="H238">
        <v>64</v>
      </c>
      <c r="L238">
        <v>1</v>
      </c>
      <c r="M238" t="s">
        <v>17</v>
      </c>
      <c r="N238">
        <v>20</v>
      </c>
      <c r="O238">
        <v>2014</v>
      </c>
    </row>
    <row r="239" spans="1:15">
      <c r="A239">
        <v>10</v>
      </c>
      <c r="B239">
        <v>37</v>
      </c>
      <c r="C239">
        <v>34</v>
      </c>
      <c r="D239">
        <v>32</v>
      </c>
      <c r="E239">
        <v>69</v>
      </c>
      <c r="F239">
        <v>7</v>
      </c>
      <c r="G239">
        <v>4</v>
      </c>
      <c r="H239">
        <v>61</v>
      </c>
      <c r="L239">
        <v>2</v>
      </c>
      <c r="M239" t="s">
        <v>1</v>
      </c>
      <c r="N239">
        <v>17</v>
      </c>
      <c r="O239">
        <v>2014</v>
      </c>
    </row>
    <row r="240" spans="1:15">
      <c r="A240">
        <v>8</v>
      </c>
      <c r="B240">
        <v>37</v>
      </c>
      <c r="C240">
        <v>34</v>
      </c>
      <c r="D240">
        <v>15</v>
      </c>
      <c r="E240">
        <v>52</v>
      </c>
      <c r="F240">
        <v>9</v>
      </c>
      <c r="G240">
        <v>1</v>
      </c>
      <c r="H240">
        <v>59</v>
      </c>
      <c r="L240">
        <v>3</v>
      </c>
      <c r="M240" t="s">
        <v>2</v>
      </c>
      <c r="N240">
        <v>17</v>
      </c>
      <c r="O240">
        <v>2014</v>
      </c>
    </row>
    <row r="241" spans="1:15">
      <c r="A241">
        <v>11</v>
      </c>
      <c r="B241">
        <v>39</v>
      </c>
      <c r="C241">
        <v>34</v>
      </c>
      <c r="D241">
        <v>15</v>
      </c>
      <c r="E241">
        <v>54</v>
      </c>
      <c r="F241">
        <v>8</v>
      </c>
      <c r="G241">
        <v>1</v>
      </c>
      <c r="H241">
        <v>56</v>
      </c>
      <c r="L241">
        <v>4</v>
      </c>
      <c r="M241" t="s">
        <v>13</v>
      </c>
      <c r="N241">
        <v>15</v>
      </c>
      <c r="O241">
        <v>2014</v>
      </c>
    </row>
    <row r="242" spans="1:15">
      <c r="A242">
        <v>4</v>
      </c>
      <c r="B242">
        <v>37</v>
      </c>
      <c r="C242">
        <v>34</v>
      </c>
      <c r="D242">
        <v>14</v>
      </c>
      <c r="E242">
        <v>51</v>
      </c>
      <c r="F242">
        <v>13</v>
      </c>
      <c r="G242">
        <v>3</v>
      </c>
      <c r="H242">
        <v>55</v>
      </c>
      <c r="L242">
        <v>5</v>
      </c>
      <c r="M242" t="s">
        <v>8</v>
      </c>
      <c r="N242">
        <v>17</v>
      </c>
      <c r="O242">
        <v>2014</v>
      </c>
    </row>
    <row r="243" spans="1:15">
      <c r="A243">
        <v>6</v>
      </c>
      <c r="B243">
        <v>45</v>
      </c>
      <c r="C243">
        <v>34</v>
      </c>
      <c r="D243">
        <v>10</v>
      </c>
      <c r="E243">
        <v>55</v>
      </c>
      <c r="F243">
        <v>12</v>
      </c>
      <c r="G243">
        <v>1</v>
      </c>
      <c r="H243">
        <v>54</v>
      </c>
      <c r="L243">
        <v>6</v>
      </c>
      <c r="M243" t="s">
        <v>3</v>
      </c>
      <c r="N243">
        <v>16</v>
      </c>
      <c r="O243">
        <v>2014</v>
      </c>
    </row>
    <row r="244" spans="1:15">
      <c r="A244">
        <v>10</v>
      </c>
      <c r="B244">
        <v>42</v>
      </c>
      <c r="C244">
        <v>34</v>
      </c>
      <c r="D244">
        <v>10</v>
      </c>
      <c r="E244">
        <v>52</v>
      </c>
      <c r="F244">
        <v>10</v>
      </c>
      <c r="G244">
        <v>1</v>
      </c>
      <c r="H244">
        <v>52</v>
      </c>
      <c r="L244">
        <v>7</v>
      </c>
      <c r="M244" t="s">
        <v>7</v>
      </c>
      <c r="N244">
        <v>14</v>
      </c>
      <c r="O244">
        <v>2014</v>
      </c>
    </row>
    <row r="245" spans="1:15">
      <c r="A245">
        <v>11</v>
      </c>
      <c r="B245">
        <v>50</v>
      </c>
      <c r="C245">
        <v>34</v>
      </c>
      <c r="D245">
        <v>5</v>
      </c>
      <c r="E245">
        <v>55</v>
      </c>
      <c r="F245">
        <v>10</v>
      </c>
      <c r="G245">
        <v>2</v>
      </c>
      <c r="H245">
        <v>50</v>
      </c>
      <c r="L245">
        <v>8</v>
      </c>
      <c r="M245" t="s">
        <v>6</v>
      </c>
      <c r="N245">
        <v>13</v>
      </c>
      <c r="O245">
        <v>2014</v>
      </c>
    </row>
    <row r="246" spans="1:15">
      <c r="A246">
        <v>14</v>
      </c>
      <c r="B246">
        <v>40</v>
      </c>
      <c r="C246">
        <v>34</v>
      </c>
      <c r="D246">
        <v>2</v>
      </c>
      <c r="E246">
        <v>42</v>
      </c>
      <c r="F246">
        <v>8</v>
      </c>
      <c r="G246">
        <v>0.5</v>
      </c>
      <c r="H246">
        <v>50</v>
      </c>
      <c r="L246">
        <v>9</v>
      </c>
      <c r="M246" t="s">
        <v>20</v>
      </c>
      <c r="N246">
        <v>12</v>
      </c>
      <c r="O246">
        <v>2014</v>
      </c>
    </row>
    <row r="247" spans="1:15">
      <c r="A247">
        <v>7</v>
      </c>
      <c r="B247">
        <v>41</v>
      </c>
      <c r="C247">
        <v>34</v>
      </c>
      <c r="D247">
        <v>7</v>
      </c>
      <c r="E247">
        <v>48</v>
      </c>
      <c r="F247">
        <v>13</v>
      </c>
      <c r="G247">
        <v>0.5</v>
      </c>
      <c r="H247">
        <v>49</v>
      </c>
      <c r="L247">
        <v>10</v>
      </c>
      <c r="M247" t="s">
        <v>4</v>
      </c>
      <c r="N247">
        <v>14</v>
      </c>
      <c r="O247">
        <v>2014</v>
      </c>
    </row>
    <row r="248" spans="1:15">
      <c r="A248">
        <v>13</v>
      </c>
      <c r="B248">
        <v>52</v>
      </c>
      <c r="C248">
        <v>34</v>
      </c>
      <c r="D248">
        <v>9</v>
      </c>
      <c r="E248">
        <v>61</v>
      </c>
      <c r="F248">
        <v>9</v>
      </c>
      <c r="G248">
        <v>0</v>
      </c>
      <c r="H248">
        <v>49</v>
      </c>
      <c r="L248">
        <v>11</v>
      </c>
      <c r="M248" t="s">
        <v>19</v>
      </c>
      <c r="N248">
        <v>12</v>
      </c>
      <c r="O248">
        <v>2014</v>
      </c>
    </row>
    <row r="249" spans="1:15">
      <c r="A249">
        <v>12</v>
      </c>
      <c r="B249">
        <v>51</v>
      </c>
      <c r="C249">
        <v>34</v>
      </c>
      <c r="D249">
        <v>0</v>
      </c>
      <c r="E249">
        <v>51</v>
      </c>
      <c r="F249">
        <v>12</v>
      </c>
      <c r="G249">
        <v>0</v>
      </c>
      <c r="H249">
        <v>42</v>
      </c>
      <c r="L249">
        <v>12</v>
      </c>
      <c r="M249" t="s">
        <v>18</v>
      </c>
      <c r="N249">
        <v>10</v>
      </c>
      <c r="O249">
        <v>2014</v>
      </c>
    </row>
    <row r="250" spans="1:15">
      <c r="A250">
        <v>8</v>
      </c>
      <c r="B250">
        <v>54</v>
      </c>
      <c r="C250">
        <v>34</v>
      </c>
      <c r="D250">
        <v>-10</v>
      </c>
      <c r="E250">
        <v>44</v>
      </c>
      <c r="F250">
        <v>15</v>
      </c>
      <c r="G250">
        <v>0</v>
      </c>
      <c r="H250">
        <v>41</v>
      </c>
      <c r="L250">
        <v>13</v>
      </c>
      <c r="M250" t="s">
        <v>16</v>
      </c>
      <c r="N250">
        <v>11</v>
      </c>
      <c r="O250">
        <v>2014</v>
      </c>
    </row>
    <row r="251" spans="1:15">
      <c r="A251">
        <v>6</v>
      </c>
      <c r="B251">
        <v>58</v>
      </c>
      <c r="C251">
        <v>34</v>
      </c>
      <c r="D251">
        <v>-19</v>
      </c>
      <c r="E251">
        <v>39</v>
      </c>
      <c r="F251">
        <v>17</v>
      </c>
      <c r="G251">
        <v>0</v>
      </c>
      <c r="H251">
        <v>39</v>
      </c>
      <c r="L251">
        <v>14</v>
      </c>
      <c r="M251" t="s">
        <v>15</v>
      </c>
      <c r="N251">
        <v>11</v>
      </c>
      <c r="O251">
        <v>2014</v>
      </c>
    </row>
    <row r="252" spans="1:15">
      <c r="A252">
        <v>18</v>
      </c>
      <c r="B252">
        <v>51</v>
      </c>
      <c r="C252">
        <v>34</v>
      </c>
      <c r="D252">
        <v>-10</v>
      </c>
      <c r="E252">
        <v>41</v>
      </c>
      <c r="F252">
        <v>10</v>
      </c>
      <c r="G252">
        <v>0</v>
      </c>
      <c r="H252">
        <v>36</v>
      </c>
      <c r="L252">
        <v>15</v>
      </c>
      <c r="M252" t="s">
        <v>10</v>
      </c>
      <c r="N252">
        <v>6</v>
      </c>
      <c r="O252">
        <v>2014</v>
      </c>
    </row>
    <row r="253" spans="1:15">
      <c r="A253">
        <v>6</v>
      </c>
      <c r="B253">
        <v>61</v>
      </c>
      <c r="C253">
        <v>34</v>
      </c>
      <c r="D253">
        <v>-32</v>
      </c>
      <c r="E253">
        <v>29</v>
      </c>
      <c r="F253">
        <v>19</v>
      </c>
      <c r="G253">
        <v>0</v>
      </c>
      <c r="H253">
        <v>33</v>
      </c>
      <c r="L253">
        <v>16</v>
      </c>
      <c r="M253" t="s">
        <v>14</v>
      </c>
      <c r="N253">
        <v>9</v>
      </c>
      <c r="O253">
        <v>2014</v>
      </c>
    </row>
    <row r="254" spans="1:15">
      <c r="A254">
        <v>8</v>
      </c>
      <c r="B254">
        <v>62</v>
      </c>
      <c r="C254">
        <v>34</v>
      </c>
      <c r="D254">
        <v>-19</v>
      </c>
      <c r="E254">
        <v>43</v>
      </c>
      <c r="F254">
        <v>18</v>
      </c>
      <c r="G254">
        <v>0</v>
      </c>
      <c r="H254">
        <v>32</v>
      </c>
      <c r="L254">
        <v>17</v>
      </c>
      <c r="M254" t="s">
        <v>9</v>
      </c>
      <c r="N254">
        <v>8</v>
      </c>
      <c r="O254">
        <v>2014</v>
      </c>
    </row>
    <row r="255" spans="1:15">
      <c r="A255">
        <v>12</v>
      </c>
      <c r="B255">
        <v>50</v>
      </c>
      <c r="C255">
        <v>34</v>
      </c>
      <c r="D255">
        <v>-15</v>
      </c>
      <c r="E255">
        <v>35</v>
      </c>
      <c r="F255">
        <v>16</v>
      </c>
      <c r="G255">
        <v>0</v>
      </c>
      <c r="H255">
        <v>30</v>
      </c>
      <c r="L255">
        <v>18</v>
      </c>
      <c r="M255" t="s">
        <v>12</v>
      </c>
      <c r="N255">
        <v>6</v>
      </c>
      <c r="O255">
        <v>2014</v>
      </c>
    </row>
    <row r="256" spans="1:15">
      <c r="A256">
        <v>10</v>
      </c>
      <c r="B256">
        <v>58</v>
      </c>
      <c r="C256">
        <v>34</v>
      </c>
      <c r="D256">
        <v>-20</v>
      </c>
      <c r="E256">
        <v>38</v>
      </c>
      <c r="F256">
        <v>18</v>
      </c>
      <c r="G256">
        <v>0</v>
      </c>
      <c r="H256">
        <v>28</v>
      </c>
      <c r="L256">
        <v>19</v>
      </c>
      <c r="M256" t="s">
        <v>21</v>
      </c>
      <c r="N256">
        <v>6</v>
      </c>
      <c r="O256">
        <v>2014</v>
      </c>
    </row>
    <row r="257" spans="1:15">
      <c r="A257">
        <v>6</v>
      </c>
      <c r="B257">
        <v>43</v>
      </c>
      <c r="C257">
        <v>34</v>
      </c>
      <c r="D257">
        <v>19</v>
      </c>
      <c r="E257">
        <v>62</v>
      </c>
      <c r="F257">
        <v>10</v>
      </c>
      <c r="G257">
        <v>2</v>
      </c>
      <c r="H257">
        <v>60</v>
      </c>
      <c r="L257">
        <v>1</v>
      </c>
      <c r="M257" t="s">
        <v>6</v>
      </c>
      <c r="N257">
        <v>18</v>
      </c>
      <c r="O257">
        <v>2015</v>
      </c>
    </row>
    <row r="258" spans="1:15">
      <c r="A258">
        <v>6</v>
      </c>
      <c r="B258">
        <v>39</v>
      </c>
      <c r="C258">
        <v>34</v>
      </c>
      <c r="D258">
        <v>13</v>
      </c>
      <c r="E258">
        <v>52</v>
      </c>
      <c r="F258">
        <v>10</v>
      </c>
      <c r="G258">
        <v>2</v>
      </c>
      <c r="H258">
        <v>60</v>
      </c>
      <c r="L258">
        <v>2</v>
      </c>
      <c r="M258" t="s">
        <v>3</v>
      </c>
      <c r="N258">
        <v>18</v>
      </c>
      <c r="O258">
        <v>2015</v>
      </c>
    </row>
    <row r="259" spans="1:15">
      <c r="A259">
        <v>8</v>
      </c>
      <c r="B259">
        <v>53</v>
      </c>
      <c r="C259">
        <v>34</v>
      </c>
      <c r="D259">
        <v>5</v>
      </c>
      <c r="E259">
        <v>58</v>
      </c>
      <c r="F259">
        <v>11</v>
      </c>
      <c r="G259">
        <v>3</v>
      </c>
      <c r="H259">
        <v>53</v>
      </c>
      <c r="L259">
        <v>3</v>
      </c>
      <c r="M259" t="s">
        <v>7</v>
      </c>
      <c r="N259">
        <v>15</v>
      </c>
      <c r="O259">
        <v>2015</v>
      </c>
    </row>
    <row r="260" spans="1:15">
      <c r="A260">
        <v>5</v>
      </c>
      <c r="B260">
        <v>36</v>
      </c>
      <c r="C260">
        <v>34</v>
      </c>
      <c r="D260">
        <v>9</v>
      </c>
      <c r="E260">
        <v>45</v>
      </c>
      <c r="F260">
        <v>13</v>
      </c>
      <c r="G260">
        <v>1</v>
      </c>
      <c r="H260">
        <v>53</v>
      </c>
      <c r="L260">
        <v>4</v>
      </c>
      <c r="M260" t="s">
        <v>20</v>
      </c>
      <c r="N260">
        <v>16</v>
      </c>
      <c r="O260">
        <v>2015</v>
      </c>
    </row>
    <row r="261" spans="1:15">
      <c r="A261">
        <v>8</v>
      </c>
      <c r="B261">
        <v>39</v>
      </c>
      <c r="C261">
        <v>34</v>
      </c>
      <c r="D261">
        <v>2</v>
      </c>
      <c r="E261">
        <v>41</v>
      </c>
      <c r="F261">
        <v>11</v>
      </c>
      <c r="G261">
        <v>4</v>
      </c>
      <c r="H261">
        <v>53</v>
      </c>
      <c r="L261">
        <v>5</v>
      </c>
      <c r="M261" t="s">
        <v>19</v>
      </c>
      <c r="N261">
        <v>15</v>
      </c>
      <c r="O261">
        <v>2015</v>
      </c>
    </row>
    <row r="262" spans="1:15">
      <c r="A262">
        <v>6</v>
      </c>
      <c r="B262">
        <v>44</v>
      </c>
      <c r="C262">
        <v>34</v>
      </c>
      <c r="D262">
        <v>4</v>
      </c>
      <c r="E262">
        <v>48</v>
      </c>
      <c r="F262">
        <v>13</v>
      </c>
      <c r="G262">
        <v>1</v>
      </c>
      <c r="H262">
        <v>51</v>
      </c>
      <c r="L262">
        <v>6</v>
      </c>
      <c r="M262" t="s">
        <v>21</v>
      </c>
      <c r="N262">
        <v>15</v>
      </c>
      <c r="O262">
        <v>2015</v>
      </c>
    </row>
    <row r="263" spans="1:15">
      <c r="A263">
        <v>6</v>
      </c>
      <c r="B263">
        <v>45</v>
      </c>
      <c r="C263">
        <v>34</v>
      </c>
      <c r="D263">
        <v>-2</v>
      </c>
      <c r="E263">
        <v>43</v>
      </c>
      <c r="F263">
        <v>13</v>
      </c>
      <c r="G263">
        <v>1</v>
      </c>
      <c r="H263">
        <v>51</v>
      </c>
      <c r="L263">
        <v>7</v>
      </c>
      <c r="M263" t="s">
        <v>2</v>
      </c>
      <c r="N263">
        <v>15</v>
      </c>
      <c r="O263">
        <v>2015</v>
      </c>
    </row>
    <row r="264" spans="1:15">
      <c r="A264">
        <v>6</v>
      </c>
      <c r="B264">
        <v>36</v>
      </c>
      <c r="C264">
        <v>34</v>
      </c>
      <c r="D264">
        <v>8</v>
      </c>
      <c r="E264">
        <v>44</v>
      </c>
      <c r="F264">
        <v>13</v>
      </c>
      <c r="G264">
        <v>1</v>
      </c>
      <c r="H264">
        <v>51</v>
      </c>
      <c r="L264">
        <v>8</v>
      </c>
      <c r="M264" t="s">
        <v>17</v>
      </c>
      <c r="N264">
        <v>15</v>
      </c>
      <c r="O264">
        <v>2015</v>
      </c>
    </row>
    <row r="265" spans="1:15">
      <c r="A265">
        <v>9</v>
      </c>
      <c r="B265">
        <v>46</v>
      </c>
      <c r="C265">
        <v>34</v>
      </c>
      <c r="D265">
        <v>10</v>
      </c>
      <c r="E265">
        <v>56</v>
      </c>
      <c r="F265">
        <v>11</v>
      </c>
      <c r="G265">
        <v>0.5</v>
      </c>
      <c r="H265">
        <v>51</v>
      </c>
      <c r="L265">
        <v>9</v>
      </c>
      <c r="M265" t="s">
        <v>1</v>
      </c>
      <c r="N265">
        <v>14</v>
      </c>
      <c r="O265">
        <v>2015</v>
      </c>
    </row>
    <row r="266" spans="1:15">
      <c r="A266">
        <v>9</v>
      </c>
      <c r="B266">
        <v>45</v>
      </c>
      <c r="C266">
        <v>34</v>
      </c>
      <c r="D266">
        <v>3</v>
      </c>
      <c r="E266">
        <v>48</v>
      </c>
      <c r="F266">
        <v>11</v>
      </c>
      <c r="G266">
        <v>0.5</v>
      </c>
      <c r="H266">
        <v>51</v>
      </c>
      <c r="L266">
        <v>10</v>
      </c>
      <c r="M266" t="s">
        <v>4</v>
      </c>
      <c r="N266">
        <v>14</v>
      </c>
      <c r="O266">
        <v>2015</v>
      </c>
    </row>
    <row r="267" spans="1:15">
      <c r="A267">
        <v>8</v>
      </c>
      <c r="B267">
        <v>47</v>
      </c>
      <c r="C267">
        <v>34</v>
      </c>
      <c r="D267">
        <v>1</v>
      </c>
      <c r="E267">
        <v>48</v>
      </c>
      <c r="F267">
        <v>12</v>
      </c>
      <c r="G267">
        <v>0.5</v>
      </c>
      <c r="H267">
        <v>50</v>
      </c>
      <c r="L267">
        <v>11</v>
      </c>
      <c r="M267" t="s">
        <v>8</v>
      </c>
      <c r="N267">
        <v>14</v>
      </c>
      <c r="O267">
        <v>2015</v>
      </c>
    </row>
    <row r="268" spans="1:15">
      <c r="A268">
        <v>4</v>
      </c>
      <c r="B268">
        <v>58</v>
      </c>
      <c r="C268">
        <v>34</v>
      </c>
      <c r="D268">
        <v>0</v>
      </c>
      <c r="E268">
        <v>58</v>
      </c>
      <c r="F268">
        <v>15</v>
      </c>
      <c r="G268">
        <v>0.5</v>
      </c>
      <c r="H268">
        <v>49</v>
      </c>
      <c r="L268">
        <v>12</v>
      </c>
      <c r="M268" t="s">
        <v>16</v>
      </c>
      <c r="N268">
        <v>15</v>
      </c>
      <c r="O268">
        <v>2015</v>
      </c>
    </row>
    <row r="269" spans="1:15">
      <c r="A269">
        <v>8</v>
      </c>
      <c r="B269">
        <v>39</v>
      </c>
      <c r="C269">
        <v>34</v>
      </c>
      <c r="D269">
        <v>2</v>
      </c>
      <c r="E269">
        <v>41</v>
      </c>
      <c r="F269">
        <v>13</v>
      </c>
      <c r="G269">
        <v>0</v>
      </c>
      <c r="H269">
        <v>47</v>
      </c>
      <c r="L269">
        <v>13</v>
      </c>
      <c r="M269" t="s">
        <v>12</v>
      </c>
      <c r="N269">
        <v>13</v>
      </c>
      <c r="O269">
        <v>2015</v>
      </c>
    </row>
    <row r="270" spans="1:15">
      <c r="A270">
        <v>8</v>
      </c>
      <c r="B270">
        <v>56</v>
      </c>
      <c r="C270">
        <v>34</v>
      </c>
      <c r="D270">
        <v>-10</v>
      </c>
      <c r="E270">
        <v>46</v>
      </c>
      <c r="F270">
        <v>14</v>
      </c>
      <c r="G270">
        <v>0</v>
      </c>
      <c r="H270">
        <v>44</v>
      </c>
      <c r="L270">
        <v>14</v>
      </c>
      <c r="M270" t="s">
        <v>22</v>
      </c>
      <c r="N270">
        <v>12</v>
      </c>
      <c r="O270">
        <v>2015</v>
      </c>
    </row>
    <row r="271" spans="1:15">
      <c r="A271">
        <v>9</v>
      </c>
      <c r="B271">
        <v>49</v>
      </c>
      <c r="C271">
        <v>34</v>
      </c>
      <c r="D271">
        <v>-7</v>
      </c>
      <c r="E271">
        <v>42</v>
      </c>
      <c r="F271">
        <v>14</v>
      </c>
      <c r="G271">
        <v>0</v>
      </c>
      <c r="H271">
        <v>42</v>
      </c>
      <c r="L271">
        <v>15</v>
      </c>
      <c r="M271" t="s">
        <v>15</v>
      </c>
      <c r="N271">
        <v>11</v>
      </c>
      <c r="O271">
        <v>2015</v>
      </c>
    </row>
    <row r="272" spans="1:15">
      <c r="A272">
        <v>8</v>
      </c>
      <c r="B272">
        <v>48</v>
      </c>
      <c r="C272">
        <v>34</v>
      </c>
      <c r="D272">
        <v>-10</v>
      </c>
      <c r="E272">
        <v>38</v>
      </c>
      <c r="F272">
        <v>15</v>
      </c>
      <c r="G272">
        <v>0</v>
      </c>
      <c r="H272">
        <v>41</v>
      </c>
      <c r="L272">
        <v>16</v>
      </c>
      <c r="M272" t="s">
        <v>13</v>
      </c>
      <c r="N272">
        <v>11</v>
      </c>
      <c r="O272">
        <v>2015</v>
      </c>
    </row>
    <row r="273" spans="1:15">
      <c r="A273">
        <v>7</v>
      </c>
      <c r="B273">
        <v>58</v>
      </c>
      <c r="C273">
        <v>34</v>
      </c>
      <c r="D273">
        <v>-9</v>
      </c>
      <c r="E273">
        <v>49</v>
      </c>
      <c r="F273">
        <v>17</v>
      </c>
      <c r="G273">
        <v>0</v>
      </c>
      <c r="H273">
        <v>37</v>
      </c>
      <c r="L273">
        <v>17</v>
      </c>
      <c r="M273" t="s">
        <v>23</v>
      </c>
      <c r="N273">
        <v>10</v>
      </c>
      <c r="O273">
        <v>2015</v>
      </c>
    </row>
    <row r="274" spans="1:15">
      <c r="A274">
        <v>7</v>
      </c>
      <c r="B274">
        <v>55</v>
      </c>
      <c r="C274">
        <v>34</v>
      </c>
      <c r="D274">
        <v>-13</v>
      </c>
      <c r="E274">
        <v>42</v>
      </c>
      <c r="F274">
        <v>17</v>
      </c>
      <c r="G274">
        <v>0</v>
      </c>
      <c r="H274">
        <v>37</v>
      </c>
      <c r="L274">
        <v>18</v>
      </c>
      <c r="M274" t="s">
        <v>18</v>
      </c>
      <c r="N274">
        <v>10</v>
      </c>
      <c r="O274">
        <v>2015</v>
      </c>
    </row>
    <row r="275" spans="1:15">
      <c r="A275">
        <v>10</v>
      </c>
      <c r="B275">
        <v>43</v>
      </c>
      <c r="C275">
        <v>34</v>
      </c>
      <c r="D275">
        <v>-10</v>
      </c>
      <c r="E275">
        <v>33</v>
      </c>
      <c r="F275">
        <v>15</v>
      </c>
      <c r="G275">
        <v>0</v>
      </c>
      <c r="H275">
        <v>37</v>
      </c>
      <c r="L275">
        <v>19</v>
      </c>
      <c r="M275" t="s">
        <v>9</v>
      </c>
      <c r="N275">
        <v>9</v>
      </c>
      <c r="O275">
        <v>2015</v>
      </c>
    </row>
    <row r="276" spans="1:15">
      <c r="A276">
        <v>6</v>
      </c>
      <c r="B276">
        <v>58</v>
      </c>
      <c r="C276">
        <v>34</v>
      </c>
      <c r="D276">
        <v>-15</v>
      </c>
      <c r="E276">
        <v>43</v>
      </c>
      <c r="F276">
        <v>20</v>
      </c>
      <c r="G276">
        <v>0</v>
      </c>
      <c r="H276">
        <v>30</v>
      </c>
      <c r="L276">
        <v>20</v>
      </c>
      <c r="M276" t="s">
        <v>10</v>
      </c>
      <c r="N276">
        <v>8</v>
      </c>
      <c r="O276">
        <v>2015</v>
      </c>
    </row>
    <row r="277" spans="1:15">
      <c r="A277">
        <v>9</v>
      </c>
      <c r="B277">
        <v>40</v>
      </c>
      <c r="C277">
        <v>34</v>
      </c>
      <c r="D277">
        <v>10</v>
      </c>
      <c r="E277">
        <v>50</v>
      </c>
      <c r="F277">
        <v>8</v>
      </c>
      <c r="G277">
        <v>1</v>
      </c>
      <c r="H277">
        <v>60</v>
      </c>
      <c r="L277">
        <v>1</v>
      </c>
      <c r="M277" t="s">
        <v>3</v>
      </c>
      <c r="N277">
        <v>17</v>
      </c>
      <c r="O277">
        <v>2016</v>
      </c>
    </row>
    <row r="278" spans="1:15">
      <c r="A278">
        <v>13</v>
      </c>
      <c r="B278">
        <v>32</v>
      </c>
      <c r="C278">
        <v>34</v>
      </c>
      <c r="D278">
        <v>7</v>
      </c>
      <c r="E278">
        <v>39</v>
      </c>
      <c r="F278">
        <v>6</v>
      </c>
      <c r="G278">
        <v>1</v>
      </c>
      <c r="H278">
        <v>58</v>
      </c>
      <c r="L278">
        <v>2</v>
      </c>
      <c r="M278" t="s">
        <v>9</v>
      </c>
      <c r="N278">
        <v>15</v>
      </c>
      <c r="O278">
        <v>2016</v>
      </c>
    </row>
    <row r="279" spans="1:15">
      <c r="A279">
        <v>9</v>
      </c>
      <c r="B279">
        <v>44</v>
      </c>
      <c r="C279">
        <v>34</v>
      </c>
      <c r="D279">
        <v>17</v>
      </c>
      <c r="E279">
        <v>61</v>
      </c>
      <c r="F279">
        <v>9</v>
      </c>
      <c r="G279">
        <v>1</v>
      </c>
      <c r="H279">
        <v>57</v>
      </c>
      <c r="L279">
        <v>3</v>
      </c>
      <c r="M279" t="s">
        <v>6</v>
      </c>
      <c r="N279">
        <v>16</v>
      </c>
      <c r="O279">
        <v>2016</v>
      </c>
    </row>
    <row r="280" spans="1:15">
      <c r="A280">
        <v>9</v>
      </c>
      <c r="B280">
        <v>57</v>
      </c>
      <c r="C280">
        <v>34</v>
      </c>
      <c r="D280">
        <v>5</v>
      </c>
      <c r="E280">
        <v>62</v>
      </c>
      <c r="F280">
        <v>10</v>
      </c>
      <c r="G280">
        <v>1</v>
      </c>
      <c r="H280">
        <v>54</v>
      </c>
      <c r="L280">
        <v>4</v>
      </c>
      <c r="M280" t="s">
        <v>23</v>
      </c>
      <c r="N280">
        <v>15</v>
      </c>
      <c r="O280">
        <v>2016</v>
      </c>
    </row>
    <row r="281" spans="1:15">
      <c r="A281">
        <v>11</v>
      </c>
      <c r="B281">
        <v>39</v>
      </c>
      <c r="C281">
        <v>34</v>
      </c>
      <c r="D281">
        <v>12</v>
      </c>
      <c r="E281">
        <v>51</v>
      </c>
      <c r="F281">
        <v>9</v>
      </c>
      <c r="G281">
        <v>2</v>
      </c>
      <c r="H281">
        <v>53</v>
      </c>
      <c r="L281">
        <v>5</v>
      </c>
      <c r="M281" t="s">
        <v>16</v>
      </c>
      <c r="N281">
        <v>14</v>
      </c>
      <c r="O281">
        <v>2016</v>
      </c>
    </row>
    <row r="282" spans="1:15">
      <c r="A282">
        <v>16</v>
      </c>
      <c r="B282">
        <v>39</v>
      </c>
      <c r="C282">
        <v>34</v>
      </c>
      <c r="D282">
        <v>15</v>
      </c>
      <c r="E282">
        <v>54</v>
      </c>
      <c r="F282">
        <v>6</v>
      </c>
      <c r="G282">
        <v>3</v>
      </c>
      <c r="H282">
        <v>52</v>
      </c>
      <c r="L282">
        <v>6</v>
      </c>
      <c r="M282" t="s">
        <v>1</v>
      </c>
      <c r="N282">
        <v>12</v>
      </c>
      <c r="O282">
        <v>2016</v>
      </c>
    </row>
    <row r="283" spans="1:15">
      <c r="A283">
        <v>6</v>
      </c>
      <c r="B283">
        <v>43</v>
      </c>
      <c r="C283">
        <v>34</v>
      </c>
      <c r="D283">
        <v>1</v>
      </c>
      <c r="E283">
        <v>44</v>
      </c>
      <c r="F283">
        <v>14</v>
      </c>
      <c r="G283">
        <v>4</v>
      </c>
      <c r="H283">
        <v>48</v>
      </c>
      <c r="L283">
        <v>7</v>
      </c>
      <c r="M283" t="s">
        <v>17</v>
      </c>
      <c r="N283">
        <v>14</v>
      </c>
      <c r="O283">
        <v>2016</v>
      </c>
    </row>
    <row r="284" spans="1:15">
      <c r="A284">
        <v>8</v>
      </c>
      <c r="B284">
        <v>41</v>
      </c>
      <c r="C284">
        <v>34</v>
      </c>
      <c r="D284">
        <v>1</v>
      </c>
      <c r="E284">
        <v>42</v>
      </c>
      <c r="F284">
        <v>13</v>
      </c>
      <c r="G284">
        <v>0.5</v>
      </c>
      <c r="H284">
        <v>47</v>
      </c>
      <c r="L284">
        <v>8</v>
      </c>
      <c r="M284" t="s">
        <v>4</v>
      </c>
      <c r="N284">
        <v>13</v>
      </c>
      <c r="O284">
        <v>2016</v>
      </c>
    </row>
    <row r="285" spans="1:15">
      <c r="A285">
        <v>13</v>
      </c>
      <c r="B285">
        <v>47</v>
      </c>
      <c r="C285">
        <v>34</v>
      </c>
      <c r="D285">
        <v>6</v>
      </c>
      <c r="E285">
        <v>53</v>
      </c>
      <c r="F285">
        <v>10</v>
      </c>
      <c r="G285">
        <v>0.5</v>
      </c>
      <c r="H285">
        <v>46</v>
      </c>
      <c r="L285">
        <v>9</v>
      </c>
      <c r="M285" t="s">
        <v>2</v>
      </c>
      <c r="N285">
        <v>11</v>
      </c>
      <c r="O285">
        <v>2016</v>
      </c>
    </row>
    <row r="286" spans="1:15">
      <c r="A286">
        <v>10</v>
      </c>
      <c r="B286">
        <v>46</v>
      </c>
      <c r="C286">
        <v>34</v>
      </c>
      <c r="D286">
        <v>-2</v>
      </c>
      <c r="E286">
        <v>44</v>
      </c>
      <c r="F286">
        <v>12</v>
      </c>
      <c r="G286">
        <v>0.5</v>
      </c>
      <c r="H286">
        <v>46</v>
      </c>
      <c r="L286">
        <v>10</v>
      </c>
      <c r="M286" t="s">
        <v>13</v>
      </c>
      <c r="N286">
        <v>12</v>
      </c>
      <c r="O286">
        <v>2016</v>
      </c>
    </row>
    <row r="287" spans="1:15">
      <c r="A287">
        <v>12</v>
      </c>
      <c r="B287">
        <v>53</v>
      </c>
      <c r="C287">
        <v>34</v>
      </c>
      <c r="D287">
        <v>-4</v>
      </c>
      <c r="E287">
        <v>49</v>
      </c>
      <c r="F287">
        <v>11</v>
      </c>
      <c r="G287">
        <v>2</v>
      </c>
      <c r="H287">
        <v>45</v>
      </c>
      <c r="L287">
        <v>11</v>
      </c>
      <c r="M287" t="s">
        <v>21</v>
      </c>
      <c r="N287">
        <v>11</v>
      </c>
      <c r="O287">
        <v>2016</v>
      </c>
    </row>
    <row r="288" spans="1:15">
      <c r="A288">
        <v>8</v>
      </c>
      <c r="B288">
        <v>53</v>
      </c>
      <c r="C288">
        <v>34</v>
      </c>
      <c r="D288">
        <v>-5</v>
      </c>
      <c r="E288">
        <v>48</v>
      </c>
      <c r="F288">
        <v>14</v>
      </c>
      <c r="G288">
        <v>0</v>
      </c>
      <c r="H288">
        <v>44</v>
      </c>
      <c r="L288">
        <v>12</v>
      </c>
      <c r="M288" t="s">
        <v>19</v>
      </c>
      <c r="N288">
        <v>12</v>
      </c>
      <c r="O288">
        <v>2016</v>
      </c>
    </row>
    <row r="289" spans="1:15">
      <c r="A289">
        <v>9</v>
      </c>
      <c r="B289">
        <v>55</v>
      </c>
      <c r="C289">
        <v>34</v>
      </c>
      <c r="D289">
        <v>-3</v>
      </c>
      <c r="E289">
        <v>52</v>
      </c>
      <c r="F289">
        <v>14</v>
      </c>
      <c r="G289">
        <v>0.5</v>
      </c>
      <c r="H289">
        <v>42</v>
      </c>
      <c r="L289">
        <v>13</v>
      </c>
      <c r="M289" t="s">
        <v>18</v>
      </c>
      <c r="N289">
        <v>11</v>
      </c>
      <c r="O289">
        <v>2016</v>
      </c>
    </row>
    <row r="290" spans="1:15">
      <c r="A290">
        <v>9</v>
      </c>
      <c r="B290">
        <v>54</v>
      </c>
      <c r="C290">
        <v>34</v>
      </c>
      <c r="D290">
        <v>-10</v>
      </c>
      <c r="E290">
        <v>44</v>
      </c>
      <c r="F290">
        <v>14</v>
      </c>
      <c r="G290">
        <v>0</v>
      </c>
      <c r="H290">
        <v>42</v>
      </c>
      <c r="L290">
        <v>14</v>
      </c>
      <c r="M290" t="s">
        <v>8</v>
      </c>
      <c r="N290">
        <v>11</v>
      </c>
      <c r="O290">
        <v>2016</v>
      </c>
    </row>
    <row r="291" spans="1:15">
      <c r="A291">
        <v>14</v>
      </c>
      <c r="B291">
        <v>60</v>
      </c>
      <c r="C291">
        <v>34</v>
      </c>
      <c r="D291">
        <v>-5</v>
      </c>
      <c r="E291">
        <v>55</v>
      </c>
      <c r="F291">
        <v>11</v>
      </c>
      <c r="G291">
        <v>0</v>
      </c>
      <c r="H291">
        <v>41</v>
      </c>
      <c r="L291">
        <v>15</v>
      </c>
      <c r="M291" t="s">
        <v>22</v>
      </c>
      <c r="N291">
        <v>9</v>
      </c>
      <c r="O291">
        <v>2016</v>
      </c>
    </row>
    <row r="292" spans="1:15">
      <c r="A292">
        <v>9</v>
      </c>
      <c r="B292">
        <v>52</v>
      </c>
      <c r="C292">
        <v>34</v>
      </c>
      <c r="D292">
        <v>-7</v>
      </c>
      <c r="E292">
        <v>45</v>
      </c>
      <c r="F292">
        <v>15</v>
      </c>
      <c r="G292">
        <v>0</v>
      </c>
      <c r="H292">
        <v>39</v>
      </c>
      <c r="L292">
        <v>16</v>
      </c>
      <c r="M292" t="s">
        <v>20</v>
      </c>
      <c r="N292">
        <v>10</v>
      </c>
      <c r="O292">
        <v>2016</v>
      </c>
    </row>
    <row r="293" spans="1:15">
      <c r="A293">
        <v>14</v>
      </c>
      <c r="B293">
        <v>40</v>
      </c>
      <c r="C293">
        <v>34</v>
      </c>
      <c r="D293">
        <v>-8</v>
      </c>
      <c r="E293">
        <v>32</v>
      </c>
      <c r="F293">
        <v>12</v>
      </c>
      <c r="G293">
        <v>0</v>
      </c>
      <c r="H293">
        <v>38</v>
      </c>
      <c r="L293">
        <v>17</v>
      </c>
      <c r="M293" t="s">
        <v>12</v>
      </c>
      <c r="N293">
        <v>8</v>
      </c>
      <c r="O293">
        <v>2016</v>
      </c>
    </row>
    <row r="294" spans="1:15">
      <c r="A294">
        <v>12</v>
      </c>
      <c r="B294">
        <v>58</v>
      </c>
      <c r="C294">
        <v>34</v>
      </c>
      <c r="D294">
        <v>-8</v>
      </c>
      <c r="E294">
        <v>50</v>
      </c>
      <c r="F294">
        <v>14</v>
      </c>
      <c r="G294">
        <v>0</v>
      </c>
      <c r="H294">
        <v>36</v>
      </c>
      <c r="L294">
        <v>18</v>
      </c>
      <c r="M294" t="s">
        <v>7</v>
      </c>
      <c r="N294">
        <v>8</v>
      </c>
      <c r="O294">
        <v>2016</v>
      </c>
    </row>
    <row r="295" spans="1:15">
      <c r="A295">
        <v>13</v>
      </c>
      <c r="B295">
        <v>45</v>
      </c>
      <c r="C295">
        <v>34</v>
      </c>
      <c r="D295">
        <v>-6</v>
      </c>
      <c r="E295">
        <v>39</v>
      </c>
      <c r="F295">
        <v>14</v>
      </c>
      <c r="G295">
        <v>0</v>
      </c>
      <c r="H295">
        <v>34</v>
      </c>
      <c r="L295">
        <v>19</v>
      </c>
      <c r="M295" t="s">
        <v>15</v>
      </c>
      <c r="N295">
        <v>7</v>
      </c>
      <c r="O295">
        <v>2016</v>
      </c>
    </row>
    <row r="296" spans="1:15">
      <c r="A296">
        <v>10</v>
      </c>
      <c r="B296">
        <v>58</v>
      </c>
      <c r="C296">
        <v>34</v>
      </c>
      <c r="D296">
        <v>-16</v>
      </c>
      <c r="E296">
        <v>42</v>
      </c>
      <c r="F296">
        <v>17</v>
      </c>
      <c r="G296">
        <v>0</v>
      </c>
      <c r="H296">
        <v>31</v>
      </c>
      <c r="L296">
        <v>20</v>
      </c>
      <c r="M296" t="s">
        <v>10</v>
      </c>
      <c r="N296">
        <v>7</v>
      </c>
      <c r="O296">
        <v>2016</v>
      </c>
    </row>
    <row r="297" spans="1:15">
      <c r="A297">
        <v>9</v>
      </c>
      <c r="B297">
        <v>37</v>
      </c>
      <c r="C297">
        <v>34</v>
      </c>
      <c r="D297">
        <v>37</v>
      </c>
      <c r="E297">
        <v>74</v>
      </c>
      <c r="F297">
        <v>5</v>
      </c>
      <c r="G297">
        <v>4</v>
      </c>
      <c r="H297">
        <v>69</v>
      </c>
      <c r="L297">
        <v>1</v>
      </c>
      <c r="M297" t="s">
        <v>16</v>
      </c>
      <c r="N297">
        <v>20</v>
      </c>
      <c r="O297">
        <v>2017</v>
      </c>
    </row>
    <row r="298" spans="1:15">
      <c r="A298">
        <v>9</v>
      </c>
      <c r="B298">
        <v>43</v>
      </c>
      <c r="C298">
        <v>34</v>
      </c>
      <c r="D298">
        <v>13</v>
      </c>
      <c r="E298">
        <v>56</v>
      </c>
      <c r="F298">
        <v>9</v>
      </c>
      <c r="G298">
        <v>1</v>
      </c>
      <c r="H298">
        <v>57</v>
      </c>
      <c r="L298">
        <v>2</v>
      </c>
      <c r="M298" t="s">
        <v>23</v>
      </c>
      <c r="N298">
        <v>16</v>
      </c>
      <c r="O298">
        <v>2017</v>
      </c>
    </row>
    <row r="299" spans="1:15">
      <c r="A299">
        <v>7</v>
      </c>
      <c r="B299">
        <v>48</v>
      </c>
      <c r="C299">
        <v>34</v>
      </c>
      <c r="D299">
        <v>14</v>
      </c>
      <c r="E299">
        <v>62</v>
      </c>
      <c r="F299">
        <v>11</v>
      </c>
      <c r="G299">
        <v>0.5</v>
      </c>
      <c r="H299">
        <v>55</v>
      </c>
      <c r="L299">
        <v>3</v>
      </c>
      <c r="M299" t="s">
        <v>10</v>
      </c>
      <c r="N299">
        <v>16</v>
      </c>
      <c r="O299">
        <v>2017</v>
      </c>
    </row>
    <row r="300" spans="1:15">
      <c r="A300">
        <v>10</v>
      </c>
      <c r="B300">
        <v>40</v>
      </c>
      <c r="C300">
        <v>34</v>
      </c>
      <c r="D300">
        <v>30</v>
      </c>
      <c r="E300">
        <v>70</v>
      </c>
      <c r="F300">
        <v>9</v>
      </c>
      <c r="G300">
        <v>0.5</v>
      </c>
      <c r="H300">
        <v>55</v>
      </c>
      <c r="L300">
        <v>4</v>
      </c>
      <c r="M300" t="s">
        <v>24</v>
      </c>
      <c r="N300">
        <v>15</v>
      </c>
      <c r="O300">
        <v>2017</v>
      </c>
    </row>
    <row r="301" spans="1:15">
      <c r="A301">
        <v>6</v>
      </c>
      <c r="B301">
        <v>49</v>
      </c>
      <c r="C301">
        <v>34</v>
      </c>
      <c r="D301">
        <v>4</v>
      </c>
      <c r="E301">
        <v>53</v>
      </c>
      <c r="F301">
        <v>12</v>
      </c>
      <c r="G301">
        <v>2</v>
      </c>
      <c r="H301">
        <v>54</v>
      </c>
      <c r="L301">
        <v>5</v>
      </c>
      <c r="M301" t="s">
        <v>7</v>
      </c>
      <c r="N301">
        <v>16</v>
      </c>
      <c r="O301">
        <v>2017</v>
      </c>
    </row>
    <row r="302" spans="1:15">
      <c r="A302">
        <v>8</v>
      </c>
      <c r="B302">
        <v>50</v>
      </c>
      <c r="C302">
        <v>34</v>
      </c>
      <c r="D302">
        <v>10</v>
      </c>
      <c r="E302">
        <v>60</v>
      </c>
      <c r="F302">
        <v>11</v>
      </c>
      <c r="G302">
        <v>1</v>
      </c>
      <c r="H302">
        <v>53</v>
      </c>
      <c r="L302">
        <v>6</v>
      </c>
      <c r="M302" t="s">
        <v>19</v>
      </c>
      <c r="N302">
        <v>15</v>
      </c>
      <c r="O302">
        <v>2017</v>
      </c>
    </row>
    <row r="303" spans="1:15">
      <c r="A303">
        <v>11</v>
      </c>
      <c r="B303">
        <v>39</v>
      </c>
      <c r="C303">
        <v>34</v>
      </c>
      <c r="D303">
        <v>13</v>
      </c>
      <c r="E303">
        <v>52</v>
      </c>
      <c r="F303">
        <v>9</v>
      </c>
      <c r="G303">
        <v>3</v>
      </c>
      <c r="H303">
        <v>53</v>
      </c>
      <c r="L303">
        <v>7</v>
      </c>
      <c r="M303" t="s">
        <v>17</v>
      </c>
      <c r="N303">
        <v>14</v>
      </c>
      <c r="O303">
        <v>2017</v>
      </c>
    </row>
    <row r="304" spans="1:15">
      <c r="A304">
        <v>7</v>
      </c>
      <c r="B304">
        <v>49</v>
      </c>
      <c r="C304">
        <v>34</v>
      </c>
      <c r="D304">
        <v>1</v>
      </c>
      <c r="E304">
        <v>50</v>
      </c>
      <c r="F304">
        <v>12</v>
      </c>
      <c r="G304">
        <v>1</v>
      </c>
      <c r="H304">
        <v>52</v>
      </c>
      <c r="L304">
        <v>8</v>
      </c>
      <c r="M304" t="s">
        <v>20</v>
      </c>
      <c r="N304">
        <v>15</v>
      </c>
      <c r="O304">
        <v>2017</v>
      </c>
    </row>
    <row r="305" spans="1:15">
      <c r="A305">
        <v>11</v>
      </c>
      <c r="B305">
        <v>45</v>
      </c>
      <c r="C305">
        <v>34</v>
      </c>
      <c r="D305">
        <v>12</v>
      </c>
      <c r="E305">
        <v>57</v>
      </c>
      <c r="F305">
        <v>10</v>
      </c>
      <c r="G305">
        <v>2</v>
      </c>
      <c r="H305">
        <v>50</v>
      </c>
      <c r="L305">
        <v>9</v>
      </c>
      <c r="M305" t="s">
        <v>15</v>
      </c>
      <c r="N305">
        <v>13</v>
      </c>
      <c r="O305">
        <v>2017</v>
      </c>
    </row>
    <row r="306" spans="1:15">
      <c r="A306">
        <v>8</v>
      </c>
      <c r="B306">
        <v>47</v>
      </c>
      <c r="C306">
        <v>34</v>
      </c>
      <c r="D306">
        <v>6</v>
      </c>
      <c r="E306">
        <v>53</v>
      </c>
      <c r="F306">
        <v>12</v>
      </c>
      <c r="G306">
        <v>1</v>
      </c>
      <c r="H306">
        <v>50</v>
      </c>
      <c r="L306">
        <v>10</v>
      </c>
      <c r="M306" t="s">
        <v>6</v>
      </c>
      <c r="N306">
        <v>14</v>
      </c>
      <c r="O306">
        <v>2017</v>
      </c>
    </row>
    <row r="307" spans="1:15">
      <c r="A307">
        <v>13</v>
      </c>
      <c r="B307">
        <v>29</v>
      </c>
      <c r="C307">
        <v>34</v>
      </c>
      <c r="D307">
        <v>11</v>
      </c>
      <c r="E307">
        <v>40</v>
      </c>
      <c r="F307">
        <v>9</v>
      </c>
      <c r="G307">
        <v>0.5</v>
      </c>
      <c r="H307">
        <v>49</v>
      </c>
      <c r="L307">
        <v>11</v>
      </c>
      <c r="M307" t="s">
        <v>4</v>
      </c>
      <c r="N307">
        <v>12</v>
      </c>
      <c r="O307">
        <v>2017</v>
      </c>
    </row>
    <row r="308" spans="1:15">
      <c r="A308">
        <v>7</v>
      </c>
      <c r="B308">
        <v>60</v>
      </c>
      <c r="C308">
        <v>34</v>
      </c>
      <c r="D308">
        <v>-21</v>
      </c>
      <c r="E308">
        <v>39</v>
      </c>
      <c r="F308">
        <v>14</v>
      </c>
      <c r="G308">
        <v>0.5</v>
      </c>
      <c r="H308">
        <v>46</v>
      </c>
      <c r="L308">
        <v>12</v>
      </c>
      <c r="M308" t="s">
        <v>12</v>
      </c>
      <c r="N308">
        <v>13</v>
      </c>
      <c r="O308">
        <v>2017</v>
      </c>
    </row>
    <row r="309" spans="1:15">
      <c r="A309">
        <v>13</v>
      </c>
      <c r="B309">
        <v>48</v>
      </c>
      <c r="C309">
        <v>34</v>
      </c>
      <c r="D309">
        <v>0</v>
      </c>
      <c r="E309">
        <v>48</v>
      </c>
      <c r="F309">
        <v>10</v>
      </c>
      <c r="G309">
        <v>0</v>
      </c>
      <c r="H309">
        <v>46</v>
      </c>
      <c r="L309">
        <v>13</v>
      </c>
      <c r="M309" t="s">
        <v>3</v>
      </c>
      <c r="N309">
        <v>11</v>
      </c>
      <c r="O309">
        <v>2017</v>
      </c>
    </row>
    <row r="310" spans="1:15">
      <c r="A310">
        <v>6</v>
      </c>
      <c r="B310">
        <v>56</v>
      </c>
      <c r="C310">
        <v>34</v>
      </c>
      <c r="D310">
        <v>-8</v>
      </c>
      <c r="E310">
        <v>48</v>
      </c>
      <c r="F310">
        <v>15</v>
      </c>
      <c r="G310">
        <v>0</v>
      </c>
      <c r="H310">
        <v>45</v>
      </c>
      <c r="L310">
        <v>14</v>
      </c>
      <c r="M310" t="s">
        <v>13</v>
      </c>
      <c r="N310">
        <v>13</v>
      </c>
      <c r="O310">
        <v>2017</v>
      </c>
    </row>
    <row r="311" spans="1:15">
      <c r="A311">
        <v>6</v>
      </c>
      <c r="B311">
        <v>61</v>
      </c>
      <c r="C311">
        <v>34</v>
      </c>
      <c r="D311">
        <v>-8</v>
      </c>
      <c r="E311">
        <v>53</v>
      </c>
      <c r="F311">
        <v>15</v>
      </c>
      <c r="G311">
        <v>0</v>
      </c>
      <c r="H311">
        <v>45</v>
      </c>
      <c r="L311">
        <v>15</v>
      </c>
      <c r="M311" t="s">
        <v>8</v>
      </c>
      <c r="N311">
        <v>13</v>
      </c>
      <c r="O311">
        <v>2017</v>
      </c>
    </row>
    <row r="312" spans="1:15">
      <c r="A312">
        <v>9</v>
      </c>
      <c r="B312">
        <v>47</v>
      </c>
      <c r="C312">
        <v>34</v>
      </c>
      <c r="D312">
        <v>3</v>
      </c>
      <c r="E312">
        <v>50</v>
      </c>
      <c r="F312">
        <v>14</v>
      </c>
      <c r="G312">
        <v>0</v>
      </c>
      <c r="H312">
        <v>42</v>
      </c>
      <c r="L312">
        <v>16</v>
      </c>
      <c r="M312" t="s">
        <v>18</v>
      </c>
      <c r="N312">
        <v>11</v>
      </c>
      <c r="O312">
        <v>2017</v>
      </c>
    </row>
    <row r="313" spans="1:15">
      <c r="A313">
        <v>6</v>
      </c>
      <c r="B313">
        <v>58</v>
      </c>
      <c r="C313">
        <v>34</v>
      </c>
      <c r="D313">
        <v>-6</v>
      </c>
      <c r="E313">
        <v>52</v>
      </c>
      <c r="F313">
        <v>17</v>
      </c>
      <c r="G313">
        <v>0</v>
      </c>
      <c r="H313">
        <v>39</v>
      </c>
      <c r="L313">
        <v>17</v>
      </c>
      <c r="M313" t="s">
        <v>21</v>
      </c>
      <c r="N313">
        <v>11</v>
      </c>
      <c r="O313">
        <v>2017</v>
      </c>
    </row>
    <row r="314" spans="1:15">
      <c r="A314">
        <v>9</v>
      </c>
      <c r="B314">
        <v>58</v>
      </c>
      <c r="C314">
        <v>34</v>
      </c>
      <c r="D314">
        <v>-19</v>
      </c>
      <c r="E314">
        <v>39</v>
      </c>
      <c r="F314">
        <v>15</v>
      </c>
      <c r="G314">
        <v>0</v>
      </c>
      <c r="H314">
        <v>39</v>
      </c>
      <c r="L314">
        <v>18</v>
      </c>
      <c r="M314" t="s">
        <v>22</v>
      </c>
      <c r="N314">
        <v>10</v>
      </c>
      <c r="O314">
        <v>2017</v>
      </c>
    </row>
    <row r="315" spans="1:15">
      <c r="A315">
        <v>6</v>
      </c>
      <c r="B315">
        <v>70</v>
      </c>
      <c r="C315">
        <v>34</v>
      </c>
      <c r="D315">
        <v>-23</v>
      </c>
      <c r="E315">
        <v>47</v>
      </c>
      <c r="F315">
        <v>18</v>
      </c>
      <c r="G315">
        <v>0</v>
      </c>
      <c r="H315">
        <v>36</v>
      </c>
      <c r="L315">
        <v>19</v>
      </c>
      <c r="M315" t="s">
        <v>25</v>
      </c>
      <c r="N315">
        <v>10</v>
      </c>
      <c r="O315">
        <v>2017</v>
      </c>
    </row>
    <row r="316" spans="1:15">
      <c r="A316">
        <v>6</v>
      </c>
      <c r="B316">
        <v>51</v>
      </c>
      <c r="C316">
        <v>34</v>
      </c>
      <c r="D316">
        <v>-20</v>
      </c>
      <c r="E316">
        <v>31</v>
      </c>
      <c r="F316">
        <v>19</v>
      </c>
      <c r="G316">
        <v>0</v>
      </c>
      <c r="H316">
        <v>33</v>
      </c>
      <c r="L316">
        <v>20</v>
      </c>
      <c r="M316" t="s">
        <v>9</v>
      </c>
      <c r="N316">
        <v>9</v>
      </c>
      <c r="O316">
        <v>2017</v>
      </c>
    </row>
    <row r="317" spans="1:15">
      <c r="A317">
        <v>8</v>
      </c>
      <c r="B317">
        <v>67</v>
      </c>
      <c r="C317">
        <v>34</v>
      </c>
      <c r="D317">
        <v>-22</v>
      </c>
      <c r="E317">
        <v>45</v>
      </c>
      <c r="F317">
        <v>18</v>
      </c>
      <c r="G317">
        <v>0</v>
      </c>
      <c r="H317">
        <v>32</v>
      </c>
      <c r="L317">
        <v>21</v>
      </c>
      <c r="M317" t="s">
        <v>1</v>
      </c>
      <c r="N317">
        <v>8</v>
      </c>
      <c r="O317">
        <v>2017</v>
      </c>
    </row>
    <row r="318" spans="1:15">
      <c r="A318">
        <v>5</v>
      </c>
      <c r="B318">
        <v>60</v>
      </c>
      <c r="C318">
        <v>34</v>
      </c>
      <c r="D318">
        <v>-29</v>
      </c>
      <c r="E318">
        <v>31</v>
      </c>
      <c r="F318">
        <v>20</v>
      </c>
      <c r="G318">
        <v>0</v>
      </c>
      <c r="H318">
        <v>32</v>
      </c>
      <c r="L318">
        <v>22</v>
      </c>
      <c r="M318" t="s">
        <v>2</v>
      </c>
      <c r="N318">
        <v>9</v>
      </c>
      <c r="O318">
        <v>2017</v>
      </c>
    </row>
    <row r="319" spans="1:15">
      <c r="A319">
        <v>5</v>
      </c>
      <c r="B319">
        <v>33</v>
      </c>
      <c r="C319">
        <v>34</v>
      </c>
      <c r="D319">
        <v>29</v>
      </c>
      <c r="E319">
        <v>62</v>
      </c>
      <c r="F319">
        <v>7</v>
      </c>
      <c r="G319">
        <v>2</v>
      </c>
      <c r="H319">
        <v>71</v>
      </c>
      <c r="L319">
        <v>1</v>
      </c>
      <c r="M319" t="s">
        <v>6</v>
      </c>
      <c r="N319">
        <v>22</v>
      </c>
      <c r="O319">
        <v>2018</v>
      </c>
    </row>
    <row r="320" spans="1:15">
      <c r="A320">
        <v>6</v>
      </c>
      <c r="B320">
        <v>44</v>
      </c>
      <c r="C320">
        <v>34</v>
      </c>
      <c r="D320">
        <v>26</v>
      </c>
      <c r="E320">
        <v>70</v>
      </c>
      <c r="F320">
        <v>7</v>
      </c>
      <c r="G320">
        <v>4</v>
      </c>
      <c r="H320">
        <v>69</v>
      </c>
      <c r="L320">
        <v>2</v>
      </c>
      <c r="M320" t="s">
        <v>24</v>
      </c>
      <c r="N320">
        <v>21</v>
      </c>
      <c r="O320">
        <v>2018</v>
      </c>
    </row>
    <row r="321" spans="1:15">
      <c r="A321">
        <v>8</v>
      </c>
      <c r="B321">
        <v>40</v>
      </c>
      <c r="C321">
        <v>34</v>
      </c>
      <c r="D321">
        <v>25</v>
      </c>
      <c r="E321">
        <v>65</v>
      </c>
      <c r="F321">
        <v>8</v>
      </c>
      <c r="G321">
        <v>2</v>
      </c>
      <c r="H321">
        <v>62</v>
      </c>
      <c r="L321">
        <v>3</v>
      </c>
      <c r="M321" t="s">
        <v>4</v>
      </c>
      <c r="N321">
        <v>18</v>
      </c>
      <c r="O321">
        <v>2018</v>
      </c>
    </row>
    <row r="322" spans="1:15">
      <c r="A322">
        <v>5</v>
      </c>
      <c r="B322">
        <v>37</v>
      </c>
      <c r="C322">
        <v>34</v>
      </c>
      <c r="D322">
        <v>15</v>
      </c>
      <c r="E322">
        <v>52</v>
      </c>
      <c r="F322">
        <v>11</v>
      </c>
      <c r="G322">
        <v>1</v>
      </c>
      <c r="H322">
        <v>59</v>
      </c>
      <c r="L322">
        <v>4</v>
      </c>
      <c r="M322" t="s">
        <v>17</v>
      </c>
      <c r="N322">
        <v>18</v>
      </c>
      <c r="O322">
        <v>2018</v>
      </c>
    </row>
    <row r="323" spans="1:15">
      <c r="A323">
        <v>9</v>
      </c>
      <c r="B323">
        <v>52</v>
      </c>
      <c r="C323">
        <v>34</v>
      </c>
      <c r="D323">
        <v>16</v>
      </c>
      <c r="E323">
        <v>68</v>
      </c>
      <c r="F323">
        <v>9</v>
      </c>
      <c r="G323">
        <v>0.5</v>
      </c>
      <c r="H323">
        <v>57</v>
      </c>
      <c r="L323">
        <v>5</v>
      </c>
      <c r="M323" t="s">
        <v>26</v>
      </c>
      <c r="N323">
        <v>16</v>
      </c>
      <c r="O323">
        <v>2018</v>
      </c>
    </row>
    <row r="324" spans="1:15">
      <c r="A324">
        <v>9</v>
      </c>
      <c r="B324">
        <v>44</v>
      </c>
      <c r="C324">
        <v>34</v>
      </c>
      <c r="D324">
        <v>8</v>
      </c>
      <c r="E324">
        <v>52</v>
      </c>
      <c r="F324">
        <v>9</v>
      </c>
      <c r="G324">
        <v>0.5</v>
      </c>
      <c r="H324">
        <v>57</v>
      </c>
      <c r="L324">
        <v>6</v>
      </c>
      <c r="M324" t="s">
        <v>3</v>
      </c>
      <c r="N324">
        <v>16</v>
      </c>
      <c r="O324">
        <v>2018</v>
      </c>
    </row>
    <row r="325" spans="1:15">
      <c r="A325">
        <v>8</v>
      </c>
      <c r="B325">
        <v>45</v>
      </c>
      <c r="C325">
        <v>34</v>
      </c>
      <c r="D325">
        <v>14</v>
      </c>
      <c r="E325">
        <v>59</v>
      </c>
      <c r="F325">
        <v>10</v>
      </c>
      <c r="G325">
        <v>1</v>
      </c>
      <c r="H325">
        <v>56</v>
      </c>
      <c r="L325">
        <v>7</v>
      </c>
      <c r="M325" t="s">
        <v>23</v>
      </c>
      <c r="N325">
        <v>16</v>
      </c>
      <c r="O325">
        <v>2018</v>
      </c>
    </row>
    <row r="326" spans="1:15">
      <c r="A326">
        <v>9</v>
      </c>
      <c r="B326">
        <v>48</v>
      </c>
      <c r="C326">
        <v>34</v>
      </c>
      <c r="D326">
        <v>6</v>
      </c>
      <c r="E326">
        <v>54</v>
      </c>
      <c r="F326">
        <v>10</v>
      </c>
      <c r="G326">
        <v>3</v>
      </c>
      <c r="H326">
        <v>54</v>
      </c>
      <c r="L326">
        <v>8</v>
      </c>
      <c r="M326" t="s">
        <v>19</v>
      </c>
      <c r="N326">
        <v>15</v>
      </c>
      <c r="O326">
        <v>2018</v>
      </c>
    </row>
    <row r="327" spans="1:15">
      <c r="A327">
        <v>9</v>
      </c>
      <c r="B327">
        <v>50</v>
      </c>
      <c r="C327">
        <v>34</v>
      </c>
      <c r="D327">
        <v>10</v>
      </c>
      <c r="E327">
        <v>60</v>
      </c>
      <c r="F327">
        <v>11</v>
      </c>
      <c r="G327">
        <v>0.5</v>
      </c>
      <c r="H327">
        <v>51</v>
      </c>
      <c r="L327">
        <v>9</v>
      </c>
      <c r="M327" t="s">
        <v>2</v>
      </c>
      <c r="N327">
        <v>14</v>
      </c>
      <c r="O327">
        <v>2018</v>
      </c>
    </row>
    <row r="328" spans="1:15">
      <c r="A328">
        <v>9</v>
      </c>
      <c r="B328">
        <v>45</v>
      </c>
      <c r="C328">
        <v>34</v>
      </c>
      <c r="D328">
        <v>-2</v>
      </c>
      <c r="E328">
        <v>43</v>
      </c>
      <c r="F328">
        <v>11</v>
      </c>
      <c r="G328">
        <v>1</v>
      </c>
      <c r="H328">
        <v>51</v>
      </c>
      <c r="L328">
        <v>10</v>
      </c>
      <c r="M328" t="s">
        <v>7</v>
      </c>
      <c r="N328">
        <v>14</v>
      </c>
      <c r="O328">
        <v>2018</v>
      </c>
    </row>
    <row r="329" spans="1:15">
      <c r="A329">
        <v>5</v>
      </c>
      <c r="B329">
        <v>50</v>
      </c>
      <c r="C329">
        <v>34</v>
      </c>
      <c r="D329">
        <v>-1</v>
      </c>
      <c r="E329">
        <v>49</v>
      </c>
      <c r="F329">
        <v>14</v>
      </c>
      <c r="G329">
        <v>0.5</v>
      </c>
      <c r="H329">
        <v>50</v>
      </c>
      <c r="L329">
        <v>11</v>
      </c>
      <c r="M329" t="s">
        <v>18</v>
      </c>
      <c r="N329">
        <v>15</v>
      </c>
      <c r="O329">
        <v>2018</v>
      </c>
    </row>
    <row r="330" spans="1:15">
      <c r="A330">
        <v>7</v>
      </c>
      <c r="B330">
        <v>58</v>
      </c>
      <c r="C330">
        <v>34</v>
      </c>
      <c r="D330">
        <v>-3</v>
      </c>
      <c r="E330">
        <v>55</v>
      </c>
      <c r="F330">
        <v>13</v>
      </c>
      <c r="G330">
        <v>1</v>
      </c>
      <c r="H330">
        <v>49</v>
      </c>
      <c r="L330">
        <v>12</v>
      </c>
      <c r="M330" t="s">
        <v>13</v>
      </c>
      <c r="N330">
        <v>14</v>
      </c>
      <c r="O330">
        <v>2018</v>
      </c>
    </row>
    <row r="331" spans="1:15">
      <c r="A331">
        <v>9</v>
      </c>
      <c r="B331">
        <v>64</v>
      </c>
      <c r="C331">
        <v>34</v>
      </c>
      <c r="D331">
        <v>2</v>
      </c>
      <c r="E331">
        <v>66</v>
      </c>
      <c r="F331">
        <v>12</v>
      </c>
      <c r="G331">
        <v>0</v>
      </c>
      <c r="H331">
        <v>48</v>
      </c>
      <c r="L331">
        <v>13</v>
      </c>
      <c r="M331" t="s">
        <v>1</v>
      </c>
      <c r="N331">
        <v>13</v>
      </c>
      <c r="O331">
        <v>2018</v>
      </c>
    </row>
    <row r="332" spans="1:15">
      <c r="A332">
        <v>8</v>
      </c>
      <c r="B332">
        <v>67</v>
      </c>
      <c r="C332">
        <v>34</v>
      </c>
      <c r="D332">
        <v>-13</v>
      </c>
      <c r="E332">
        <v>54</v>
      </c>
      <c r="F332">
        <v>13</v>
      </c>
      <c r="G332">
        <v>0</v>
      </c>
      <c r="H332">
        <v>47</v>
      </c>
      <c r="L332">
        <v>14</v>
      </c>
      <c r="M332" t="s">
        <v>20</v>
      </c>
      <c r="N332">
        <v>13</v>
      </c>
      <c r="O332">
        <v>2018</v>
      </c>
    </row>
    <row r="333" spans="1:15">
      <c r="A333">
        <v>4</v>
      </c>
      <c r="B333">
        <v>53</v>
      </c>
      <c r="C333">
        <v>34</v>
      </c>
      <c r="D333">
        <v>-6</v>
      </c>
      <c r="E333">
        <v>47</v>
      </c>
      <c r="F333">
        <v>16</v>
      </c>
      <c r="G333">
        <v>0</v>
      </c>
      <c r="H333">
        <v>46</v>
      </c>
      <c r="L333">
        <v>15</v>
      </c>
      <c r="M333" t="s">
        <v>21</v>
      </c>
      <c r="N333">
        <v>14</v>
      </c>
      <c r="O333">
        <v>2018</v>
      </c>
    </row>
    <row r="334" spans="1:15">
      <c r="A334">
        <v>11</v>
      </c>
      <c r="B334">
        <v>55</v>
      </c>
      <c r="C334">
        <v>34</v>
      </c>
      <c r="D334">
        <v>-6</v>
      </c>
      <c r="E334">
        <v>49</v>
      </c>
      <c r="F334">
        <v>13</v>
      </c>
      <c r="G334">
        <v>0</v>
      </c>
      <c r="H334">
        <v>41</v>
      </c>
      <c r="L334">
        <v>16</v>
      </c>
      <c r="M334" t="s">
        <v>8</v>
      </c>
      <c r="N334">
        <v>10</v>
      </c>
      <c r="O334">
        <v>2018</v>
      </c>
    </row>
    <row r="335" spans="1:15">
      <c r="A335">
        <v>8</v>
      </c>
      <c r="B335">
        <v>58</v>
      </c>
      <c r="C335">
        <v>34</v>
      </c>
      <c r="D335">
        <v>0</v>
      </c>
      <c r="E335">
        <v>58</v>
      </c>
      <c r="F335">
        <v>16</v>
      </c>
      <c r="G335">
        <v>0</v>
      </c>
      <c r="H335">
        <v>38</v>
      </c>
      <c r="L335">
        <v>17</v>
      </c>
      <c r="M335" t="s">
        <v>15</v>
      </c>
      <c r="N335">
        <v>10</v>
      </c>
      <c r="O335">
        <v>2018</v>
      </c>
    </row>
    <row r="336" spans="1:15">
      <c r="A336">
        <v>6</v>
      </c>
      <c r="B336">
        <v>64</v>
      </c>
      <c r="C336">
        <v>34</v>
      </c>
      <c r="D336">
        <v>-5</v>
      </c>
      <c r="E336">
        <v>59</v>
      </c>
      <c r="F336">
        <v>18</v>
      </c>
      <c r="G336">
        <v>0</v>
      </c>
      <c r="H336">
        <v>36</v>
      </c>
      <c r="L336">
        <v>18</v>
      </c>
      <c r="M336" t="s">
        <v>16</v>
      </c>
      <c r="N336">
        <v>10</v>
      </c>
      <c r="O336">
        <v>2018</v>
      </c>
    </row>
    <row r="337" spans="1:15">
      <c r="A337">
        <v>3</v>
      </c>
      <c r="B337">
        <v>71</v>
      </c>
      <c r="C337">
        <v>34</v>
      </c>
      <c r="D337">
        <v>-22</v>
      </c>
      <c r="E337">
        <v>49</v>
      </c>
      <c r="F337">
        <v>20</v>
      </c>
      <c r="G337">
        <v>0</v>
      </c>
      <c r="H337">
        <v>36</v>
      </c>
      <c r="L337">
        <v>19</v>
      </c>
      <c r="M337" t="s">
        <v>25</v>
      </c>
      <c r="N337">
        <v>11</v>
      </c>
      <c r="O337">
        <v>2018</v>
      </c>
    </row>
    <row r="338" spans="1:15">
      <c r="A338">
        <v>8</v>
      </c>
      <c r="B338">
        <v>61</v>
      </c>
      <c r="C338">
        <v>34</v>
      </c>
      <c r="D338">
        <v>-13</v>
      </c>
      <c r="E338">
        <v>48</v>
      </c>
      <c r="F338">
        <v>18</v>
      </c>
      <c r="G338">
        <v>0</v>
      </c>
      <c r="H338">
        <v>32</v>
      </c>
      <c r="L338">
        <v>20</v>
      </c>
      <c r="M338" t="s">
        <v>10</v>
      </c>
      <c r="N338">
        <v>8</v>
      </c>
      <c r="O338">
        <v>2018</v>
      </c>
    </row>
    <row r="339" spans="1:15">
      <c r="A339">
        <v>7</v>
      </c>
      <c r="B339">
        <v>63</v>
      </c>
      <c r="C339">
        <v>34</v>
      </c>
      <c r="D339">
        <v>-27</v>
      </c>
      <c r="E339">
        <v>36</v>
      </c>
      <c r="F339">
        <v>19</v>
      </c>
      <c r="G339">
        <v>0</v>
      </c>
      <c r="H339">
        <v>31</v>
      </c>
      <c r="L339">
        <v>21</v>
      </c>
      <c r="M339" t="s">
        <v>9</v>
      </c>
      <c r="N339">
        <v>8</v>
      </c>
      <c r="O339">
        <v>2018</v>
      </c>
    </row>
    <row r="340" spans="1:15">
      <c r="A340">
        <v>4</v>
      </c>
      <c r="B340">
        <v>74</v>
      </c>
      <c r="C340">
        <v>34</v>
      </c>
      <c r="D340">
        <v>-31</v>
      </c>
      <c r="E340">
        <v>43</v>
      </c>
      <c r="F340">
        <v>22</v>
      </c>
      <c r="G340">
        <v>0</v>
      </c>
      <c r="H340">
        <v>28</v>
      </c>
      <c r="L340">
        <v>22</v>
      </c>
      <c r="M340" t="s">
        <v>22</v>
      </c>
      <c r="N340">
        <v>8</v>
      </c>
      <c r="O340">
        <v>2018</v>
      </c>
    </row>
    <row r="341" spans="1:15">
      <c r="A341">
        <v>9</v>
      </c>
      <c r="B341">
        <v>71</v>
      </c>
      <c r="C341">
        <v>34</v>
      </c>
      <c r="D341">
        <v>-22</v>
      </c>
      <c r="E341">
        <v>49</v>
      </c>
      <c r="F341">
        <v>21</v>
      </c>
      <c r="G341">
        <v>0</v>
      </c>
      <c r="H341">
        <v>21</v>
      </c>
      <c r="L341">
        <v>23</v>
      </c>
      <c r="M341" t="s">
        <v>12</v>
      </c>
      <c r="N341">
        <v>4</v>
      </c>
      <c r="O341">
        <v>2018</v>
      </c>
    </row>
    <row r="342" spans="1:15">
      <c r="A342">
        <v>9</v>
      </c>
      <c r="B342">
        <v>37</v>
      </c>
      <c r="C342">
        <v>34</v>
      </c>
      <c r="D342">
        <v>48</v>
      </c>
      <c r="E342">
        <v>85</v>
      </c>
      <c r="F342">
        <v>4</v>
      </c>
      <c r="G342">
        <v>2</v>
      </c>
      <c r="H342">
        <v>72</v>
      </c>
      <c r="L342">
        <v>1</v>
      </c>
      <c r="M342" t="s">
        <v>26</v>
      </c>
      <c r="N342">
        <v>21</v>
      </c>
      <c r="O342">
        <v>2019</v>
      </c>
    </row>
    <row r="343" spans="1:15">
      <c r="A343">
        <v>10</v>
      </c>
      <c r="B343">
        <v>42</v>
      </c>
      <c r="C343">
        <v>34</v>
      </c>
      <c r="D343">
        <v>21</v>
      </c>
      <c r="E343">
        <v>63</v>
      </c>
      <c r="F343">
        <v>6</v>
      </c>
      <c r="G343">
        <v>1</v>
      </c>
      <c r="H343">
        <v>64</v>
      </c>
      <c r="L343">
        <v>2</v>
      </c>
      <c r="M343" t="s">
        <v>23</v>
      </c>
      <c r="N343">
        <v>18</v>
      </c>
      <c r="O343">
        <v>2019</v>
      </c>
    </row>
    <row r="344" spans="1:15">
      <c r="A344">
        <v>4</v>
      </c>
      <c r="B344">
        <v>43</v>
      </c>
      <c r="C344">
        <v>34</v>
      </c>
      <c r="D344">
        <v>15</v>
      </c>
      <c r="E344">
        <v>58</v>
      </c>
      <c r="F344">
        <v>12</v>
      </c>
      <c r="G344">
        <v>2</v>
      </c>
      <c r="H344">
        <v>58</v>
      </c>
      <c r="L344">
        <v>3</v>
      </c>
      <c r="M344" t="s">
        <v>24</v>
      </c>
      <c r="N344">
        <v>18</v>
      </c>
      <c r="O344">
        <v>2019</v>
      </c>
    </row>
    <row r="345" spans="1:15">
      <c r="A345">
        <v>8</v>
      </c>
      <c r="B345">
        <v>49</v>
      </c>
      <c r="C345">
        <v>34</v>
      </c>
      <c r="D345">
        <v>2</v>
      </c>
      <c r="E345">
        <v>51</v>
      </c>
      <c r="F345">
        <v>10</v>
      </c>
      <c r="G345">
        <v>4</v>
      </c>
      <c r="H345">
        <v>56</v>
      </c>
      <c r="L345">
        <v>4</v>
      </c>
      <c r="M345" t="s">
        <v>17</v>
      </c>
      <c r="N345">
        <v>16</v>
      </c>
      <c r="O345">
        <v>2019</v>
      </c>
    </row>
    <row r="346" spans="1:15">
      <c r="A346">
        <v>7</v>
      </c>
      <c r="B346">
        <v>50</v>
      </c>
      <c r="C346">
        <v>34</v>
      </c>
      <c r="D346">
        <v>8</v>
      </c>
      <c r="E346">
        <v>58</v>
      </c>
      <c r="F346">
        <v>11</v>
      </c>
      <c r="G346">
        <v>1</v>
      </c>
      <c r="H346">
        <v>55</v>
      </c>
      <c r="L346">
        <v>5</v>
      </c>
      <c r="M346" t="s">
        <v>18</v>
      </c>
      <c r="N346">
        <v>16</v>
      </c>
      <c r="O346">
        <v>2019</v>
      </c>
    </row>
    <row r="347" spans="1:15">
      <c r="A347">
        <v>5</v>
      </c>
      <c r="B347">
        <v>41</v>
      </c>
      <c r="C347">
        <v>34</v>
      </c>
      <c r="D347">
        <v>4</v>
      </c>
      <c r="E347">
        <v>45</v>
      </c>
      <c r="F347">
        <v>13</v>
      </c>
      <c r="G347">
        <v>1</v>
      </c>
      <c r="H347">
        <v>53</v>
      </c>
      <c r="L347">
        <v>6</v>
      </c>
      <c r="M347" t="s">
        <v>13</v>
      </c>
      <c r="N347">
        <v>16</v>
      </c>
      <c r="O347">
        <v>2019</v>
      </c>
    </row>
    <row r="348" spans="1:15">
      <c r="A348">
        <v>8</v>
      </c>
      <c r="B348">
        <v>42</v>
      </c>
      <c r="C348">
        <v>34</v>
      </c>
      <c r="D348">
        <v>10</v>
      </c>
      <c r="E348">
        <v>52</v>
      </c>
      <c r="F348">
        <v>11</v>
      </c>
      <c r="G348">
        <v>0.5</v>
      </c>
      <c r="H348">
        <v>53</v>
      </c>
      <c r="L348">
        <v>7</v>
      </c>
      <c r="M348" t="s">
        <v>25</v>
      </c>
      <c r="N348">
        <v>15</v>
      </c>
      <c r="O348">
        <v>2019</v>
      </c>
    </row>
    <row r="349" spans="1:15">
      <c r="A349">
        <v>3</v>
      </c>
      <c r="B349">
        <v>55</v>
      </c>
      <c r="C349">
        <v>34</v>
      </c>
      <c r="D349">
        <v>1</v>
      </c>
      <c r="E349">
        <v>56</v>
      </c>
      <c r="F349">
        <v>15</v>
      </c>
      <c r="G349">
        <v>1</v>
      </c>
      <c r="H349">
        <v>51</v>
      </c>
      <c r="L349">
        <v>8</v>
      </c>
      <c r="M349" t="s">
        <v>1</v>
      </c>
      <c r="N349">
        <v>16</v>
      </c>
      <c r="O349">
        <v>2019</v>
      </c>
    </row>
    <row r="350" spans="1:15">
      <c r="A350">
        <v>11</v>
      </c>
      <c r="B350">
        <v>52</v>
      </c>
      <c r="C350">
        <v>34</v>
      </c>
      <c r="D350">
        <v>5</v>
      </c>
      <c r="E350">
        <v>57</v>
      </c>
      <c r="F350">
        <v>10</v>
      </c>
      <c r="G350">
        <v>3</v>
      </c>
      <c r="H350">
        <v>50</v>
      </c>
      <c r="L350">
        <v>9</v>
      </c>
      <c r="M350" t="s">
        <v>16</v>
      </c>
      <c r="N350">
        <v>13</v>
      </c>
      <c r="O350">
        <v>2019</v>
      </c>
    </row>
    <row r="351" spans="1:15">
      <c r="A351">
        <v>11</v>
      </c>
      <c r="B351">
        <v>38</v>
      </c>
      <c r="C351">
        <v>34</v>
      </c>
      <c r="D351">
        <v>4</v>
      </c>
      <c r="E351">
        <v>42</v>
      </c>
      <c r="F351">
        <v>10</v>
      </c>
      <c r="G351">
        <v>0.5</v>
      </c>
      <c r="H351">
        <v>50</v>
      </c>
      <c r="L351">
        <v>10</v>
      </c>
      <c r="M351" t="s">
        <v>2</v>
      </c>
      <c r="N351">
        <v>13</v>
      </c>
      <c r="O351">
        <v>2019</v>
      </c>
    </row>
    <row r="352" spans="1:15">
      <c r="A352">
        <v>7</v>
      </c>
      <c r="B352">
        <v>48</v>
      </c>
      <c r="C352">
        <v>34</v>
      </c>
      <c r="D352">
        <v>1</v>
      </c>
      <c r="E352">
        <v>49</v>
      </c>
      <c r="F352">
        <v>13</v>
      </c>
      <c r="G352">
        <v>0.5</v>
      </c>
      <c r="H352">
        <v>49</v>
      </c>
      <c r="L352">
        <v>11</v>
      </c>
      <c r="M352" t="s">
        <v>19</v>
      </c>
      <c r="N352">
        <v>14</v>
      </c>
      <c r="O352">
        <v>2019</v>
      </c>
    </row>
    <row r="353" spans="1:15">
      <c r="A353">
        <v>6</v>
      </c>
      <c r="B353">
        <v>51</v>
      </c>
      <c r="C353">
        <v>34</v>
      </c>
      <c r="D353">
        <v>2</v>
      </c>
      <c r="E353">
        <v>53</v>
      </c>
      <c r="F353">
        <v>14</v>
      </c>
      <c r="G353">
        <v>0.5</v>
      </c>
      <c r="H353">
        <v>48</v>
      </c>
      <c r="L353">
        <v>12</v>
      </c>
      <c r="M353" t="s">
        <v>6</v>
      </c>
      <c r="N353">
        <v>14</v>
      </c>
      <c r="O353">
        <v>2019</v>
      </c>
    </row>
    <row r="354" spans="1:15">
      <c r="A354">
        <v>9</v>
      </c>
      <c r="B354">
        <v>46</v>
      </c>
      <c r="C354">
        <v>34</v>
      </c>
      <c r="D354">
        <v>2</v>
      </c>
      <c r="E354">
        <v>48</v>
      </c>
      <c r="F354">
        <v>12</v>
      </c>
      <c r="G354">
        <v>0.5</v>
      </c>
      <c r="H354">
        <v>48</v>
      </c>
      <c r="L354">
        <v>13</v>
      </c>
      <c r="M354" t="s">
        <v>3</v>
      </c>
      <c r="N354">
        <v>13</v>
      </c>
      <c r="O354">
        <v>2019</v>
      </c>
    </row>
    <row r="355" spans="1:15">
      <c r="A355">
        <v>12</v>
      </c>
      <c r="B355">
        <v>57</v>
      </c>
      <c r="C355">
        <v>34</v>
      </c>
      <c r="D355">
        <v>-7</v>
      </c>
      <c r="E355">
        <v>50</v>
      </c>
      <c r="F355">
        <v>11</v>
      </c>
      <c r="G355">
        <v>0.5</v>
      </c>
      <c r="H355">
        <v>45</v>
      </c>
      <c r="L355">
        <v>14</v>
      </c>
      <c r="M355" t="s">
        <v>8</v>
      </c>
      <c r="N355">
        <v>11</v>
      </c>
      <c r="O355">
        <v>2019</v>
      </c>
    </row>
    <row r="356" spans="1:15">
      <c r="A356">
        <v>5</v>
      </c>
      <c r="B356">
        <v>52</v>
      </c>
      <c r="C356">
        <v>34</v>
      </c>
      <c r="D356">
        <v>-1</v>
      </c>
      <c r="E356">
        <v>51</v>
      </c>
      <c r="F356">
        <v>16</v>
      </c>
      <c r="G356">
        <v>0</v>
      </c>
      <c r="H356">
        <v>44</v>
      </c>
      <c r="L356">
        <v>15</v>
      </c>
      <c r="M356" t="s">
        <v>12</v>
      </c>
      <c r="N356">
        <v>13</v>
      </c>
      <c r="O356">
        <v>2019</v>
      </c>
    </row>
    <row r="357" spans="1:15">
      <c r="A357">
        <v>12</v>
      </c>
      <c r="B357">
        <v>47</v>
      </c>
      <c r="C357">
        <v>34</v>
      </c>
      <c r="D357">
        <v>8</v>
      </c>
      <c r="E357">
        <v>55</v>
      </c>
      <c r="F357">
        <v>12</v>
      </c>
      <c r="G357">
        <v>0</v>
      </c>
      <c r="H357">
        <v>42</v>
      </c>
      <c r="L357">
        <v>16</v>
      </c>
      <c r="M357" t="s">
        <v>10</v>
      </c>
      <c r="N357">
        <v>10</v>
      </c>
      <c r="O357">
        <v>2019</v>
      </c>
    </row>
    <row r="358" spans="1:15">
      <c r="A358">
        <v>6</v>
      </c>
      <c r="B358">
        <v>60</v>
      </c>
      <c r="C358">
        <v>34</v>
      </c>
      <c r="D358">
        <v>-3</v>
      </c>
      <c r="E358">
        <v>57</v>
      </c>
      <c r="F358">
        <v>16</v>
      </c>
      <c r="G358">
        <v>0</v>
      </c>
      <c r="H358">
        <v>42</v>
      </c>
      <c r="L358">
        <v>17</v>
      </c>
      <c r="M358" t="s">
        <v>9</v>
      </c>
      <c r="N358">
        <v>12</v>
      </c>
      <c r="O358">
        <v>2019</v>
      </c>
    </row>
    <row r="359" spans="1:15">
      <c r="A359">
        <v>5</v>
      </c>
      <c r="B359">
        <v>60</v>
      </c>
      <c r="C359">
        <v>34</v>
      </c>
      <c r="D359">
        <v>-13</v>
      </c>
      <c r="E359">
        <v>47</v>
      </c>
      <c r="F359">
        <v>17</v>
      </c>
      <c r="G359">
        <v>0</v>
      </c>
      <c r="H359">
        <v>41</v>
      </c>
      <c r="L359">
        <v>18</v>
      </c>
      <c r="M359" t="s">
        <v>21</v>
      </c>
      <c r="N359">
        <v>12</v>
      </c>
      <c r="O359">
        <v>2019</v>
      </c>
    </row>
    <row r="360" spans="1:15">
      <c r="A360">
        <v>4</v>
      </c>
      <c r="B360">
        <v>57</v>
      </c>
      <c r="C360">
        <v>34</v>
      </c>
      <c r="D360">
        <v>-12</v>
      </c>
      <c r="E360">
        <v>45</v>
      </c>
      <c r="F360">
        <v>18</v>
      </c>
      <c r="G360">
        <v>0</v>
      </c>
      <c r="H360">
        <v>40</v>
      </c>
      <c r="L360">
        <v>19</v>
      </c>
      <c r="M360" t="s">
        <v>15</v>
      </c>
      <c r="N360">
        <v>12</v>
      </c>
      <c r="O360">
        <v>2019</v>
      </c>
    </row>
    <row r="361" spans="1:15">
      <c r="A361">
        <v>8</v>
      </c>
      <c r="B361">
        <v>47</v>
      </c>
      <c r="C361">
        <v>34</v>
      </c>
      <c r="D361">
        <v>-8</v>
      </c>
      <c r="E361">
        <v>39</v>
      </c>
      <c r="F361">
        <v>16</v>
      </c>
      <c r="G361">
        <v>0</v>
      </c>
      <c r="H361">
        <v>38</v>
      </c>
      <c r="L361">
        <v>20</v>
      </c>
      <c r="M361" t="s">
        <v>7</v>
      </c>
      <c r="N361">
        <v>10</v>
      </c>
      <c r="O361">
        <v>2019</v>
      </c>
    </row>
    <row r="362" spans="1:15">
      <c r="A362">
        <v>8</v>
      </c>
      <c r="B362">
        <v>61</v>
      </c>
      <c r="C362">
        <v>34</v>
      </c>
      <c r="D362">
        <v>-12</v>
      </c>
      <c r="E362">
        <v>49</v>
      </c>
      <c r="F362">
        <v>16</v>
      </c>
      <c r="G362">
        <v>0</v>
      </c>
      <c r="H362">
        <v>38</v>
      </c>
      <c r="L362">
        <v>21</v>
      </c>
      <c r="M362" t="s">
        <v>4</v>
      </c>
      <c r="N362">
        <v>10</v>
      </c>
      <c r="O362">
        <v>2019</v>
      </c>
    </row>
    <row r="363" spans="1:15">
      <c r="A363">
        <v>10</v>
      </c>
      <c r="B363">
        <v>52</v>
      </c>
      <c r="C363">
        <v>34</v>
      </c>
      <c r="D363">
        <v>-8</v>
      </c>
      <c r="E363">
        <v>44</v>
      </c>
      <c r="F363">
        <v>15</v>
      </c>
      <c r="G363">
        <v>0</v>
      </c>
      <c r="H363">
        <v>37</v>
      </c>
      <c r="L363">
        <v>22</v>
      </c>
      <c r="M363" t="s">
        <v>22</v>
      </c>
      <c r="N363">
        <v>9</v>
      </c>
      <c r="O363">
        <v>2019</v>
      </c>
    </row>
    <row r="364" spans="1:15">
      <c r="A364">
        <v>10</v>
      </c>
      <c r="B364">
        <v>58</v>
      </c>
      <c r="C364">
        <v>34</v>
      </c>
      <c r="D364">
        <v>-21</v>
      </c>
      <c r="E364">
        <v>37</v>
      </c>
      <c r="F364">
        <v>16</v>
      </c>
      <c r="G364">
        <v>0</v>
      </c>
      <c r="H364">
        <v>34</v>
      </c>
      <c r="L364">
        <v>23</v>
      </c>
      <c r="M364" t="s">
        <v>20</v>
      </c>
      <c r="N364">
        <v>8</v>
      </c>
      <c r="O364">
        <v>2019</v>
      </c>
    </row>
    <row r="365" spans="1:15">
      <c r="A365">
        <v>6</v>
      </c>
      <c r="B365">
        <v>75</v>
      </c>
      <c r="C365">
        <v>34</v>
      </c>
      <c r="D365">
        <v>-44</v>
      </c>
      <c r="E365">
        <v>31</v>
      </c>
      <c r="F365">
        <v>22</v>
      </c>
      <c r="G365">
        <v>0</v>
      </c>
      <c r="H365">
        <v>24</v>
      </c>
      <c r="L365">
        <v>24</v>
      </c>
      <c r="M365" t="s">
        <v>27</v>
      </c>
      <c r="N365">
        <v>6</v>
      </c>
      <c r="O365">
        <v>2019</v>
      </c>
    </row>
  </sheetData>
  <autoFilter ref="A1:O36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topLeftCell="B1" workbookViewId="0">
      <selection activeCell="E5" sqref="E5"/>
    </sheetView>
  </sheetViews>
  <sheetFormatPr baseColWidth="10" defaultRowHeight="15" x14ac:dyDescent="0"/>
  <cols>
    <col min="48" max="48" width="13.6640625" bestFit="1" customWidth="1"/>
  </cols>
  <sheetData>
    <row r="1" spans="1:51">
      <c r="A1" t="s">
        <v>40</v>
      </c>
      <c r="B1" t="s">
        <v>43</v>
      </c>
      <c r="C1" t="s">
        <v>47</v>
      </c>
    </row>
    <row r="2" spans="1:51">
      <c r="A2" t="s">
        <v>0</v>
      </c>
      <c r="B2">
        <v>1996</v>
      </c>
      <c r="AA2">
        <f>AA6</f>
        <v>4</v>
      </c>
      <c r="AB2">
        <f>AB6</f>
        <v>1</v>
      </c>
      <c r="AC2">
        <f>AC8</f>
        <v>0</v>
      </c>
      <c r="AD2">
        <f>AD13</f>
        <v>0</v>
      </c>
      <c r="AE2">
        <f>AE13</f>
        <v>0</v>
      </c>
      <c r="AF2">
        <f>AF14</f>
        <v>4</v>
      </c>
      <c r="AG2">
        <f>AG15</f>
        <v>0</v>
      </c>
      <c r="AH2">
        <f>AH17</f>
        <v>1</v>
      </c>
      <c r="AI2">
        <f>AI18</f>
        <v>0</v>
      </c>
      <c r="AJ2">
        <f>AJ19</f>
        <v>0</v>
      </c>
      <c r="AK2">
        <f>AK19</f>
        <v>0</v>
      </c>
      <c r="AL2">
        <f>AL20</f>
        <v>0</v>
      </c>
      <c r="AM2">
        <f>AM23</f>
        <v>0</v>
      </c>
      <c r="AN2">
        <f>AN23</f>
        <v>0</v>
      </c>
      <c r="AO2">
        <f>AO25</f>
        <v>0.5</v>
      </c>
      <c r="AP2">
        <f>AP25</f>
        <v>0</v>
      </c>
      <c r="AT2">
        <f>COUNTA(AA2:AR4)</f>
        <v>51</v>
      </c>
    </row>
    <row r="3" spans="1:51">
      <c r="A3" t="s">
        <v>1</v>
      </c>
      <c r="B3">
        <v>1996</v>
      </c>
      <c r="AA3">
        <f t="shared" ref="AA3:AB3" si="0">AA7</f>
        <v>1</v>
      </c>
      <c r="AB3">
        <f t="shared" si="0"/>
        <v>1</v>
      </c>
      <c r="AC3">
        <f t="shared" ref="AC3:AC4" si="1">AC9</f>
        <v>4</v>
      </c>
      <c r="AD3">
        <f t="shared" ref="AD3:AE3" si="2">AD14</f>
        <v>0</v>
      </c>
      <c r="AE3">
        <f t="shared" si="2"/>
        <v>1</v>
      </c>
      <c r="AF3">
        <f t="shared" ref="AF3:AF4" si="3">AF15</f>
        <v>4</v>
      </c>
      <c r="AG3">
        <f t="shared" ref="AG3:AG4" si="4">AG16</f>
        <v>0</v>
      </c>
      <c r="AH3">
        <f t="shared" ref="AH3:AH4" si="5">AH18</f>
        <v>1</v>
      </c>
      <c r="AI3">
        <f t="shared" ref="AI3:AI4" si="6">AI19</f>
        <v>1</v>
      </c>
      <c r="AJ3">
        <f t="shared" ref="AJ3:AK3" si="7">AJ20</f>
        <v>0</v>
      </c>
      <c r="AK3">
        <f t="shared" si="7"/>
        <v>0.5</v>
      </c>
      <c r="AL3">
        <f t="shared" ref="AL3:AL4" si="8">AL21</f>
        <v>0.5</v>
      </c>
      <c r="AM3">
        <f t="shared" ref="AM3:AN3" si="9">AM24</f>
        <v>0</v>
      </c>
      <c r="AN3">
        <f t="shared" si="9"/>
        <v>1</v>
      </c>
      <c r="AO3">
        <f t="shared" ref="AO3:AQ3" si="10">AO26</f>
        <v>4</v>
      </c>
      <c r="AP3">
        <f t="shared" si="10"/>
        <v>0</v>
      </c>
      <c r="AQ3">
        <f t="shared" si="10"/>
        <v>0.5</v>
      </c>
      <c r="AT3">
        <f>COUNTIFS(AA2:AR4,"4")</f>
        <v>5</v>
      </c>
    </row>
    <row r="4" spans="1:51">
      <c r="A4" t="s">
        <v>2</v>
      </c>
      <c r="B4">
        <v>1996</v>
      </c>
      <c r="AA4">
        <f t="shared" ref="AA4:AB4" si="11">AA8</f>
        <v>3</v>
      </c>
      <c r="AB4">
        <f t="shared" si="11"/>
        <v>0</v>
      </c>
      <c r="AC4">
        <f t="shared" si="1"/>
        <v>1</v>
      </c>
      <c r="AD4">
        <f t="shared" ref="AD4:AE4" si="12">AD15</f>
        <v>0</v>
      </c>
      <c r="AE4">
        <f t="shared" si="12"/>
        <v>1</v>
      </c>
      <c r="AF4">
        <f t="shared" si="3"/>
        <v>1</v>
      </c>
      <c r="AG4">
        <f t="shared" si="4"/>
        <v>0</v>
      </c>
      <c r="AH4">
        <f t="shared" si="5"/>
        <v>1</v>
      </c>
      <c r="AI4">
        <f t="shared" si="6"/>
        <v>0</v>
      </c>
      <c r="AJ4">
        <f t="shared" ref="AJ4:AK4" si="13">AJ21</f>
        <v>2</v>
      </c>
      <c r="AK4">
        <f t="shared" si="13"/>
        <v>0</v>
      </c>
      <c r="AL4">
        <f t="shared" si="8"/>
        <v>0</v>
      </c>
      <c r="AM4">
        <f t="shared" ref="AM4:AN4" si="14">AM25</f>
        <v>0</v>
      </c>
      <c r="AN4">
        <f t="shared" si="14"/>
        <v>1</v>
      </c>
      <c r="AO4">
        <f t="shared" ref="AO4:AR4" si="15">AO27</f>
        <v>2</v>
      </c>
      <c r="AP4">
        <f t="shared" si="15"/>
        <v>0.5</v>
      </c>
      <c r="AQ4">
        <f t="shared" si="15"/>
        <v>2</v>
      </c>
      <c r="AR4">
        <f t="shared" si="15"/>
        <v>0</v>
      </c>
      <c r="AV4" t="s">
        <v>51</v>
      </c>
      <c r="AW4" t="s">
        <v>52</v>
      </c>
      <c r="AX4" t="s">
        <v>53</v>
      </c>
      <c r="AY4" t="s">
        <v>54</v>
      </c>
    </row>
    <row r="5" spans="1:51">
      <c r="A5" t="s">
        <v>3</v>
      </c>
      <c r="B5">
        <v>1996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t="s">
        <v>25</v>
      </c>
      <c r="V5" t="s">
        <v>26</v>
      </c>
      <c r="W5" t="s">
        <v>27</v>
      </c>
      <c r="X5" t="s">
        <v>48</v>
      </c>
      <c r="AA5" t="s">
        <v>10</v>
      </c>
      <c r="AB5" t="s">
        <v>11</v>
      </c>
      <c r="AC5" t="s">
        <v>12</v>
      </c>
      <c r="AD5" t="s">
        <v>13</v>
      </c>
      <c r="AE5" t="s">
        <v>14</v>
      </c>
      <c r="AF5" t="s">
        <v>15</v>
      </c>
      <c r="AG5" t="s">
        <v>16</v>
      </c>
      <c r="AH5" t="s">
        <v>17</v>
      </c>
      <c r="AI5" t="s">
        <v>18</v>
      </c>
      <c r="AJ5" t="s">
        <v>19</v>
      </c>
      <c r="AK5" t="s">
        <v>20</v>
      </c>
      <c r="AL5" t="s">
        <v>21</v>
      </c>
      <c r="AM5" t="s">
        <v>22</v>
      </c>
      <c r="AN5" t="s">
        <v>23</v>
      </c>
      <c r="AO5" t="s">
        <v>24</v>
      </c>
      <c r="AP5" t="s">
        <v>25</v>
      </c>
      <c r="AQ5" t="s">
        <v>26</v>
      </c>
      <c r="AR5" t="s">
        <v>27</v>
      </c>
      <c r="AS5" t="s">
        <v>48</v>
      </c>
      <c r="AV5">
        <f>COUNTIFS(AA2:AR4,"4")</f>
        <v>5</v>
      </c>
      <c r="AW5">
        <f>COUNTIFS(AA2:AR4,"3")</f>
        <v>1</v>
      </c>
      <c r="AX5">
        <f>COUNTIFS(AA2:AR4,"&gt;"&amp;0)</f>
        <v>27</v>
      </c>
      <c r="AY5">
        <f>COUNTIFS(AA2:AR4,0)</f>
        <v>24</v>
      </c>
    </row>
    <row r="6" spans="1:51">
      <c r="A6" t="s">
        <v>4</v>
      </c>
      <c r="B6">
        <v>1996</v>
      </c>
      <c r="D6">
        <v>35</v>
      </c>
      <c r="E6">
        <v>1998</v>
      </c>
      <c r="F6">
        <f>SUMIFS(raw_data!$H:$H,raw_data!$M:$M,'start year'!F$5,raw_data!$O:$O,'start year'!$E6)</f>
        <v>56</v>
      </c>
      <c r="G6">
        <f>SUMIFS(raw_data!$H:$H,raw_data!$M:$M,'start year'!G$5,raw_data!$O:$O,'start year'!$E6)</f>
        <v>35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>
        <v>35</v>
      </c>
      <c r="Z6">
        <v>1998</v>
      </c>
      <c r="AA6">
        <f>SUMIFS(raw_data!$G:$G,raw_data!$M:$M,'start year'!F$5,raw_data!$O:$O,'start year'!$E6)</f>
        <v>4</v>
      </c>
      <c r="AB6">
        <f>SUMIFS(raw_data!$G:$G,raw_data!$M:$M,'start year'!G$5,raw_data!$O:$O,'start year'!$E6)</f>
        <v>1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 t="e">
        <v>#N/A</v>
      </c>
      <c r="AR6" t="e">
        <v>#N/A</v>
      </c>
      <c r="AS6">
        <v>35</v>
      </c>
      <c r="AV6" s="5">
        <f>AV5/51</f>
        <v>9.8039215686274508E-2</v>
      </c>
      <c r="AW6" s="5">
        <f t="shared" ref="AW6:AY6" si="16">AW5/51</f>
        <v>1.9607843137254902E-2</v>
      </c>
      <c r="AX6" s="5">
        <f t="shared" si="16"/>
        <v>0.52941176470588236</v>
      </c>
      <c r="AY6" s="5">
        <f t="shared" si="16"/>
        <v>0.47058823529411764</v>
      </c>
    </row>
    <row r="7" spans="1:51">
      <c r="A7" t="s">
        <v>5</v>
      </c>
      <c r="B7">
        <v>1996</v>
      </c>
      <c r="D7">
        <v>45</v>
      </c>
      <c r="E7">
        <f>E6+1</f>
        <v>1999</v>
      </c>
      <c r="F7">
        <f>SUMIFS(raw_data!$H:$H,raw_data!$M:$M,'start year'!F$5,raw_data!$O:$O,'start year'!$E7)</f>
        <v>48</v>
      </c>
      <c r="G7">
        <f>SUMIFS(raw_data!$H:$H,raw_data!$M:$M,'start year'!G$5,raw_data!$O:$O,'start year'!$E7)</f>
        <v>29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>
        <v>45</v>
      </c>
      <c r="Z7">
        <v>1999</v>
      </c>
      <c r="AA7">
        <f>SUMIFS(raw_data!$G:$G,raw_data!$M:$M,'start year'!F$5,raw_data!$O:$O,'start year'!$E7)</f>
        <v>1</v>
      </c>
      <c r="AB7">
        <f>SUMIFS(raw_data!$G:$G,raw_data!$M:$M,'start year'!G$5,raw_data!$O:$O,'start year'!$E7)</f>
        <v>1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  <c r="AO7" t="e">
        <v>#N/A</v>
      </c>
      <c r="AP7" t="e">
        <v>#N/A</v>
      </c>
      <c r="AQ7" t="e">
        <v>#N/A</v>
      </c>
      <c r="AR7" t="e">
        <v>#N/A</v>
      </c>
      <c r="AS7">
        <v>45</v>
      </c>
    </row>
    <row r="8" spans="1:51">
      <c r="A8" t="s">
        <v>6</v>
      </c>
      <c r="B8">
        <v>1996</v>
      </c>
      <c r="D8">
        <v>43</v>
      </c>
      <c r="E8">
        <f t="shared" ref="E8:E27" si="17">E7+1</f>
        <v>2000</v>
      </c>
      <c r="F8">
        <f>SUMIFS(raw_data!$H:$H,raw_data!$M:$M,'start year'!F$5,raw_data!$O:$O,'start year'!$E8)</f>
        <v>57</v>
      </c>
      <c r="G8">
        <f>SUMIFS(raw_data!$H:$H,raw_data!$M:$M,'start year'!G$5,raw_data!$O:$O,'start year'!$E8)</f>
        <v>41</v>
      </c>
      <c r="H8">
        <f>SUMIFS(raw_data!$H:$H,raw_data!$M:$M,'start year'!H$5,raw_data!$O:$O,'start year'!$E8)</f>
        <v>29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>
        <v>43</v>
      </c>
      <c r="Z8">
        <v>2000</v>
      </c>
      <c r="AA8">
        <f>SUMIFS(raw_data!$G:$G,raw_data!$M:$M,'start year'!F$5,raw_data!$O:$O,'start year'!$E8)</f>
        <v>3</v>
      </c>
      <c r="AB8">
        <f>SUMIFS(raw_data!$G:$G,raw_data!$M:$M,'start year'!G$5,raw_data!$O:$O,'start year'!$E8)</f>
        <v>0</v>
      </c>
      <c r="AC8">
        <f>SUMIFS(raw_data!$G:$G,raw_data!$M:$M,'start year'!H$5,raw_data!$O:$O,'start year'!$E8)</f>
        <v>0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  <c r="AR8" t="e">
        <v>#N/A</v>
      </c>
      <c r="AS8">
        <v>43</v>
      </c>
    </row>
    <row r="9" spans="1:51">
      <c r="A9" t="s">
        <v>7</v>
      </c>
      <c r="B9">
        <v>1996</v>
      </c>
      <c r="D9">
        <v>35</v>
      </c>
      <c r="E9">
        <f t="shared" si="17"/>
        <v>2001</v>
      </c>
      <c r="F9" t="e">
        <f>NA()</f>
        <v>#N/A</v>
      </c>
      <c r="G9" t="e">
        <f>NA()</f>
        <v>#N/A</v>
      </c>
      <c r="H9">
        <f>SUMIFS(raw_data!$H:$H,raw_data!$M:$M,'start year'!H$5,raw_data!$O:$O,'start year'!$E9)</f>
        <v>45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>
        <v>35</v>
      </c>
      <c r="Z9">
        <v>2001</v>
      </c>
      <c r="AA9" t="e">
        <v>#N/A</v>
      </c>
      <c r="AB9" t="e">
        <v>#N/A</v>
      </c>
      <c r="AC9">
        <f>SUMIFS(raw_data!$G:$G,raw_data!$M:$M,'start year'!H$5,raw_data!$O:$O,'start year'!$E9)</f>
        <v>4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 t="e">
        <v>#N/A</v>
      </c>
      <c r="AQ9" t="e">
        <v>#N/A</v>
      </c>
      <c r="AR9" t="e">
        <v>#N/A</v>
      </c>
      <c r="AS9">
        <v>35</v>
      </c>
    </row>
    <row r="10" spans="1:51">
      <c r="A10" t="s">
        <v>8</v>
      </c>
      <c r="B10">
        <v>1996</v>
      </c>
      <c r="D10">
        <v>36</v>
      </c>
      <c r="E10">
        <f t="shared" si="17"/>
        <v>2002</v>
      </c>
      <c r="F10" t="e">
        <f>NA()</f>
        <v>#N/A</v>
      </c>
      <c r="G10" t="e">
        <f>NA()</f>
        <v>#N/A</v>
      </c>
      <c r="H10">
        <f>SUMIFS(raw_data!$H:$H,raw_data!$M:$M,'start year'!H$5,raw_data!$O:$O,'start year'!$E10)</f>
        <v>45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>
        <v>36</v>
      </c>
      <c r="Z10">
        <v>2002</v>
      </c>
      <c r="AA10" t="e">
        <v>#N/A</v>
      </c>
      <c r="AB10" t="e">
        <v>#N/A</v>
      </c>
      <c r="AC10">
        <f>SUMIFS(raw_data!$G:$G,raw_data!$M:$M,'start year'!H$5,raw_data!$O:$O,'start year'!$E10)</f>
        <v>1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 t="e">
        <v>#N/A</v>
      </c>
      <c r="AQ10" t="e">
        <v>#N/A</v>
      </c>
      <c r="AR10" t="e">
        <v>#N/A</v>
      </c>
      <c r="AS10">
        <v>36</v>
      </c>
    </row>
    <row r="11" spans="1:51">
      <c r="A11" t="s">
        <v>9</v>
      </c>
      <c r="B11">
        <v>1996</v>
      </c>
      <c r="D11">
        <v>39</v>
      </c>
      <c r="E11">
        <f t="shared" si="17"/>
        <v>2003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>
        <v>39</v>
      </c>
      <c r="Z11">
        <v>2003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>
        <v>39</v>
      </c>
    </row>
    <row r="12" spans="1:51">
      <c r="A12" t="s">
        <v>10</v>
      </c>
      <c r="B12">
        <v>1998</v>
      </c>
      <c r="D12">
        <v>38</v>
      </c>
      <c r="E12">
        <f t="shared" si="17"/>
        <v>2004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>
        <v>38</v>
      </c>
      <c r="Z12">
        <v>2004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>
        <v>38</v>
      </c>
    </row>
    <row r="13" spans="1:51">
      <c r="A13" t="s">
        <v>11</v>
      </c>
      <c r="B13">
        <v>1998</v>
      </c>
      <c r="D13">
        <v>45</v>
      </c>
      <c r="E13">
        <f t="shared" si="17"/>
        <v>2005</v>
      </c>
      <c r="F13" t="e">
        <f>NA()</f>
        <v>#N/A</v>
      </c>
      <c r="G13" t="e">
        <f>NA()</f>
        <v>#N/A</v>
      </c>
      <c r="H13" t="e">
        <f>NA()</f>
        <v>#N/A</v>
      </c>
      <c r="I13">
        <f>SUMIFS(raw_data!$H:$H,raw_data!$M:$M,'start year'!I$5,raw_data!$O:$O,'start year'!$E13)</f>
        <v>20</v>
      </c>
      <c r="J13">
        <f>SUMIFS(raw_data!$H:$H,raw_data!$M:$M,'start year'!J$5,raw_data!$O:$O,'start year'!$E13)</f>
        <v>18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>
        <v>45</v>
      </c>
      <c r="Z13">
        <v>2005</v>
      </c>
      <c r="AA13" t="e">
        <v>#N/A</v>
      </c>
      <c r="AB13" t="e">
        <v>#N/A</v>
      </c>
      <c r="AC13" t="e">
        <v>#N/A</v>
      </c>
      <c r="AD13">
        <f>SUMIFS(raw_data!$G:$G,raw_data!$M:$M,'start year'!I$5,raw_data!$O:$O,'start year'!$E13)</f>
        <v>0</v>
      </c>
      <c r="AE13">
        <f>SUMIFS(raw_data!$G:$G,raw_data!$M:$M,'start year'!J$5,raw_data!$O:$O,'start year'!$E13)</f>
        <v>0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 t="e">
        <v>#N/A</v>
      </c>
      <c r="AS13">
        <v>45</v>
      </c>
    </row>
    <row r="14" spans="1:51">
      <c r="A14" t="s">
        <v>12</v>
      </c>
      <c r="B14">
        <v>2000</v>
      </c>
      <c r="D14">
        <v>39</v>
      </c>
      <c r="E14">
        <f t="shared" si="17"/>
        <v>2006</v>
      </c>
      <c r="F14" t="e">
        <f>NA()</f>
        <v>#N/A</v>
      </c>
      <c r="G14" t="e">
        <f>NA()</f>
        <v>#N/A</v>
      </c>
      <c r="H14" t="e">
        <f>NA()</f>
        <v>#N/A</v>
      </c>
      <c r="I14">
        <f>SUMIFS(raw_data!$H:$H,raw_data!$M:$M,'start year'!I$5,raw_data!$O:$O,'start year'!$E14)</f>
        <v>39</v>
      </c>
      <c r="J14">
        <f>SUMIFS(raw_data!$H:$H,raw_data!$M:$M,'start year'!J$5,raw_data!$O:$O,'start year'!$E14)</f>
        <v>43</v>
      </c>
      <c r="K14">
        <f>SUMIFS(raw_data!$H:$H,raw_data!$M:$M,'start year'!K$5,raw_data!$O:$O,'start year'!$E14)</f>
        <v>46</v>
      </c>
      <c r="L14" s="1" t="e">
        <v>#N/A</v>
      </c>
      <c r="M14" s="1" t="e">
        <v>#N/A</v>
      </c>
      <c r="N14" s="1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>
        <v>39</v>
      </c>
      <c r="Z14">
        <v>2006</v>
      </c>
      <c r="AA14" t="e">
        <v>#N/A</v>
      </c>
      <c r="AB14" t="e">
        <v>#N/A</v>
      </c>
      <c r="AC14" t="e">
        <v>#N/A</v>
      </c>
      <c r="AD14">
        <f>SUMIFS(raw_data!$G:$G,raw_data!$M:$M,'start year'!I$5,raw_data!$O:$O,'start year'!$E14)</f>
        <v>0</v>
      </c>
      <c r="AE14">
        <f>SUMIFS(raw_data!$G:$G,raw_data!$M:$M,'start year'!J$5,raw_data!$O:$O,'start year'!$E14)</f>
        <v>1</v>
      </c>
      <c r="AF14">
        <f>SUMIFS(raw_data!$G:$G,raw_data!$M:$M,'start year'!K$5,raw_data!$O:$O,'start year'!$E14)</f>
        <v>4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  <c r="AQ14" t="e">
        <v>#N/A</v>
      </c>
      <c r="AR14" t="e">
        <v>#N/A</v>
      </c>
      <c r="AS14">
        <v>39</v>
      </c>
    </row>
    <row r="15" spans="1:51">
      <c r="A15" t="s">
        <v>13</v>
      </c>
      <c r="B15">
        <v>2005</v>
      </c>
      <c r="D15">
        <v>40</v>
      </c>
      <c r="E15">
        <f t="shared" si="17"/>
        <v>2007</v>
      </c>
      <c r="F15" t="e">
        <f>NA()</f>
        <v>#N/A</v>
      </c>
      <c r="G15" t="e">
        <f>NA()</f>
        <v>#N/A</v>
      </c>
      <c r="H15" t="e">
        <f>NA()</f>
        <v>#N/A</v>
      </c>
      <c r="I15">
        <f>SUMIFS(raw_data!$H:$H,raw_data!$M:$M,'start year'!I$5,raw_data!$O:$O,'start year'!$E15)</f>
        <v>27</v>
      </c>
      <c r="J15">
        <f>SUMIFS(raw_data!$H:$H,raw_data!$M:$M,'start year'!J$5,raw_data!$O:$O,'start year'!$E15)</f>
        <v>53</v>
      </c>
      <c r="K15">
        <f>SUMIFS(raw_data!$H:$H,raw_data!$M:$M,'start year'!K$5,raw_data!$O:$O,'start year'!$E15)</f>
        <v>52</v>
      </c>
      <c r="L15">
        <f>SUMIFS(raw_data!$H:$H,raw_data!$M:$M,'start year'!L$5,raw_data!$O:$O,'start year'!$E15)</f>
        <v>25</v>
      </c>
      <c r="M15" s="1" t="e">
        <v>#N/A</v>
      </c>
      <c r="N15" s="1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>
        <v>40</v>
      </c>
      <c r="Z15">
        <v>2007</v>
      </c>
      <c r="AA15" t="e">
        <v>#N/A</v>
      </c>
      <c r="AB15" t="e">
        <v>#N/A</v>
      </c>
      <c r="AC15" t="e">
        <v>#N/A</v>
      </c>
      <c r="AD15">
        <f>SUMIFS(raw_data!$G:$G,raw_data!$M:$M,'start year'!I$5,raw_data!$O:$O,'start year'!$E15)</f>
        <v>0</v>
      </c>
      <c r="AE15">
        <f>SUMIFS(raw_data!$G:$G,raw_data!$M:$M,'start year'!J$5,raw_data!$O:$O,'start year'!$E15)</f>
        <v>1</v>
      </c>
      <c r="AF15">
        <f>SUMIFS(raw_data!$G:$G,raw_data!$M:$M,'start year'!K$5,raw_data!$O:$O,'start year'!$E15)</f>
        <v>4</v>
      </c>
      <c r="AG15">
        <f>SUMIFS(raw_data!$G:$G,raw_data!$M:$M,'start year'!L$5,raw_data!$O:$O,'start year'!$E15)</f>
        <v>0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 t="e">
        <v>#N/A</v>
      </c>
      <c r="AR15" t="e">
        <v>#N/A</v>
      </c>
      <c r="AS15">
        <v>40</v>
      </c>
    </row>
    <row r="16" spans="1:51">
      <c r="A16" t="s">
        <v>14</v>
      </c>
      <c r="B16">
        <v>2005</v>
      </c>
      <c r="D16">
        <v>39</v>
      </c>
      <c r="E16">
        <f t="shared" si="17"/>
        <v>2008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>
        <f>SUMIFS(raw_data!$H:$H,raw_data!$M:$M,'start year'!K$5,raw_data!$O:$O,'start year'!$E16)</f>
        <v>51</v>
      </c>
      <c r="L16">
        <f>SUMIFS(raw_data!$H:$H,raw_data!$M:$M,'start year'!L$5,raw_data!$O:$O,'start year'!$E16)</f>
        <v>35</v>
      </c>
      <c r="M16" s="1" t="e">
        <v>#N/A</v>
      </c>
      <c r="N16" s="1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>
        <v>39</v>
      </c>
      <c r="Z16">
        <v>2008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>
        <f>SUMIFS(raw_data!$G:$G,raw_data!$M:$M,'start year'!K$5,raw_data!$O:$O,'start year'!$E16)</f>
        <v>1</v>
      </c>
      <c r="AG16">
        <f>SUMIFS(raw_data!$G:$G,raw_data!$M:$M,'start year'!L$5,raw_data!$O:$O,'start year'!$E16)</f>
        <v>0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 t="e">
        <v>#N/A</v>
      </c>
      <c r="AR16" t="e">
        <v>#N/A</v>
      </c>
      <c r="AS16">
        <v>39</v>
      </c>
    </row>
    <row r="17" spans="1:45">
      <c r="A17" t="s">
        <v>15</v>
      </c>
      <c r="B17">
        <v>2006</v>
      </c>
      <c r="D17">
        <v>42</v>
      </c>
      <c r="E17">
        <f t="shared" si="17"/>
        <v>2009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>
        <f>SUMIFS(raw_data!$H:$H,raw_data!$M:$M,'start year'!L$5,raw_data!$O:$O,'start year'!$E17)</f>
        <v>39</v>
      </c>
      <c r="M17">
        <f>SUMIFS(raw_data!$H:$H,raw_data!$M:$M,'start year'!M$5,raw_data!$O:$O,'start year'!$E17)</f>
        <v>47</v>
      </c>
      <c r="N17" s="1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>
        <v>42</v>
      </c>
      <c r="Z17">
        <v>2009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>
        <f>SUMIFS(raw_data!$G:$G,raw_data!$M:$M,'start year'!L$5,raw_data!$O:$O,'start year'!$E17)</f>
        <v>0</v>
      </c>
      <c r="AH17">
        <f>SUMIFS(raw_data!$G:$G,raw_data!$M:$M,'start year'!M$5,raw_data!$O:$O,'start year'!$E17)</f>
        <v>1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t="e">
        <v>#N/A</v>
      </c>
      <c r="AQ17" t="e">
        <v>#N/A</v>
      </c>
      <c r="AR17" t="e">
        <v>#N/A</v>
      </c>
      <c r="AS17">
        <v>42</v>
      </c>
    </row>
    <row r="18" spans="1:45">
      <c r="A18" t="s">
        <v>16</v>
      </c>
      <c r="B18">
        <v>2007</v>
      </c>
      <c r="D18">
        <v>46</v>
      </c>
      <c r="E18">
        <f t="shared" si="17"/>
        <v>2010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>
        <f>SUMIFS(raw_data!$H:$H,raw_data!$M:$M,'start year'!M$5,raw_data!$O:$O,'start year'!$E18)</f>
        <v>48</v>
      </c>
      <c r="N18">
        <f>SUMIFS(raw_data!$H:$H,raw_data!$M:$M,'start year'!N$5,raw_data!$O:$O,'start year'!$E18)</f>
        <v>31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>
        <v>46</v>
      </c>
      <c r="Z18">
        <v>2010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>
        <f>SUMIFS(raw_data!$G:$G,raw_data!$M:$M,'start year'!M$5,raw_data!$O:$O,'start year'!$E18)</f>
        <v>1</v>
      </c>
      <c r="AI18">
        <f>SUMIFS(raw_data!$G:$G,raw_data!$M:$M,'start year'!N$5,raw_data!$O:$O,'start year'!$E18)</f>
        <v>0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t="e">
        <v>#N/A</v>
      </c>
      <c r="AP18" t="e">
        <v>#N/A</v>
      </c>
      <c r="AQ18" t="e">
        <v>#N/A</v>
      </c>
      <c r="AR18" t="e">
        <v>#N/A</v>
      </c>
      <c r="AS18">
        <v>46</v>
      </c>
    </row>
    <row r="19" spans="1:45">
      <c r="A19" t="s">
        <v>17</v>
      </c>
      <c r="B19">
        <v>2009</v>
      </c>
      <c r="D19">
        <v>46</v>
      </c>
      <c r="E19">
        <f t="shared" si="17"/>
        <v>2011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>
        <f>SUMIFS(raw_data!$H:$H,raw_data!$M:$M,'start year'!M$5,raw_data!$O:$O,'start year'!$E19)</f>
        <v>63</v>
      </c>
      <c r="N19">
        <f>SUMIFS(raw_data!$H:$H,raw_data!$M:$M,'start year'!N$5,raw_data!$O:$O,'start year'!$E19)</f>
        <v>48</v>
      </c>
      <c r="O19">
        <f>SUMIFS(raw_data!$H:$H,raw_data!$M:$M,'start year'!O$5,raw_data!$O:$O,'start year'!$E19)</f>
        <v>42</v>
      </c>
      <c r="P19">
        <f>SUMIFS(raw_data!$H:$H,raw_data!$M:$M,'start year'!P$5,raw_data!$O:$O,'start year'!$E19)</f>
        <v>28</v>
      </c>
      <c r="Q19" s="1" t="e">
        <v>#N/A</v>
      </c>
      <c r="R19" s="1" t="e">
        <v>#N/A</v>
      </c>
      <c r="S19" s="1" t="e"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>
        <v>46</v>
      </c>
      <c r="Z19">
        <v>2011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>
        <f>SUMIFS(raw_data!$G:$G,raw_data!$M:$M,'start year'!M$5,raw_data!$O:$O,'start year'!$E19)</f>
        <v>1</v>
      </c>
      <c r="AI19">
        <f>SUMIFS(raw_data!$G:$G,raw_data!$M:$M,'start year'!N$5,raw_data!$O:$O,'start year'!$E19)</f>
        <v>1</v>
      </c>
      <c r="AJ19">
        <f>SUMIFS(raw_data!$G:$G,raw_data!$M:$M,'start year'!O$5,raw_data!$O:$O,'start year'!$E19)</f>
        <v>0</v>
      </c>
      <c r="AK19">
        <f>SUMIFS(raw_data!$G:$G,raw_data!$M:$M,'start year'!P$5,raw_data!$O:$O,'start year'!$E19)</f>
        <v>0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 t="e">
        <v>#N/A</v>
      </c>
      <c r="AS19">
        <v>46</v>
      </c>
    </row>
    <row r="20" spans="1:45">
      <c r="A20" t="s">
        <v>18</v>
      </c>
      <c r="B20">
        <v>2010</v>
      </c>
      <c r="D20">
        <v>53</v>
      </c>
      <c r="E20">
        <f t="shared" si="17"/>
        <v>2012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>
        <f>SUMIFS(raw_data!$H:$H,raw_data!$M:$M,'start year'!N$5,raw_data!$O:$O,'start year'!$E20)</f>
        <v>36</v>
      </c>
      <c r="O20">
        <f>SUMIFS(raw_data!$H:$H,raw_data!$M:$M,'start year'!O$5,raw_data!$O:$O,'start year'!$E20)</f>
        <v>34</v>
      </c>
      <c r="P20">
        <f>SUMIFS(raw_data!$H:$H,raw_data!$M:$M,'start year'!P$5,raw_data!$O:$O,'start year'!$E20)</f>
        <v>43</v>
      </c>
      <c r="Q20">
        <f>SUMIFS(raw_data!$H:$H,raw_data!$M:$M,'start year'!Q$5,raw_data!$O:$O,'start year'!$E20)</f>
        <v>42</v>
      </c>
      <c r="R20" s="1" t="e">
        <v>#N/A</v>
      </c>
      <c r="S20" s="1" t="e"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>
        <v>53</v>
      </c>
      <c r="Z20">
        <v>2012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>
        <f>SUMIFS(raw_data!$G:$G,raw_data!$M:$M,'start year'!N$5,raw_data!$O:$O,'start year'!$E20)</f>
        <v>0</v>
      </c>
      <c r="AJ20">
        <f>SUMIFS(raw_data!$G:$G,raw_data!$M:$M,'start year'!O$5,raw_data!$O:$O,'start year'!$E20)</f>
        <v>0</v>
      </c>
      <c r="AK20">
        <f>SUMIFS(raw_data!$G:$G,raw_data!$M:$M,'start year'!P$5,raw_data!$O:$O,'start year'!$E20)</f>
        <v>0.5</v>
      </c>
      <c r="AL20">
        <f>SUMIFS(raw_data!$G:$G,raw_data!$M:$M,'start year'!Q$5,raw_data!$O:$O,'start year'!$E20)</f>
        <v>0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 t="e">
        <v>#N/A</v>
      </c>
      <c r="AS20">
        <v>53</v>
      </c>
    </row>
    <row r="21" spans="1:45">
      <c r="A21" t="s">
        <v>19</v>
      </c>
      <c r="B21">
        <v>2011</v>
      </c>
      <c r="D21">
        <v>51</v>
      </c>
      <c r="E21">
        <f t="shared" si="17"/>
        <v>2013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>
        <f>SUMIFS(raw_data!$H:$H,raw_data!$M:$M,'start year'!O$5,raw_data!$O:$O,'start year'!$E21)</f>
        <v>57</v>
      </c>
      <c r="P21">
        <f>SUMIFS(raw_data!$H:$H,raw_data!$M:$M,'start year'!P$5,raw_data!$O:$O,'start year'!$E21)</f>
        <v>48</v>
      </c>
      <c r="Q21">
        <f>SUMIFS(raw_data!$H:$H,raw_data!$M:$M,'start year'!Q$5,raw_data!$O:$O,'start year'!$E21)</f>
        <v>49</v>
      </c>
      <c r="R21" s="1" t="e">
        <v>#N/A</v>
      </c>
      <c r="S21" s="1" t="e"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>
        <v>51</v>
      </c>
      <c r="Z21">
        <v>2013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>
        <f>SUMIFS(raw_data!$G:$G,raw_data!$M:$M,'start year'!O$5,raw_data!$O:$O,'start year'!$E21)</f>
        <v>2</v>
      </c>
      <c r="AK21">
        <f>SUMIFS(raw_data!$G:$G,raw_data!$M:$M,'start year'!P$5,raw_data!$O:$O,'start year'!$E21)</f>
        <v>0</v>
      </c>
      <c r="AL21">
        <f>SUMIFS(raw_data!$G:$G,raw_data!$M:$M,'start year'!Q$5,raw_data!$O:$O,'start year'!$E21)</f>
        <v>0.5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>
        <v>51</v>
      </c>
    </row>
    <row r="22" spans="1:45">
      <c r="A22" t="s">
        <v>20</v>
      </c>
      <c r="B22">
        <v>2011</v>
      </c>
      <c r="D22">
        <v>49</v>
      </c>
      <c r="E22">
        <f>E21+1</f>
        <v>2014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>
        <f>SUMIFS(raw_data!$H:$H,raw_data!$M:$M,'start year'!Q$5,raw_data!$O:$O,'start year'!$E22)</f>
        <v>28</v>
      </c>
      <c r="R22" s="1" t="e"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>
        <v>49</v>
      </c>
      <c r="Z22">
        <v>2014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>
        <f>SUMIFS(raw_data!$G:$G,raw_data!$M:$M,'start year'!Q$5,raw_data!$O:$O,'start year'!$E22)</f>
        <v>0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 t="e">
        <v>#N/A</v>
      </c>
      <c r="AS22">
        <v>49</v>
      </c>
    </row>
    <row r="23" spans="1:45">
      <c r="A23" t="s">
        <v>21</v>
      </c>
      <c r="B23">
        <v>2012</v>
      </c>
      <c r="D23">
        <v>49</v>
      </c>
      <c r="E23">
        <f t="shared" si="17"/>
        <v>2015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>
        <f>SUMIFS(raw_data!$H:$H,raw_data!$M:$M,'start year'!R$5,raw_data!$O:$O,'start year'!$E23)</f>
        <v>44</v>
      </c>
      <c r="S23">
        <f>SUMIFS(raw_data!$H:$H,raw_data!$M:$M,'start year'!S$5,raw_data!$O:$O,'start year'!$E23)</f>
        <v>37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>
        <v>49</v>
      </c>
      <c r="Z23">
        <v>2015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>
        <f>SUMIFS(raw_data!$G:$G,raw_data!$M:$M,'start year'!R$5,raw_data!$O:$O,'start year'!$E23)</f>
        <v>0</v>
      </c>
      <c r="AN23">
        <f>SUMIFS(raw_data!$G:$G,raw_data!$M:$M,'start year'!S$5,raw_data!$O:$O,'start year'!$E23)</f>
        <v>0</v>
      </c>
      <c r="AO23" t="e">
        <v>#N/A</v>
      </c>
      <c r="AP23" t="e">
        <v>#N/A</v>
      </c>
      <c r="AQ23" t="e">
        <v>#N/A</v>
      </c>
      <c r="AR23" t="e">
        <v>#N/A</v>
      </c>
      <c r="AS23">
        <v>49</v>
      </c>
    </row>
    <row r="24" spans="1:45">
      <c r="A24" t="s">
        <v>22</v>
      </c>
      <c r="B24">
        <v>2015</v>
      </c>
      <c r="D24">
        <v>45</v>
      </c>
      <c r="E24">
        <f t="shared" si="17"/>
        <v>2016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>
        <f>SUMIFS(raw_data!$H:$H,raw_data!$M:$M,'start year'!R$5,raw_data!$O:$O,'start year'!$E24)</f>
        <v>41</v>
      </c>
      <c r="S24">
        <f>SUMIFS(raw_data!$H:$H,raw_data!$M:$M,'start year'!S$5,raw_data!$O:$O,'start year'!$E24)</f>
        <v>54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>
        <v>45</v>
      </c>
      <c r="Z24">
        <v>2016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>
        <f>SUMIFS(raw_data!$G:$G,raw_data!$M:$M,'start year'!R$5,raw_data!$O:$O,'start year'!$E24)</f>
        <v>0</v>
      </c>
      <c r="AN24">
        <f>SUMIFS(raw_data!$G:$G,raw_data!$M:$M,'start year'!S$5,raw_data!$O:$O,'start year'!$E24)</f>
        <v>1</v>
      </c>
      <c r="AO24" t="e">
        <v>#N/A</v>
      </c>
      <c r="AP24" t="e">
        <v>#N/A</v>
      </c>
      <c r="AQ24" t="e">
        <v>#N/A</v>
      </c>
      <c r="AR24" t="e">
        <v>#N/A</v>
      </c>
      <c r="AS24">
        <v>45</v>
      </c>
    </row>
    <row r="25" spans="1:45">
      <c r="A25" t="s">
        <v>23</v>
      </c>
      <c r="B25">
        <v>2015</v>
      </c>
      <c r="D25">
        <v>46</v>
      </c>
      <c r="E25">
        <f t="shared" si="17"/>
        <v>2017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>
        <f>SUMIFS(raw_data!$H:$H,raw_data!$M:$M,'start year'!R$5,raw_data!$O:$O,'start year'!$E25)</f>
        <v>39</v>
      </c>
      <c r="S25">
        <f>SUMIFS(raw_data!$H:$H,raw_data!$M:$M,'start year'!S$5,raw_data!$O:$O,'start year'!$E25)</f>
        <v>57</v>
      </c>
      <c r="T25">
        <f>SUMIFS(raw_data!$H:$H,raw_data!$M:$M,'start year'!T$5,raw_data!$O:$O,'start year'!$E25)</f>
        <v>55</v>
      </c>
      <c r="U25">
        <f>SUMIFS(raw_data!$H:$H,raw_data!$M:$M,'start year'!U$5,raw_data!$O:$O,'start year'!$E25)</f>
        <v>36</v>
      </c>
      <c r="V25" t="e">
        <f>NA()</f>
        <v>#N/A</v>
      </c>
      <c r="W25" t="e">
        <f>NA()</f>
        <v>#N/A</v>
      </c>
      <c r="X25">
        <v>46</v>
      </c>
      <c r="Z25">
        <v>2017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>
        <f>SUMIFS(raw_data!$G:$G,raw_data!$M:$M,'start year'!R$5,raw_data!$O:$O,'start year'!$E25)</f>
        <v>0</v>
      </c>
      <c r="AN25">
        <f>SUMIFS(raw_data!$G:$G,raw_data!$M:$M,'start year'!S$5,raw_data!$O:$O,'start year'!$E25)</f>
        <v>1</v>
      </c>
      <c r="AO25">
        <f>SUMIFS(raw_data!$G:$G,raw_data!$M:$M,'start year'!T$5,raw_data!$O:$O,'start year'!$E25)</f>
        <v>0.5</v>
      </c>
      <c r="AP25">
        <f>SUMIFS(raw_data!$G:$G,raw_data!$M:$M,'start year'!U$5,raw_data!$O:$O,'start year'!$E25)</f>
        <v>0</v>
      </c>
      <c r="AQ25" t="e">
        <v>#N/A</v>
      </c>
      <c r="AR25" t="e">
        <v>#N/A</v>
      </c>
      <c r="AS25">
        <v>46</v>
      </c>
    </row>
    <row r="26" spans="1:45">
      <c r="A26" t="s">
        <v>24</v>
      </c>
      <c r="B26">
        <v>2017</v>
      </c>
      <c r="D26">
        <v>49</v>
      </c>
      <c r="E26">
        <f t="shared" si="17"/>
        <v>2018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>
        <f>SUMIFS(raw_data!$H:$H,raw_data!$M:$M,'start year'!T$5,raw_data!$O:$O,'start year'!$E26)</f>
        <v>69</v>
      </c>
      <c r="U26">
        <f>SUMIFS(raw_data!$H:$H,raw_data!$M:$M,'start year'!U$5,raw_data!$O:$O,'start year'!$E26)</f>
        <v>36</v>
      </c>
      <c r="V26">
        <f>SUMIFS(raw_data!$H:$H,raw_data!$M:$M,'start year'!V$5,raw_data!$O:$O,'start year'!$E26)</f>
        <v>57</v>
      </c>
      <c r="W26" t="e">
        <f>NA()</f>
        <v>#N/A</v>
      </c>
      <c r="X26">
        <v>49</v>
      </c>
      <c r="Z26">
        <v>2018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>
        <f>SUMIFS(raw_data!$G:$G,raw_data!$M:$M,'start year'!T$5,raw_data!$O:$O,'start year'!$E26)</f>
        <v>4</v>
      </c>
      <c r="AP26">
        <f>SUMIFS(raw_data!$G:$G,raw_data!$M:$M,'start year'!U$5,raw_data!$O:$O,'start year'!$E26)</f>
        <v>0</v>
      </c>
      <c r="AQ26">
        <f>SUMIFS(raw_data!$G:$G,raw_data!$M:$M,'start year'!V$5,raw_data!$O:$O,'start year'!$E26)</f>
        <v>0.5</v>
      </c>
      <c r="AR26" t="e">
        <v>#N/A</v>
      </c>
      <c r="AS26">
        <v>49</v>
      </c>
    </row>
    <row r="27" spans="1:45">
      <c r="A27" t="s">
        <v>25</v>
      </c>
      <c r="B27">
        <v>2017</v>
      </c>
      <c r="D27">
        <v>45</v>
      </c>
      <c r="E27">
        <f t="shared" si="17"/>
        <v>2019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>
        <f>SUMIFS(raw_data!$H:$H,raw_data!$M:$M,'start year'!T$5,raw_data!$O:$O,'start year'!$E27)</f>
        <v>58</v>
      </c>
      <c r="U27">
        <f>SUMIFS(raw_data!$H:$H,raw_data!$M:$M,'start year'!U$5,raw_data!$O:$O,'start year'!$E27)</f>
        <v>53</v>
      </c>
      <c r="V27">
        <f>SUMIFS(raw_data!$H:$H,raw_data!$M:$M,'start year'!V$5,raw_data!$O:$O,'start year'!$E27)</f>
        <v>72</v>
      </c>
      <c r="W27">
        <f>SUMIFS(raw_data!$H:$H,raw_data!$M:$M,'start year'!W$5,raw_data!$O:$O,'start year'!$E27)</f>
        <v>24</v>
      </c>
      <c r="X27">
        <v>45</v>
      </c>
      <c r="Z27">
        <v>2019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>
        <f>SUMIFS(raw_data!$G:$G,raw_data!$M:$M,'start year'!T$5,raw_data!$O:$O,'start year'!$E27)</f>
        <v>2</v>
      </c>
      <c r="AP27">
        <f>SUMIFS(raw_data!$G:$G,raw_data!$M:$M,'start year'!U$5,raw_data!$O:$O,'start year'!$E27)</f>
        <v>0.5</v>
      </c>
      <c r="AQ27">
        <f>SUMIFS(raw_data!$G:$G,raw_data!$M:$M,'start year'!V$5,raw_data!$O:$O,'start year'!$E27)</f>
        <v>2</v>
      </c>
      <c r="AR27">
        <f>SUMIFS(raw_data!$G:$G,raw_data!$M:$M,'start year'!W$5,raw_data!$O:$O,'start year'!$E27)</f>
        <v>0</v>
      </c>
      <c r="AS27">
        <v>45</v>
      </c>
    </row>
    <row r="28" spans="1:45">
      <c r="A28" t="s">
        <v>26</v>
      </c>
      <c r="B28">
        <v>2018</v>
      </c>
    </row>
    <row r="29" spans="1:45">
      <c r="A29" t="s">
        <v>27</v>
      </c>
      <c r="B29">
        <v>2019</v>
      </c>
    </row>
    <row r="31" spans="1:4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45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0:2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0: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0:25"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0:25"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0:25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0:25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0:25" ht="18">
      <c r="J39" s="2"/>
      <c r="K39" s="4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0:25">
      <c r="J40" s="2"/>
      <c r="K40" s="3" t="s">
        <v>50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0:25"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0:25"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0:25"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0:25"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0:25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0:25"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0:25"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0:25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0:25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0:25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0:25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0:25"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0:25"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0:25"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0:25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0:25"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0:25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0:25"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0:25"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0:25"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0:25"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0:25"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0:25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0:25"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0:25"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0:25"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0:25"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0:25"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0:25"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0:25"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0:25"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0:25"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abSelected="1" topLeftCell="V1" workbookViewId="0">
      <selection activeCell="Z32" sqref="Z32"/>
    </sheetView>
  </sheetViews>
  <sheetFormatPr baseColWidth="10" defaultRowHeight="15" x14ac:dyDescent="0"/>
  <cols>
    <col min="45" max="45" width="13.6640625" bestFit="1" customWidth="1"/>
  </cols>
  <sheetData>
    <row r="1" spans="1:48">
      <c r="A1" t="s">
        <v>40</v>
      </c>
      <c r="B1" t="s">
        <v>43</v>
      </c>
      <c r="C1" t="s">
        <v>47</v>
      </c>
    </row>
    <row r="2" spans="1:48">
      <c r="A2" t="s">
        <v>0</v>
      </c>
      <c r="B2">
        <v>1996</v>
      </c>
    </row>
    <row r="3" spans="1:48">
      <c r="A3" t="s">
        <v>1</v>
      </c>
      <c r="B3">
        <v>1996</v>
      </c>
    </row>
    <row r="4" spans="1:48">
      <c r="A4" t="s">
        <v>2</v>
      </c>
      <c r="B4">
        <v>1996</v>
      </c>
    </row>
    <row r="5" spans="1:48">
      <c r="A5" t="s">
        <v>3</v>
      </c>
      <c r="B5">
        <v>1996</v>
      </c>
      <c r="F5" t="s">
        <v>10</v>
      </c>
      <c r="G5" t="s">
        <v>10</v>
      </c>
      <c r="H5" t="s">
        <v>11</v>
      </c>
      <c r="I5" t="s">
        <v>11</v>
      </c>
      <c r="J5" t="s">
        <v>12</v>
      </c>
      <c r="K5" t="s">
        <v>12</v>
      </c>
      <c r="L5" t="s">
        <v>13</v>
      </c>
      <c r="M5" t="s">
        <v>13</v>
      </c>
      <c r="N5" t="s">
        <v>14</v>
      </c>
      <c r="O5" t="s">
        <v>14</v>
      </c>
      <c r="P5" t="s">
        <v>15</v>
      </c>
      <c r="Q5" t="s">
        <v>15</v>
      </c>
      <c r="R5" t="s">
        <v>16</v>
      </c>
      <c r="S5" t="s">
        <v>16</v>
      </c>
      <c r="T5" t="s">
        <v>17</v>
      </c>
      <c r="U5" t="s">
        <v>17</v>
      </c>
      <c r="V5" t="s">
        <v>18</v>
      </c>
      <c r="W5" t="s">
        <v>18</v>
      </c>
      <c r="X5" t="s">
        <v>19</v>
      </c>
      <c r="Y5" t="s">
        <v>19</v>
      </c>
      <c r="Z5" t="s">
        <v>20</v>
      </c>
      <c r="AA5" t="s">
        <v>20</v>
      </c>
      <c r="AB5" t="s">
        <v>21</v>
      </c>
      <c r="AC5" t="s">
        <v>21</v>
      </c>
      <c r="AD5" t="s">
        <v>22</v>
      </c>
      <c r="AE5" t="s">
        <v>22</v>
      </c>
      <c r="AF5" t="s">
        <v>23</v>
      </c>
      <c r="AG5" t="s">
        <v>23</v>
      </c>
      <c r="AH5" t="s">
        <v>24</v>
      </c>
      <c r="AI5" t="s">
        <v>25</v>
      </c>
      <c r="AJ5" t="s">
        <v>26</v>
      </c>
      <c r="AK5" t="s">
        <v>27</v>
      </c>
      <c r="AM5" t="s">
        <v>48</v>
      </c>
      <c r="AP5" t="s">
        <v>48</v>
      </c>
      <c r="AQ5" t="s">
        <v>44</v>
      </c>
      <c r="AR5" t="s">
        <v>55</v>
      </c>
    </row>
    <row r="6" spans="1:48">
      <c r="A6" t="s">
        <v>4</v>
      </c>
      <c r="B6">
        <v>1996</v>
      </c>
      <c r="D6">
        <v>35</v>
      </c>
      <c r="E6">
        <v>1998</v>
      </c>
      <c r="F6">
        <f>SUMIFS(raw_data!$H:$H,raw_data!$M:$M,'copy of other sheet'!F$5,raw_data!$O:$O,'copy of other sheet'!$E6)</f>
        <v>56</v>
      </c>
      <c r="G6" t="e">
        <f>NA()</f>
        <v>#N/A</v>
      </c>
      <c r="H6">
        <f>SUMIFS(raw_data!$H:$H,raw_data!$M:$M,'copy of other sheet'!H$5,raw_data!$O:$O,'copy of other sheet'!$E6)</f>
        <v>35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M6">
        <v>35</v>
      </c>
      <c r="AO6">
        <v>1998</v>
      </c>
      <c r="AP6">
        <v>35</v>
      </c>
      <c r="AS6" s="5"/>
      <c r="AT6" s="5"/>
      <c r="AU6" s="5"/>
      <c r="AV6" s="5"/>
    </row>
    <row r="7" spans="1:48">
      <c r="A7" t="s">
        <v>5</v>
      </c>
      <c r="B7">
        <v>1996</v>
      </c>
      <c r="D7">
        <v>45</v>
      </c>
      <c r="E7">
        <f>E6+1</f>
        <v>1999</v>
      </c>
      <c r="F7">
        <f>SUMIFS(raw_data!$H:$H,raw_data!$M:$M,'copy of other sheet'!F$5,raw_data!$O:$O,'copy of other sheet'!$E7)</f>
        <v>48</v>
      </c>
      <c r="G7" t="e">
        <f>NA()</f>
        <v>#N/A</v>
      </c>
      <c r="H7">
        <f>SUMIFS(raw_data!$H:$H,raw_data!$M:$M,'copy of other sheet'!H$5,raw_data!$O:$O,'copy of other sheet'!$E7)</f>
        <v>29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M7">
        <v>45</v>
      </c>
      <c r="AO7">
        <v>1999</v>
      </c>
      <c r="AP7">
        <v>45</v>
      </c>
    </row>
    <row r="8" spans="1:48">
      <c r="A8" t="s">
        <v>6</v>
      </c>
      <c r="B8">
        <v>1996</v>
      </c>
      <c r="D8">
        <v>43</v>
      </c>
      <c r="E8">
        <f t="shared" ref="E8:E27" si="0">E7+1</f>
        <v>2000</v>
      </c>
      <c r="F8">
        <f>SUMIFS(raw_data!$H:$H,raw_data!$M:$M,'copy of other sheet'!F$5,raw_data!$O:$O,'copy of other sheet'!$E8)</f>
        <v>57</v>
      </c>
      <c r="G8">
        <f>F8</f>
        <v>57</v>
      </c>
      <c r="H8">
        <f>SUMIFS(raw_data!$H:$H,raw_data!$M:$M,'copy of other sheet'!H$5,raw_data!$O:$O,'copy of other sheet'!$E8)</f>
        <v>41</v>
      </c>
      <c r="I8">
        <v>41</v>
      </c>
      <c r="J8">
        <f>SUMIFS(raw_data!$H:$H,raw_data!$M:$M,'copy of other sheet'!J$5,raw_data!$O:$O,'copy of other sheet'!$E8)</f>
        <v>29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M8">
        <v>43</v>
      </c>
      <c r="AO8">
        <v>2000</v>
      </c>
      <c r="AP8">
        <v>43</v>
      </c>
    </row>
    <row r="9" spans="1:48">
      <c r="A9" t="s">
        <v>7</v>
      </c>
      <c r="B9">
        <v>1996</v>
      </c>
      <c r="D9">
        <v>35</v>
      </c>
      <c r="E9">
        <f t="shared" si="0"/>
        <v>2001</v>
      </c>
      <c r="F9" t="e">
        <f>NA()</f>
        <v>#N/A</v>
      </c>
      <c r="G9">
        <f>SUMIFS(raw_data!$H:$H,raw_data!$M:$M,'copy of other sheet'!G$5,raw_data!$O:$O,'copy of other sheet'!$E9)</f>
        <v>53</v>
      </c>
      <c r="H9" t="e">
        <f>NA()</f>
        <v>#N/A</v>
      </c>
      <c r="I9">
        <v>53</v>
      </c>
      <c r="J9">
        <f>SUMIFS(raw_data!$H:$H,raw_data!$M:$M,'copy of other sheet'!J$5,raw_data!$O:$O,'copy of other sheet'!$E9)</f>
        <v>45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M9">
        <v>35</v>
      </c>
      <c r="AO9">
        <v>2001</v>
      </c>
      <c r="AP9">
        <v>35</v>
      </c>
    </row>
    <row r="10" spans="1:48">
      <c r="A10" t="s">
        <v>8</v>
      </c>
      <c r="B10">
        <v>1996</v>
      </c>
      <c r="D10">
        <v>36</v>
      </c>
      <c r="E10">
        <f t="shared" si="0"/>
        <v>2002</v>
      </c>
      <c r="F10" t="e">
        <f>NA()</f>
        <v>#N/A</v>
      </c>
      <c r="G10">
        <f>SUMIFS(raw_data!$H:$H,raw_data!$M:$M,'copy of other sheet'!G$5,raw_data!$O:$O,'copy of other sheet'!$E10)</f>
        <v>37</v>
      </c>
      <c r="H10" t="e">
        <f>NA()</f>
        <v>#N/A</v>
      </c>
      <c r="I10" t="e">
        <f>NA()</f>
        <v>#N/A</v>
      </c>
      <c r="J10">
        <f>SUMIFS(raw_data!$H:$H,raw_data!$M:$M,'copy of other sheet'!J$5,raw_data!$O:$O,'copy of other sheet'!$E10)</f>
        <v>45</v>
      </c>
      <c r="K10">
        <f>J10</f>
        <v>45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M10">
        <v>36</v>
      </c>
      <c r="AO10">
        <v>2002</v>
      </c>
      <c r="AP10">
        <v>36</v>
      </c>
    </row>
    <row r="11" spans="1:48">
      <c r="A11" t="s">
        <v>9</v>
      </c>
      <c r="B11">
        <v>1996</v>
      </c>
      <c r="D11">
        <v>39</v>
      </c>
      <c r="E11">
        <f t="shared" si="0"/>
        <v>2003</v>
      </c>
      <c r="F11" t="e">
        <f>NA()</f>
        <v>#N/A</v>
      </c>
      <c r="G11">
        <f>SUMIFS(raw_data!$H:$H,raw_data!$M:$M,'copy of other sheet'!G$5,raw_data!$O:$O,'copy of other sheet'!$E11)</f>
        <v>53</v>
      </c>
      <c r="H11" t="e">
        <f>NA()</f>
        <v>#N/A</v>
      </c>
      <c r="I11" t="e">
        <f>NA()</f>
        <v>#N/A</v>
      </c>
      <c r="J11" t="e">
        <f>NA()</f>
        <v>#N/A</v>
      </c>
      <c r="K11">
        <v>51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M11">
        <v>39</v>
      </c>
      <c r="AO11">
        <v>2003</v>
      </c>
      <c r="AP11">
        <v>39</v>
      </c>
    </row>
    <row r="12" spans="1:48">
      <c r="A12" t="s">
        <v>10</v>
      </c>
      <c r="B12">
        <v>1998</v>
      </c>
      <c r="D12">
        <v>38</v>
      </c>
      <c r="E12">
        <f t="shared" si="0"/>
        <v>2004</v>
      </c>
      <c r="F12" t="e">
        <f>NA()</f>
        <v>#N/A</v>
      </c>
      <c r="G12">
        <f>SUMIFS(raw_data!$H:$H,raw_data!$M:$M,'copy of other sheet'!G$5,raw_data!$O:$O,'copy of other sheet'!$E12)</f>
        <v>33</v>
      </c>
      <c r="H12" t="e">
        <f>NA()</f>
        <v>#N/A</v>
      </c>
      <c r="I12" t="e">
        <f>NA()</f>
        <v>#N/A</v>
      </c>
      <c r="J12" t="e">
        <f>NA()</f>
        <v>#N/A</v>
      </c>
      <c r="K12">
        <v>38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M12">
        <v>38</v>
      </c>
      <c r="AO12">
        <v>2004</v>
      </c>
      <c r="AP12">
        <v>38</v>
      </c>
    </row>
    <row r="13" spans="1:48">
      <c r="A13" t="s">
        <v>11</v>
      </c>
      <c r="B13">
        <v>1998</v>
      </c>
      <c r="D13">
        <v>45</v>
      </c>
      <c r="E13">
        <f t="shared" si="0"/>
        <v>2005</v>
      </c>
      <c r="F13" t="e">
        <f>NA()</f>
        <v>#N/A</v>
      </c>
      <c r="G13">
        <f>SUMIFS(raw_data!$H:$H,raw_data!$M:$M,'copy of other sheet'!G$5,raw_data!$O:$O,'copy of other sheet'!$E13)</f>
        <v>49</v>
      </c>
      <c r="H13" t="e">
        <f>NA()</f>
        <v>#N/A</v>
      </c>
      <c r="I13" t="e">
        <f>NA()</f>
        <v>#N/A</v>
      </c>
      <c r="J13" t="e">
        <f>NA()</f>
        <v>#N/A</v>
      </c>
      <c r="K13">
        <v>64</v>
      </c>
      <c r="L13">
        <f>SUMIFS(raw_data!$H:$H,raw_data!$M:$M,'copy of other sheet'!L$5,raw_data!$O:$O,'copy of other sheet'!$E13)</f>
        <v>20</v>
      </c>
      <c r="M13" t="e">
        <f>NA()</f>
        <v>#N/A</v>
      </c>
      <c r="N13">
        <f>SUMIFS(raw_data!$H:$H,raw_data!$M:$M,'copy of other sheet'!N$5,raw_data!$O:$O,'copy of other sheet'!$E13)</f>
        <v>18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M13">
        <v>45</v>
      </c>
      <c r="AO13">
        <v>2005</v>
      </c>
      <c r="AP13">
        <v>45</v>
      </c>
    </row>
    <row r="14" spans="1:48">
      <c r="A14" t="s">
        <v>12</v>
      </c>
      <c r="B14">
        <v>2000</v>
      </c>
      <c r="D14">
        <v>39</v>
      </c>
      <c r="E14">
        <f t="shared" si="0"/>
        <v>2006</v>
      </c>
      <c r="F14" t="e">
        <f>NA()</f>
        <v>#N/A</v>
      </c>
      <c r="G14">
        <f>SUMIFS(raw_data!$H:$H,raw_data!$M:$M,'copy of other sheet'!G$5,raw_data!$O:$O,'copy of other sheet'!$E14)</f>
        <v>47</v>
      </c>
      <c r="H14" t="e">
        <f>NA()</f>
        <v>#N/A</v>
      </c>
      <c r="I14" t="e">
        <f>NA()</f>
        <v>#N/A</v>
      </c>
      <c r="J14" t="e">
        <f>NA()</f>
        <v>#N/A</v>
      </c>
      <c r="K14" t="e">
        <v>#N/A</v>
      </c>
      <c r="L14">
        <f>SUMIFS(raw_data!$H:$H,raw_data!$M:$M,'copy of other sheet'!L$5,raw_data!$O:$O,'copy of other sheet'!$E14)</f>
        <v>39</v>
      </c>
      <c r="M14" t="e">
        <f>NA()</f>
        <v>#N/A</v>
      </c>
      <c r="N14">
        <f>SUMIFS(raw_data!$H:$H,raw_data!$M:$M,'copy of other sheet'!N$5,raw_data!$O:$O,'copy of other sheet'!$E14)</f>
        <v>43</v>
      </c>
      <c r="O14" t="e">
        <f>NA()</f>
        <v>#N/A</v>
      </c>
      <c r="P14">
        <f>SUMIFS(raw_data!$H:$H,raw_data!$M:$M,'copy of other sheet'!P$5,raw_data!$O:$O,'copy of other sheet'!$E14)</f>
        <v>46</v>
      </c>
      <c r="Q14" t="e">
        <f>NA()</f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t="e">
        <f>NA()</f>
        <v>#N/A</v>
      </c>
      <c r="X14" s="1" t="e">
        <v>#N/A</v>
      </c>
      <c r="Y14" t="e">
        <f>NA()</f>
        <v>#N/A</v>
      </c>
      <c r="Z14" s="1" t="e">
        <v>#N/A</v>
      </c>
      <c r="AA14" t="e">
        <f>NA()</f>
        <v>#N/A</v>
      </c>
      <c r="AB14" s="1" t="e">
        <v>#N/A</v>
      </c>
      <c r="AC14" t="e">
        <f>NA()</f>
        <v>#N/A</v>
      </c>
      <c r="AD14" s="1" t="e">
        <v>#N/A</v>
      </c>
      <c r="AE14" t="e">
        <f>NA()</f>
        <v>#N/A</v>
      </c>
      <c r="AF14" s="1" t="e"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M14">
        <v>39</v>
      </c>
      <c r="AO14">
        <v>2006</v>
      </c>
      <c r="AP14">
        <v>39</v>
      </c>
    </row>
    <row r="15" spans="1:48">
      <c r="A15" t="s">
        <v>13</v>
      </c>
      <c r="B15">
        <v>2005</v>
      </c>
      <c r="D15">
        <v>40</v>
      </c>
      <c r="E15">
        <f t="shared" si="0"/>
        <v>2007</v>
      </c>
      <c r="F15" t="e">
        <f>NA()</f>
        <v>#N/A</v>
      </c>
      <c r="G15">
        <f>SUMIFS(raw_data!$H:$H,raw_data!$M:$M,'copy of other sheet'!G$5,raw_data!$O:$O,'copy of other sheet'!$E15)</f>
        <v>40</v>
      </c>
      <c r="H15" t="e">
        <f>NA()</f>
        <v>#N/A</v>
      </c>
      <c r="I15" t="e">
        <f>NA()</f>
        <v>#N/A</v>
      </c>
      <c r="J15" t="e">
        <f>NA()</f>
        <v>#N/A</v>
      </c>
      <c r="K15" t="e">
        <v>#N/A</v>
      </c>
      <c r="L15">
        <f>SUMIFS(raw_data!$H:$H,raw_data!$M:$M,'copy of other sheet'!L$5,raw_data!$O:$O,'copy of other sheet'!$E15)</f>
        <v>27</v>
      </c>
      <c r="M15">
        <f>L15</f>
        <v>27</v>
      </c>
      <c r="N15">
        <f>SUMIFS(raw_data!$H:$H,raw_data!$M:$M,'copy of other sheet'!N$5,raw_data!$O:$O,'copy of other sheet'!$E15)</f>
        <v>53</v>
      </c>
      <c r="O15">
        <f>N15</f>
        <v>53</v>
      </c>
      <c r="P15">
        <f>SUMIFS(raw_data!$H:$H,raw_data!$M:$M,'copy of other sheet'!P$5,raw_data!$O:$O,'copy of other sheet'!$E15)</f>
        <v>52</v>
      </c>
      <c r="Q15" t="e">
        <f>NA()</f>
        <v>#N/A</v>
      </c>
      <c r="R15">
        <f>SUMIFS(raw_data!$H:$H,raw_data!$M:$M,'copy of other sheet'!R$5,raw_data!$O:$O,'copy of other sheet'!$E15)</f>
        <v>25</v>
      </c>
      <c r="S15" s="1" t="e">
        <v>#N/A</v>
      </c>
      <c r="T15" s="1" t="e">
        <v>#N/A</v>
      </c>
      <c r="U15" s="1" t="e">
        <v>#N/A</v>
      </c>
      <c r="V15" s="1" t="e">
        <v>#N/A</v>
      </c>
      <c r="W15" t="e">
        <f>NA()</f>
        <v>#N/A</v>
      </c>
      <c r="X15" s="1" t="e">
        <v>#N/A</v>
      </c>
      <c r="Y15" t="e">
        <f>NA()</f>
        <v>#N/A</v>
      </c>
      <c r="Z15" s="1" t="e">
        <v>#N/A</v>
      </c>
      <c r="AA15" t="e">
        <f>NA()</f>
        <v>#N/A</v>
      </c>
      <c r="AB15" s="1" t="e">
        <v>#N/A</v>
      </c>
      <c r="AC15" t="e">
        <f>NA()</f>
        <v>#N/A</v>
      </c>
      <c r="AD15" s="1" t="e">
        <v>#N/A</v>
      </c>
      <c r="AE15" t="e">
        <f>NA()</f>
        <v>#N/A</v>
      </c>
      <c r="AF15" s="1" t="e"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M15">
        <v>40</v>
      </c>
      <c r="AO15">
        <v>2007</v>
      </c>
      <c r="AP15">
        <v>40</v>
      </c>
    </row>
    <row r="16" spans="1:48">
      <c r="A16" t="s">
        <v>14</v>
      </c>
      <c r="B16">
        <v>2005</v>
      </c>
      <c r="D16">
        <v>39</v>
      </c>
      <c r="E16">
        <f t="shared" si="0"/>
        <v>2008</v>
      </c>
      <c r="F16" t="e">
        <f>NA()</f>
        <v>#N/A</v>
      </c>
      <c r="G16">
        <f>SUMIFS(raw_data!$H:$H,raw_data!$M:$M,'copy of other sheet'!G$5,raw_data!$O:$O,'copy of other sheet'!$E16)</f>
        <v>46</v>
      </c>
      <c r="H16" t="e">
        <f>NA()</f>
        <v>#N/A</v>
      </c>
      <c r="I16" t="e">
        <f>NA()</f>
        <v>#N/A</v>
      </c>
      <c r="J16" t="e">
        <f>NA()</f>
        <v>#N/A</v>
      </c>
      <c r="K16">
        <v>33</v>
      </c>
      <c r="L16" t="e">
        <f>NA()</f>
        <v>#N/A</v>
      </c>
      <c r="M16">
        <v>40</v>
      </c>
      <c r="N16" t="e">
        <f>NA()</f>
        <v>#N/A</v>
      </c>
      <c r="O16">
        <v>43</v>
      </c>
      <c r="P16">
        <f>SUMIFS(raw_data!$H:$H,raw_data!$M:$M,'copy of other sheet'!P$5,raw_data!$O:$O,'copy of other sheet'!$E16)</f>
        <v>51</v>
      </c>
      <c r="Q16">
        <f>P16</f>
        <v>51</v>
      </c>
      <c r="R16">
        <f>SUMIFS(raw_data!$H:$H,raw_data!$M:$M,'copy of other sheet'!R$5,raw_data!$O:$O,'copy of other sheet'!$E16)</f>
        <v>35</v>
      </c>
      <c r="S16" s="1" t="e">
        <v>#N/A</v>
      </c>
      <c r="T16" s="1" t="e">
        <v>#N/A</v>
      </c>
      <c r="U16" s="1" t="e">
        <v>#N/A</v>
      </c>
      <c r="V16" s="1" t="e">
        <v>#N/A</v>
      </c>
      <c r="W16" t="e">
        <f>NA()</f>
        <v>#N/A</v>
      </c>
      <c r="X16" s="1" t="e">
        <v>#N/A</v>
      </c>
      <c r="Y16" t="e">
        <f>NA()</f>
        <v>#N/A</v>
      </c>
      <c r="Z16" s="1" t="e">
        <v>#N/A</v>
      </c>
      <c r="AA16" t="e">
        <f>NA()</f>
        <v>#N/A</v>
      </c>
      <c r="AB16" s="1" t="e">
        <v>#N/A</v>
      </c>
      <c r="AC16" t="e">
        <f>NA()</f>
        <v>#N/A</v>
      </c>
      <c r="AD16" s="1" t="e">
        <v>#N/A</v>
      </c>
      <c r="AE16" t="e">
        <f>NA()</f>
        <v>#N/A</v>
      </c>
      <c r="AF16" s="1" t="e"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M16">
        <v>39</v>
      </c>
      <c r="AO16">
        <v>2008</v>
      </c>
      <c r="AP16">
        <v>39</v>
      </c>
    </row>
    <row r="17" spans="1:42">
      <c r="A17" t="s">
        <v>15</v>
      </c>
      <c r="B17">
        <v>2006</v>
      </c>
      <c r="D17">
        <v>42</v>
      </c>
      <c r="E17">
        <f t="shared" si="0"/>
        <v>2009</v>
      </c>
      <c r="F17" t="e">
        <f>NA()</f>
        <v>#N/A</v>
      </c>
      <c r="G17">
        <f>SUMIFS(raw_data!$H:$H,raw_data!$M:$M,'copy of other sheet'!G$5,raw_data!$O:$O,'copy of other sheet'!$E17)</f>
        <v>45</v>
      </c>
      <c r="H17" t="e">
        <f>NA()</f>
        <v>#N/A</v>
      </c>
      <c r="I17" t="e">
        <f>NA()</f>
        <v>#N/A</v>
      </c>
      <c r="J17" t="e">
        <f>NA()</f>
        <v>#N/A</v>
      </c>
      <c r="K17">
        <v>30</v>
      </c>
      <c r="L17" t="e">
        <f>NA()</f>
        <v>#N/A</v>
      </c>
      <c r="M17">
        <v>40</v>
      </c>
      <c r="N17" t="e">
        <f>NA()</f>
        <v>#N/A</v>
      </c>
      <c r="O17">
        <v>45</v>
      </c>
      <c r="P17" t="e">
        <f>NA()</f>
        <v>#N/A</v>
      </c>
      <c r="Q17">
        <v>48</v>
      </c>
      <c r="R17">
        <f>SUMIFS(raw_data!$H:$H,raw_data!$M:$M,'copy of other sheet'!R$5,raw_data!$O:$O,'copy of other sheet'!$E17)</f>
        <v>39</v>
      </c>
      <c r="S17">
        <f>R17</f>
        <v>39</v>
      </c>
      <c r="T17">
        <f>SUMIFS(raw_data!$H:$H,raw_data!$M:$M,'copy of other sheet'!T$5,raw_data!$O:$O,'copy of other sheet'!$E17)</f>
        <v>47</v>
      </c>
      <c r="U17" s="1" t="e">
        <v>#N/A</v>
      </c>
      <c r="V17" s="1" t="e">
        <v>#N/A</v>
      </c>
      <c r="W17" t="e">
        <f>NA()</f>
        <v>#N/A</v>
      </c>
      <c r="X17" s="1" t="e">
        <v>#N/A</v>
      </c>
      <c r="Y17" t="e">
        <f>NA()</f>
        <v>#N/A</v>
      </c>
      <c r="Z17" s="1" t="e">
        <v>#N/A</v>
      </c>
      <c r="AA17" t="e">
        <f>NA()</f>
        <v>#N/A</v>
      </c>
      <c r="AB17" s="1" t="e">
        <v>#N/A</v>
      </c>
      <c r="AC17" t="e">
        <f>NA()</f>
        <v>#N/A</v>
      </c>
      <c r="AD17" s="1" t="e">
        <v>#N/A</v>
      </c>
      <c r="AE17" t="e">
        <f>NA()</f>
        <v>#N/A</v>
      </c>
      <c r="AF17" s="1" t="e"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M17">
        <v>42</v>
      </c>
      <c r="AO17">
        <v>2009</v>
      </c>
      <c r="AP17">
        <v>42</v>
      </c>
    </row>
    <row r="18" spans="1:42">
      <c r="A18" t="s">
        <v>16</v>
      </c>
      <c r="B18">
        <v>2007</v>
      </c>
      <c r="D18">
        <v>46</v>
      </c>
      <c r="E18">
        <f t="shared" si="0"/>
        <v>2010</v>
      </c>
      <c r="F18" t="e">
        <f>NA()</f>
        <v>#N/A</v>
      </c>
      <c r="G18">
        <f>SUMIFS(raw_data!$H:$H,raw_data!$M:$M,'copy of other sheet'!G$5,raw_data!$O:$O,'copy of other sheet'!$E18)</f>
        <v>36</v>
      </c>
      <c r="H18" t="e">
        <f>NA()</f>
        <v>#N/A</v>
      </c>
      <c r="I18" t="e">
        <f>NA()</f>
        <v>#N/A</v>
      </c>
      <c r="J18" t="e">
        <f>NA()</f>
        <v>#N/A</v>
      </c>
      <c r="K18">
        <v>46</v>
      </c>
      <c r="L18" t="e">
        <f>NA()</f>
        <v>#N/A</v>
      </c>
      <c r="M18">
        <v>56</v>
      </c>
      <c r="N18" t="e">
        <f>NA()</f>
        <v>#N/A</v>
      </c>
      <c r="O18">
        <v>28</v>
      </c>
      <c r="P18" t="e">
        <f>NA()</f>
        <v>#N/A</v>
      </c>
      <c r="Q18">
        <v>33</v>
      </c>
      <c r="R18" t="e">
        <f>NA()</f>
        <v>#N/A</v>
      </c>
      <c r="S18">
        <v>35</v>
      </c>
      <c r="T18">
        <f>SUMIFS(raw_data!$H:$H,raw_data!$M:$M,'copy of other sheet'!T$5,raw_data!$O:$O,'copy of other sheet'!$E18)</f>
        <v>48</v>
      </c>
      <c r="U18" s="1" t="e">
        <v>#N/A</v>
      </c>
      <c r="V18">
        <f>SUMIFS(raw_data!$H:$H,raw_data!$M:$M,'copy of other sheet'!V$5,raw_data!$O:$O,'copy of other sheet'!$E18)</f>
        <v>31</v>
      </c>
      <c r="W18" t="e">
        <f>NA()</f>
        <v>#N/A</v>
      </c>
      <c r="X18" s="1" t="e">
        <v>#N/A</v>
      </c>
      <c r="Y18" t="e">
        <f>NA()</f>
        <v>#N/A</v>
      </c>
      <c r="Z18" s="1" t="e">
        <v>#N/A</v>
      </c>
      <c r="AA18" t="e">
        <f>NA()</f>
        <v>#N/A</v>
      </c>
      <c r="AB18" s="1" t="e">
        <v>#N/A</v>
      </c>
      <c r="AC18" t="e">
        <f>NA()</f>
        <v>#N/A</v>
      </c>
      <c r="AD18" s="1" t="e">
        <v>#N/A</v>
      </c>
      <c r="AE18" t="e">
        <f>NA()</f>
        <v>#N/A</v>
      </c>
      <c r="AF18" s="1" t="e"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M18">
        <v>46</v>
      </c>
      <c r="AO18">
        <v>2010</v>
      </c>
      <c r="AP18">
        <v>46</v>
      </c>
    </row>
    <row r="19" spans="1:42">
      <c r="A19" t="s">
        <v>17</v>
      </c>
      <c r="B19">
        <v>2009</v>
      </c>
      <c r="D19">
        <v>46</v>
      </c>
      <c r="E19">
        <f t="shared" si="0"/>
        <v>2011</v>
      </c>
      <c r="F19" t="e">
        <f>NA()</f>
        <v>#N/A</v>
      </c>
      <c r="G19">
        <f>SUMIFS(raw_data!$H:$H,raw_data!$M:$M,'copy of other sheet'!G$5,raw_data!$O:$O,'copy of other sheet'!$E19)</f>
        <v>43</v>
      </c>
      <c r="H19" t="e">
        <f>NA()</f>
        <v>#N/A</v>
      </c>
      <c r="I19" t="e">
        <f>NA()</f>
        <v>#N/A</v>
      </c>
      <c r="J19" t="e">
        <f>NA()</f>
        <v>#N/A</v>
      </c>
      <c r="K19">
        <v>38</v>
      </c>
      <c r="L19" t="e">
        <f>NA()</f>
        <v>#N/A</v>
      </c>
      <c r="M19">
        <v>53</v>
      </c>
      <c r="N19" t="e">
        <f>NA()</f>
        <v>#N/A</v>
      </c>
      <c r="O19">
        <v>36</v>
      </c>
      <c r="P19" t="e">
        <f>NA()</f>
        <v>#N/A</v>
      </c>
      <c r="Q19">
        <v>49</v>
      </c>
      <c r="R19" t="e">
        <f>NA()</f>
        <v>#N/A</v>
      </c>
      <c r="S19">
        <v>33</v>
      </c>
      <c r="T19">
        <f>SUMIFS(raw_data!$H:$H,raw_data!$M:$M,'copy of other sheet'!T$5,raw_data!$O:$O,'copy of other sheet'!$E19)</f>
        <v>63</v>
      </c>
      <c r="U19" s="1">
        <f>T19</f>
        <v>63</v>
      </c>
      <c r="V19">
        <f>SUMIFS(raw_data!$H:$H,raw_data!$M:$M,'copy of other sheet'!V$5,raw_data!$O:$O,'copy of other sheet'!$E19)</f>
        <v>48</v>
      </c>
      <c r="W19" t="e">
        <f>NA()</f>
        <v>#N/A</v>
      </c>
      <c r="X19">
        <f>SUMIFS(raw_data!$H:$H,raw_data!$M:$M,'copy of other sheet'!X$5,raw_data!$O:$O,'copy of other sheet'!$E19)</f>
        <v>42</v>
      </c>
      <c r="Y19" t="e">
        <f>NA()</f>
        <v>#N/A</v>
      </c>
      <c r="Z19">
        <f>SUMIFS(raw_data!$H:$H,raw_data!$M:$M,'copy of other sheet'!Z$5,raw_data!$O:$O,'copy of other sheet'!$E19)</f>
        <v>28</v>
      </c>
      <c r="AA19" t="e">
        <f>NA()</f>
        <v>#N/A</v>
      </c>
      <c r="AB19" s="1" t="e">
        <v>#N/A</v>
      </c>
      <c r="AC19" t="e">
        <f>NA()</f>
        <v>#N/A</v>
      </c>
      <c r="AD19" s="1" t="e">
        <v>#N/A</v>
      </c>
      <c r="AE19" t="e">
        <f>NA()</f>
        <v>#N/A</v>
      </c>
      <c r="AF19" s="1" t="e"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M19">
        <v>46</v>
      </c>
      <c r="AO19">
        <v>2011</v>
      </c>
      <c r="AP19">
        <v>46</v>
      </c>
    </row>
    <row r="20" spans="1:42">
      <c r="A20" t="s">
        <v>18</v>
      </c>
      <c r="B20">
        <v>2010</v>
      </c>
      <c r="D20">
        <v>53</v>
      </c>
      <c r="E20">
        <f t="shared" si="0"/>
        <v>2012</v>
      </c>
      <c r="F20" t="e">
        <f>NA()</f>
        <v>#N/A</v>
      </c>
      <c r="G20">
        <f>SUMIFS(raw_data!$H:$H,raw_data!$M:$M,'copy of other sheet'!G$5,raw_data!$O:$O,'copy of other sheet'!$E20)</f>
        <v>57</v>
      </c>
      <c r="H20" t="e">
        <f>NA()</f>
        <v>#N/A</v>
      </c>
      <c r="I20" t="e">
        <f>NA()</f>
        <v>#N/A</v>
      </c>
      <c r="J20" t="e">
        <f>NA()</f>
        <v>#N/A</v>
      </c>
      <c r="K20">
        <v>66</v>
      </c>
      <c r="L20" t="e">
        <f>NA()</f>
        <v>#N/A</v>
      </c>
      <c r="M20">
        <v>57</v>
      </c>
      <c r="N20" t="e">
        <f>NA()</f>
        <v>#N/A</v>
      </c>
      <c r="O20">
        <v>30</v>
      </c>
      <c r="P20" t="e">
        <f>NA()</f>
        <v>#N/A</v>
      </c>
      <c r="Q20">
        <v>53</v>
      </c>
      <c r="R20" t="e">
        <f>NA()</f>
        <v>#N/A</v>
      </c>
      <c r="S20">
        <v>23</v>
      </c>
      <c r="T20" t="e">
        <f>NA()</f>
        <v>#N/A</v>
      </c>
      <c r="U20">
        <v>56</v>
      </c>
      <c r="V20">
        <f>SUMIFS(raw_data!$H:$H,raw_data!$M:$M,'copy of other sheet'!V$5,raw_data!$O:$O,'copy of other sheet'!$E20)</f>
        <v>36</v>
      </c>
      <c r="W20">
        <f>V20</f>
        <v>36</v>
      </c>
      <c r="X20">
        <f>SUMIFS(raw_data!$H:$H,raw_data!$M:$M,'copy of other sheet'!X$5,raw_data!$O:$O,'copy of other sheet'!$E20)</f>
        <v>34</v>
      </c>
      <c r="Y20" t="e">
        <f>NA()</f>
        <v>#N/A</v>
      </c>
      <c r="Z20">
        <f>SUMIFS(raw_data!$H:$H,raw_data!$M:$M,'copy of other sheet'!Z$5,raw_data!$O:$O,'copy of other sheet'!$E20)</f>
        <v>43</v>
      </c>
      <c r="AA20" t="e">
        <f>NA()</f>
        <v>#N/A</v>
      </c>
      <c r="AB20">
        <f>SUMIFS(raw_data!$H:$H,raw_data!$M:$M,'copy of other sheet'!AB$5,raw_data!$O:$O,'copy of other sheet'!$E20)</f>
        <v>42</v>
      </c>
      <c r="AC20" t="e">
        <f>NA()</f>
        <v>#N/A</v>
      </c>
      <c r="AD20" s="1" t="e">
        <v>#N/A</v>
      </c>
      <c r="AE20" t="e">
        <f>NA()</f>
        <v>#N/A</v>
      </c>
      <c r="AF20" s="1" t="e"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M20">
        <v>53</v>
      </c>
      <c r="AO20">
        <v>2012</v>
      </c>
      <c r="AP20">
        <v>53</v>
      </c>
    </row>
    <row r="21" spans="1:42">
      <c r="A21" t="s">
        <v>19</v>
      </c>
      <c r="B21">
        <v>2011</v>
      </c>
      <c r="D21">
        <v>51</v>
      </c>
      <c r="E21">
        <f t="shared" si="0"/>
        <v>2013</v>
      </c>
      <c r="F21" t="e">
        <f>NA()</f>
        <v>#N/A</v>
      </c>
      <c r="G21">
        <f>SUMIFS(raw_data!$H:$H,raw_data!$M:$M,'copy of other sheet'!G$5,raw_data!$O:$O,'copy of other sheet'!$E21)</f>
        <v>49</v>
      </c>
      <c r="H21" t="e">
        <f>NA()</f>
        <v>#N/A</v>
      </c>
      <c r="I21" t="e">
        <f>NA()</f>
        <v>#N/A</v>
      </c>
      <c r="J21" t="e">
        <f>NA()</f>
        <v>#N/A</v>
      </c>
      <c r="K21">
        <v>51</v>
      </c>
      <c r="L21" t="e">
        <f>NA()</f>
        <v>#N/A</v>
      </c>
      <c r="M21">
        <v>56</v>
      </c>
      <c r="N21" t="e">
        <f>NA()</f>
        <v>#N/A</v>
      </c>
      <c r="O21">
        <v>26</v>
      </c>
      <c r="P21" t="e">
        <f>NA()</f>
        <v>#N/A</v>
      </c>
      <c r="Q21">
        <v>51</v>
      </c>
      <c r="R21" t="e">
        <f>NA()</f>
        <v>#N/A</v>
      </c>
      <c r="S21">
        <v>29</v>
      </c>
      <c r="T21" t="e">
        <f>NA()</f>
        <v>#N/A</v>
      </c>
      <c r="U21">
        <v>52</v>
      </c>
      <c r="V21" t="e">
        <f>NA()</f>
        <v>#N/A</v>
      </c>
      <c r="W21">
        <v>46</v>
      </c>
      <c r="X21">
        <f>SUMIFS(raw_data!$H:$H,raw_data!$M:$M,'copy of other sheet'!X$5,raw_data!$O:$O,'copy of other sheet'!$E21)</f>
        <v>57</v>
      </c>
      <c r="Y21">
        <f>X21</f>
        <v>57</v>
      </c>
      <c r="Z21">
        <f>SUMIFS(raw_data!$H:$H,raw_data!$M:$M,'copy of other sheet'!Z$5,raw_data!$O:$O,'copy of other sheet'!$E21)</f>
        <v>48</v>
      </c>
      <c r="AA21">
        <f>Z21</f>
        <v>48</v>
      </c>
      <c r="AB21">
        <f>SUMIFS(raw_data!$H:$H,raw_data!$M:$M,'copy of other sheet'!AB$5,raw_data!$O:$O,'copy of other sheet'!$E21)</f>
        <v>49</v>
      </c>
      <c r="AC21" t="e">
        <f>NA()</f>
        <v>#N/A</v>
      </c>
      <c r="AD21" s="1" t="e">
        <v>#N/A</v>
      </c>
      <c r="AE21" t="e">
        <f>NA()</f>
        <v>#N/A</v>
      </c>
      <c r="AF21" s="1" t="e"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M21">
        <v>51</v>
      </c>
      <c r="AO21">
        <v>2013</v>
      </c>
      <c r="AP21">
        <v>51</v>
      </c>
    </row>
    <row r="22" spans="1:42">
      <c r="A22" t="s">
        <v>20</v>
      </c>
      <c r="B22">
        <v>2011</v>
      </c>
      <c r="D22">
        <v>49</v>
      </c>
      <c r="E22">
        <f>E21+1</f>
        <v>2014</v>
      </c>
      <c r="F22" t="e">
        <f>NA()</f>
        <v>#N/A</v>
      </c>
      <c r="G22">
        <f>SUMIFS(raw_data!$H:$H,raw_data!$M:$M,'copy of other sheet'!G$5,raw_data!$O:$O,'copy of other sheet'!$E22)</f>
        <v>36</v>
      </c>
      <c r="H22" t="e">
        <f>NA()</f>
        <v>#N/A</v>
      </c>
      <c r="I22" t="e">
        <f>NA()</f>
        <v>#N/A</v>
      </c>
      <c r="J22" t="e">
        <f>NA()</f>
        <v>#N/A</v>
      </c>
      <c r="K22">
        <v>30</v>
      </c>
      <c r="L22" t="e">
        <f>NA()</f>
        <v>#N/A</v>
      </c>
      <c r="M22">
        <v>56</v>
      </c>
      <c r="N22" t="e">
        <f>NA()</f>
        <v>#N/A</v>
      </c>
      <c r="O22">
        <v>33</v>
      </c>
      <c r="P22" t="e">
        <f>NA()</f>
        <v>#N/A</v>
      </c>
      <c r="Q22">
        <v>39</v>
      </c>
      <c r="R22" t="e">
        <f>NA()</f>
        <v>#N/A</v>
      </c>
      <c r="S22">
        <v>41</v>
      </c>
      <c r="T22" t="e">
        <f>NA()</f>
        <v>#N/A</v>
      </c>
      <c r="U22">
        <v>64</v>
      </c>
      <c r="V22" t="e">
        <f>NA()</f>
        <v>#N/A</v>
      </c>
      <c r="W22">
        <v>42</v>
      </c>
      <c r="X22" t="e">
        <f>NA()</f>
        <v>#N/A</v>
      </c>
      <c r="Y22">
        <v>49</v>
      </c>
      <c r="Z22" t="e">
        <f>NA()</f>
        <v>#N/A</v>
      </c>
      <c r="AA22">
        <v>50</v>
      </c>
      <c r="AB22">
        <f>SUMIFS(raw_data!$H:$H,raw_data!$M:$M,'copy of other sheet'!AB$5,raw_data!$O:$O,'copy of other sheet'!$E22)</f>
        <v>28</v>
      </c>
      <c r="AC22">
        <f>AB22</f>
        <v>28</v>
      </c>
      <c r="AD22" s="1" t="e"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M22">
        <v>49</v>
      </c>
      <c r="AO22">
        <v>2014</v>
      </c>
      <c r="AP22">
        <v>49</v>
      </c>
    </row>
    <row r="23" spans="1:42">
      <c r="A23" t="s">
        <v>21</v>
      </c>
      <c r="B23">
        <v>2012</v>
      </c>
      <c r="D23">
        <v>49</v>
      </c>
      <c r="E23">
        <f t="shared" si="0"/>
        <v>2015</v>
      </c>
      <c r="F23" t="e">
        <f>NA()</f>
        <v>#N/A</v>
      </c>
      <c r="G23">
        <f>SUMIFS(raw_data!$H:$H,raw_data!$M:$M,'copy of other sheet'!G$5,raw_data!$O:$O,'copy of other sheet'!$E23)</f>
        <v>30</v>
      </c>
      <c r="H23" t="e">
        <f>NA()</f>
        <v>#N/A</v>
      </c>
      <c r="I23" t="e">
        <f>NA()</f>
        <v>#N/A</v>
      </c>
      <c r="J23" t="e">
        <f>NA()</f>
        <v>#N/A</v>
      </c>
      <c r="K23">
        <v>47</v>
      </c>
      <c r="L23" t="e">
        <f>NA()</f>
        <v>#N/A</v>
      </c>
      <c r="M23">
        <v>41</v>
      </c>
      <c r="N23" t="e">
        <f>NA()</f>
        <v>#N/A</v>
      </c>
      <c r="O23" t="e">
        <v>#N/A</v>
      </c>
      <c r="P23" t="e">
        <f>NA()</f>
        <v>#N/A</v>
      </c>
      <c r="Q23">
        <v>42</v>
      </c>
      <c r="R23" t="e">
        <f>NA()</f>
        <v>#N/A</v>
      </c>
      <c r="S23">
        <v>49</v>
      </c>
      <c r="T23" t="e">
        <f>NA()</f>
        <v>#N/A</v>
      </c>
      <c r="U23">
        <v>51</v>
      </c>
      <c r="V23" t="e">
        <f>NA()</f>
        <v>#N/A</v>
      </c>
      <c r="W23">
        <v>37</v>
      </c>
      <c r="X23" t="e">
        <f>NA()</f>
        <v>#N/A</v>
      </c>
      <c r="Y23">
        <v>53</v>
      </c>
      <c r="Z23" t="e">
        <f>NA()</f>
        <v>#N/A</v>
      </c>
      <c r="AA23">
        <v>53</v>
      </c>
      <c r="AB23">
        <f>SUMIFS(raw_data!$H:$H,raw_data!$M:$M,'copy of other sheet'!AB$5,raw_data!$O:$O,'copy of other sheet'!$E23)</f>
        <v>51</v>
      </c>
      <c r="AC23">
        <v>51</v>
      </c>
      <c r="AD23">
        <f>SUMIFS(raw_data!$H:$H,raw_data!$M:$M,'copy of other sheet'!AD$5,raw_data!$O:$O,'copy of other sheet'!$E23)</f>
        <v>44</v>
      </c>
      <c r="AE23" t="e">
        <f>NA()</f>
        <v>#N/A</v>
      </c>
      <c r="AF23">
        <f>SUMIFS(raw_data!$H:$H,raw_data!$M:$M,'copy of other sheet'!AF$5,raw_data!$O:$O,'copy of other sheet'!$E23)</f>
        <v>37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M23">
        <v>49</v>
      </c>
      <c r="AO23">
        <v>2015</v>
      </c>
      <c r="AP23">
        <v>49</v>
      </c>
    </row>
    <row r="24" spans="1:42">
      <c r="A24" t="s">
        <v>22</v>
      </c>
      <c r="B24">
        <v>2015</v>
      </c>
      <c r="D24">
        <v>45</v>
      </c>
      <c r="E24">
        <f t="shared" si="0"/>
        <v>2016</v>
      </c>
      <c r="F24" t="e">
        <f>NA()</f>
        <v>#N/A</v>
      </c>
      <c r="G24">
        <f>SUMIFS(raw_data!$H:$H,raw_data!$M:$M,'copy of other sheet'!G$5,raw_data!$O:$O,'copy of other sheet'!$E24)</f>
        <v>31</v>
      </c>
      <c r="H24" t="e">
        <f>NA()</f>
        <v>#N/A</v>
      </c>
      <c r="I24" t="e">
        <f>NA()</f>
        <v>#N/A</v>
      </c>
      <c r="J24" t="e">
        <f>NA()</f>
        <v>#N/A</v>
      </c>
      <c r="K24">
        <v>38</v>
      </c>
      <c r="L24" t="e">
        <f>NA()</f>
        <v>#N/A</v>
      </c>
      <c r="M24">
        <v>46</v>
      </c>
      <c r="N24" t="e">
        <f>NA()</f>
        <v>#N/A</v>
      </c>
      <c r="O24" t="e">
        <v>#N/A</v>
      </c>
      <c r="P24" t="e">
        <f>NA()</f>
        <v>#N/A</v>
      </c>
      <c r="Q24">
        <v>34</v>
      </c>
      <c r="R24" t="e">
        <f>NA()</f>
        <v>#N/A</v>
      </c>
      <c r="S24">
        <v>53</v>
      </c>
      <c r="T24" t="e">
        <f>NA()</f>
        <v>#N/A</v>
      </c>
      <c r="U24">
        <v>48</v>
      </c>
      <c r="V24" t="e">
        <f>NA()</f>
        <v>#N/A</v>
      </c>
      <c r="W24">
        <v>42</v>
      </c>
      <c r="X24" t="e">
        <f>NA()</f>
        <v>#N/A</v>
      </c>
      <c r="Y24">
        <v>44</v>
      </c>
      <c r="Z24" t="e">
        <f>NA()</f>
        <v>#N/A</v>
      </c>
      <c r="AA24">
        <v>39</v>
      </c>
      <c r="AB24">
        <f>SUMIFS(raw_data!$H:$H,raw_data!$M:$M,'copy of other sheet'!AB$5,raw_data!$O:$O,'copy of other sheet'!$E24)</f>
        <v>45</v>
      </c>
      <c r="AC24">
        <v>45</v>
      </c>
      <c r="AD24">
        <f>SUMIFS(raw_data!$H:$H,raw_data!$M:$M,'copy of other sheet'!AD$5,raw_data!$O:$O,'copy of other sheet'!$E24)</f>
        <v>41</v>
      </c>
      <c r="AE24" t="e">
        <f>NA()</f>
        <v>#N/A</v>
      </c>
      <c r="AF24">
        <f>SUMIFS(raw_data!$H:$H,raw_data!$M:$M,'copy of other sheet'!AF$5,raw_data!$O:$O,'copy of other sheet'!$E24)</f>
        <v>54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M24">
        <v>45</v>
      </c>
      <c r="AO24">
        <v>2016</v>
      </c>
      <c r="AP24">
        <v>45</v>
      </c>
    </row>
    <row r="25" spans="1:42">
      <c r="A25" t="s">
        <v>23</v>
      </c>
      <c r="B25">
        <v>2015</v>
      </c>
      <c r="D25">
        <v>46</v>
      </c>
      <c r="E25">
        <f t="shared" si="0"/>
        <v>2017</v>
      </c>
      <c r="F25" t="e">
        <f>NA()</f>
        <v>#N/A</v>
      </c>
      <c r="G25">
        <f>SUMIFS(raw_data!$H:$H,raw_data!$M:$M,'copy of other sheet'!G$5,raw_data!$O:$O,'copy of other sheet'!$E25)</f>
        <v>55</v>
      </c>
      <c r="H25" t="e">
        <f>NA()</f>
        <v>#N/A</v>
      </c>
      <c r="I25" t="e">
        <f>NA()</f>
        <v>#N/A</v>
      </c>
      <c r="J25" t="e">
        <f>NA()</f>
        <v>#N/A</v>
      </c>
      <c r="K25">
        <v>46</v>
      </c>
      <c r="L25" t="e">
        <f>NA()</f>
        <v>#N/A</v>
      </c>
      <c r="M25">
        <v>45</v>
      </c>
      <c r="N25" t="e">
        <f>NA()</f>
        <v>#N/A</v>
      </c>
      <c r="O25" t="e">
        <v>#N/A</v>
      </c>
      <c r="P25" t="e">
        <f>NA()</f>
        <v>#N/A</v>
      </c>
      <c r="Q25">
        <v>50</v>
      </c>
      <c r="R25" t="e">
        <f>NA()</f>
        <v>#N/A</v>
      </c>
      <c r="S25">
        <v>69</v>
      </c>
      <c r="T25" t="e">
        <f>NA()</f>
        <v>#N/A</v>
      </c>
      <c r="U25">
        <v>53</v>
      </c>
      <c r="V25" t="e">
        <f>NA()</f>
        <v>#N/A</v>
      </c>
      <c r="W25">
        <v>42</v>
      </c>
      <c r="X25" t="e">
        <f>NA()</f>
        <v>#N/A</v>
      </c>
      <c r="Y25">
        <v>53</v>
      </c>
      <c r="Z25" t="e">
        <f>NA()</f>
        <v>#N/A</v>
      </c>
      <c r="AA25">
        <v>52</v>
      </c>
      <c r="AB25">
        <f>SUMIFS(raw_data!$H:$H,raw_data!$M:$M,'copy of other sheet'!AB$5,raw_data!$O:$O,'copy of other sheet'!$E25)</f>
        <v>39</v>
      </c>
      <c r="AC25">
        <v>39</v>
      </c>
      <c r="AD25">
        <f>SUMIFS(raw_data!$H:$H,raw_data!$M:$M,'copy of other sheet'!AD$5,raw_data!$O:$O,'copy of other sheet'!$E25)</f>
        <v>39</v>
      </c>
      <c r="AE25">
        <f>AD25</f>
        <v>39</v>
      </c>
      <c r="AF25">
        <f>SUMIFS(raw_data!$H:$H,raw_data!$M:$M,'copy of other sheet'!AF$5,raw_data!$O:$O,'copy of other sheet'!$E25)</f>
        <v>57</v>
      </c>
      <c r="AG25">
        <f>AF25</f>
        <v>57</v>
      </c>
      <c r="AH25">
        <f>SUMIFS(raw_data!$H:$H,raw_data!$M:$M,'copy of other sheet'!AH$5,raw_data!$O:$O,'copy of other sheet'!$E25)</f>
        <v>55</v>
      </c>
      <c r="AI25">
        <f>SUMIFS(raw_data!$H:$H,raw_data!$M:$M,'copy of other sheet'!AI$5,raw_data!$O:$O,'copy of other sheet'!$E25)</f>
        <v>36</v>
      </c>
      <c r="AJ25" t="e">
        <f>NA()</f>
        <v>#N/A</v>
      </c>
      <c r="AK25" t="e">
        <f>NA()</f>
        <v>#N/A</v>
      </c>
      <c r="AM25">
        <v>46</v>
      </c>
      <c r="AO25">
        <v>2017</v>
      </c>
      <c r="AP25">
        <v>46</v>
      </c>
    </row>
    <row r="26" spans="1:42">
      <c r="A26" t="s">
        <v>24</v>
      </c>
      <c r="B26">
        <v>2017</v>
      </c>
      <c r="D26">
        <v>49</v>
      </c>
      <c r="E26">
        <f t="shared" si="0"/>
        <v>2018</v>
      </c>
      <c r="F26" t="e">
        <f>NA()</f>
        <v>#N/A</v>
      </c>
      <c r="G26">
        <f>SUMIFS(raw_data!$H:$H,raw_data!$M:$M,'copy of other sheet'!G$5,raw_data!$O:$O,'copy of other sheet'!$E26)</f>
        <v>32</v>
      </c>
      <c r="H26" t="e">
        <f>NA()</f>
        <v>#N/A</v>
      </c>
      <c r="I26" t="e">
        <f>NA()</f>
        <v>#N/A</v>
      </c>
      <c r="J26" t="e">
        <f>NA()</f>
        <v>#N/A</v>
      </c>
      <c r="K26">
        <v>21</v>
      </c>
      <c r="L26" t="e">
        <f>NA()</f>
        <v>#N/A</v>
      </c>
      <c r="M26">
        <v>49</v>
      </c>
      <c r="N26" t="e">
        <f>NA()</f>
        <v>#N/A</v>
      </c>
      <c r="O26" t="e">
        <v>#N/A</v>
      </c>
      <c r="P26" t="e">
        <f>NA()</f>
        <v>#N/A</v>
      </c>
      <c r="Q26">
        <v>38</v>
      </c>
      <c r="R26" t="e">
        <f>NA()</f>
        <v>#N/A</v>
      </c>
      <c r="S26">
        <v>36</v>
      </c>
      <c r="T26" t="e">
        <f>NA()</f>
        <v>#N/A</v>
      </c>
      <c r="U26">
        <v>59</v>
      </c>
      <c r="V26" t="e">
        <f>NA()</f>
        <v>#N/A</v>
      </c>
      <c r="W26">
        <v>50</v>
      </c>
      <c r="X26" t="e">
        <f>NA()</f>
        <v>#N/A</v>
      </c>
      <c r="Y26">
        <v>54</v>
      </c>
      <c r="Z26" t="e">
        <f>NA()</f>
        <v>#N/A</v>
      </c>
      <c r="AA26">
        <v>47</v>
      </c>
      <c r="AB26">
        <f>SUMIFS(raw_data!$H:$H,raw_data!$M:$M,'copy of other sheet'!AB$5,raw_data!$O:$O,'copy of other sheet'!$E26)</f>
        <v>46</v>
      </c>
      <c r="AC26">
        <v>46</v>
      </c>
      <c r="AD26" t="e">
        <f>NA()</f>
        <v>#N/A</v>
      </c>
      <c r="AE26">
        <v>28</v>
      </c>
      <c r="AF26" t="e">
        <f>NA()</f>
        <v>#N/A</v>
      </c>
      <c r="AG26">
        <v>56</v>
      </c>
      <c r="AH26">
        <f>SUMIFS(raw_data!$H:$H,raw_data!$M:$M,'copy of other sheet'!AH$5,raw_data!$O:$O,'copy of other sheet'!$E26)</f>
        <v>69</v>
      </c>
      <c r="AI26">
        <f>SUMIFS(raw_data!$H:$H,raw_data!$M:$M,'copy of other sheet'!AI$5,raw_data!$O:$O,'copy of other sheet'!$E26)</f>
        <v>36</v>
      </c>
      <c r="AJ26">
        <f>SUMIFS(raw_data!$H:$H,raw_data!$M:$M,'copy of other sheet'!AJ$5,raw_data!$O:$O,'copy of other sheet'!$E26)</f>
        <v>57</v>
      </c>
      <c r="AK26" t="e">
        <f>NA()</f>
        <v>#N/A</v>
      </c>
      <c r="AM26">
        <v>49</v>
      </c>
      <c r="AO26">
        <v>2018</v>
      </c>
      <c r="AP26">
        <v>49</v>
      </c>
    </row>
    <row r="27" spans="1:42">
      <c r="A27" t="s">
        <v>25</v>
      </c>
      <c r="B27">
        <v>2017</v>
      </c>
      <c r="D27">
        <v>45</v>
      </c>
      <c r="E27">
        <f t="shared" si="0"/>
        <v>2019</v>
      </c>
      <c r="F27" t="e">
        <f>NA()</f>
        <v>#N/A</v>
      </c>
      <c r="G27">
        <f>SUMIFS(raw_data!$H:$H,raw_data!$M:$M,'copy of other sheet'!G$5,raw_data!$O:$O,'copy of other sheet'!$E27)</f>
        <v>42</v>
      </c>
      <c r="H27" t="e">
        <f>NA()</f>
        <v>#N/A</v>
      </c>
      <c r="I27" t="e">
        <f>NA()</f>
        <v>#N/A</v>
      </c>
      <c r="J27" t="e">
        <f>NA()</f>
        <v>#N/A</v>
      </c>
      <c r="K27">
        <v>44</v>
      </c>
      <c r="L27" t="e">
        <f>NA()</f>
        <v>#N/A</v>
      </c>
      <c r="M27">
        <v>53</v>
      </c>
      <c r="N27" t="e">
        <f>NA()</f>
        <v>#N/A</v>
      </c>
      <c r="O27" t="e">
        <v>#N/A</v>
      </c>
      <c r="P27" t="e">
        <f>NA()</f>
        <v>#N/A</v>
      </c>
      <c r="Q27">
        <v>40</v>
      </c>
      <c r="R27" t="e">
        <f>NA()</f>
        <v>#N/A</v>
      </c>
      <c r="S27">
        <v>50</v>
      </c>
      <c r="T27" t="e">
        <f>NA()</f>
        <v>#N/A</v>
      </c>
      <c r="U27">
        <v>56</v>
      </c>
      <c r="V27" t="e">
        <f>NA()</f>
        <v>#N/A</v>
      </c>
      <c r="W27">
        <v>55</v>
      </c>
      <c r="X27" t="e">
        <f>NA()</f>
        <v>#N/A</v>
      </c>
      <c r="Y27">
        <v>49</v>
      </c>
      <c r="Z27" t="e">
        <f>NA()</f>
        <v>#N/A</v>
      </c>
      <c r="AA27">
        <v>34</v>
      </c>
      <c r="AB27">
        <f>SUMIFS(raw_data!$H:$H,raw_data!$M:$M,'copy of other sheet'!AB$5,raw_data!$O:$O,'copy of other sheet'!$E27)</f>
        <v>41</v>
      </c>
      <c r="AC27">
        <v>41</v>
      </c>
      <c r="AD27" t="e">
        <f>NA()</f>
        <v>#N/A</v>
      </c>
      <c r="AE27">
        <v>37</v>
      </c>
      <c r="AF27" t="e">
        <f>NA()</f>
        <v>#N/A</v>
      </c>
      <c r="AG27">
        <v>64</v>
      </c>
      <c r="AH27">
        <f>SUMIFS(raw_data!$H:$H,raw_data!$M:$M,'copy of other sheet'!AH$5,raw_data!$O:$O,'copy of other sheet'!$E27)</f>
        <v>58</v>
      </c>
      <c r="AI27">
        <f>SUMIFS(raw_data!$H:$H,raw_data!$M:$M,'copy of other sheet'!AI$5,raw_data!$O:$O,'copy of other sheet'!$E27)</f>
        <v>53</v>
      </c>
      <c r="AJ27">
        <f>SUMIFS(raw_data!$H:$H,raw_data!$M:$M,'copy of other sheet'!AJ$5,raw_data!$O:$O,'copy of other sheet'!$E27)</f>
        <v>72</v>
      </c>
      <c r="AK27">
        <f>SUMIFS(raw_data!$H:$H,raw_data!$M:$M,'copy of other sheet'!AK$5,raw_data!$O:$O,'copy of other sheet'!$E27)</f>
        <v>24</v>
      </c>
      <c r="AM27">
        <v>45</v>
      </c>
      <c r="AO27">
        <v>2019</v>
      </c>
      <c r="AP27">
        <v>45</v>
      </c>
    </row>
    <row r="28" spans="1:42">
      <c r="A28" t="s">
        <v>26</v>
      </c>
      <c r="B28">
        <v>2018</v>
      </c>
    </row>
    <row r="29" spans="1:42">
      <c r="A29" t="s">
        <v>27</v>
      </c>
      <c r="B29">
        <v>2019</v>
      </c>
    </row>
    <row r="31" spans="1:42"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2"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4:40"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4:40"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4:40"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4:40"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4:40"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4:40"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4:40" ht="18">
      <c r="N39" s="2"/>
      <c r="O39" s="2"/>
      <c r="P39" s="4" t="s">
        <v>49</v>
      </c>
      <c r="Q39" s="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4:40">
      <c r="N40" s="2"/>
      <c r="O40" s="2"/>
      <c r="P40" s="3" t="s">
        <v>50</v>
      </c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4:40"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4:40"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4:40"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4:40"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4:40"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4:40"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4:40"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4:40"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4:40"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4:40"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4:40"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4:40"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4:40"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4:40"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4:40"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4:40"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4:40"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4:40"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4:40"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4:40"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4:40"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4:40"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4:40"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4:40"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4:40"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4:40"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4:40"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4:40"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4:40"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4:40"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4:40"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4:40"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raw_data</vt:lpstr>
      <vt:lpstr>start year</vt:lpstr>
      <vt:lpstr>copy of other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Fericy</dc:creator>
  <cp:lastModifiedBy>Jacob Fericy</cp:lastModifiedBy>
  <dcterms:created xsi:type="dcterms:W3CDTF">2020-02-03T03:29:42Z</dcterms:created>
  <dcterms:modified xsi:type="dcterms:W3CDTF">2020-02-08T21:31:09Z</dcterms:modified>
</cp:coreProperties>
</file>