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\Desktop\Laboratório\basedados\"/>
    </mc:Choice>
  </mc:AlternateContent>
  <xr:revisionPtr revIDLastSave="0" documentId="13_ncr:1_{1B1697E4-B73A-4A30-A7FE-1B8E9EC7CC75}" xr6:coauthVersionLast="46" xr6:coauthVersionMax="46" xr10:uidLastSave="{00000000-0000-0000-0000-000000000000}"/>
  <bookViews>
    <workbookView xWindow="-120" yWindow="-120" windowWidth="25440" windowHeight="15390" activeTab="3" xr2:uid="{00000000-000D-0000-FFFF-FFFF00000000}"/>
  </bookViews>
  <sheets>
    <sheet name="utilizadores" sheetId="2" r:id="rId1"/>
    <sheet name="concelhos" sheetId="1" r:id="rId2"/>
    <sheet name="TelePizza" sheetId="3" r:id="rId3"/>
    <sheet name="Folha2" sheetId="8" r:id="rId4"/>
    <sheet name="Estafeta_entrega_concelho" sheetId="4" r:id="rId5"/>
    <sheet name="estabelecimento_serve_concelho" sheetId="5" r:id="rId6"/>
    <sheet name="encomenda1" sheetId="6" r:id="rId7"/>
    <sheet name="encomenda_contem_produto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6" l="1"/>
  <c r="Q54" i="6"/>
  <c r="R54" i="6" s="1"/>
  <c r="S54" i="6" s="1"/>
  <c r="M55" i="6"/>
  <c r="M56" i="6" s="1"/>
  <c r="M57" i="6" s="1"/>
  <c r="M58" i="6" s="1"/>
  <c r="Q55" i="6"/>
  <c r="R55" i="6" s="1"/>
  <c r="S55" i="6" s="1"/>
  <c r="Q56" i="6"/>
  <c r="R56" i="6" s="1"/>
  <c r="S56" i="6" s="1"/>
  <c r="Q57" i="6"/>
  <c r="R57" i="6"/>
  <c r="S57" i="6" s="1"/>
  <c r="Q58" i="6"/>
  <c r="R58" i="6" s="1"/>
  <c r="S58" i="6" s="1"/>
  <c r="M59" i="6"/>
  <c r="M60" i="6" s="1"/>
  <c r="M61" i="6" s="1"/>
  <c r="M62" i="6" s="1"/>
  <c r="Q59" i="6"/>
  <c r="R59" i="6"/>
  <c r="S59" i="6" s="1"/>
  <c r="Q60" i="6"/>
  <c r="R60" i="6" s="1"/>
  <c r="S60" i="6" s="1"/>
  <c r="Q61" i="6"/>
  <c r="R61" i="6"/>
  <c r="S61" i="6" s="1"/>
  <c r="Q62" i="6"/>
  <c r="R62" i="6" s="1"/>
  <c r="S62" i="6" s="1"/>
  <c r="M63" i="6"/>
  <c r="M64" i="6" s="1"/>
  <c r="M65" i="6" s="1"/>
  <c r="M66" i="6" s="1"/>
  <c r="M67" i="6" s="1"/>
  <c r="Q63" i="6"/>
  <c r="R63" i="6"/>
  <c r="S63" i="6" s="1"/>
  <c r="Q64" i="6"/>
  <c r="R64" i="6" s="1"/>
  <c r="S64" i="6" s="1"/>
  <c r="Q65" i="6"/>
  <c r="R65" i="6"/>
  <c r="S65" i="6" s="1"/>
  <c r="Q66" i="6"/>
  <c r="R66" i="6" s="1"/>
  <c r="S66" i="6" s="1"/>
  <c r="Q67" i="6"/>
  <c r="R67" i="6" s="1"/>
  <c r="S67" i="6" s="1"/>
  <c r="M68" i="6"/>
  <c r="Q68" i="6"/>
  <c r="R68" i="6" s="1"/>
  <c r="S68" i="6" s="1"/>
  <c r="M69" i="6"/>
  <c r="M70" i="6" s="1"/>
  <c r="M71" i="6" s="1"/>
  <c r="M72" i="6" s="1"/>
  <c r="M73" i="6" s="1"/>
  <c r="Q69" i="6"/>
  <c r="R69" i="6"/>
  <c r="S69" i="6" s="1"/>
  <c r="Q70" i="6"/>
  <c r="R70" i="6" s="1"/>
  <c r="S70" i="6" s="1"/>
  <c r="Q71" i="6"/>
  <c r="R71" i="6" s="1"/>
  <c r="S71" i="6" s="1"/>
  <c r="Q72" i="6"/>
  <c r="R72" i="6" s="1"/>
  <c r="S72" i="6" s="1"/>
  <c r="Q73" i="6"/>
  <c r="R73" i="6"/>
  <c r="S73" i="6" s="1"/>
  <c r="M74" i="6"/>
  <c r="Q74" i="6"/>
  <c r="R74" i="6" s="1"/>
  <c r="S74" i="6" s="1"/>
  <c r="M75" i="6"/>
  <c r="M76" i="6" s="1"/>
  <c r="M77" i="6" s="1"/>
  <c r="M78" i="6" s="1"/>
  <c r="M79" i="6" s="1"/>
  <c r="Q75" i="6"/>
  <c r="R75" i="6" s="1"/>
  <c r="S75" i="6" s="1"/>
  <c r="Q76" i="6"/>
  <c r="R76" i="6" s="1"/>
  <c r="S76" i="6" s="1"/>
  <c r="Q77" i="6"/>
  <c r="R77" i="6"/>
  <c r="S77" i="6" s="1"/>
  <c r="Q78" i="6"/>
  <c r="R78" i="6" s="1"/>
  <c r="S78" i="6" s="1"/>
  <c r="Q79" i="6"/>
  <c r="R79" i="6"/>
  <c r="S79" i="6" s="1"/>
  <c r="M80" i="6"/>
  <c r="M81" i="6" s="1"/>
  <c r="M82" i="6" s="1"/>
  <c r="M83" i="6" s="1"/>
  <c r="M84" i="6" s="1"/>
  <c r="Q80" i="6"/>
  <c r="R80" i="6" s="1"/>
  <c r="S80" i="6" s="1"/>
  <c r="Q81" i="6"/>
  <c r="R81" i="6"/>
  <c r="S81" i="6" s="1"/>
  <c r="Q82" i="6"/>
  <c r="R82" i="6" s="1"/>
  <c r="S82" i="6" s="1"/>
  <c r="Q83" i="6"/>
  <c r="R83" i="6"/>
  <c r="S83" i="6" s="1"/>
  <c r="Q84" i="6"/>
  <c r="R84" i="6" s="1"/>
  <c r="S84" i="6" s="1"/>
  <c r="M85" i="6"/>
  <c r="M86" i="6" s="1"/>
  <c r="M87" i="6" s="1"/>
  <c r="Q85" i="6"/>
  <c r="R85" i="6"/>
  <c r="S85" i="6" s="1"/>
  <c r="Q86" i="6"/>
  <c r="R86" i="6" s="1"/>
  <c r="S86" i="6" s="1"/>
  <c r="Q87" i="6"/>
  <c r="R87" i="6"/>
  <c r="S87" i="6" s="1"/>
  <c r="M88" i="6"/>
  <c r="M89" i="6" s="1"/>
  <c r="M90" i="6" s="1"/>
  <c r="M91" i="6" s="1"/>
  <c r="M92" i="6" s="1"/>
  <c r="M93" i="6" s="1"/>
  <c r="Q88" i="6"/>
  <c r="R88" i="6" s="1"/>
  <c r="S88" i="6" s="1"/>
  <c r="Q89" i="6"/>
  <c r="R89" i="6"/>
  <c r="S89" i="6" s="1"/>
  <c r="Q90" i="6"/>
  <c r="R90" i="6" s="1"/>
  <c r="S90" i="6" s="1"/>
  <c r="Q91" i="6"/>
  <c r="R91" i="6"/>
  <c r="S91" i="6" s="1"/>
  <c r="Q92" i="6"/>
  <c r="R92" i="6" s="1"/>
  <c r="S92" i="6" s="1"/>
  <c r="Q93" i="6"/>
  <c r="R93" i="6" s="1"/>
  <c r="S93" i="6" s="1"/>
  <c r="M94" i="6"/>
  <c r="Q94" i="6"/>
  <c r="R94" i="6" s="1"/>
  <c r="S94" i="6" s="1"/>
  <c r="M95" i="6"/>
  <c r="M96" i="6" s="1"/>
  <c r="M97" i="6" s="1"/>
  <c r="M98" i="6" s="1"/>
  <c r="M99" i="6" s="1"/>
  <c r="Q95" i="6"/>
  <c r="R95" i="6"/>
  <c r="S95" i="6" s="1"/>
  <c r="Q96" i="6"/>
  <c r="R96" i="6" s="1"/>
  <c r="S96" i="6" s="1"/>
  <c r="Q97" i="6"/>
  <c r="R97" i="6" s="1"/>
  <c r="S97" i="6" s="1"/>
  <c r="Q98" i="6"/>
  <c r="R98" i="6" s="1"/>
  <c r="S98" i="6" s="1"/>
  <c r="Q99" i="6"/>
  <c r="R99" i="6"/>
  <c r="S99" i="6" s="1"/>
  <c r="M100" i="6"/>
  <c r="Q100" i="6"/>
  <c r="R100" i="6" s="1"/>
  <c r="S100" i="6" s="1"/>
  <c r="Q101" i="6"/>
  <c r="Q102" i="6"/>
  <c r="R102" i="6" s="1"/>
  <c r="M101" i="6"/>
  <c r="M102" i="6" s="1"/>
  <c r="M103" i="6"/>
  <c r="M104" i="6" s="1"/>
  <c r="M105" i="6" s="1"/>
  <c r="M106" i="6" s="1"/>
  <c r="M107" i="6"/>
  <c r="M108" i="6" s="1"/>
  <c r="M109" i="6"/>
  <c r="M110" i="6" s="1"/>
  <c r="M111" i="6" s="1"/>
  <c r="M112" i="6" s="1"/>
  <c r="M113" i="6" s="1"/>
  <c r="M114" i="6" s="1"/>
  <c r="M115" i="6"/>
  <c r="M116" i="6"/>
  <c r="M117" i="6" s="1"/>
  <c r="M118" i="6" s="1"/>
  <c r="M119" i="6" s="1"/>
  <c r="M120" i="6" s="1"/>
  <c r="M121" i="6"/>
  <c r="M122" i="6" s="1"/>
  <c r="M123" i="6" s="1"/>
  <c r="M124" i="6" s="1"/>
  <c r="M125" i="6"/>
  <c r="M126" i="6" s="1"/>
  <c r="M127" i="6" s="1"/>
  <c r="M128" i="6" s="1"/>
  <c r="M129" i="6"/>
  <c r="M130" i="6" s="1"/>
  <c r="M131" i="6" s="1"/>
  <c r="M132" i="6" s="1"/>
  <c r="M133" i="6"/>
  <c r="M134" i="6" s="1"/>
  <c r="M135" i="6" s="1"/>
  <c r="M136" i="6" s="1"/>
  <c r="M137" i="6"/>
  <c r="M138" i="6" s="1"/>
  <c r="M139" i="6"/>
  <c r="M140" i="6" s="1"/>
  <c r="M141" i="6" s="1"/>
  <c r="M142" i="6" s="1"/>
  <c r="M143" i="6" s="1"/>
  <c r="M144" i="6" s="1"/>
  <c r="M145" i="6"/>
  <c r="M146" i="6" s="1"/>
  <c r="M147" i="6"/>
  <c r="M148" i="6"/>
  <c r="M149" i="6" s="1"/>
  <c r="M150" i="6"/>
  <c r="M151" i="6" s="1"/>
  <c r="M152" i="6" s="1"/>
  <c r="M153" i="6" s="1"/>
  <c r="M154" i="6" s="1"/>
  <c r="M155" i="6"/>
  <c r="M156" i="6" s="1"/>
  <c r="M157" i="6" s="1"/>
  <c r="M158" i="6"/>
  <c r="M159" i="6" s="1"/>
  <c r="M160" i="6" s="1"/>
  <c r="M161" i="6" s="1"/>
  <c r="M162" i="6" s="1"/>
  <c r="M163" i="6"/>
  <c r="M164" i="6" s="1"/>
  <c r="M165" i="6" s="1"/>
  <c r="M166" i="6" s="1"/>
  <c r="M167" i="6" s="1"/>
  <c r="M168" i="6"/>
  <c r="M169" i="6"/>
  <c r="M170" i="6" s="1"/>
  <c r="M171" i="6" s="1"/>
  <c r="M172" i="6" s="1"/>
  <c r="M173" i="6" s="1"/>
  <c r="M174" i="6"/>
  <c r="M175" i="6" s="1"/>
  <c r="M176" i="6"/>
  <c r="M177" i="6" s="1"/>
  <c r="M178" i="6"/>
  <c r="M179" i="6" s="1"/>
  <c r="M180" i="6" s="1"/>
  <c r="M181" i="6" s="1"/>
  <c r="M182" i="6" s="1"/>
  <c r="M183" i="6"/>
  <c r="M184" i="6" s="1"/>
  <c r="M185" i="6" s="1"/>
  <c r="M186" i="6" s="1"/>
  <c r="M187" i="6" s="1"/>
  <c r="M188" i="6"/>
  <c r="M189" i="6" s="1"/>
  <c r="M190" i="6" s="1"/>
  <c r="M191" i="6" s="1"/>
  <c r="M192" i="6"/>
  <c r="M193" i="6" s="1"/>
  <c r="M194" i="6" s="1"/>
  <c r="M195" i="6" s="1"/>
  <c r="M196" i="6"/>
  <c r="M197" i="6" s="1"/>
  <c r="M198" i="6" s="1"/>
  <c r="M199" i="6" s="1"/>
  <c r="M200" i="6"/>
  <c r="M201" i="6" s="1"/>
  <c r="M202" i="6"/>
  <c r="M203" i="6"/>
  <c r="M204" i="6" s="1"/>
  <c r="M205" i="6" s="1"/>
  <c r="M206" i="6"/>
  <c r="M207" i="6" s="1"/>
  <c r="M208" i="6" s="1"/>
  <c r="M209" i="6"/>
  <c r="M210" i="6" s="1"/>
  <c r="M211" i="6" s="1"/>
  <c r="M212" i="6"/>
  <c r="M213" i="6" s="1"/>
  <c r="M214" i="6"/>
  <c r="M215" i="6"/>
  <c r="M216" i="6"/>
  <c r="M217" i="6" s="1"/>
  <c r="M218" i="6" s="1"/>
  <c r="M219" i="6"/>
  <c r="M220" i="6" s="1"/>
  <c r="M221" i="6" s="1"/>
  <c r="M222" i="6" s="1"/>
  <c r="M223" i="6"/>
  <c r="M224" i="6" s="1"/>
  <c r="M225" i="6" s="1"/>
  <c r="M226" i="6" s="1"/>
  <c r="M227" i="6"/>
  <c r="M228" i="6" s="1"/>
  <c r="M229" i="6" s="1"/>
  <c r="M230" i="6"/>
  <c r="M231" i="6" s="1"/>
  <c r="M232" i="6" s="1"/>
  <c r="M233" i="6"/>
  <c r="M234" i="6" s="1"/>
  <c r="M235" i="6"/>
  <c r="M236" i="6" s="1"/>
  <c r="M237" i="6" s="1"/>
  <c r="M238" i="6"/>
  <c r="M239" i="6" s="1"/>
  <c r="B3" i="6"/>
  <c r="F171" i="7"/>
  <c r="G171" i="7" s="1"/>
  <c r="H171" i="7" s="1"/>
  <c r="Q171" i="7" s="1"/>
  <c r="J171" i="7"/>
  <c r="K171" i="7"/>
  <c r="M171" i="7"/>
  <c r="F172" i="7"/>
  <c r="J172" i="7"/>
  <c r="K172" i="7"/>
  <c r="M172" i="7"/>
  <c r="F173" i="7"/>
  <c r="G173" i="7" s="1"/>
  <c r="J173" i="7"/>
  <c r="K173" i="7"/>
  <c r="M173" i="7"/>
  <c r="F174" i="7"/>
  <c r="G174" i="7" s="1"/>
  <c r="J174" i="7"/>
  <c r="K174" i="7"/>
  <c r="M174" i="7"/>
  <c r="F175" i="7"/>
  <c r="G175" i="7" s="1"/>
  <c r="J175" i="7"/>
  <c r="K175" i="7"/>
  <c r="M175" i="7"/>
  <c r="F176" i="7"/>
  <c r="G176" i="7" s="1"/>
  <c r="J176" i="7"/>
  <c r="K176" i="7"/>
  <c r="M176" i="7"/>
  <c r="F177" i="7"/>
  <c r="G177" i="7" s="1"/>
  <c r="J177" i="7"/>
  <c r="K177" i="7"/>
  <c r="M177" i="7"/>
  <c r="F178" i="7"/>
  <c r="G178" i="7"/>
  <c r="H178" i="7" s="1"/>
  <c r="Q178" i="7" s="1"/>
  <c r="J178" i="7"/>
  <c r="K178" i="7"/>
  <c r="M178" i="7"/>
  <c r="F179" i="7"/>
  <c r="G179" i="7" s="1"/>
  <c r="H179" i="7" s="1"/>
  <c r="Q179" i="7" s="1"/>
  <c r="J179" i="7"/>
  <c r="K179" i="7"/>
  <c r="M179" i="7"/>
  <c r="F180" i="7"/>
  <c r="J180" i="7"/>
  <c r="K180" i="7"/>
  <c r="M180" i="7"/>
  <c r="F181" i="7"/>
  <c r="G181" i="7" s="1"/>
  <c r="J181" i="7"/>
  <c r="K181" i="7"/>
  <c r="M181" i="7"/>
  <c r="F182" i="7"/>
  <c r="J182" i="7"/>
  <c r="K182" i="7"/>
  <c r="M182" i="7"/>
  <c r="F183" i="7"/>
  <c r="G183" i="7" s="1"/>
  <c r="J183" i="7"/>
  <c r="K183" i="7"/>
  <c r="M183" i="7"/>
  <c r="F184" i="7"/>
  <c r="G184" i="7" s="1"/>
  <c r="J184" i="7"/>
  <c r="K184" i="7"/>
  <c r="M184" i="7"/>
  <c r="F185" i="7"/>
  <c r="G185" i="7" s="1"/>
  <c r="J185" i="7"/>
  <c r="K185" i="7"/>
  <c r="M185" i="7"/>
  <c r="F186" i="7"/>
  <c r="G186" i="7" s="1"/>
  <c r="H186" i="7" s="1"/>
  <c r="Q186" i="7" s="1"/>
  <c r="J186" i="7"/>
  <c r="K186" i="7"/>
  <c r="M186" i="7"/>
  <c r="F187" i="7"/>
  <c r="G187" i="7" s="1"/>
  <c r="H187" i="7" s="1"/>
  <c r="Q187" i="7" s="1"/>
  <c r="J187" i="7"/>
  <c r="K187" i="7"/>
  <c r="M187" i="7"/>
  <c r="F188" i="7"/>
  <c r="J188" i="7"/>
  <c r="K188" i="7"/>
  <c r="M188" i="7"/>
  <c r="F189" i="7"/>
  <c r="G189" i="7" s="1"/>
  <c r="J189" i="7"/>
  <c r="K189" i="7"/>
  <c r="M189" i="7"/>
  <c r="F190" i="7"/>
  <c r="G190" i="7" s="1"/>
  <c r="J190" i="7"/>
  <c r="K190" i="7"/>
  <c r="M190" i="7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/>
  <c r="F54" i="7"/>
  <c r="G54" i="7" s="1"/>
  <c r="F55" i="7"/>
  <c r="G55" i="7" s="1"/>
  <c r="F56" i="7"/>
  <c r="G56" i="7" s="1"/>
  <c r="F57" i="7"/>
  <c r="G57" i="7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/>
  <c r="F118" i="7"/>
  <c r="G118" i="7" s="1"/>
  <c r="F119" i="7"/>
  <c r="G119" i="7" s="1"/>
  <c r="F120" i="7"/>
  <c r="G120" i="7" s="1"/>
  <c r="F121" i="7"/>
  <c r="G121" i="7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/>
  <c r="F166" i="7"/>
  <c r="G166" i="7" s="1"/>
  <c r="F167" i="7"/>
  <c r="G167" i="7" s="1"/>
  <c r="F168" i="7"/>
  <c r="G168" i="7" s="1"/>
  <c r="F169" i="7"/>
  <c r="G169" i="7" s="1"/>
  <c r="F170" i="7"/>
  <c r="G170" i="7" s="1"/>
  <c r="F5" i="7"/>
  <c r="G5" i="7" s="1"/>
  <c r="D171" i="7"/>
  <c r="E171" i="7" s="1"/>
  <c r="D172" i="7"/>
  <c r="O172" i="7" s="1"/>
  <c r="D173" i="7"/>
  <c r="O173" i="7" s="1"/>
  <c r="D174" i="7"/>
  <c r="O174" i="7" s="1"/>
  <c r="D175" i="7"/>
  <c r="E175" i="7" s="1"/>
  <c r="D176" i="7"/>
  <c r="O176" i="7" s="1"/>
  <c r="D177" i="7"/>
  <c r="O177" i="7" s="1"/>
  <c r="D178" i="7"/>
  <c r="E178" i="7" s="1"/>
  <c r="D179" i="7"/>
  <c r="E179" i="7" s="1"/>
  <c r="D180" i="7"/>
  <c r="O180" i="7" s="1"/>
  <c r="D181" i="7"/>
  <c r="O181" i="7" s="1"/>
  <c r="D182" i="7"/>
  <c r="E182" i="7" s="1"/>
  <c r="D183" i="7"/>
  <c r="E183" i="7" s="1"/>
  <c r="D184" i="7"/>
  <c r="O184" i="7" s="1"/>
  <c r="D185" i="7"/>
  <c r="O185" i="7" s="1"/>
  <c r="D186" i="7"/>
  <c r="E186" i="7" s="1"/>
  <c r="D187" i="7"/>
  <c r="E187" i="7" s="1"/>
  <c r="D188" i="7"/>
  <c r="O188" i="7" s="1"/>
  <c r="D189" i="7"/>
  <c r="O189" i="7" s="1"/>
  <c r="D190" i="7"/>
  <c r="E190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01" i="7"/>
  <c r="E101" i="7" s="1"/>
  <c r="D102" i="7"/>
  <c r="E102" i="7" s="1"/>
  <c r="D103" i="7"/>
  <c r="E103" i="7" s="1"/>
  <c r="D104" i="7"/>
  <c r="E104" i="7" s="1"/>
  <c r="D105" i="7"/>
  <c r="E105" i="7" s="1"/>
  <c r="D106" i="7"/>
  <c r="E106" i="7" s="1"/>
  <c r="D107" i="7"/>
  <c r="E107" i="7" s="1"/>
  <c r="D108" i="7"/>
  <c r="E108" i="7" s="1"/>
  <c r="D109" i="7"/>
  <c r="E109" i="7" s="1"/>
  <c r="D110" i="7"/>
  <c r="E110" i="7" s="1"/>
  <c r="D111" i="7"/>
  <c r="E111" i="7" s="1"/>
  <c r="D112" i="7"/>
  <c r="E112" i="7" s="1"/>
  <c r="D113" i="7"/>
  <c r="E113" i="7" s="1"/>
  <c r="D114" i="7"/>
  <c r="E114" i="7" s="1"/>
  <c r="D115" i="7"/>
  <c r="E115" i="7" s="1"/>
  <c r="D116" i="7"/>
  <c r="E116" i="7" s="1"/>
  <c r="D117" i="7"/>
  <c r="E117" i="7" s="1"/>
  <c r="D118" i="7"/>
  <c r="E118" i="7" s="1"/>
  <c r="D119" i="7"/>
  <c r="E119" i="7" s="1"/>
  <c r="D120" i="7"/>
  <c r="E120" i="7" s="1"/>
  <c r="D121" i="7"/>
  <c r="E121" i="7" s="1"/>
  <c r="D122" i="7"/>
  <c r="E122" i="7" s="1"/>
  <c r="D123" i="7"/>
  <c r="E123" i="7" s="1"/>
  <c r="D124" i="7"/>
  <c r="E124" i="7" s="1"/>
  <c r="D125" i="7"/>
  <c r="E125" i="7" s="1"/>
  <c r="D126" i="7"/>
  <c r="E126" i="7" s="1"/>
  <c r="D127" i="7"/>
  <c r="E127" i="7" s="1"/>
  <c r="D128" i="7"/>
  <c r="E128" i="7" s="1"/>
  <c r="D129" i="7"/>
  <c r="E129" i="7" s="1"/>
  <c r="D130" i="7"/>
  <c r="E130" i="7" s="1"/>
  <c r="D131" i="7"/>
  <c r="E131" i="7" s="1"/>
  <c r="D132" i="7"/>
  <c r="E132" i="7" s="1"/>
  <c r="D133" i="7"/>
  <c r="E133" i="7" s="1"/>
  <c r="D134" i="7"/>
  <c r="E134" i="7" s="1"/>
  <c r="D135" i="7"/>
  <c r="E135" i="7" s="1"/>
  <c r="D136" i="7"/>
  <c r="E136" i="7" s="1"/>
  <c r="D137" i="7"/>
  <c r="E137" i="7" s="1"/>
  <c r="D138" i="7"/>
  <c r="E138" i="7" s="1"/>
  <c r="D139" i="7"/>
  <c r="E139" i="7" s="1"/>
  <c r="D140" i="7"/>
  <c r="E140" i="7" s="1"/>
  <c r="D141" i="7"/>
  <c r="E141" i="7" s="1"/>
  <c r="D142" i="7"/>
  <c r="E142" i="7" s="1"/>
  <c r="D143" i="7"/>
  <c r="E143" i="7" s="1"/>
  <c r="D144" i="7"/>
  <c r="E144" i="7" s="1"/>
  <c r="D145" i="7"/>
  <c r="E145" i="7" s="1"/>
  <c r="D146" i="7"/>
  <c r="E146" i="7" s="1"/>
  <c r="D147" i="7"/>
  <c r="E147" i="7" s="1"/>
  <c r="D148" i="7"/>
  <c r="E148" i="7" s="1"/>
  <c r="D149" i="7"/>
  <c r="E149" i="7" s="1"/>
  <c r="D150" i="7"/>
  <c r="E150" i="7" s="1"/>
  <c r="D151" i="7"/>
  <c r="E151" i="7" s="1"/>
  <c r="D152" i="7"/>
  <c r="E152" i="7" s="1"/>
  <c r="D153" i="7"/>
  <c r="E153" i="7" s="1"/>
  <c r="D154" i="7"/>
  <c r="E154" i="7" s="1"/>
  <c r="D155" i="7"/>
  <c r="E155" i="7" s="1"/>
  <c r="D156" i="7"/>
  <c r="E156" i="7" s="1"/>
  <c r="D157" i="7"/>
  <c r="E157" i="7" s="1"/>
  <c r="D158" i="7"/>
  <c r="E158" i="7" s="1"/>
  <c r="D159" i="7"/>
  <c r="E159" i="7" s="1"/>
  <c r="D160" i="7"/>
  <c r="E160" i="7" s="1"/>
  <c r="D161" i="7"/>
  <c r="E161" i="7" s="1"/>
  <c r="D162" i="7"/>
  <c r="E162" i="7" s="1"/>
  <c r="D163" i="7"/>
  <c r="E163" i="7" s="1"/>
  <c r="D164" i="7"/>
  <c r="E164" i="7" s="1"/>
  <c r="D165" i="7"/>
  <c r="E165" i="7" s="1"/>
  <c r="D166" i="7"/>
  <c r="E166" i="7" s="1"/>
  <c r="D167" i="7"/>
  <c r="E167" i="7" s="1"/>
  <c r="D168" i="7"/>
  <c r="E168" i="7" s="1"/>
  <c r="D169" i="7"/>
  <c r="E169" i="7" s="1"/>
  <c r="D170" i="7"/>
  <c r="E170" i="7" s="1"/>
  <c r="E67" i="7"/>
  <c r="D5" i="7"/>
  <c r="E5" i="7" s="1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5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5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V42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F30" i="2"/>
  <c r="D3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3" i="2"/>
  <c r="D25" i="2"/>
  <c r="H25" i="2"/>
  <c r="L25" i="2"/>
  <c r="D26" i="2"/>
  <c r="H26" i="2"/>
  <c r="L26" i="2"/>
  <c r="D27" i="2"/>
  <c r="H27" i="2"/>
  <c r="L27" i="2"/>
  <c r="L24" i="2"/>
  <c r="H24" i="2"/>
  <c r="D24" i="2"/>
  <c r="I20" i="2"/>
  <c r="K20" i="2"/>
  <c r="E20" i="2"/>
  <c r="K9" i="2"/>
  <c r="K10" i="2"/>
  <c r="K11" i="2"/>
  <c r="K12" i="2"/>
  <c r="K13" i="2"/>
  <c r="K14" i="2"/>
  <c r="K15" i="2"/>
  <c r="K16" i="2"/>
  <c r="K17" i="2"/>
  <c r="K18" i="2"/>
  <c r="K1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I3" i="2"/>
  <c r="K3" i="2"/>
  <c r="I4" i="2"/>
  <c r="K4" i="2"/>
  <c r="I5" i="2"/>
  <c r="K5" i="2"/>
  <c r="I6" i="2"/>
  <c r="K6" i="2"/>
  <c r="I18" i="2"/>
  <c r="I19" i="2"/>
  <c r="B28" i="5"/>
  <c r="B29" i="5" s="1"/>
  <c r="B24" i="5"/>
  <c r="B25" i="5" s="1"/>
  <c r="B20" i="5"/>
  <c r="B21" i="5" s="1"/>
  <c r="B18" i="5"/>
  <c r="B13" i="5"/>
  <c r="B14" i="5" s="1"/>
  <c r="B15" i="5" s="1"/>
  <c r="B9" i="5"/>
  <c r="B10" i="5" s="1"/>
  <c r="B7" i="5"/>
  <c r="Y83" i="3"/>
  <c r="Z83" i="3"/>
  <c r="Y84" i="3"/>
  <c r="Z84" i="3"/>
  <c r="Y85" i="3"/>
  <c r="Y86" i="3"/>
  <c r="Z86" i="3"/>
  <c r="Y87" i="3"/>
  <c r="Z87" i="3"/>
  <c r="Y88" i="3"/>
  <c r="Y89" i="3"/>
  <c r="Z89" i="3"/>
  <c r="Y90" i="3"/>
  <c r="Z90" i="3"/>
  <c r="Y91" i="3"/>
  <c r="Y92" i="3"/>
  <c r="Z92" i="3"/>
  <c r="Y93" i="3"/>
  <c r="Z93" i="3"/>
  <c r="Y94" i="3"/>
  <c r="Y95" i="3"/>
  <c r="Z95" i="3"/>
  <c r="Y96" i="3"/>
  <c r="Z96" i="3"/>
  <c r="Y97" i="3"/>
  <c r="Y98" i="3"/>
  <c r="Z98" i="3"/>
  <c r="Y99" i="3"/>
  <c r="Z99" i="3"/>
  <c r="Y74" i="3"/>
  <c r="Z74" i="3"/>
  <c r="Y75" i="3"/>
  <c r="Z75" i="3"/>
  <c r="Y76" i="3"/>
  <c r="Y77" i="3"/>
  <c r="Z77" i="3"/>
  <c r="Y78" i="3"/>
  <c r="Z78" i="3"/>
  <c r="Y79" i="3"/>
  <c r="Y80" i="3"/>
  <c r="Z80" i="3"/>
  <c r="Y81" i="3"/>
  <c r="Z81" i="3"/>
  <c r="Y82" i="3"/>
  <c r="L75" i="3"/>
  <c r="N75" i="3"/>
  <c r="L76" i="3"/>
  <c r="Z76" i="3" s="1"/>
  <c r="N76" i="3"/>
  <c r="L77" i="3"/>
  <c r="N77" i="3"/>
  <c r="L78" i="3"/>
  <c r="N78" i="3"/>
  <c r="L79" i="3"/>
  <c r="Z79" i="3" s="1"/>
  <c r="N79" i="3"/>
  <c r="L80" i="3"/>
  <c r="N80" i="3"/>
  <c r="L81" i="3"/>
  <c r="N81" i="3"/>
  <c r="L82" i="3"/>
  <c r="Z82" i="3" s="1"/>
  <c r="N82" i="3"/>
  <c r="L83" i="3"/>
  <c r="N83" i="3"/>
  <c r="L84" i="3"/>
  <c r="N84" i="3"/>
  <c r="L85" i="3"/>
  <c r="Z85" i="3" s="1"/>
  <c r="N85" i="3"/>
  <c r="L86" i="3"/>
  <c r="N86" i="3"/>
  <c r="L87" i="3"/>
  <c r="N87" i="3"/>
  <c r="L88" i="3"/>
  <c r="Z88" i="3" s="1"/>
  <c r="N88" i="3"/>
  <c r="L89" i="3"/>
  <c r="N89" i="3"/>
  <c r="L90" i="3"/>
  <c r="N90" i="3"/>
  <c r="L91" i="3"/>
  <c r="Z91" i="3" s="1"/>
  <c r="N91" i="3"/>
  <c r="L92" i="3"/>
  <c r="N92" i="3"/>
  <c r="L93" i="3"/>
  <c r="N93" i="3"/>
  <c r="L94" i="3"/>
  <c r="Z94" i="3" s="1"/>
  <c r="N94" i="3"/>
  <c r="L95" i="3"/>
  <c r="N95" i="3"/>
  <c r="L96" i="3"/>
  <c r="N96" i="3"/>
  <c r="L97" i="3"/>
  <c r="Z97" i="3" s="1"/>
  <c r="N97" i="3"/>
  <c r="L98" i="3"/>
  <c r="N98" i="3"/>
  <c r="L99" i="3"/>
  <c r="N99" i="3"/>
  <c r="I7" i="2"/>
  <c r="I8" i="2"/>
  <c r="K8" i="2"/>
  <c r="I9" i="2"/>
  <c r="I10" i="2"/>
  <c r="I11" i="2"/>
  <c r="I12" i="2"/>
  <c r="I13" i="2"/>
  <c r="I14" i="2"/>
  <c r="I15" i="2"/>
  <c r="I16" i="2"/>
  <c r="I17" i="2"/>
  <c r="J5" i="7"/>
  <c r="K7" i="2"/>
  <c r="X57" i="3"/>
  <c r="X60" i="3" s="1"/>
  <c r="X63" i="3" s="1"/>
  <c r="X66" i="3" s="1"/>
  <c r="X69" i="3" s="1"/>
  <c r="X72" i="3" s="1"/>
  <c r="X54" i="3"/>
  <c r="X38" i="3"/>
  <c r="X41" i="3" s="1"/>
  <c r="X44" i="3" s="1"/>
  <c r="X25" i="3"/>
  <c r="X28" i="3" s="1"/>
  <c r="X31" i="3" s="1"/>
  <c r="X6" i="3"/>
  <c r="X9" i="3" s="1"/>
  <c r="X12" i="3" s="1"/>
  <c r="X15" i="3" s="1"/>
  <c r="Z5" i="3"/>
  <c r="Z6" i="3"/>
  <c r="Z8" i="3"/>
  <c r="Z9" i="3"/>
  <c r="Z11" i="3"/>
  <c r="Z12" i="3"/>
  <c r="Z14" i="3"/>
  <c r="Z15" i="3"/>
  <c r="Z17" i="3"/>
  <c r="Z18" i="3"/>
  <c r="Z19" i="3"/>
  <c r="Z20" i="3"/>
  <c r="Z21" i="3"/>
  <c r="Z22" i="3"/>
  <c r="Z24" i="3"/>
  <c r="Z25" i="3"/>
  <c r="Z27" i="3"/>
  <c r="Z28" i="3"/>
  <c r="Z30" i="3"/>
  <c r="Z31" i="3"/>
  <c r="Z33" i="3"/>
  <c r="Z34" i="3"/>
  <c r="Z35" i="3"/>
  <c r="Z37" i="3"/>
  <c r="Z38" i="3"/>
  <c r="Z40" i="3"/>
  <c r="Z41" i="3"/>
  <c r="Z43" i="3"/>
  <c r="Z44" i="3"/>
  <c r="Z46" i="3"/>
  <c r="Z47" i="3"/>
  <c r="Z48" i="3"/>
  <c r="Z49" i="3"/>
  <c r="Z50" i="3"/>
  <c r="Z51" i="3"/>
  <c r="Z53" i="3"/>
  <c r="Z54" i="3"/>
  <c r="Z56" i="3"/>
  <c r="Z57" i="3"/>
  <c r="Z59" i="3"/>
  <c r="Z60" i="3"/>
  <c r="Z62" i="3"/>
  <c r="Z63" i="3"/>
  <c r="Z65" i="3"/>
  <c r="Z66" i="3"/>
  <c r="Z68" i="3"/>
  <c r="Z69" i="3"/>
  <c r="Z71" i="3"/>
  <c r="Z7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3" i="3"/>
  <c r="Z3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Z32" i="3" s="1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Z45" i="3" s="1"/>
  <c r="L46" i="3"/>
  <c r="L47" i="3"/>
  <c r="L48" i="3"/>
  <c r="L49" i="3"/>
  <c r="L50" i="3"/>
  <c r="L51" i="3"/>
  <c r="L52" i="3"/>
  <c r="L53" i="3"/>
  <c r="L54" i="3"/>
  <c r="L55" i="3"/>
  <c r="Z55" i="3" s="1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N5" i="3"/>
  <c r="N6" i="3"/>
  <c r="N7" i="3"/>
  <c r="N8" i="3"/>
  <c r="N9" i="3"/>
  <c r="N10" i="3"/>
  <c r="Z10" i="3" s="1"/>
  <c r="N4" i="3"/>
  <c r="L5" i="3"/>
  <c r="L6" i="3"/>
  <c r="L7" i="3"/>
  <c r="L8" i="3"/>
  <c r="L9" i="3"/>
  <c r="L10" i="3"/>
  <c r="L4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2" i="1"/>
  <c r="H3" i="1"/>
  <c r="H4" i="1"/>
  <c r="H5" i="1"/>
  <c r="H6" i="1"/>
  <c r="L6" i="1" s="1"/>
  <c r="H7" i="1"/>
  <c r="H8" i="1"/>
  <c r="H9" i="1"/>
  <c r="H10" i="1"/>
  <c r="L10" i="1" s="1"/>
  <c r="H11" i="1"/>
  <c r="H12" i="1"/>
  <c r="H13" i="1"/>
  <c r="H14" i="1"/>
  <c r="L14" i="1" s="1"/>
  <c r="H15" i="1"/>
  <c r="H16" i="1"/>
  <c r="H17" i="1"/>
  <c r="H18" i="1"/>
  <c r="L18" i="1" s="1"/>
  <c r="H19" i="1"/>
  <c r="H20" i="1"/>
  <c r="H21" i="1"/>
  <c r="H22" i="1"/>
  <c r="L22" i="1" s="1"/>
  <c r="H23" i="1"/>
  <c r="H24" i="1"/>
  <c r="H25" i="1"/>
  <c r="H26" i="1"/>
  <c r="L26" i="1" s="1"/>
  <c r="H27" i="1"/>
  <c r="H28" i="1"/>
  <c r="H29" i="1"/>
  <c r="H30" i="1"/>
  <c r="L30" i="1" s="1"/>
  <c r="H31" i="1"/>
  <c r="H32" i="1"/>
  <c r="H33" i="1"/>
  <c r="H34" i="1"/>
  <c r="L34" i="1" s="1"/>
  <c r="H35" i="1"/>
  <c r="H36" i="1"/>
  <c r="H37" i="1"/>
  <c r="H38" i="1"/>
  <c r="L38" i="1" s="1"/>
  <c r="H39" i="1"/>
  <c r="H40" i="1"/>
  <c r="H41" i="1"/>
  <c r="H42" i="1"/>
  <c r="L42" i="1" s="1"/>
  <c r="H43" i="1"/>
  <c r="H44" i="1"/>
  <c r="H45" i="1"/>
  <c r="H46" i="1"/>
  <c r="L46" i="1" s="1"/>
  <c r="H47" i="1"/>
  <c r="H48" i="1"/>
  <c r="H49" i="1"/>
  <c r="H50" i="1"/>
  <c r="L50" i="1" s="1"/>
  <c r="H51" i="1"/>
  <c r="H52" i="1"/>
  <c r="H53" i="1"/>
  <c r="H54" i="1"/>
  <c r="L54" i="1" s="1"/>
  <c r="H55" i="1"/>
  <c r="H56" i="1"/>
  <c r="H57" i="1"/>
  <c r="H58" i="1"/>
  <c r="L58" i="1" s="1"/>
  <c r="H59" i="1"/>
  <c r="H60" i="1"/>
  <c r="H61" i="1"/>
  <c r="H62" i="1"/>
  <c r="L62" i="1" s="1"/>
  <c r="H63" i="1"/>
  <c r="H64" i="1"/>
  <c r="H65" i="1"/>
  <c r="H66" i="1"/>
  <c r="L66" i="1" s="1"/>
  <c r="H67" i="1"/>
  <c r="H68" i="1"/>
  <c r="H69" i="1"/>
  <c r="H70" i="1"/>
  <c r="L70" i="1" s="1"/>
  <c r="H71" i="1"/>
  <c r="H72" i="1"/>
  <c r="H73" i="1"/>
  <c r="H74" i="1"/>
  <c r="L74" i="1" s="1"/>
  <c r="H75" i="1"/>
  <c r="H76" i="1"/>
  <c r="H77" i="1"/>
  <c r="H78" i="1"/>
  <c r="L78" i="1" s="1"/>
  <c r="H79" i="1"/>
  <c r="H80" i="1"/>
  <c r="H81" i="1"/>
  <c r="H82" i="1"/>
  <c r="L82" i="1" s="1"/>
  <c r="H83" i="1"/>
  <c r="H84" i="1"/>
  <c r="H85" i="1"/>
  <c r="H86" i="1"/>
  <c r="L86" i="1" s="1"/>
  <c r="H87" i="1"/>
  <c r="H88" i="1"/>
  <c r="H89" i="1"/>
  <c r="H90" i="1"/>
  <c r="L90" i="1" s="1"/>
  <c r="H91" i="1"/>
  <c r="H92" i="1"/>
  <c r="H93" i="1"/>
  <c r="H94" i="1"/>
  <c r="L94" i="1" s="1"/>
  <c r="H95" i="1"/>
  <c r="H96" i="1"/>
  <c r="H97" i="1"/>
  <c r="H98" i="1"/>
  <c r="L98" i="1" s="1"/>
  <c r="H99" i="1"/>
  <c r="H100" i="1"/>
  <c r="H101" i="1"/>
  <c r="H102" i="1"/>
  <c r="L102" i="1" s="1"/>
  <c r="H103" i="1"/>
  <c r="H104" i="1"/>
  <c r="H105" i="1"/>
  <c r="H106" i="1"/>
  <c r="L106" i="1" s="1"/>
  <c r="H107" i="1"/>
  <c r="H108" i="1"/>
  <c r="H109" i="1"/>
  <c r="H110" i="1"/>
  <c r="L110" i="1" s="1"/>
  <c r="H111" i="1"/>
  <c r="H112" i="1"/>
  <c r="H113" i="1"/>
  <c r="H114" i="1"/>
  <c r="L114" i="1" s="1"/>
  <c r="H115" i="1"/>
  <c r="H116" i="1"/>
  <c r="H117" i="1"/>
  <c r="H118" i="1"/>
  <c r="L118" i="1" s="1"/>
  <c r="H119" i="1"/>
  <c r="H120" i="1"/>
  <c r="H121" i="1"/>
  <c r="H122" i="1"/>
  <c r="L122" i="1" s="1"/>
  <c r="H123" i="1"/>
  <c r="H124" i="1"/>
  <c r="H125" i="1"/>
  <c r="H126" i="1"/>
  <c r="L126" i="1" s="1"/>
  <c r="H127" i="1"/>
  <c r="H128" i="1"/>
  <c r="H129" i="1"/>
  <c r="H130" i="1"/>
  <c r="L130" i="1" s="1"/>
  <c r="H131" i="1"/>
  <c r="H132" i="1"/>
  <c r="H133" i="1"/>
  <c r="H134" i="1"/>
  <c r="L134" i="1" s="1"/>
  <c r="H135" i="1"/>
  <c r="H136" i="1"/>
  <c r="H137" i="1"/>
  <c r="H138" i="1"/>
  <c r="L138" i="1" s="1"/>
  <c r="H139" i="1"/>
  <c r="H140" i="1"/>
  <c r="H141" i="1"/>
  <c r="H142" i="1"/>
  <c r="L142" i="1" s="1"/>
  <c r="H143" i="1"/>
  <c r="H144" i="1"/>
  <c r="H145" i="1"/>
  <c r="H146" i="1"/>
  <c r="L146" i="1" s="1"/>
  <c r="H147" i="1"/>
  <c r="H148" i="1"/>
  <c r="H149" i="1"/>
  <c r="H150" i="1"/>
  <c r="L150" i="1" s="1"/>
  <c r="H151" i="1"/>
  <c r="H152" i="1"/>
  <c r="H153" i="1"/>
  <c r="H154" i="1"/>
  <c r="L154" i="1" s="1"/>
  <c r="H155" i="1"/>
  <c r="H156" i="1"/>
  <c r="H157" i="1"/>
  <c r="H158" i="1"/>
  <c r="L158" i="1" s="1"/>
  <c r="H159" i="1"/>
  <c r="H160" i="1"/>
  <c r="H161" i="1"/>
  <c r="H162" i="1"/>
  <c r="L162" i="1" s="1"/>
  <c r="H163" i="1"/>
  <c r="H164" i="1"/>
  <c r="H165" i="1"/>
  <c r="H166" i="1"/>
  <c r="L166" i="1" s="1"/>
  <c r="H167" i="1"/>
  <c r="H168" i="1"/>
  <c r="H169" i="1"/>
  <c r="H170" i="1"/>
  <c r="L170" i="1" s="1"/>
  <c r="H171" i="1"/>
  <c r="H172" i="1"/>
  <c r="H173" i="1"/>
  <c r="H174" i="1"/>
  <c r="L174" i="1" s="1"/>
  <c r="H175" i="1"/>
  <c r="H176" i="1"/>
  <c r="H177" i="1"/>
  <c r="H178" i="1"/>
  <c r="L178" i="1" s="1"/>
  <c r="H179" i="1"/>
  <c r="H180" i="1"/>
  <c r="H181" i="1"/>
  <c r="H182" i="1"/>
  <c r="L182" i="1" s="1"/>
  <c r="H183" i="1"/>
  <c r="H184" i="1"/>
  <c r="H185" i="1"/>
  <c r="H186" i="1"/>
  <c r="L186" i="1" s="1"/>
  <c r="H187" i="1"/>
  <c r="H188" i="1"/>
  <c r="H189" i="1"/>
  <c r="H190" i="1"/>
  <c r="L190" i="1" s="1"/>
  <c r="H191" i="1"/>
  <c r="H192" i="1"/>
  <c r="H193" i="1"/>
  <c r="H194" i="1"/>
  <c r="L194" i="1" s="1"/>
  <c r="H195" i="1"/>
  <c r="H196" i="1"/>
  <c r="H197" i="1"/>
  <c r="H198" i="1"/>
  <c r="L198" i="1" s="1"/>
  <c r="H199" i="1"/>
  <c r="H200" i="1"/>
  <c r="H201" i="1"/>
  <c r="H202" i="1"/>
  <c r="L202" i="1" s="1"/>
  <c r="H203" i="1"/>
  <c r="H204" i="1"/>
  <c r="H205" i="1"/>
  <c r="H206" i="1"/>
  <c r="L206" i="1" s="1"/>
  <c r="H207" i="1"/>
  <c r="H208" i="1"/>
  <c r="H209" i="1"/>
  <c r="H210" i="1"/>
  <c r="L210" i="1" s="1"/>
  <c r="H211" i="1"/>
  <c r="H212" i="1"/>
  <c r="H213" i="1"/>
  <c r="H214" i="1"/>
  <c r="L214" i="1" s="1"/>
  <c r="H215" i="1"/>
  <c r="H216" i="1"/>
  <c r="H217" i="1"/>
  <c r="H218" i="1"/>
  <c r="L218" i="1" s="1"/>
  <c r="H219" i="1"/>
  <c r="H220" i="1"/>
  <c r="H221" i="1"/>
  <c r="H222" i="1"/>
  <c r="L222" i="1" s="1"/>
  <c r="H223" i="1"/>
  <c r="H224" i="1"/>
  <c r="H225" i="1"/>
  <c r="H226" i="1"/>
  <c r="L226" i="1" s="1"/>
  <c r="H227" i="1"/>
  <c r="H228" i="1"/>
  <c r="H229" i="1"/>
  <c r="H230" i="1"/>
  <c r="L230" i="1" s="1"/>
  <c r="H231" i="1"/>
  <c r="H232" i="1"/>
  <c r="H233" i="1"/>
  <c r="H234" i="1"/>
  <c r="L234" i="1" s="1"/>
  <c r="H235" i="1"/>
  <c r="H236" i="1"/>
  <c r="H237" i="1"/>
  <c r="H238" i="1"/>
  <c r="L238" i="1" s="1"/>
  <c r="H239" i="1"/>
  <c r="H240" i="1"/>
  <c r="H241" i="1"/>
  <c r="H242" i="1"/>
  <c r="L242" i="1" s="1"/>
  <c r="H243" i="1"/>
  <c r="H244" i="1"/>
  <c r="H245" i="1"/>
  <c r="H246" i="1"/>
  <c r="L246" i="1" s="1"/>
  <c r="H247" i="1"/>
  <c r="H248" i="1"/>
  <c r="H249" i="1"/>
  <c r="H250" i="1"/>
  <c r="H251" i="1"/>
  <c r="H252" i="1"/>
  <c r="H253" i="1"/>
  <c r="H254" i="1"/>
  <c r="L254" i="1" s="1"/>
  <c r="H255" i="1"/>
  <c r="H256" i="1"/>
  <c r="H257" i="1"/>
  <c r="H258" i="1"/>
  <c r="L258" i="1" s="1"/>
  <c r="H259" i="1"/>
  <c r="H260" i="1"/>
  <c r="H261" i="1"/>
  <c r="H262" i="1"/>
  <c r="L262" i="1" s="1"/>
  <c r="H263" i="1"/>
  <c r="H264" i="1"/>
  <c r="H265" i="1"/>
  <c r="H266" i="1"/>
  <c r="L266" i="1" s="1"/>
  <c r="H267" i="1"/>
  <c r="H268" i="1"/>
  <c r="H269" i="1"/>
  <c r="H270" i="1"/>
  <c r="L270" i="1" s="1"/>
  <c r="H271" i="1"/>
  <c r="H272" i="1"/>
  <c r="H273" i="1"/>
  <c r="H274" i="1"/>
  <c r="L274" i="1" s="1"/>
  <c r="H275" i="1"/>
  <c r="H276" i="1"/>
  <c r="H277" i="1"/>
  <c r="H278" i="1"/>
  <c r="L278" i="1" s="1"/>
  <c r="H279" i="1"/>
  <c r="H280" i="1"/>
  <c r="H281" i="1"/>
  <c r="H282" i="1"/>
  <c r="L282" i="1" s="1"/>
  <c r="H283" i="1"/>
  <c r="H284" i="1"/>
  <c r="H285" i="1"/>
  <c r="H286" i="1"/>
  <c r="L286" i="1" s="1"/>
  <c r="H287" i="1"/>
  <c r="H288" i="1"/>
  <c r="H289" i="1"/>
  <c r="H290" i="1"/>
  <c r="L290" i="1" s="1"/>
  <c r="H291" i="1"/>
  <c r="H292" i="1"/>
  <c r="H293" i="1"/>
  <c r="H294" i="1"/>
  <c r="L294" i="1" s="1"/>
  <c r="H295" i="1"/>
  <c r="H296" i="1"/>
  <c r="H297" i="1"/>
  <c r="H298" i="1"/>
  <c r="L298" i="1" s="1"/>
  <c r="H299" i="1"/>
  <c r="H300" i="1"/>
  <c r="H301" i="1"/>
  <c r="H302" i="1"/>
  <c r="L302" i="1" s="1"/>
  <c r="H303" i="1"/>
  <c r="H304" i="1"/>
  <c r="H305" i="1"/>
  <c r="H306" i="1"/>
  <c r="L306" i="1" s="1"/>
  <c r="H307" i="1"/>
  <c r="H308" i="1"/>
  <c r="H309" i="1"/>
  <c r="L32" i="1"/>
  <c r="L48" i="1"/>
  <c r="L124" i="1"/>
  <c r="L140" i="1"/>
  <c r="L156" i="1"/>
  <c r="L172" i="1"/>
  <c r="L250" i="1"/>
  <c r="L264" i="1"/>
  <c r="L280" i="1"/>
  <c r="L296" i="1"/>
  <c r="J3" i="1"/>
  <c r="L3" i="1" s="1"/>
  <c r="J4" i="1"/>
  <c r="L4" i="1" s="1"/>
  <c r="J5" i="1"/>
  <c r="J6" i="1"/>
  <c r="J7" i="1"/>
  <c r="L7" i="1" s="1"/>
  <c r="J8" i="1"/>
  <c r="L8" i="1" s="1"/>
  <c r="J9" i="1"/>
  <c r="J10" i="1"/>
  <c r="J11" i="1"/>
  <c r="L11" i="1" s="1"/>
  <c r="J12" i="1"/>
  <c r="L12" i="1" s="1"/>
  <c r="J13" i="1"/>
  <c r="J14" i="1"/>
  <c r="J15" i="1"/>
  <c r="L15" i="1" s="1"/>
  <c r="J16" i="1"/>
  <c r="L16" i="1" s="1"/>
  <c r="J17" i="1"/>
  <c r="J18" i="1"/>
  <c r="J19" i="1"/>
  <c r="L19" i="1" s="1"/>
  <c r="J20" i="1"/>
  <c r="L20" i="1" s="1"/>
  <c r="J21" i="1"/>
  <c r="J22" i="1"/>
  <c r="J23" i="1"/>
  <c r="L23" i="1" s="1"/>
  <c r="J24" i="1"/>
  <c r="L24" i="1" s="1"/>
  <c r="J25" i="1"/>
  <c r="J26" i="1"/>
  <c r="J27" i="1"/>
  <c r="L27" i="1" s="1"/>
  <c r="J28" i="1"/>
  <c r="L28" i="1" s="1"/>
  <c r="J29" i="1"/>
  <c r="J30" i="1"/>
  <c r="J31" i="1"/>
  <c r="L31" i="1" s="1"/>
  <c r="J32" i="1"/>
  <c r="J33" i="1"/>
  <c r="J34" i="1"/>
  <c r="J35" i="1"/>
  <c r="L35" i="1" s="1"/>
  <c r="J36" i="1"/>
  <c r="L36" i="1" s="1"/>
  <c r="J37" i="1"/>
  <c r="J38" i="1"/>
  <c r="J39" i="1"/>
  <c r="L39" i="1" s="1"/>
  <c r="J40" i="1"/>
  <c r="L40" i="1" s="1"/>
  <c r="J41" i="1"/>
  <c r="J42" i="1"/>
  <c r="J43" i="1"/>
  <c r="L43" i="1" s="1"/>
  <c r="J44" i="1"/>
  <c r="L44" i="1" s="1"/>
  <c r="J45" i="1"/>
  <c r="J46" i="1"/>
  <c r="J47" i="1"/>
  <c r="L47" i="1" s="1"/>
  <c r="J48" i="1"/>
  <c r="J49" i="1"/>
  <c r="J50" i="1"/>
  <c r="J51" i="1"/>
  <c r="L51" i="1" s="1"/>
  <c r="J52" i="1"/>
  <c r="L52" i="1" s="1"/>
  <c r="J53" i="1"/>
  <c r="J54" i="1"/>
  <c r="J55" i="1"/>
  <c r="L55" i="1" s="1"/>
  <c r="J56" i="1"/>
  <c r="L56" i="1" s="1"/>
  <c r="J57" i="1"/>
  <c r="J58" i="1"/>
  <c r="J59" i="1"/>
  <c r="L59" i="1" s="1"/>
  <c r="J60" i="1"/>
  <c r="L60" i="1" s="1"/>
  <c r="J61" i="1"/>
  <c r="J62" i="1"/>
  <c r="J63" i="1"/>
  <c r="L63" i="1" s="1"/>
  <c r="J64" i="1"/>
  <c r="L64" i="1" s="1"/>
  <c r="J65" i="1"/>
  <c r="J66" i="1"/>
  <c r="J67" i="1"/>
  <c r="L67" i="1" s="1"/>
  <c r="J68" i="1"/>
  <c r="L68" i="1" s="1"/>
  <c r="J69" i="1"/>
  <c r="J70" i="1"/>
  <c r="J71" i="1"/>
  <c r="L71" i="1" s="1"/>
  <c r="J72" i="1"/>
  <c r="L72" i="1" s="1"/>
  <c r="J73" i="1"/>
  <c r="J74" i="1"/>
  <c r="J75" i="1"/>
  <c r="L75" i="1" s="1"/>
  <c r="J76" i="1"/>
  <c r="L76" i="1" s="1"/>
  <c r="J77" i="1"/>
  <c r="J78" i="1"/>
  <c r="J79" i="1"/>
  <c r="L79" i="1" s="1"/>
  <c r="J80" i="1"/>
  <c r="L80" i="1" s="1"/>
  <c r="J81" i="1"/>
  <c r="J82" i="1"/>
  <c r="J83" i="1"/>
  <c r="L83" i="1" s="1"/>
  <c r="J84" i="1"/>
  <c r="L84" i="1" s="1"/>
  <c r="J85" i="1"/>
  <c r="J86" i="1"/>
  <c r="J87" i="1"/>
  <c r="L87" i="1" s="1"/>
  <c r="J88" i="1"/>
  <c r="L88" i="1" s="1"/>
  <c r="J89" i="1"/>
  <c r="J90" i="1"/>
  <c r="J91" i="1"/>
  <c r="L91" i="1" s="1"/>
  <c r="J92" i="1"/>
  <c r="L92" i="1" s="1"/>
  <c r="J93" i="1"/>
  <c r="J94" i="1"/>
  <c r="J95" i="1"/>
  <c r="L95" i="1" s="1"/>
  <c r="J96" i="1"/>
  <c r="L96" i="1" s="1"/>
  <c r="J97" i="1"/>
  <c r="J98" i="1"/>
  <c r="J99" i="1"/>
  <c r="L99" i="1" s="1"/>
  <c r="J100" i="1"/>
  <c r="L100" i="1" s="1"/>
  <c r="J101" i="1"/>
  <c r="J102" i="1"/>
  <c r="J103" i="1"/>
  <c r="L103" i="1" s="1"/>
  <c r="J104" i="1"/>
  <c r="L104" i="1" s="1"/>
  <c r="J105" i="1"/>
  <c r="J106" i="1"/>
  <c r="J107" i="1"/>
  <c r="L107" i="1" s="1"/>
  <c r="J108" i="1"/>
  <c r="L108" i="1" s="1"/>
  <c r="J109" i="1"/>
  <c r="J110" i="1"/>
  <c r="J111" i="1"/>
  <c r="L111" i="1" s="1"/>
  <c r="J112" i="1"/>
  <c r="L112" i="1" s="1"/>
  <c r="J113" i="1"/>
  <c r="J114" i="1"/>
  <c r="J115" i="1"/>
  <c r="L115" i="1" s="1"/>
  <c r="J116" i="1"/>
  <c r="L116" i="1" s="1"/>
  <c r="J117" i="1"/>
  <c r="J118" i="1"/>
  <c r="J119" i="1"/>
  <c r="L119" i="1" s="1"/>
  <c r="J120" i="1"/>
  <c r="L120" i="1" s="1"/>
  <c r="J121" i="1"/>
  <c r="J122" i="1"/>
  <c r="J123" i="1"/>
  <c r="L123" i="1" s="1"/>
  <c r="J124" i="1"/>
  <c r="J125" i="1"/>
  <c r="J126" i="1"/>
  <c r="J127" i="1"/>
  <c r="L127" i="1" s="1"/>
  <c r="J128" i="1"/>
  <c r="L128" i="1" s="1"/>
  <c r="J129" i="1"/>
  <c r="J130" i="1"/>
  <c r="J131" i="1"/>
  <c r="L131" i="1" s="1"/>
  <c r="J132" i="1"/>
  <c r="L132" i="1" s="1"/>
  <c r="J133" i="1"/>
  <c r="J134" i="1"/>
  <c r="J135" i="1"/>
  <c r="L135" i="1" s="1"/>
  <c r="J136" i="1"/>
  <c r="L136" i="1" s="1"/>
  <c r="J137" i="1"/>
  <c r="J138" i="1"/>
  <c r="J139" i="1"/>
  <c r="L139" i="1" s="1"/>
  <c r="J140" i="1"/>
  <c r="J141" i="1"/>
  <c r="J142" i="1"/>
  <c r="J143" i="1"/>
  <c r="L143" i="1" s="1"/>
  <c r="J144" i="1"/>
  <c r="L144" i="1" s="1"/>
  <c r="J145" i="1"/>
  <c r="J146" i="1"/>
  <c r="J147" i="1"/>
  <c r="L147" i="1" s="1"/>
  <c r="J148" i="1"/>
  <c r="L148" i="1" s="1"/>
  <c r="J149" i="1"/>
  <c r="J150" i="1"/>
  <c r="J151" i="1"/>
  <c r="L151" i="1" s="1"/>
  <c r="J152" i="1"/>
  <c r="L152" i="1" s="1"/>
  <c r="J153" i="1"/>
  <c r="J154" i="1"/>
  <c r="J155" i="1"/>
  <c r="L155" i="1" s="1"/>
  <c r="J156" i="1"/>
  <c r="J157" i="1"/>
  <c r="J158" i="1"/>
  <c r="J159" i="1"/>
  <c r="L159" i="1" s="1"/>
  <c r="J160" i="1"/>
  <c r="L160" i="1" s="1"/>
  <c r="J161" i="1"/>
  <c r="J162" i="1"/>
  <c r="J163" i="1"/>
  <c r="L163" i="1" s="1"/>
  <c r="J164" i="1"/>
  <c r="L164" i="1" s="1"/>
  <c r="J165" i="1"/>
  <c r="J166" i="1"/>
  <c r="J167" i="1"/>
  <c r="L167" i="1" s="1"/>
  <c r="J168" i="1"/>
  <c r="L168" i="1" s="1"/>
  <c r="J169" i="1"/>
  <c r="J170" i="1"/>
  <c r="J171" i="1"/>
  <c r="L171" i="1" s="1"/>
  <c r="J172" i="1"/>
  <c r="J173" i="1"/>
  <c r="J174" i="1"/>
  <c r="J175" i="1"/>
  <c r="L175" i="1" s="1"/>
  <c r="J176" i="1"/>
  <c r="L176" i="1" s="1"/>
  <c r="J177" i="1"/>
  <c r="J178" i="1"/>
  <c r="J179" i="1"/>
  <c r="L179" i="1" s="1"/>
  <c r="J180" i="1"/>
  <c r="L180" i="1" s="1"/>
  <c r="J181" i="1"/>
  <c r="J182" i="1"/>
  <c r="J183" i="1"/>
  <c r="L183" i="1" s="1"/>
  <c r="J184" i="1"/>
  <c r="L184" i="1" s="1"/>
  <c r="J185" i="1"/>
  <c r="J186" i="1"/>
  <c r="J187" i="1"/>
  <c r="L187" i="1" s="1"/>
  <c r="J188" i="1"/>
  <c r="L188" i="1" s="1"/>
  <c r="J189" i="1"/>
  <c r="J190" i="1"/>
  <c r="J191" i="1"/>
  <c r="L191" i="1" s="1"/>
  <c r="J192" i="1"/>
  <c r="L192" i="1" s="1"/>
  <c r="J193" i="1"/>
  <c r="J194" i="1"/>
  <c r="J195" i="1"/>
  <c r="L195" i="1" s="1"/>
  <c r="J196" i="1"/>
  <c r="L196" i="1" s="1"/>
  <c r="J197" i="1"/>
  <c r="J198" i="1"/>
  <c r="J199" i="1"/>
  <c r="L199" i="1" s="1"/>
  <c r="J200" i="1"/>
  <c r="L200" i="1" s="1"/>
  <c r="J201" i="1"/>
  <c r="J202" i="1"/>
  <c r="J203" i="1"/>
  <c r="L203" i="1" s="1"/>
  <c r="J204" i="1"/>
  <c r="L204" i="1" s="1"/>
  <c r="J205" i="1"/>
  <c r="J206" i="1"/>
  <c r="J207" i="1"/>
  <c r="L207" i="1" s="1"/>
  <c r="J208" i="1"/>
  <c r="L208" i="1" s="1"/>
  <c r="J209" i="1"/>
  <c r="J210" i="1"/>
  <c r="J211" i="1"/>
  <c r="L211" i="1" s="1"/>
  <c r="J212" i="1"/>
  <c r="L212" i="1" s="1"/>
  <c r="J213" i="1"/>
  <c r="J214" i="1"/>
  <c r="J215" i="1"/>
  <c r="L215" i="1" s="1"/>
  <c r="J216" i="1"/>
  <c r="L216" i="1" s="1"/>
  <c r="J217" i="1"/>
  <c r="J218" i="1"/>
  <c r="J219" i="1"/>
  <c r="L219" i="1" s="1"/>
  <c r="J220" i="1"/>
  <c r="L220" i="1" s="1"/>
  <c r="J221" i="1"/>
  <c r="J222" i="1"/>
  <c r="J223" i="1"/>
  <c r="L223" i="1" s="1"/>
  <c r="J224" i="1"/>
  <c r="L224" i="1" s="1"/>
  <c r="J225" i="1"/>
  <c r="J226" i="1"/>
  <c r="J227" i="1"/>
  <c r="L227" i="1" s="1"/>
  <c r="J228" i="1"/>
  <c r="L228" i="1" s="1"/>
  <c r="J229" i="1"/>
  <c r="J230" i="1"/>
  <c r="J231" i="1"/>
  <c r="L231" i="1" s="1"/>
  <c r="J232" i="1"/>
  <c r="L232" i="1" s="1"/>
  <c r="J233" i="1"/>
  <c r="J234" i="1"/>
  <c r="J235" i="1"/>
  <c r="L235" i="1" s="1"/>
  <c r="J236" i="1"/>
  <c r="L236" i="1" s="1"/>
  <c r="J237" i="1"/>
  <c r="J238" i="1"/>
  <c r="J239" i="1"/>
  <c r="L239" i="1" s="1"/>
  <c r="J240" i="1"/>
  <c r="L240" i="1" s="1"/>
  <c r="J241" i="1"/>
  <c r="J242" i="1"/>
  <c r="J243" i="1"/>
  <c r="L243" i="1" s="1"/>
  <c r="J244" i="1"/>
  <c r="L244" i="1" s="1"/>
  <c r="J245" i="1"/>
  <c r="J246" i="1"/>
  <c r="J247" i="1"/>
  <c r="L247" i="1" s="1"/>
  <c r="J248" i="1"/>
  <c r="L248" i="1" s="1"/>
  <c r="J249" i="1"/>
  <c r="J250" i="1"/>
  <c r="J251" i="1"/>
  <c r="L251" i="1" s="1"/>
  <c r="J252" i="1"/>
  <c r="L252" i="1" s="1"/>
  <c r="J253" i="1"/>
  <c r="J254" i="1"/>
  <c r="J255" i="1"/>
  <c r="L255" i="1" s="1"/>
  <c r="J256" i="1"/>
  <c r="L256" i="1" s="1"/>
  <c r="J257" i="1"/>
  <c r="J258" i="1"/>
  <c r="J259" i="1"/>
  <c r="L259" i="1" s="1"/>
  <c r="J260" i="1"/>
  <c r="L260" i="1" s="1"/>
  <c r="J261" i="1"/>
  <c r="J262" i="1"/>
  <c r="J263" i="1"/>
  <c r="L263" i="1" s="1"/>
  <c r="J264" i="1"/>
  <c r="J265" i="1"/>
  <c r="J266" i="1"/>
  <c r="J267" i="1"/>
  <c r="L267" i="1" s="1"/>
  <c r="J268" i="1"/>
  <c r="L268" i="1" s="1"/>
  <c r="J269" i="1"/>
  <c r="J270" i="1"/>
  <c r="J271" i="1"/>
  <c r="L271" i="1" s="1"/>
  <c r="J272" i="1"/>
  <c r="L272" i="1" s="1"/>
  <c r="J273" i="1"/>
  <c r="J274" i="1"/>
  <c r="J275" i="1"/>
  <c r="L275" i="1" s="1"/>
  <c r="J276" i="1"/>
  <c r="L276" i="1" s="1"/>
  <c r="J277" i="1"/>
  <c r="J278" i="1"/>
  <c r="J279" i="1"/>
  <c r="L279" i="1" s="1"/>
  <c r="J280" i="1"/>
  <c r="J281" i="1"/>
  <c r="J282" i="1"/>
  <c r="J283" i="1"/>
  <c r="L283" i="1" s="1"/>
  <c r="J284" i="1"/>
  <c r="L284" i="1" s="1"/>
  <c r="J285" i="1"/>
  <c r="J286" i="1"/>
  <c r="J287" i="1"/>
  <c r="L287" i="1" s="1"/>
  <c r="J288" i="1"/>
  <c r="L288" i="1" s="1"/>
  <c r="J289" i="1"/>
  <c r="J290" i="1"/>
  <c r="J291" i="1"/>
  <c r="L291" i="1" s="1"/>
  <c r="J292" i="1"/>
  <c r="L292" i="1" s="1"/>
  <c r="J293" i="1"/>
  <c r="J294" i="1"/>
  <c r="J295" i="1"/>
  <c r="L295" i="1" s="1"/>
  <c r="J296" i="1"/>
  <c r="J297" i="1"/>
  <c r="J298" i="1"/>
  <c r="J299" i="1"/>
  <c r="L299" i="1" s="1"/>
  <c r="J300" i="1"/>
  <c r="L300" i="1" s="1"/>
  <c r="J301" i="1"/>
  <c r="J302" i="1"/>
  <c r="J303" i="1"/>
  <c r="L303" i="1" s="1"/>
  <c r="J304" i="1"/>
  <c r="L304" i="1" s="1"/>
  <c r="J305" i="1"/>
  <c r="J306" i="1"/>
  <c r="J307" i="1"/>
  <c r="L307" i="1" s="1"/>
  <c r="J308" i="1"/>
  <c r="L308" i="1" s="1"/>
  <c r="J309" i="1"/>
  <c r="J2" i="1"/>
  <c r="H2" i="1"/>
  <c r="L2" i="1" s="1"/>
  <c r="R101" i="6" l="1"/>
  <c r="S101" i="6" s="1"/>
  <c r="S102" i="6"/>
  <c r="H182" i="7"/>
  <c r="Q182" i="7" s="1"/>
  <c r="H190" i="7"/>
  <c r="Q190" i="7" s="1"/>
  <c r="H174" i="7"/>
  <c r="Q174" i="7" s="1"/>
  <c r="G182" i="7"/>
  <c r="U174" i="7"/>
  <c r="H184" i="7"/>
  <c r="Q184" i="7" s="1"/>
  <c r="H183" i="7"/>
  <c r="Q183" i="7" s="1"/>
  <c r="H176" i="7"/>
  <c r="Q176" i="7" s="1"/>
  <c r="U176" i="7" s="1"/>
  <c r="H175" i="7"/>
  <c r="Q175" i="7" s="1"/>
  <c r="U184" i="7"/>
  <c r="G188" i="7"/>
  <c r="H188" i="7" s="1"/>
  <c r="Q188" i="7" s="1"/>
  <c r="U188" i="7" s="1"/>
  <c r="G180" i="7"/>
  <c r="H180" i="7" s="1"/>
  <c r="Q180" i="7" s="1"/>
  <c r="U180" i="7" s="1"/>
  <c r="G172" i="7"/>
  <c r="H172" i="7" s="1"/>
  <c r="Q172" i="7" s="1"/>
  <c r="U172" i="7" s="1"/>
  <c r="C3" i="6"/>
  <c r="L3" i="6" s="1"/>
  <c r="O175" i="7"/>
  <c r="U175" i="7" s="1"/>
  <c r="O179" i="7"/>
  <c r="U179" i="7" s="1"/>
  <c r="O183" i="7"/>
  <c r="O187" i="7"/>
  <c r="U187" i="7" s="1"/>
  <c r="O171" i="7"/>
  <c r="U171" i="7" s="1"/>
  <c r="E174" i="7"/>
  <c r="O190" i="7"/>
  <c r="U190" i="7" s="1"/>
  <c r="E189" i="7"/>
  <c r="O186" i="7"/>
  <c r="U186" i="7" s="1"/>
  <c r="E185" i="7"/>
  <c r="O182" i="7"/>
  <c r="U182" i="7" s="1"/>
  <c r="E181" i="7"/>
  <c r="O178" i="7"/>
  <c r="U178" i="7" s="1"/>
  <c r="E177" i="7"/>
  <c r="E173" i="7"/>
  <c r="H189" i="7"/>
  <c r="Q189" i="7" s="1"/>
  <c r="U189" i="7" s="1"/>
  <c r="E188" i="7"/>
  <c r="H185" i="7"/>
  <c r="Q185" i="7" s="1"/>
  <c r="U185" i="7" s="1"/>
  <c r="E184" i="7"/>
  <c r="H181" i="7"/>
  <c r="Q181" i="7" s="1"/>
  <c r="U181" i="7" s="1"/>
  <c r="E180" i="7"/>
  <c r="H177" i="7"/>
  <c r="Q177" i="7" s="1"/>
  <c r="U177" i="7" s="1"/>
  <c r="E176" i="7"/>
  <c r="H173" i="7"/>
  <c r="Q173" i="7" s="1"/>
  <c r="U173" i="7" s="1"/>
  <c r="E172" i="7"/>
  <c r="H45" i="7"/>
  <c r="Q45" i="7" s="1"/>
  <c r="H13" i="7"/>
  <c r="Q13" i="7" s="1"/>
  <c r="O7" i="7"/>
  <c r="H77" i="7"/>
  <c r="Q77" i="7" s="1"/>
  <c r="H125" i="7"/>
  <c r="Q125" i="7" s="1"/>
  <c r="H93" i="7"/>
  <c r="Q93" i="7" s="1"/>
  <c r="H61" i="7"/>
  <c r="Q61" i="7" s="1"/>
  <c r="H29" i="7"/>
  <c r="Q29" i="7" s="1"/>
  <c r="O169" i="7"/>
  <c r="O165" i="7"/>
  <c r="O161" i="7"/>
  <c r="O157" i="7"/>
  <c r="O153" i="7"/>
  <c r="O149" i="7"/>
  <c r="O145" i="7"/>
  <c r="O141" i="7"/>
  <c r="O137" i="7"/>
  <c r="O133" i="7"/>
  <c r="O129" i="7"/>
  <c r="O125" i="7"/>
  <c r="O121" i="7"/>
  <c r="O117" i="7"/>
  <c r="O113" i="7"/>
  <c r="O109" i="7"/>
  <c r="O105" i="7"/>
  <c r="O101" i="7"/>
  <c r="O97" i="7"/>
  <c r="O93" i="7"/>
  <c r="O89" i="7"/>
  <c r="O85" i="7"/>
  <c r="O81" i="7"/>
  <c r="O77" i="7"/>
  <c r="O73" i="7"/>
  <c r="O69" i="7"/>
  <c r="O65" i="7"/>
  <c r="O61" i="7"/>
  <c r="O57" i="7"/>
  <c r="O53" i="7"/>
  <c r="O49" i="7"/>
  <c r="O45" i="7"/>
  <c r="O41" i="7"/>
  <c r="O37" i="7"/>
  <c r="O33" i="7"/>
  <c r="O29" i="7"/>
  <c r="O25" i="7"/>
  <c r="O21" i="7"/>
  <c r="O17" i="7"/>
  <c r="O13" i="7"/>
  <c r="O9" i="7"/>
  <c r="H161" i="7"/>
  <c r="Q161" i="7" s="1"/>
  <c r="H113" i="7"/>
  <c r="Q113" i="7" s="1"/>
  <c r="H81" i="7"/>
  <c r="Q81" i="7" s="1"/>
  <c r="H49" i="7"/>
  <c r="Q49" i="7" s="1"/>
  <c r="H17" i="7"/>
  <c r="Q17" i="7" s="1"/>
  <c r="O168" i="7"/>
  <c r="O164" i="7"/>
  <c r="O160" i="7"/>
  <c r="O156" i="7"/>
  <c r="O152" i="7"/>
  <c r="O148" i="7"/>
  <c r="O144" i="7"/>
  <c r="O140" i="7"/>
  <c r="O136" i="7"/>
  <c r="O132" i="7"/>
  <c r="O128" i="7"/>
  <c r="O124" i="7"/>
  <c r="O120" i="7"/>
  <c r="O116" i="7"/>
  <c r="O112" i="7"/>
  <c r="O108" i="7"/>
  <c r="O104" i="7"/>
  <c r="O100" i="7"/>
  <c r="O96" i="7"/>
  <c r="O92" i="7"/>
  <c r="O88" i="7"/>
  <c r="O84" i="7"/>
  <c r="O80" i="7"/>
  <c r="O76" i="7"/>
  <c r="O72" i="7"/>
  <c r="O68" i="7"/>
  <c r="O64" i="7"/>
  <c r="O60" i="7"/>
  <c r="O56" i="7"/>
  <c r="O52" i="7"/>
  <c r="O48" i="7"/>
  <c r="O44" i="7"/>
  <c r="O40" i="7"/>
  <c r="O36" i="7"/>
  <c r="O32" i="7"/>
  <c r="O28" i="7"/>
  <c r="O24" i="7"/>
  <c r="O20" i="7"/>
  <c r="O16" i="7"/>
  <c r="O12" i="7"/>
  <c r="O8" i="7"/>
  <c r="H145" i="7"/>
  <c r="Q145" i="7" s="1"/>
  <c r="H109" i="7"/>
  <c r="Q109" i="7" s="1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91" i="7"/>
  <c r="O87" i="7"/>
  <c r="O83" i="7"/>
  <c r="O79" i="7"/>
  <c r="O75" i="7"/>
  <c r="O71" i="7"/>
  <c r="O67" i="7"/>
  <c r="O63" i="7"/>
  <c r="O59" i="7"/>
  <c r="O55" i="7"/>
  <c r="O51" i="7"/>
  <c r="O47" i="7"/>
  <c r="O43" i="7"/>
  <c r="O39" i="7"/>
  <c r="O35" i="7"/>
  <c r="O31" i="7"/>
  <c r="O27" i="7"/>
  <c r="O23" i="7"/>
  <c r="O19" i="7"/>
  <c r="O15" i="7"/>
  <c r="O11" i="7"/>
  <c r="H129" i="7"/>
  <c r="Q129" i="7" s="1"/>
  <c r="H97" i="7"/>
  <c r="Q97" i="7" s="1"/>
  <c r="U97" i="7" s="1"/>
  <c r="H65" i="7"/>
  <c r="Q65" i="7" s="1"/>
  <c r="H33" i="7"/>
  <c r="Q33" i="7" s="1"/>
  <c r="O170" i="7"/>
  <c r="O166" i="7"/>
  <c r="O162" i="7"/>
  <c r="O158" i="7"/>
  <c r="O154" i="7"/>
  <c r="O150" i="7"/>
  <c r="O146" i="7"/>
  <c r="O142" i="7"/>
  <c r="O138" i="7"/>
  <c r="O134" i="7"/>
  <c r="O130" i="7"/>
  <c r="O126" i="7"/>
  <c r="O122" i="7"/>
  <c r="O118" i="7"/>
  <c r="O114" i="7"/>
  <c r="O110" i="7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8" i="7"/>
  <c r="O34" i="7"/>
  <c r="O30" i="7"/>
  <c r="O26" i="7"/>
  <c r="O22" i="7"/>
  <c r="O18" i="7"/>
  <c r="O14" i="7"/>
  <c r="O10" i="7"/>
  <c r="O6" i="7"/>
  <c r="H157" i="7"/>
  <c r="Q157" i="7" s="1"/>
  <c r="H141" i="7"/>
  <c r="Q141" i="7" s="1"/>
  <c r="H169" i="7"/>
  <c r="Q169" i="7" s="1"/>
  <c r="H153" i="7"/>
  <c r="Q153" i="7" s="1"/>
  <c r="H137" i="7"/>
  <c r="Q137" i="7" s="1"/>
  <c r="H121" i="7"/>
  <c r="Q121" i="7" s="1"/>
  <c r="H105" i="7"/>
  <c r="Q105" i="7" s="1"/>
  <c r="H89" i="7"/>
  <c r="Q89" i="7" s="1"/>
  <c r="H73" i="7"/>
  <c r="Q73" i="7" s="1"/>
  <c r="H57" i="7"/>
  <c r="Q57" i="7" s="1"/>
  <c r="H41" i="7"/>
  <c r="Q41" i="7" s="1"/>
  <c r="H25" i="7"/>
  <c r="Q25" i="7" s="1"/>
  <c r="H9" i="7"/>
  <c r="Q9" i="7" s="1"/>
  <c r="H165" i="7"/>
  <c r="Q165" i="7" s="1"/>
  <c r="H149" i="7"/>
  <c r="Q149" i="7" s="1"/>
  <c r="U149" i="7" s="1"/>
  <c r="H133" i="7"/>
  <c r="Q133" i="7" s="1"/>
  <c r="H117" i="7"/>
  <c r="Q117" i="7" s="1"/>
  <c r="H101" i="7"/>
  <c r="Q101" i="7" s="1"/>
  <c r="H85" i="7"/>
  <c r="Q85" i="7" s="1"/>
  <c r="H69" i="7"/>
  <c r="Q69" i="7" s="1"/>
  <c r="H53" i="7"/>
  <c r="Q53" i="7" s="1"/>
  <c r="H37" i="7"/>
  <c r="Q37" i="7" s="1"/>
  <c r="H21" i="7"/>
  <c r="Q21" i="7" s="1"/>
  <c r="U21" i="7" s="1"/>
  <c r="O5" i="7"/>
  <c r="H168" i="7"/>
  <c r="Q168" i="7" s="1"/>
  <c r="H160" i="7"/>
  <c r="Q160" i="7" s="1"/>
  <c r="H152" i="7"/>
  <c r="Q152" i="7" s="1"/>
  <c r="H140" i="7"/>
  <c r="Q140" i="7" s="1"/>
  <c r="H132" i="7"/>
  <c r="Q132" i="7" s="1"/>
  <c r="H124" i="7"/>
  <c r="Q124" i="7" s="1"/>
  <c r="H116" i="7"/>
  <c r="Q116" i="7" s="1"/>
  <c r="H108" i="7"/>
  <c r="Q108" i="7" s="1"/>
  <c r="H100" i="7"/>
  <c r="Q100" i="7" s="1"/>
  <c r="H92" i="7"/>
  <c r="Q92" i="7" s="1"/>
  <c r="H84" i="7"/>
  <c r="Q84" i="7" s="1"/>
  <c r="H76" i="7"/>
  <c r="Q76" i="7" s="1"/>
  <c r="H68" i="7"/>
  <c r="Q68" i="7" s="1"/>
  <c r="H60" i="7"/>
  <c r="Q60" i="7" s="1"/>
  <c r="H52" i="7"/>
  <c r="Q52" i="7" s="1"/>
  <c r="H44" i="7"/>
  <c r="Q44" i="7" s="1"/>
  <c r="H36" i="7"/>
  <c r="Q36" i="7" s="1"/>
  <c r="H28" i="7"/>
  <c r="Q28" i="7" s="1"/>
  <c r="H24" i="7"/>
  <c r="Q24" i="7" s="1"/>
  <c r="H16" i="7"/>
  <c r="Q16" i="7" s="1"/>
  <c r="H12" i="7"/>
  <c r="Q12" i="7" s="1"/>
  <c r="H167" i="7"/>
  <c r="Q167" i="7" s="1"/>
  <c r="H163" i="7"/>
  <c r="Q163" i="7" s="1"/>
  <c r="H159" i="7"/>
  <c r="Q159" i="7" s="1"/>
  <c r="H155" i="7"/>
  <c r="Q155" i="7" s="1"/>
  <c r="H151" i="7"/>
  <c r="Q151" i="7" s="1"/>
  <c r="H147" i="7"/>
  <c r="Q147" i="7" s="1"/>
  <c r="H143" i="7"/>
  <c r="Q143" i="7" s="1"/>
  <c r="H139" i="7"/>
  <c r="Q139" i="7" s="1"/>
  <c r="H135" i="7"/>
  <c r="Q135" i="7" s="1"/>
  <c r="H131" i="7"/>
  <c r="Q131" i="7" s="1"/>
  <c r="H127" i="7"/>
  <c r="Q127" i="7" s="1"/>
  <c r="H123" i="7"/>
  <c r="Q123" i="7" s="1"/>
  <c r="H119" i="7"/>
  <c r="Q119" i="7" s="1"/>
  <c r="H115" i="7"/>
  <c r="Q115" i="7" s="1"/>
  <c r="H111" i="7"/>
  <c r="Q111" i="7" s="1"/>
  <c r="H107" i="7"/>
  <c r="Q107" i="7" s="1"/>
  <c r="H103" i="7"/>
  <c r="Q103" i="7" s="1"/>
  <c r="H99" i="7"/>
  <c r="Q99" i="7" s="1"/>
  <c r="H95" i="7"/>
  <c r="Q95" i="7" s="1"/>
  <c r="H91" i="7"/>
  <c r="Q91" i="7" s="1"/>
  <c r="H87" i="7"/>
  <c r="Q87" i="7" s="1"/>
  <c r="H83" i="7"/>
  <c r="Q83" i="7" s="1"/>
  <c r="H79" i="7"/>
  <c r="Q79" i="7" s="1"/>
  <c r="H75" i="7"/>
  <c r="Q75" i="7" s="1"/>
  <c r="H71" i="7"/>
  <c r="Q71" i="7" s="1"/>
  <c r="H67" i="7"/>
  <c r="Q67" i="7" s="1"/>
  <c r="H63" i="7"/>
  <c r="Q63" i="7" s="1"/>
  <c r="H59" i="7"/>
  <c r="Q59" i="7" s="1"/>
  <c r="H55" i="7"/>
  <c r="Q55" i="7" s="1"/>
  <c r="H51" i="7"/>
  <c r="Q51" i="7" s="1"/>
  <c r="H47" i="7"/>
  <c r="Q47" i="7" s="1"/>
  <c r="H43" i="7"/>
  <c r="Q43" i="7" s="1"/>
  <c r="H39" i="7"/>
  <c r="Q39" i="7" s="1"/>
  <c r="H35" i="7"/>
  <c r="Q35" i="7" s="1"/>
  <c r="H31" i="7"/>
  <c r="Q31" i="7" s="1"/>
  <c r="H27" i="7"/>
  <c r="Q27" i="7" s="1"/>
  <c r="H23" i="7"/>
  <c r="Q23" i="7" s="1"/>
  <c r="H19" i="7"/>
  <c r="Q19" i="7" s="1"/>
  <c r="H15" i="7"/>
  <c r="Q15" i="7" s="1"/>
  <c r="H11" i="7"/>
  <c r="Q11" i="7" s="1"/>
  <c r="H7" i="7"/>
  <c r="Q7" i="7" s="1"/>
  <c r="H164" i="7"/>
  <c r="Q164" i="7" s="1"/>
  <c r="H156" i="7"/>
  <c r="Q156" i="7" s="1"/>
  <c r="H148" i="7"/>
  <c r="Q148" i="7" s="1"/>
  <c r="H144" i="7"/>
  <c r="Q144" i="7" s="1"/>
  <c r="H136" i="7"/>
  <c r="Q136" i="7" s="1"/>
  <c r="H128" i="7"/>
  <c r="Q128" i="7" s="1"/>
  <c r="H120" i="7"/>
  <c r="Q120" i="7" s="1"/>
  <c r="H112" i="7"/>
  <c r="Q112" i="7" s="1"/>
  <c r="U112" i="7" s="1"/>
  <c r="H104" i="7"/>
  <c r="Q104" i="7" s="1"/>
  <c r="H96" i="7"/>
  <c r="Q96" i="7" s="1"/>
  <c r="H88" i="7"/>
  <c r="Q88" i="7" s="1"/>
  <c r="H80" i="7"/>
  <c r="Q80" i="7" s="1"/>
  <c r="H72" i="7"/>
  <c r="Q72" i="7" s="1"/>
  <c r="H64" i="7"/>
  <c r="Q64" i="7" s="1"/>
  <c r="H56" i="7"/>
  <c r="Q56" i="7" s="1"/>
  <c r="H48" i="7"/>
  <c r="Q48" i="7" s="1"/>
  <c r="U48" i="7" s="1"/>
  <c r="H40" i="7"/>
  <c r="Q40" i="7" s="1"/>
  <c r="H32" i="7"/>
  <c r="Q32" i="7" s="1"/>
  <c r="H20" i="7"/>
  <c r="Q20" i="7" s="1"/>
  <c r="U20" i="7" s="1"/>
  <c r="H8" i="7"/>
  <c r="Q8" i="7" s="1"/>
  <c r="H170" i="7"/>
  <c r="Q170" i="7" s="1"/>
  <c r="U170" i="7" s="1"/>
  <c r="H166" i="7"/>
  <c r="Q166" i="7" s="1"/>
  <c r="H162" i="7"/>
  <c r="Q162" i="7" s="1"/>
  <c r="U162" i="7" s="1"/>
  <c r="H158" i="7"/>
  <c r="Q158" i="7" s="1"/>
  <c r="U158" i="7" s="1"/>
  <c r="H154" i="7"/>
  <c r="Q154" i="7" s="1"/>
  <c r="U154" i="7" s="1"/>
  <c r="H150" i="7"/>
  <c r="Q150" i="7" s="1"/>
  <c r="H146" i="7"/>
  <c r="Q146" i="7" s="1"/>
  <c r="H142" i="7"/>
  <c r="Q142" i="7" s="1"/>
  <c r="H138" i="7"/>
  <c r="Q138" i="7" s="1"/>
  <c r="U138" i="7" s="1"/>
  <c r="H134" i="7"/>
  <c r="Q134" i="7" s="1"/>
  <c r="U134" i="7" s="1"/>
  <c r="H130" i="7"/>
  <c r="Q130" i="7" s="1"/>
  <c r="H126" i="7"/>
  <c r="Q126" i="7" s="1"/>
  <c r="H122" i="7"/>
  <c r="Q122" i="7" s="1"/>
  <c r="U122" i="7" s="1"/>
  <c r="H118" i="7"/>
  <c r="Q118" i="7" s="1"/>
  <c r="H114" i="7"/>
  <c r="Q114" i="7" s="1"/>
  <c r="H110" i="7"/>
  <c r="Q110" i="7" s="1"/>
  <c r="H106" i="7"/>
  <c r="Q106" i="7" s="1"/>
  <c r="H102" i="7"/>
  <c r="Q102" i="7" s="1"/>
  <c r="H98" i="7"/>
  <c r="Q98" i="7" s="1"/>
  <c r="H94" i="7"/>
  <c r="Q94" i="7" s="1"/>
  <c r="H90" i="7"/>
  <c r="Q90" i="7" s="1"/>
  <c r="U90" i="7" s="1"/>
  <c r="H86" i="7"/>
  <c r="Q86" i="7" s="1"/>
  <c r="H82" i="7"/>
  <c r="Q82" i="7" s="1"/>
  <c r="H78" i="7"/>
  <c r="Q78" i="7" s="1"/>
  <c r="H74" i="7"/>
  <c r="Q74" i="7" s="1"/>
  <c r="U74" i="7" s="1"/>
  <c r="H70" i="7"/>
  <c r="Q70" i="7" s="1"/>
  <c r="H66" i="7"/>
  <c r="Q66" i="7" s="1"/>
  <c r="U66" i="7" s="1"/>
  <c r="H62" i="7"/>
  <c r="Q62" i="7" s="1"/>
  <c r="H58" i="7"/>
  <c r="Q58" i="7" s="1"/>
  <c r="H54" i="7"/>
  <c r="Q54" i="7" s="1"/>
  <c r="H50" i="7"/>
  <c r="Q50" i="7" s="1"/>
  <c r="H46" i="7"/>
  <c r="Q46" i="7" s="1"/>
  <c r="H42" i="7"/>
  <c r="Q42" i="7" s="1"/>
  <c r="U42" i="7" s="1"/>
  <c r="H38" i="7"/>
  <c r="Q38" i="7" s="1"/>
  <c r="H34" i="7"/>
  <c r="Q34" i="7" s="1"/>
  <c r="H30" i="7"/>
  <c r="Q30" i="7" s="1"/>
  <c r="H26" i="7"/>
  <c r="Q26" i="7" s="1"/>
  <c r="H22" i="7"/>
  <c r="Q22" i="7" s="1"/>
  <c r="H18" i="7"/>
  <c r="Q18" i="7" s="1"/>
  <c r="U18" i="7" s="1"/>
  <c r="H14" i="7"/>
  <c r="Q14" i="7" s="1"/>
  <c r="U14" i="7" s="1"/>
  <c r="H10" i="7"/>
  <c r="Q10" i="7" s="1"/>
  <c r="U10" i="7" s="1"/>
  <c r="H6" i="7"/>
  <c r="Q6" i="7" s="1"/>
  <c r="H5" i="7"/>
  <c r="Q5" i="7" s="1"/>
  <c r="V41" i="2"/>
  <c r="V39" i="2"/>
  <c r="V37" i="2"/>
  <c r="V35" i="2"/>
  <c r="V33" i="2"/>
  <c r="V31" i="2"/>
  <c r="V29" i="2"/>
  <c r="V40" i="2"/>
  <c r="V38" i="2"/>
  <c r="V36" i="2"/>
  <c r="V34" i="2"/>
  <c r="V32" i="2"/>
  <c r="V30" i="2"/>
  <c r="V26" i="2"/>
  <c r="V27" i="2"/>
  <c r="V25" i="2"/>
  <c r="V24" i="2"/>
  <c r="V20" i="2"/>
  <c r="V18" i="2"/>
  <c r="V19" i="2"/>
  <c r="V6" i="2"/>
  <c r="V5" i="2"/>
  <c r="V4" i="2"/>
  <c r="V3" i="2"/>
  <c r="V8" i="2"/>
  <c r="V15" i="2"/>
  <c r="V11" i="2"/>
  <c r="V7" i="2"/>
  <c r="V17" i="2"/>
  <c r="V16" i="2"/>
  <c r="V14" i="2"/>
  <c r="V13" i="2"/>
  <c r="V12" i="2"/>
  <c r="V10" i="2"/>
  <c r="V9" i="2"/>
  <c r="Z64" i="3"/>
  <c r="Z52" i="3"/>
  <c r="Z36" i="3"/>
  <c r="Z16" i="3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Z67" i="3"/>
  <c r="Z39" i="3"/>
  <c r="Z23" i="3"/>
  <c r="Z70" i="3"/>
  <c r="Z58" i="3"/>
  <c r="Z42" i="3"/>
  <c r="Z26" i="3"/>
  <c r="Z4" i="3"/>
  <c r="Z7" i="3"/>
  <c r="Z73" i="3"/>
  <c r="Z61" i="3"/>
  <c r="Z29" i="3"/>
  <c r="Z13" i="3"/>
  <c r="J3" i="6" l="1"/>
  <c r="U183" i="7"/>
  <c r="B4" i="6"/>
  <c r="C4" i="6" s="1"/>
  <c r="D3" i="6"/>
  <c r="U5" i="7"/>
  <c r="U56" i="7"/>
  <c r="U88" i="7"/>
  <c r="U120" i="7"/>
  <c r="U168" i="7"/>
  <c r="U11" i="7"/>
  <c r="U59" i="7"/>
  <c r="U123" i="7"/>
  <c r="U73" i="7"/>
  <c r="U137" i="7"/>
  <c r="U60" i="7"/>
  <c r="U101" i="7"/>
  <c r="U12" i="7"/>
  <c r="U53" i="7"/>
  <c r="U117" i="7"/>
  <c r="U55" i="7"/>
  <c r="U169" i="7"/>
  <c r="U135" i="7"/>
  <c r="U167" i="7"/>
  <c r="U37" i="7"/>
  <c r="U104" i="7"/>
  <c r="U19" i="7"/>
  <c r="U44" i="7"/>
  <c r="U76" i="7"/>
  <c r="U108" i="7"/>
  <c r="U140" i="7"/>
  <c r="U69" i="7"/>
  <c r="U39" i="7"/>
  <c r="U151" i="7"/>
  <c r="U124" i="7"/>
  <c r="U71" i="7"/>
  <c r="U119" i="7"/>
  <c r="U72" i="7"/>
  <c r="U65" i="7"/>
  <c r="U145" i="7"/>
  <c r="U77" i="7"/>
  <c r="U29" i="7"/>
  <c r="U81" i="7"/>
  <c r="U15" i="7"/>
  <c r="U31" i="7"/>
  <c r="U47" i="7"/>
  <c r="U63" i="7"/>
  <c r="U79" i="7"/>
  <c r="U95" i="7"/>
  <c r="U111" i="7"/>
  <c r="U143" i="7"/>
  <c r="U159" i="7"/>
  <c r="U84" i="7"/>
  <c r="U13" i="7"/>
  <c r="U109" i="7"/>
  <c r="U125" i="7"/>
  <c r="U141" i="7"/>
  <c r="U6" i="7"/>
  <c r="U38" i="7"/>
  <c r="U118" i="7"/>
  <c r="U166" i="7"/>
  <c r="U163" i="7"/>
  <c r="U40" i="7"/>
  <c r="U136" i="7"/>
  <c r="U152" i="7"/>
  <c r="U17" i="7"/>
  <c r="U33" i="7"/>
  <c r="U49" i="7"/>
  <c r="U7" i="7"/>
  <c r="U99" i="7"/>
  <c r="U131" i="7"/>
  <c r="U23" i="7"/>
  <c r="U103" i="7"/>
  <c r="U28" i="7"/>
  <c r="U45" i="7"/>
  <c r="U61" i="7"/>
  <c r="U70" i="7"/>
  <c r="U86" i="7"/>
  <c r="U8" i="7"/>
  <c r="U67" i="7"/>
  <c r="U148" i="7"/>
  <c r="U127" i="7"/>
  <c r="U116" i="7"/>
  <c r="U93" i="7"/>
  <c r="U54" i="7"/>
  <c r="U147" i="7"/>
  <c r="U161" i="7"/>
  <c r="U51" i="7"/>
  <c r="U115" i="7"/>
  <c r="U58" i="7"/>
  <c r="U106" i="7"/>
  <c r="U129" i="7"/>
  <c r="U92" i="7"/>
  <c r="U156" i="7"/>
  <c r="U133" i="7"/>
  <c r="U165" i="7"/>
  <c r="U22" i="7"/>
  <c r="U102" i="7"/>
  <c r="U150" i="7"/>
  <c r="U83" i="7"/>
  <c r="U24" i="7"/>
  <c r="U113" i="7"/>
  <c r="U85" i="7"/>
  <c r="U26" i="7"/>
  <c r="U82" i="7"/>
  <c r="U146" i="7"/>
  <c r="U52" i="7"/>
  <c r="U157" i="7"/>
  <c r="U100" i="7"/>
  <c r="U164" i="7"/>
  <c r="U35" i="7"/>
  <c r="U87" i="7"/>
  <c r="U114" i="7"/>
  <c r="U68" i="7"/>
  <c r="U132" i="7"/>
  <c r="U34" i="7"/>
  <c r="U98" i="7"/>
  <c r="U130" i="7"/>
  <c r="U36" i="7"/>
  <c r="U50" i="7"/>
  <c r="U126" i="7"/>
  <c r="U32" i="7"/>
  <c r="U64" i="7"/>
  <c r="U80" i="7"/>
  <c r="U96" i="7"/>
  <c r="U128" i="7"/>
  <c r="U144" i="7"/>
  <c r="U160" i="7"/>
  <c r="U105" i="7"/>
  <c r="U16" i="7"/>
  <c r="U75" i="7"/>
  <c r="U139" i="7"/>
  <c r="U25" i="7"/>
  <c r="U41" i="7"/>
  <c r="U57" i="7"/>
  <c r="U121" i="7"/>
  <c r="U142" i="7"/>
  <c r="U27" i="7"/>
  <c r="U91" i="7"/>
  <c r="U155" i="7"/>
  <c r="U43" i="7"/>
  <c r="U107" i="7"/>
  <c r="U9" i="7"/>
  <c r="U89" i="7"/>
  <c r="U153" i="7"/>
  <c r="U30" i="7"/>
  <c r="U46" i="7"/>
  <c r="U62" i="7"/>
  <c r="U78" i="7"/>
  <c r="U94" i="7"/>
  <c r="U110" i="7"/>
  <c r="J4" i="6" l="1"/>
  <c r="L4" i="6"/>
  <c r="R3" i="6"/>
  <c r="P3" i="6"/>
  <c r="B5" i="6"/>
  <c r="C5" i="6" s="1"/>
  <c r="D4" i="6"/>
  <c r="J5" i="6" l="1"/>
  <c r="L5" i="6"/>
  <c r="R4" i="6"/>
  <c r="P4" i="6"/>
  <c r="AB3" i="6"/>
  <c r="B6" i="6"/>
  <c r="C6" i="6" s="1"/>
  <c r="D5" i="6"/>
  <c r="J6" i="6" l="1"/>
  <c r="L6" i="6"/>
  <c r="R5" i="6"/>
  <c r="AB4" i="6"/>
  <c r="P5" i="6"/>
  <c r="B7" i="6"/>
  <c r="C7" i="6" s="1"/>
  <c r="D6" i="6"/>
  <c r="J7" i="6" l="1"/>
  <c r="L7" i="6"/>
  <c r="R6" i="6"/>
  <c r="P6" i="6"/>
  <c r="AB5" i="6"/>
  <c r="B8" i="6"/>
  <c r="C8" i="6" s="1"/>
  <c r="D7" i="6"/>
  <c r="J8" i="6" l="1"/>
  <c r="L8" i="6"/>
  <c r="R7" i="6"/>
  <c r="P7" i="6"/>
  <c r="AB6" i="6"/>
  <c r="B9" i="6"/>
  <c r="C9" i="6" s="1"/>
  <c r="D8" i="6"/>
  <c r="J9" i="6" l="1"/>
  <c r="L9" i="6"/>
  <c r="R8" i="6"/>
  <c r="P8" i="6"/>
  <c r="AB7" i="6"/>
  <c r="B10" i="6"/>
  <c r="C10" i="6" s="1"/>
  <c r="D9" i="6"/>
  <c r="J10" i="6" l="1"/>
  <c r="L10" i="6"/>
  <c r="R9" i="6"/>
  <c r="P9" i="6"/>
  <c r="AB8" i="6"/>
  <c r="B11" i="6"/>
  <c r="C11" i="6" s="1"/>
  <c r="D10" i="6"/>
  <c r="J11" i="6" l="1"/>
  <c r="L11" i="6"/>
  <c r="R10" i="6"/>
  <c r="P10" i="6"/>
  <c r="AB9" i="6"/>
  <c r="B12" i="6"/>
  <c r="C12" i="6" s="1"/>
  <c r="D11" i="6"/>
  <c r="J12" i="6" l="1"/>
  <c r="L12" i="6"/>
  <c r="R11" i="6"/>
  <c r="P11" i="6"/>
  <c r="AB10" i="6"/>
  <c r="B13" i="6"/>
  <c r="C13" i="6" s="1"/>
  <c r="D12" i="6"/>
  <c r="J13" i="6" l="1"/>
  <c r="L13" i="6"/>
  <c r="R12" i="6"/>
  <c r="P12" i="6"/>
  <c r="AB11" i="6"/>
  <c r="B14" i="6"/>
  <c r="C14" i="6" s="1"/>
  <c r="D13" i="6"/>
  <c r="J14" i="6" l="1"/>
  <c r="L14" i="6"/>
  <c r="R13" i="6"/>
  <c r="P13" i="6"/>
  <c r="AB12" i="6"/>
  <c r="B15" i="6"/>
  <c r="C15" i="6" s="1"/>
  <c r="D14" i="6"/>
  <c r="J15" i="6" l="1"/>
  <c r="L15" i="6"/>
  <c r="R14" i="6"/>
  <c r="P14" i="6"/>
  <c r="AB13" i="6"/>
  <c r="B16" i="6"/>
  <c r="C16" i="6" s="1"/>
  <c r="D15" i="6"/>
  <c r="J16" i="6" l="1"/>
  <c r="L16" i="6"/>
  <c r="R15" i="6"/>
  <c r="P15" i="6"/>
  <c r="AB14" i="6"/>
  <c r="B17" i="6"/>
  <c r="C17" i="6" s="1"/>
  <c r="D16" i="6"/>
  <c r="J17" i="6" l="1"/>
  <c r="L17" i="6"/>
  <c r="R16" i="6"/>
  <c r="P16" i="6"/>
  <c r="AB15" i="6"/>
  <c r="B18" i="6"/>
  <c r="C18" i="6" s="1"/>
  <c r="D17" i="6"/>
  <c r="J18" i="6" l="1"/>
  <c r="L18" i="6"/>
  <c r="R17" i="6"/>
  <c r="P17" i="6"/>
  <c r="AB16" i="6"/>
  <c r="D18" i="6"/>
  <c r="B19" i="6"/>
  <c r="C19" i="6" s="1"/>
  <c r="J19" i="6" l="1"/>
  <c r="L19" i="6"/>
  <c r="R18" i="6"/>
  <c r="AB17" i="6"/>
  <c r="P18" i="6"/>
  <c r="B20" i="6"/>
  <c r="C20" i="6" s="1"/>
  <c r="D19" i="6"/>
  <c r="J20" i="6" l="1"/>
  <c r="L20" i="6"/>
  <c r="R19" i="6"/>
  <c r="AB18" i="6"/>
  <c r="P19" i="6"/>
  <c r="D20" i="6"/>
  <c r="B21" i="6"/>
  <c r="C21" i="6" s="1"/>
  <c r="J21" i="6" l="1"/>
  <c r="L21" i="6"/>
  <c r="R20" i="6"/>
  <c r="P20" i="6"/>
  <c r="AB19" i="6"/>
  <c r="D21" i="6"/>
  <c r="B22" i="6"/>
  <c r="C22" i="6" s="1"/>
  <c r="J22" i="6" l="1"/>
  <c r="L22" i="6"/>
  <c r="R21" i="6"/>
  <c r="P21" i="6"/>
  <c r="AB20" i="6"/>
  <c r="B23" i="6"/>
  <c r="C23" i="6" s="1"/>
  <c r="D22" i="6"/>
  <c r="J23" i="6" l="1"/>
  <c r="L23" i="6"/>
  <c r="R22" i="6"/>
  <c r="P22" i="6"/>
  <c r="AB21" i="6"/>
  <c r="B24" i="6"/>
  <c r="C24" i="6" s="1"/>
  <c r="D23" i="6"/>
  <c r="J24" i="6" l="1"/>
  <c r="L24" i="6"/>
  <c r="R23" i="6"/>
  <c r="P23" i="6"/>
  <c r="AB22" i="6"/>
  <c r="D24" i="6"/>
  <c r="B25" i="6"/>
  <c r="C25" i="6" s="1"/>
  <c r="J25" i="6" l="1"/>
  <c r="L25" i="6"/>
  <c r="R24" i="6"/>
  <c r="P24" i="6"/>
  <c r="AB23" i="6"/>
  <c r="D25" i="6"/>
  <c r="B26" i="6"/>
  <c r="C26" i="6" s="1"/>
  <c r="J26" i="6" l="1"/>
  <c r="L26" i="6"/>
  <c r="R25" i="6"/>
  <c r="AB24" i="6"/>
  <c r="P25" i="6"/>
  <c r="B27" i="6"/>
  <c r="C27" i="6" s="1"/>
  <c r="D26" i="6"/>
  <c r="J27" i="6" l="1"/>
  <c r="L27" i="6"/>
  <c r="R26" i="6"/>
  <c r="P26" i="6"/>
  <c r="AB25" i="6"/>
  <c r="B28" i="6"/>
  <c r="C28" i="6" s="1"/>
  <c r="D27" i="6"/>
  <c r="J28" i="6" l="1"/>
  <c r="L28" i="6"/>
  <c r="R27" i="6"/>
  <c r="AB26" i="6"/>
  <c r="P27" i="6"/>
  <c r="D28" i="6"/>
  <c r="B29" i="6"/>
  <c r="C29" i="6" s="1"/>
  <c r="J29" i="6" l="1"/>
  <c r="L29" i="6"/>
  <c r="R28" i="6"/>
  <c r="AB27" i="6"/>
  <c r="P28" i="6"/>
  <c r="D29" i="6"/>
  <c r="B30" i="6"/>
  <c r="C30" i="6" s="1"/>
  <c r="J30" i="6" l="1"/>
  <c r="L30" i="6"/>
  <c r="R29" i="6"/>
  <c r="AB28" i="6"/>
  <c r="P29" i="6"/>
  <c r="B31" i="6"/>
  <c r="C31" i="6" s="1"/>
  <c r="D30" i="6"/>
  <c r="J31" i="6" l="1"/>
  <c r="L31" i="6"/>
  <c r="R30" i="6"/>
  <c r="P30" i="6"/>
  <c r="AB29" i="6"/>
  <c r="B32" i="6"/>
  <c r="C32" i="6" s="1"/>
  <c r="D31" i="6"/>
  <c r="J32" i="6" l="1"/>
  <c r="L32" i="6"/>
  <c r="R31" i="6"/>
  <c r="P31" i="6"/>
  <c r="AB30" i="6"/>
  <c r="D32" i="6"/>
  <c r="B33" i="6"/>
  <c r="C33" i="6" s="1"/>
  <c r="J33" i="6" l="1"/>
  <c r="L33" i="6"/>
  <c r="R32" i="6"/>
  <c r="P32" i="6"/>
  <c r="AB31" i="6"/>
  <c r="D33" i="6"/>
  <c r="B34" i="6"/>
  <c r="C34" i="6" s="1"/>
  <c r="J34" i="6" l="1"/>
  <c r="L34" i="6"/>
  <c r="R33" i="6"/>
  <c r="P33" i="6"/>
  <c r="AB32" i="6"/>
  <c r="B35" i="6"/>
  <c r="C35" i="6" s="1"/>
  <c r="D34" i="6"/>
  <c r="J35" i="6" l="1"/>
  <c r="L35" i="6"/>
  <c r="R34" i="6"/>
  <c r="P34" i="6"/>
  <c r="AB33" i="6"/>
  <c r="B36" i="6"/>
  <c r="C36" i="6" s="1"/>
  <c r="D35" i="6"/>
  <c r="J36" i="6" l="1"/>
  <c r="L36" i="6"/>
  <c r="R35" i="6"/>
  <c r="P35" i="6"/>
  <c r="AB34" i="6"/>
  <c r="D36" i="6"/>
  <c r="B37" i="6"/>
  <c r="C37" i="6" s="1"/>
  <c r="J37" i="6" l="1"/>
  <c r="L37" i="6"/>
  <c r="R36" i="6"/>
  <c r="P36" i="6"/>
  <c r="AB35" i="6"/>
  <c r="D37" i="6"/>
  <c r="B38" i="6"/>
  <c r="C38" i="6" s="1"/>
  <c r="J38" i="6" l="1"/>
  <c r="L38" i="6"/>
  <c r="R37" i="6"/>
  <c r="P37" i="6"/>
  <c r="AB36" i="6"/>
  <c r="B39" i="6"/>
  <c r="C39" i="6" s="1"/>
  <c r="D38" i="6"/>
  <c r="J39" i="6" l="1"/>
  <c r="L39" i="6"/>
  <c r="R38" i="6"/>
  <c r="P38" i="6"/>
  <c r="AB37" i="6"/>
  <c r="B40" i="6"/>
  <c r="C40" i="6" s="1"/>
  <c r="D39" i="6"/>
  <c r="J40" i="6" l="1"/>
  <c r="L40" i="6"/>
  <c r="R39" i="6"/>
  <c r="P39" i="6"/>
  <c r="AB38" i="6"/>
  <c r="D40" i="6"/>
  <c r="B41" i="6"/>
  <c r="C41" i="6" s="1"/>
  <c r="J41" i="6" l="1"/>
  <c r="L41" i="6"/>
  <c r="R40" i="6"/>
  <c r="P40" i="6"/>
  <c r="AB39" i="6"/>
  <c r="D41" i="6"/>
  <c r="B42" i="6"/>
  <c r="C42" i="6" s="1"/>
  <c r="J42" i="6" l="1"/>
  <c r="L42" i="6"/>
  <c r="R41" i="6"/>
  <c r="P41" i="6"/>
  <c r="AB40" i="6"/>
  <c r="B43" i="6"/>
  <c r="C43" i="6" s="1"/>
  <c r="D42" i="6"/>
  <c r="J43" i="6" l="1"/>
  <c r="L43" i="6"/>
  <c r="R42" i="6"/>
  <c r="P42" i="6"/>
  <c r="AB41" i="6"/>
  <c r="B44" i="6"/>
  <c r="C44" i="6" s="1"/>
  <c r="D43" i="6"/>
  <c r="J44" i="6" l="1"/>
  <c r="L44" i="6"/>
  <c r="R43" i="6"/>
  <c r="P43" i="6"/>
  <c r="AB42" i="6"/>
  <c r="D44" i="6"/>
  <c r="B45" i="6"/>
  <c r="C45" i="6" s="1"/>
  <c r="L45" i="6" s="1"/>
  <c r="J45" i="6" l="1"/>
  <c r="R44" i="6"/>
  <c r="P44" i="6"/>
  <c r="AB43" i="6"/>
  <c r="D45" i="6"/>
  <c r="B46" i="6"/>
  <c r="C46" i="6" s="1"/>
  <c r="L46" i="6" s="1"/>
  <c r="P45" i="6" l="1"/>
  <c r="R45" i="6"/>
  <c r="J46" i="6"/>
  <c r="AB44" i="6"/>
  <c r="B47" i="6"/>
  <c r="C47" i="6" s="1"/>
  <c r="L47" i="6" s="1"/>
  <c r="D46" i="6"/>
  <c r="P46" i="6" l="1"/>
  <c r="R46" i="6"/>
  <c r="J47" i="6"/>
  <c r="AB45" i="6"/>
  <c r="B48" i="6"/>
  <c r="C48" i="6" s="1"/>
  <c r="L48" i="6" s="1"/>
  <c r="D47" i="6"/>
  <c r="P47" i="6" l="1"/>
  <c r="R47" i="6"/>
  <c r="B49" i="6"/>
  <c r="C49" i="6" s="1"/>
  <c r="J48" i="6"/>
  <c r="AB46" i="6"/>
  <c r="D48" i="6"/>
  <c r="J49" i="6" l="1"/>
  <c r="L49" i="6"/>
  <c r="B50" i="6"/>
  <c r="C50" i="6" s="1"/>
  <c r="D49" i="6"/>
  <c r="AB47" i="6"/>
  <c r="AB49" i="6" l="1"/>
  <c r="J50" i="6"/>
  <c r="L50" i="6"/>
  <c r="B51" i="6"/>
  <c r="C51" i="6" s="1"/>
  <c r="D50" i="6"/>
  <c r="AB48" i="6"/>
  <c r="AB50" i="6" l="1"/>
  <c r="J51" i="6"/>
  <c r="L51" i="6"/>
  <c r="D51" i="6"/>
  <c r="AB51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C49938-9DC6-41CA-988A-F035CB118765}" keepAlive="1" name="Consulta - Tabela1" description="Ligação à consulta 'Tabela1' no livro." type="5" refreshedVersion="6" background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<sst xmlns="http://schemas.openxmlformats.org/spreadsheetml/2006/main" count="4152" uniqueCount="559">
  <si>
    <t>cod_distrito</t>
  </si>
  <si>
    <t>cod_concelho</t>
  </si>
  <si>
    <t>nome_concelho</t>
  </si>
  <si>
    <t>Castelo de Paiva</t>
  </si>
  <si>
    <t>Espinho</t>
  </si>
  <si>
    <t>Estarreja</t>
  </si>
  <si>
    <t>Santa Maria da Feira</t>
  </si>
  <si>
    <t>Mealhada</t>
  </si>
  <si>
    <t>Murtosa</t>
  </si>
  <si>
    <t>Oliveira do Bairro</t>
  </si>
  <si>
    <t>Ovar</t>
  </si>
  <si>
    <t>Sever do Vouga</t>
  </si>
  <si>
    <t>Vagos</t>
  </si>
  <si>
    <t>Vale de Cambra</t>
  </si>
  <si>
    <t>Albergaria-a-Velha</t>
  </si>
  <si>
    <t>Anadia</t>
  </si>
  <si>
    <t>Arouca</t>
  </si>
  <si>
    <t>Aveiro</t>
  </si>
  <si>
    <t>Castro Verde</t>
  </si>
  <si>
    <t>Cuba</t>
  </si>
  <si>
    <t>Ferreira do Alentejo</t>
  </si>
  <si>
    <t>Moura</t>
  </si>
  <si>
    <t>Odemira</t>
  </si>
  <si>
    <t>Ourique</t>
  </si>
  <si>
    <t>Serpa</t>
  </si>
  <si>
    <t>Vidigueira</t>
  </si>
  <si>
    <t>Aljustrel</t>
  </si>
  <si>
    <t>Alvito</t>
  </si>
  <si>
    <t>Barrancos</t>
  </si>
  <si>
    <t>Beja</t>
  </si>
  <si>
    <t>Esposende</t>
  </si>
  <si>
    <t>Fafe</t>
  </si>
  <si>
    <t>Terras de Bouro</t>
  </si>
  <si>
    <t>Vieira do Minho</t>
  </si>
  <si>
    <t>Vila Verde</t>
  </si>
  <si>
    <t>Vizela</t>
  </si>
  <si>
    <t>Amares</t>
  </si>
  <si>
    <t>Barcelos</t>
  </si>
  <si>
    <t>Braga</t>
  </si>
  <si>
    <t>Cabeceiras de Basto</t>
  </si>
  <si>
    <t>Celorico de Basto</t>
  </si>
  <si>
    <t>Miranda do Douro</t>
  </si>
  <si>
    <t>Mirandela</t>
  </si>
  <si>
    <t>Mogadouro</t>
  </si>
  <si>
    <t>Torre de Moncorvo</t>
  </si>
  <si>
    <t>Vila Flor</t>
  </si>
  <si>
    <t>Vimioso</t>
  </si>
  <si>
    <t>Vinhais</t>
  </si>
  <si>
    <t>Macedo de Cavaleiros</t>
  </si>
  <si>
    <t>Oleiros</t>
  </si>
  <si>
    <t>Penamacor</t>
  </si>
  <si>
    <t>Vila de Rei</t>
  </si>
  <si>
    <t>Belmonte</t>
  </si>
  <si>
    <t>Castelo Branco</t>
  </si>
  <si>
    <t>Idanha-a-Nova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</si>
  <si>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</si>
  <si>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</si>
  <si>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</si>
  <si>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</si>
  <si>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</si>
  <si>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</si>
  <si>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</si>
  <si>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</si>
  <si>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Vila Nova de Poiares</t>
  </si>
  <si>
    <t>Arganil</t>
  </si>
  <si>
    <t>Cantanhede</t>
  </si>
  <si>
    <t>Coimbra</t>
  </si>
  <si>
    <t>Condeixa-a-Nova</t>
  </si>
  <si>
    <t>Figueira da Foz</t>
  </si>
  <si>
    <t>Montemor-o-Novo</t>
  </si>
  <si>
    <t>Mora</t>
  </si>
  <si>
    <t>Portel</t>
  </si>
  <si>
    <t>Redondo</t>
  </si>
  <si>
    <t>Reguengos de Monsaraz</t>
  </si>
  <si>
    <t>Vendas Novas</t>
  </si>
  <si>
    <t>Viana do Alentejo</t>
  </si>
  <si>
    <t>Alandroal</t>
  </si>
  <si>
    <t>Arraiolos</t>
  </si>
  <si>
    <t>Borba</t>
  </si>
  <si>
    <t>Estremoz</t>
  </si>
  <si>
    <t>Lagoa (Algarve)</t>
  </si>
  <si>
    <t>Lagos</t>
  </si>
  <si>
    <t>Monchique</t>
  </si>
  <si>
    <t>Silves</t>
  </si>
  <si>
    <t>Tavira</t>
  </si>
  <si>
    <t>Vila do Bispo</t>
  </si>
  <si>
    <t>Albufeira</t>
  </si>
  <si>
    <t>Alcoutim</t>
  </si>
  <si>
    <t>Aljezur</t>
  </si>
  <si>
    <t>Castro Marim</t>
  </si>
  <si>
    <t>Faro</t>
  </si>
  <si>
    <t>Gouveia</t>
  </si>
  <si>
    <t>Guarda</t>
  </si>
  <si>
    <t>Manteigas</t>
  </si>
  <si>
    <t>Meda</t>
  </si>
  <si>
    <t>Pinhel</t>
  </si>
  <si>
    <t>Sabugal</t>
  </si>
  <si>
    <t>Seia</t>
  </si>
  <si>
    <t>Trancoso</t>
  </si>
  <si>
    <t>Aguiar da Beira</t>
  </si>
  <si>
    <t>Almeida</t>
  </si>
  <si>
    <t>Celorico da Beira</t>
  </si>
  <si>
    <t>Figueira de Castelo Rodrigo</t>
  </si>
  <si>
    <t>Fornos de Algodres</t>
  </si>
  <si>
    <t>Caldas da Rainha</t>
  </si>
  <si>
    <t>Leiria</t>
  </si>
  <si>
    <t>Marinha Grande</t>
  </si>
  <si>
    <t>Peniche</t>
  </si>
  <si>
    <t>Pombal</t>
  </si>
  <si>
    <t>Batalha</t>
  </si>
  <si>
    <t>Bombarral</t>
  </si>
  <si>
    <t>Lisboa</t>
  </si>
  <si>
    <t>Loures</t>
  </si>
  <si>
    <t>Mafra</t>
  </si>
  <si>
    <t>Oeiras</t>
  </si>
  <si>
    <t>Sintra</t>
  </si>
  <si>
    <t>Torres Vedras</t>
  </si>
  <si>
    <t>Vila Franca de Xira</t>
  </si>
  <si>
    <t>Amadora</t>
  </si>
  <si>
    <t>Odivelas</t>
  </si>
  <si>
    <t>Alenquer</t>
  </si>
  <si>
    <t>Arruda dos Vinhos</t>
  </si>
  <si>
    <t>Azambuja</t>
  </si>
  <si>
    <t>Cadaval</t>
  </si>
  <si>
    <t>Cascais</t>
  </si>
  <si>
    <t>Crato</t>
  </si>
  <si>
    <t>Elvas</t>
  </si>
  <si>
    <t>Fronteira</t>
  </si>
  <si>
    <t>Monforte</t>
  </si>
  <si>
    <t>Nisa</t>
  </si>
  <si>
    <t>Ponte de Sor</t>
  </si>
  <si>
    <t>Portalegre</t>
  </si>
  <si>
    <t>Sousel</t>
  </si>
  <si>
    <t>Arronches</t>
  </si>
  <si>
    <t>Avis</t>
  </si>
  <si>
    <t>Campo Maior</t>
  </si>
  <si>
    <t>Castelo de Vide</t>
  </si>
  <si>
    <t>Maia</t>
  </si>
  <si>
    <t>Marco de Canaveses</t>
  </si>
  <si>
    <t>Matosinhos</t>
  </si>
  <si>
    <t>Paredes</t>
  </si>
  <si>
    <t>Penafiel</t>
  </si>
  <si>
    <t>Porto</t>
  </si>
  <si>
    <t>Santo Tirso</t>
  </si>
  <si>
    <t>Valongo</t>
  </si>
  <si>
    <t>Vila do Conde</t>
  </si>
  <si>
    <t>Vila Nova de Gaia</t>
  </si>
  <si>
    <t>Trofa</t>
  </si>
  <si>
    <t>Amarante</t>
  </si>
  <si>
    <t>Felgueiras</t>
  </si>
  <si>
    <t>Gondomar</t>
  </si>
  <si>
    <t>Lousada</t>
  </si>
  <si>
    <t>Cartaxo</t>
  </si>
  <si>
    <t>Chamusca</t>
  </si>
  <si>
    <t>Coruche</t>
  </si>
  <si>
    <t>Entroncamento</t>
  </si>
  <si>
    <t>Rio Maior</t>
  </si>
  <si>
    <t>Salvaterra de Magos</t>
  </si>
  <si>
    <t>Sardoal</t>
  </si>
  <si>
    <t>Tomar</t>
  </si>
  <si>
    <t>Torres Novas</t>
  </si>
  <si>
    <t>Vila Nova da Barquinha</t>
  </si>
  <si>
    <t>Abrantes</t>
  </si>
  <si>
    <t>Alcanena</t>
  </si>
  <si>
    <t>Almeirim</t>
  </si>
  <si>
    <t>Benavente</t>
  </si>
  <si>
    <t>Moita</t>
  </si>
  <si>
    <t>Montijo</t>
  </si>
  <si>
    <t>Palmela</t>
  </si>
  <si>
    <t>Seixal</t>
  </si>
  <si>
    <t>Sesimbra</t>
  </si>
  <si>
    <t>Sines</t>
  </si>
  <si>
    <t>Alcochete</t>
  </si>
  <si>
    <t>Almada</t>
  </si>
  <si>
    <t>Barreiro</t>
  </si>
  <si>
    <t>Ponte da Barca</t>
  </si>
  <si>
    <t>Ponte de Lima</t>
  </si>
  <si>
    <t>Viana do Castelo</t>
  </si>
  <si>
    <t>Vila Nova de Cerveira</t>
  </si>
  <si>
    <t>Arcos de Valdevez</t>
  </si>
  <si>
    <t>Caminha</t>
  </si>
  <si>
    <t>Paredes de Coura</t>
  </si>
  <si>
    <t>Mondim de Basto</t>
  </si>
  <si>
    <t>Montalegre</t>
  </si>
  <si>
    <t>Ribeira de Pena</t>
  </si>
  <si>
    <t>Sabrosa</t>
  </si>
  <si>
    <t>Vila Pouca de Aguiar</t>
  </si>
  <si>
    <t>Vila Real</t>
  </si>
  <si>
    <t>Boticas</t>
  </si>
  <si>
    <t>Chaves</t>
  </si>
  <si>
    <t>Lamego</t>
  </si>
  <si>
    <t>Mangualde</t>
  </si>
  <si>
    <t>Moimenta da Beira</t>
  </si>
  <si>
    <t>Nelas</t>
  </si>
  <si>
    <t>Oliveira de Frades</t>
  </si>
  <si>
    <t>Penalva do Castelo</t>
  </si>
  <si>
    <t>Penedono</t>
  </si>
  <si>
    <t>Resende</t>
  </si>
  <si>
    <t>Sernancelhe</t>
  </si>
  <si>
    <t>Tarouca</t>
  </si>
  <si>
    <t>Tondela</t>
  </si>
  <si>
    <t>Vila Nova de Paiva</t>
  </si>
  <si>
    <t>Viseu</t>
  </si>
  <si>
    <t>Vouzela</t>
  </si>
  <si>
    <t>Armamar</t>
  </si>
  <si>
    <t>Carregal do Sal</t>
  </si>
  <si>
    <t>Castro Daire</t>
  </si>
  <si>
    <t>Ponta do Sol</t>
  </si>
  <si>
    <t>Porto Moniz</t>
  </si>
  <si>
    <t>Ribeira Brava</t>
  </si>
  <si>
    <t>Santa Cruz</t>
  </si>
  <si>
    <t>Santana</t>
  </si>
  <si>
    <t>Calheta (Madeira)</t>
  </si>
  <si>
    <t>Funchal</t>
  </si>
  <si>
    <t>Machico</t>
  </si>
  <si>
    <t>Porto Santo</t>
  </si>
  <si>
    <t>Vila do Porto</t>
  </si>
  <si>
    <t>Ribeira Grande</t>
  </si>
  <si>
    <t>Vila Franca do Campo</t>
  </si>
  <si>
    <t>Nordeste</t>
  </si>
  <si>
    <t>Ponta Delgada</t>
  </si>
  <si>
    <t>Angra do HeroÃ­smo</t>
  </si>
  <si>
    <t>Santa Cruz da Graciosa</t>
  </si>
  <si>
    <t>Velas</t>
  </si>
  <si>
    <t>Lajes do Pico</t>
  </si>
  <si>
    <t>Madalena</t>
  </si>
  <si>
    <t>Horta</t>
  </si>
  <si>
    <t>Lajes das Flores</t>
  </si>
  <si>
    <t>Santa Cruz das Flores</t>
  </si>
  <si>
    <t>Corvo</t>
  </si>
  <si>
    <t>);</t>
  </si>
  <si>
    <t>Ílhavo</t>
  </si>
  <si>
    <t>São João da Madeira</t>
  </si>
  <si>
    <t>Águeda</t>
  </si>
  <si>
    <t>Mértola</t>
  </si>
  <si>
    <t>Almodôvar</t>
  </si>
  <si>
    <t>Guimarães</t>
  </si>
  <si>
    <t>Vila Nova de Famalicão</t>
  </si>
  <si>
    <t>Carrazeda de Ansiães</t>
  </si>
  <si>
    <t>Sertã</t>
  </si>
  <si>
    <t>Covilhã</t>
  </si>
  <si>
    <t>Fundão</t>
  </si>
  <si>
    <t>Lousã</t>
  </si>
  <si>
    <t>Mourão</t>
  </si>
  <si>
    <t>Olhão</t>
  </si>
  <si>
    <t>Portimão</t>
  </si>
  <si>
    <t>Ansião</t>
  </si>
  <si>
    <t>Lourinhã</t>
  </si>
  <si>
    <t>Gavião</t>
  </si>
  <si>
    <t>Marvão</t>
  </si>
  <si>
    <t>Alter do Chão</t>
  </si>
  <si>
    <t>Baião</t>
  </si>
  <si>
    <t>Golegã</t>
  </si>
  <si>
    <t>Santa Marta de Penaguião</t>
  </si>
  <si>
    <t>Mesão Frio</t>
  </si>
  <si>
    <t>Santa Comba Dão</t>
  </si>
  <si>
    <t>São João da Pesqueira</t>
  </si>
  <si>
    <t>São Pedro do Sul</t>
  </si>
  <si>
    <t>Cinfães</t>
  </si>
  <si>
    <t>São Vicente</t>
  </si>
  <si>
    <t>Lagoa (São Miguel)</t>
  </si>
  <si>
    <t>Calheta (São Jorge)</t>
  </si>
  <si>
    <t>São Roque do Pico</t>
  </si>
  <si>
    <t>Póvoa de Lanhoso</t>
  </si>
  <si>
    <t>Vila Velha de Ródão</t>
  </si>
  <si>
    <t>Góis</t>
  </si>
  <si>
    <t>Vila Real de Santo António</t>
  </si>
  <si>
    <t>Figueiró dos Vinhos</t>
  </si>
  <si>
    <t>Pedrógão Grande</t>
  </si>
  <si>
    <t>Porto de Mós</t>
  </si>
  <si>
    <t>Póvoa de Varzim</t>
  </si>
  <si>
    <t>Alijó</t>
  </si>
  <si>
    <t>Praia da Vitória</t>
  </si>
  <si>
    <t>Constância</t>
  </si>
  <si>
    <t>Grândola</t>
  </si>
  <si>
    <t>Câmara de Lobos</t>
  </si>
  <si>
    <t>Oliveira de Azeméis</t>
  </si>
  <si>
    <t>Alfândega da Fé</t>
  </si>
  <si>
    <t>Loulé</t>
  </si>
  <si>
    <t>Nazaré</t>
  </si>
  <si>
    <t>Santarém</t>
  </si>
  <si>
    <t>Ourém</t>
  </si>
  <si>
    <t>Santiago do Cacém</t>
  </si>
  <si>
    <t>Peso da Régua</t>
  </si>
  <si>
    <t>Bragança</t>
  </si>
  <si>
    <t>Proença-a-Nova</t>
  </si>
  <si>
    <t>Vila Viçosa</t>
  </si>
  <si>
    <t>Alcobaça</t>
  </si>
  <si>
    <t>Sobral de Monte Agraço</t>
  </si>
  <si>
    <t>Paços de Ferreira</t>
  </si>
  <si>
    <t>Mação</t>
  </si>
  <si>
    <t>Alpiarça</t>
  </si>
  <si>
    <t>Valença</t>
  </si>
  <si>
    <t>Melgaço</t>
  </si>
  <si>
    <t>Monção</t>
  </si>
  <si>
    <t>Murça</t>
  </si>
  <si>
    <t>Valpaços</t>
  </si>
  <si>
    <t>Tabuaço</t>
  </si>
  <si>
    <t>Povoação</t>
  </si>
  <si>
    <t>Freixo de Espada à  Cinta</t>
  </si>
  <si>
    <t>Tábua</t>
  </si>
  <si>
    <t>São Brás de Alportel</t>
  </si>
  <si>
    <t>Alvaiázere</t>
  </si>
  <si>
    <t>Alcácer do Sal</t>
  </si>
  <si>
    <t>Mortágua</t>
  </si>
  <si>
    <t>Sátão</t>
  </si>
  <si>
    <t>Évora</t>
  </si>
  <si>
    <t>Vila Nova de Foz Côa</t>
  </si>
  <si>
    <t>Castanheira de Pêra</t>
  </si>
  <si>
    <t>Ferreira do Zêzere</t>
  </si>
  <si>
    <t>Óbidos</t>
  </si>
  <si>
    <t>Seúbal</t>
  </si>
  <si>
    <t>,</t>
  </si>
  <si>
    <t>insert into concelho (conc_id, conc_nome) values(</t>
  </si>
  <si>
    <t>,"</t>
  </si>
  <si>
    <t>");</t>
  </si>
  <si>
    <t>prod_nome</t>
  </si>
  <si>
    <t>prod_descricao</t>
  </si>
  <si>
    <t>prod_foto</t>
  </si>
  <si>
    <t>id_estab</t>
  </si>
  <si>
    <t>incríveis</t>
  </si>
  <si>
    <t>IND. 8,60 € / MÉDIA 14,60 € / FAMILIAR OU GIGANTE 20,40 € / CHEESY BITES 22,35 €</t>
  </si>
  <si>
    <t>cheeseham</t>
  </si>
  <si>
    <t>serrana</t>
  </si>
  <si>
    <t>veggie lovers</t>
  </si>
  <si>
    <t>summer</t>
  </si>
  <si>
    <t>Prosciutto Lovers</t>
  </si>
  <si>
    <t>únicas</t>
  </si>
  <si>
    <t>IND. 9,60 € / MÉDIA 16,30 € / FAMILIAR OU GIGANTE 22,60 € / CHEESY BITES 24,50 €</t>
  </si>
  <si>
    <t>bacon lovers</t>
  </si>
  <si>
    <t>pepperoni lovers</t>
  </si>
  <si>
    <t>tropical</t>
  </si>
  <si>
    <t>portuguesa</t>
  </si>
  <si>
    <t>Molho de Tomate, Queijo 100% Mozzarella, Orégãos, Chouriço, Mistura de Pimentos</t>
  </si>
  <si>
    <t>gália</t>
  </si>
  <si>
    <t>camponesa</t>
  </si>
  <si>
    <t>cheese lovers</t>
  </si>
  <si>
    <t>Prosciutto Garden</t>
  </si>
  <si>
    <t>Molho de Tomate, Queijo 100% Mozzarella, Presunto, Tomate, Azeitonas e Orégãos.</t>
  </si>
  <si>
    <t>especialidades</t>
  </si>
  <si>
    <t>IND. 10,60 € / MÉDIA 18,00 € / FAMILIAR OU GIGANTE 24,80 € / CHEESY BITES 26,55 €</t>
  </si>
  <si>
    <t>havaiana</t>
  </si>
  <si>
    <t>garlic &amp; bacon</t>
  </si>
  <si>
    <t>suprema</t>
  </si>
  <si>
    <t>barbecue</t>
  </si>
  <si>
    <t>farm lovers</t>
  </si>
  <si>
    <t xml:space="preserve">5 queijos </t>
  </si>
  <si>
    <t xml:space="preserve">super suprema </t>
  </si>
  <si>
    <t xml:space="preserve">Prosciutto </t>
  </si>
  <si>
    <t>"</t>
  </si>
  <si>
    <t>","</t>
  </si>
  <si>
    <t>prod_preço</t>
  </si>
  <si>
    <t>@pizza_media</t>
  </si>
  <si>
    <t xml:space="preserve">", </t>
  </si>
  <si>
    <t>: Tamanho médio</t>
  </si>
  <si>
    <t>Molho de Tomate, Queijo 100% Mozzarella, Orégãos, Fiambre e Mozzarella Extra</t>
  </si>
  <si>
    <t>Molho de Tomate, Queijo 100% Mozzarella, Orégãos, Chouriço, Cogumelos Frescos e Azeitonas</t>
  </si>
  <si>
    <t>Molho de Tomate, Queijo 100% Mozzarella, Orégãos, Mistura de Vegetais, Milho, Tomate e Azeitonas</t>
  </si>
  <si>
    <t>Molho de Tomate, Queijo 100% Mozzarella, Orégãos, Chouriço, Ananás e Cebola Crocante</t>
  </si>
  <si>
    <t>Molho de Tomate, 3 Queijos, Presunto, Presunto Extra e Orégãos</t>
  </si>
  <si>
    <t>Molho de Tomate, Queijo 100% Mozzarella, Orégãos e Bacon Extra</t>
  </si>
  <si>
    <t>Molho de Tomate, Queijo 100% Mozzarella, Orégãos e Pepperoni Extra</t>
  </si>
  <si>
    <t>Molho de Tomate, Queijo 100% Mozzarella, Orégãos, Ananás, Fiambre e Cogumelos Frescos</t>
  </si>
  <si>
    <t>Molho de Tomate, Queijo 100% Mozzarella, Orégãos, Frango, Pepperoni e Ovo Cozido</t>
  </si>
  <si>
    <t>Molho de Tomate, Queijo 100% Mozzarella, Orégãos, Fiambre, Cogumelos Frescos e Tomate</t>
  </si>
  <si>
    <t>Molho de Tomate, 3 Queijos, Queijo de Cabra e Orégãos</t>
  </si>
  <si>
    <t>Molho de Tomate, Queijo 100% Mozzarella, Orégãos, Atum, Camarão e Ananás</t>
  </si>
  <si>
    <t>Molho de Manteiga de Alho, Queijo 100% Mozzarella, Orégãos, Bacon, Cogumelos Frescos e Cebola</t>
  </si>
  <si>
    <t>Molho de Tomate, Queijo 100% Mozzarella, Orégãos, Pepperoni, Carne de Vaca, Mistura de Pimentos,Cogumelos Frescos e Cebola</t>
  </si>
  <si>
    <t>Molho Barbecue, Queijo 100% Mozzarella, Orégãos, Bacon, Carne de Vaca e Cebola</t>
  </si>
  <si>
    <t>Molho Barbecue, Queijo 100% Mozzarella, Orégãos, Frango, Bacon, Milho e Cebola Crocante</t>
  </si>
  <si>
    <t>Molho de Tomate, Queijo Mozzarella, Red Leicester, Monterey Jack, Queijo de Cabra,Parmesão e Orégãos</t>
  </si>
  <si>
    <t>Molho de Tomate, Queijo 100% Mozzarella, Orégãos, Pepperoni, Carne de Vaca,Fiambre, Mistura de Pimentos, Cogumelos Frescos, Cebola e Azeitonas</t>
  </si>
  <si>
    <t>Gourmet Molho de Tomate, Queijo 100% Mozzarela, Presunto, Queijo de Cabra,Cebola Crocante e Orégãos</t>
  </si>
  <si>
    <t>id_conc</t>
  </si>
  <si>
    <t>util_id</t>
  </si>
  <si>
    <t>insert into produto (prod_nome, prod_descricao, prod_preco_atual, prod_foto, prod_estado, id_estab)</t>
  </si>
  <si>
    <t>14.6</t>
  </si>
  <si>
    <t>16.3</t>
  </si>
  <si>
    <t>id_conc INT,</t>
  </si>
  <si>
    <t>insert into estafeta_entrega_concelho (id_conc , id_estaf) values(</t>
  </si>
  <si>
    <t>id_estaf</t>
  </si>
  <si>
    <t>CREATE TABLE estabelecimento_serve_concelho (</t>
  </si>
  <si>
    <t>id_estab INT,</t>
  </si>
  <si>
    <t>PRIMARY KEY (id_conc, id_estab));</t>
  </si>
  <si>
    <t>insert into estabelecimento_serve_concelho ( id_conc, id_estab) values (</t>
  </si>
  <si>
    <t xml:space="preserve"> </t>
  </si>
  <si>
    <t xml:space="preserve">,  </t>
  </si>
  <si>
    <t xml:space="preserve">,TRUE, </t>
  </si>
  <si>
    <t>, STR_TO_DATE("</t>
  </si>
  <si>
    <t>",</t>
  </si>
  <si>
    <t>pendente</t>
  </si>
  <si>
    <t>", "%e/%c/%Y") ,"</t>
  </si>
  <si>
    <t>insert into encomenda_contem_produto (id_enc, id_prod, enc_prod_quantidade, enc_prod_preco_venda) values(</t>
  </si>
  <si>
    <t xml:space="preserve">, </t>
  </si>
  <si>
    <t>André Pombo</t>
  </si>
  <si>
    <t>Catarina Cerejo</t>
  </si>
  <si>
    <t>Daniel Malhado</t>
  </si>
  <si>
    <t>Miguel Machado</t>
  </si>
  <si>
    <t>Paulo Costa</t>
  </si>
  <si>
    <t>Paulo Covas</t>
  </si>
  <si>
    <t>Tiago Landeiroto</t>
  </si>
  <si>
    <t>Vítor Nuno</t>
  </si>
  <si>
    <t>Wilson Veterano</t>
  </si>
  <si>
    <t>cliente</t>
  </si>
  <si>
    <t>estafeta</t>
  </si>
  <si>
    <t>Avenida da República, 2B, 1100-034, Lisboa</t>
  </si>
  <si>
    <t>Praça da Virtude, 120-122, 2860-243, Moita</t>
  </si>
  <si>
    <t>Rua do Coreto, 8, 2950-458 Palmela</t>
  </si>
  <si>
    <t>Rua da Paz dos Anjos, s/n, 2830 Barreiro</t>
  </si>
  <si>
    <t>Rua de Cima, 28, 2950-155, Palmela</t>
  </si>
  <si>
    <t>Rua de baixo, 340, 2950-575, Palmela</t>
  </si>
  <si>
    <t>Avenida da Liberdade, 111, 1100-241, Lisboa</t>
  </si>
  <si>
    <t>Praça da Vitória,1, 2860-003, Moita</t>
  </si>
  <si>
    <t>Rua do Futuro,1 8, 2950-008 Palmela</t>
  </si>
  <si>
    <t>values (STR_TO_DATE("</t>
  </si>
  <si>
    <t>TRUE</t>
  </si>
  <si>
    <t>FALSE</t>
  </si>
  <si>
    <t>BigMac</t>
  </si>
  <si>
    <t>3.9</t>
  </si>
  <si>
    <t>CBO</t>
  </si>
  <si>
    <t>5.9</t>
  </si>
  <si>
    <t>Batatas pequenas</t>
  </si>
  <si>
    <t>1.7</t>
  </si>
  <si>
    <t>Batatas médias</t>
  </si>
  <si>
    <t>2.2</t>
  </si>
  <si>
    <t>Batatas grandes</t>
  </si>
  <si>
    <t>2.5</t>
  </si>
  <si>
    <t>Coca-cola pequena</t>
  </si>
  <si>
    <t>2.3</t>
  </si>
  <si>
    <t>Coca-cola média</t>
  </si>
  <si>
    <t>Coca-cola grande</t>
  </si>
  <si>
    <t>2.6</t>
  </si>
  <si>
    <t>Com tomate</t>
  </si>
  <si>
    <t>Com queijo</t>
  </si>
  <si>
    <t>em pacote</t>
  </si>
  <si>
    <t>feitas na hora</t>
  </si>
  <si>
    <t>em garrafa</t>
  </si>
  <si>
    <t>em copo</t>
  </si>
  <si>
    <t>insert into utilizador (util_nome, util_email, util_estado, util_nif, util_telemovel, util_password, util_morada, util_bloqueado, util_perfil) values(</t>
  </si>
  <si>
    <t>Rua 1º de Maio, 43, 2955-253 Palmela</t>
  </si>
  <si>
    <t>Rua 25 de Abril, 23A r/c dir 2860-524 Moita</t>
  </si>
  <si>
    <t>administrador</t>
  </si>
  <si>
    <t>Filipa Martins</t>
  </si>
  <si>
    <t>Fábio Bravo</t>
  </si>
  <si>
    <t>Sandra Pereira</t>
  </si>
  <si>
    <t>João Messias</t>
  </si>
  <si>
    <t>José Fernandes</t>
  </si>
  <si>
    <t>João Cunha</t>
  </si>
  <si>
    <t>Rua do Meio, 50, 2950-555, Palmela</t>
  </si>
  <si>
    <t>Rua do Início, 99, 2830-152 Barreiro</t>
  </si>
  <si>
    <t>Avenida da Liberdade, 59, 1120-780, Lisboa</t>
  </si>
  <si>
    <t>Rua do Alto, 33, 2900-455, Setúbal</t>
  </si>
  <si>
    <t>Rua do Fim, 1, 1100-000, Lisboa</t>
  </si>
  <si>
    <t>Júlio Simões</t>
  </si>
  <si>
    <t>Andreia Plácido</t>
  </si>
  <si>
    <t>ativo</t>
  </si>
  <si>
    <t>João Morais</t>
  </si>
  <si>
    <t>Rua do Passado,32, 2950-014 Palmela</t>
  </si>
  <si>
    <t>entregue</t>
  </si>
  <si>
    <t xml:space="preserve">insert into estafeta ( estaf_data_nascimento,   estaf_categoria_carta, estaf_iban, estaf_disponivel, estaf_niss, estaf_veiculo_motorizado, estaf_foto_perfil,  id_util) </t>
  </si>
  <si>
    <t>NULL</t>
  </si>
  <si>
    <t>", "%e/%c/%Y"),</t>
  </si>
  <si>
    <t>"A"</t>
  </si>
  <si>
    <t>"B"</t>
  </si>
  <si>
    <t>,@foto_cli,</t>
  </si>
  <si>
    <t>insert into encomenda (enc_preco_total,enc_data_pedido, enc_hora_pedido,  enc_estado_entrega, enc_data_entrega, enc_hora_entrega, id_estaf, id_cli) values (</t>
  </si>
  <si>
    <t>", STR_TO_DATE("</t>
  </si>
  <si>
    <t>insert into encomenda (enc_preco_total, enc_data_pedido, enc_hora_pedido,  enc_estado_entrega, enc_data_entrega, enc_hora_entrega, id_estaf, id_cli) values (</t>
  </si>
  <si>
    <t>", "%e/%c/%Y"),"</t>
  </si>
  <si>
    <t>",@foto_cli,</t>
  </si>
  <si>
    <t xml:space="preserve">insert into cliente ( cli_data_nascimento,   cli_cartao_credito, cli_foto_perfil, id_conc, id_util) </t>
  </si>
  <si>
    <t>"," %e/%c/%Y") ,"</t>
  </si>
  <si>
    <t>id_util</t>
  </si>
  <si>
    <t>clientes</t>
  </si>
  <si>
    <t>conc_cli</t>
  </si>
  <si>
    <t>estafetas possiveis</t>
  </si>
  <si>
    <t>restaurantes possíveis</t>
  </si>
  <si>
    <t>produtos possíves</t>
  </si>
  <si>
    <t>ide_cliente</t>
  </si>
  <si>
    <t>encomenda</t>
  </si>
  <si>
    <t>restaurantes</t>
  </si>
  <si>
    <t>preços</t>
  </si>
  <si>
    <t>a</t>
  </si>
  <si>
    <t>b</t>
  </si>
  <si>
    <t>c</t>
  </si>
  <si>
    <t>d</t>
  </si>
  <si>
    <t>estafetas</t>
  </si>
  <si>
    <t>e</t>
  </si>
  <si>
    <t>f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</si>
  <si>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</si>
  <si>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</si>
  <si>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</si>
  <si>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</si>
  <si>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</si>
  <si>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</si>
  <si>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</si>
  <si>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</si>
  <si>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</si>
  <si>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</si>
  <si>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</si>
  <si>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</si>
  <si>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</si>
  <si>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</si>
  <si>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</si>
  <si>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</si>
  <si>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enc</t>
  </si>
  <si>
    <t>x</t>
  </si>
  <si>
    <t>18.0</t>
  </si>
  <si>
    <t>16.30</t>
  </si>
  <si>
    <t>14.60</t>
  </si>
  <si>
    <t>3.90</t>
  </si>
  <si>
    <t>5.90</t>
  </si>
  <si>
    <t>1.70</t>
  </si>
  <si>
    <t>2.20</t>
  </si>
  <si>
    <t>2.50</t>
  </si>
  <si>
    <t>2.30</t>
  </si>
  <si>
    <t>117.50</t>
  </si>
  <si>
    <t>102.90</t>
  </si>
  <si>
    <t>114.10</t>
  </si>
  <si>
    <t>101.70</t>
  </si>
  <si>
    <t>121.40</t>
  </si>
  <si>
    <t>116.30</t>
  </si>
  <si>
    <t>58.40</t>
  </si>
  <si>
    <t>120.0</t>
  </si>
  <si>
    <t>105.40</t>
  </si>
  <si>
    <t>47.80</t>
  </si>
  <si>
    <t>103.70</t>
  </si>
  <si>
    <t>41.90</t>
  </si>
  <si>
    <t>119.20</t>
  </si>
  <si>
    <t>97.80</t>
  </si>
  <si>
    <t>68.60</t>
  </si>
  <si>
    <t>66.90</t>
  </si>
  <si>
    <t>19.70</t>
  </si>
  <si>
    <t>134.80</t>
  </si>
  <si>
    <t>20.20</t>
  </si>
  <si>
    <t>60.60</t>
  </si>
  <si>
    <t>120.80</t>
  </si>
  <si>
    <t>46.30</t>
  </si>
  <si>
    <t>101.80</t>
  </si>
  <si>
    <t>100.30</t>
  </si>
  <si>
    <t>36.0</t>
  </si>
  <si>
    <t>133.80</t>
  </si>
  <si>
    <t>54.0</t>
  </si>
  <si>
    <t>50.60</t>
  </si>
  <si>
    <t>115.80</t>
  </si>
  <si>
    <t>83.20</t>
  </si>
  <si>
    <t>96.10</t>
  </si>
  <si>
    <t>65.20</t>
  </si>
  <si>
    <t>81.50</t>
  </si>
  <si>
    <t>32.60</t>
  </si>
  <si>
    <t>63.50</t>
  </si>
  <si>
    <t>aceite</t>
  </si>
  <si>
    <t>atribuida</t>
  </si>
  <si>
    <t>insert into encomenda (enc_preco_total, enc_data_pedido, enc_hora_pedido,  enc_estado_entrega, id_estaf, id_cli) values (</t>
  </si>
  <si>
    <t>insert into encomenda (enc_preco_total, enc_data_pedido, enc_hora_pedido,  enc_estado_entrega,  id_cli) values (</t>
  </si>
  <si>
    <t>63.51</t>
  </si>
  <si>
    <t>63.52</t>
  </si>
  <si>
    <t>63.53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</si>
</sst>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1E1E1E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/>
  </cellStyleXfs>
  <cellXfs count="29">
    <xf numFmtId="0" fontId="0" fillId="0" borderId="0" xfId="0"/>
    <xf numFmtId="0" fontId="0" fillId="0" borderId="0" xfId="0" quotePrefix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8" fillId="0" borderId="0" xfId="0" applyFont="1"/>
    <xf numFmtId="0" fontId="20" fillId="0" borderId="0" xfId="0" applyFont="1"/>
    <xf numFmtId="0" fontId="21" fillId="0" borderId="0" xfId="42"/>
    <xf numFmtId="0" fontId="20" fillId="35" borderId="0" xfId="0" applyFont="1" applyFill="1"/>
    <xf numFmtId="20" fontId="0" fillId="0" borderId="0" xfId="0" applyNumberFormat="1"/>
    <xf numFmtId="0" fontId="0" fillId="0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0" xfId="0"/>
    <xf numFmtId="0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0" borderId="0" xfId="0" applyNumberFormat="1"/>
    <xf numFmtId="22" fontId="0" fillId="33" borderId="0" xfId="0" applyNumberFormat="1" applyFill="1"/>
    <xf numFmtId="22" fontId="0" fillId="35" borderId="0" xfId="0" applyNumberFormat="1" applyFill="1"/>
    <xf numFmtId="0" fontId="14" fillId="36" borderId="0" xfId="0" applyFont="1" applyFill="1"/>
    <xf numFmtId="0" fontId="14" fillId="0" borderId="0" xfId="0" applyFont="1" applyFill="1"/>
    <xf numFmtId="0" fontId="14" fillId="35" borderId="0" xfId="0" applyFont="1" applyFill="1"/>
    <xf numFmtId="0" fontId="14" fillId="34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0" borderId="0" xfId="0" applyFont="1"/>
  </cellXfs>
  <cellStyles count="43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rmal 2" xfId="42" xr:uid="{CBF39805-D8C9-4E96-890A-BA76F5E78526}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1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FA2F6F-7BAB-4ED4-9125-26864A030F57}" name="Tabela1" displayName="Tabela1" ref="F18:U68" totalsRowShown="0" headerRowDxfId="17" dataDxfId="16">
  <autoFilter ref="F18:U68" xr:uid="{7796A317-B2D6-48F0-994C-68ECCAA2403E}"/>
  <sortState xmlns:xlrd2="http://schemas.microsoft.com/office/spreadsheetml/2017/richdata2" ref="F19:U68">
    <sortCondition ref="F18:F68"/>
  </sortState>
  <tableColumns count="16">
    <tableColumn id="1" xr3:uid="{2B2DFDD8-E11B-429A-832F-25DD78B9856D}" name="Coluna1" dataDxfId="15"/>
    <tableColumn id="2" xr3:uid="{EAED8230-75E6-486E-8CB8-F8CDBB0B7518}" name="Coluna2" dataDxfId="14"/>
    <tableColumn id="3" xr3:uid="{273B886D-BE7F-4DD3-90CD-DD7B70CF7D2D}" name="Coluna3" dataDxfId="13"/>
    <tableColumn id="4" xr3:uid="{8BB9F675-6666-4641-9B4D-3877B9442DF3}" name="Coluna4" dataDxfId="12"/>
    <tableColumn id="5" xr3:uid="{A7C6110E-7F02-45D2-8151-00D7587CDC74}" name="Coluna5" dataDxfId="11"/>
    <tableColumn id="6" xr3:uid="{4A1D46B0-B225-4B30-BA2B-8BDD02CBE8B6}" name="Coluna6" dataDxfId="10"/>
    <tableColumn id="7" xr3:uid="{43A6A4EA-6CB4-4E0D-8E11-D95676267B93}" name="Coluna7" dataDxfId="9"/>
    <tableColumn id="8" xr3:uid="{E7AC0E49-8D3F-4277-8A71-E2D5D10355FE}" name="Coluna8" dataDxfId="8"/>
    <tableColumn id="9" xr3:uid="{8BAC4F6D-FB86-4FB4-9416-E1C288137323}" name="Coluna9" dataDxfId="7"/>
    <tableColumn id="10" xr3:uid="{852002DB-449B-4BD4-99F0-4F12B41D6D67}" name="Coluna10" dataDxfId="6"/>
    <tableColumn id="11" xr3:uid="{52E17E22-56CF-4F5A-AB8C-4619B48CBE63}" name="Coluna11" dataDxfId="5"/>
    <tableColumn id="12" xr3:uid="{3921BF36-9211-40F2-A519-35778766266F}" name="Coluna12" dataDxfId="4"/>
    <tableColumn id="13" xr3:uid="{F8FB9F3A-6453-44E6-A48F-6396A59FB476}" name="Coluna13" dataDxfId="3"/>
    <tableColumn id="14" xr3:uid="{148F1257-0A7C-4FA5-9E2B-A5E4504A8CC5}" name="Coluna14" dataDxfId="2"/>
    <tableColumn id="15" xr3:uid="{3F8F686E-D862-4580-83C9-159AB845D26E}" name="Coluna15" dataDxfId="1"/>
    <tableColumn id="16" xr3:uid="{2F099DB5-EF32-4847-8508-870639E9D83F}" name="Coluna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2"/>
  <sheetViews>
    <sheetView workbookViewId="0">
      <selection activeCell="A15" sqref="A15:XFD15"/>
    </sheetView>
  </sheetViews>
  <sheetFormatPr defaultRowHeight="15" x14ac:dyDescent="0.25"/>
  <cols>
    <col min="2" max="2" width="4.42578125" customWidth="1"/>
    <col min="3" max="3" width="13.140625" customWidth="1"/>
    <col min="4" max="4" width="9.28515625" customWidth="1"/>
    <col min="5" max="5" width="17.140625" customWidth="1"/>
    <col min="6" max="6" width="4.42578125" customWidth="1"/>
    <col min="7" max="7" width="10.85546875" customWidth="1"/>
    <col min="8" max="8" width="5" customWidth="1"/>
    <col min="9" max="9" width="10" bestFit="1" customWidth="1"/>
    <col min="10" max="10" width="4" customWidth="1"/>
    <col min="11" max="11" width="11.85546875" customWidth="1"/>
    <col min="12" max="12" width="5.28515625" customWidth="1"/>
    <col min="13" max="13" width="11.140625" customWidth="1"/>
    <col min="14" max="14" width="5.28515625" customWidth="1"/>
    <col min="15" max="15" width="41" customWidth="1"/>
    <col min="16" max="18" width="5.7109375" customWidth="1"/>
  </cols>
  <sheetData>
    <row r="1" spans="1:24" x14ac:dyDescent="0.25">
      <c r="C1" t="s">
        <v>439</v>
      </c>
      <c r="X1" s="1" t="s">
        <v>312</v>
      </c>
    </row>
    <row r="3" spans="1:24" x14ac:dyDescent="0.25">
      <c r="A3">
        <v>1</v>
      </c>
      <c r="B3" t="s">
        <v>349</v>
      </c>
      <c r="C3" t="s">
        <v>443</v>
      </c>
      <c r="D3" t="s">
        <v>350</v>
      </c>
      <c r="E3" t="str">
        <f>_xlfn.CONCAT(LOWER(LEFT(C3,1)),LOWER(MID(C3,FIND(" ",C3)+1,2)),A3,"@email.pt")</f>
        <v>fma1@email.pt</v>
      </c>
      <c r="F3" t="s">
        <v>350</v>
      </c>
      <c r="G3" s="4" t="s">
        <v>456</v>
      </c>
      <c r="H3" t="s">
        <v>350</v>
      </c>
      <c r="I3">
        <f t="shared" ref="I3:I20" ca="1" si="0">RANDBETWEEN(200000000,399999999)</f>
        <v>355092016</v>
      </c>
      <c r="J3" t="s">
        <v>350</v>
      </c>
      <c r="K3">
        <f t="shared" ref="K3:K20" ca="1" si="1">RANDBETWEEN(900000000,969999999)</f>
        <v>961972405</v>
      </c>
      <c r="L3" t="s">
        <v>350</v>
      </c>
      <c r="M3" t="str">
        <f ca="1">_xlfn.CONCAT(RANDBETWEEN(10,99),"!",CHAR(RANDBETWEEN(65,88)),CHAR(RANDBETWEEN(65,122)),CHAR(RANDBETWEEN(65,122)),CHAR(RANDBETWEEN(65,122)),CHAR(RANDBETWEEN(65,122)))</f>
        <v>95!IOKND</v>
      </c>
      <c r="N3" t="s">
        <v>350</v>
      </c>
      <c r="O3" t="s">
        <v>449</v>
      </c>
      <c r="P3" t="s">
        <v>390</v>
      </c>
      <c r="Q3" t="s">
        <v>417</v>
      </c>
      <c r="R3" t="s">
        <v>314</v>
      </c>
      <c r="S3" t="s">
        <v>442</v>
      </c>
      <c r="T3" t="s">
        <v>315</v>
      </c>
      <c r="U3">
        <v>1508</v>
      </c>
      <c r="V3" t="str">
        <f ca="1">_xlfn.CONCAT($C$1,B3:T3)</f>
        <v>insert into utilizador (util_nome, util_email, util_estado, util_nif, util_telemovel, util_password, util_morada, util_bloqueado, util_perfil) values("Filipa Martins","fma1@email.pt","ativo","355092016","961972405","95!IOKND","Rua do Meio, 50, 2950-555, Palmela",FALSE,"administrador");</v>
      </c>
    </row>
    <row r="4" spans="1:24" x14ac:dyDescent="0.25">
      <c r="A4">
        <v>2</v>
      </c>
      <c r="B4" t="s">
        <v>349</v>
      </c>
      <c r="C4" t="s">
        <v>444</v>
      </c>
      <c r="D4" t="s">
        <v>350</v>
      </c>
      <c r="E4" t="str">
        <f t="shared" ref="E4:E20" si="2">_xlfn.CONCAT(LOWER(LEFT(C4,1)),LOWER(MID(C4,FIND(" ",C4)+1,2)),A4,"@email.pt")</f>
        <v>fbr2@email.pt</v>
      </c>
      <c r="F4" t="s">
        <v>350</v>
      </c>
      <c r="G4" s="4" t="s">
        <v>456</v>
      </c>
      <c r="H4" t="s">
        <v>350</v>
      </c>
      <c r="I4">
        <f t="shared" ca="1" si="0"/>
        <v>227337116</v>
      </c>
      <c r="J4" t="s">
        <v>350</v>
      </c>
      <c r="K4">
        <f t="shared" ca="1" si="1"/>
        <v>959916276</v>
      </c>
      <c r="L4" t="s">
        <v>350</v>
      </c>
      <c r="M4" t="str">
        <f t="shared" ref="M4:M20" ca="1" si="3">_xlfn.CONCAT(RANDBETWEEN(10,99),"!",CHAR(RANDBETWEEN(65,88)),CHAR(RANDBETWEEN(65,122)),CHAR(RANDBETWEEN(65,122)),CHAR(RANDBETWEEN(65,122)),CHAR(RANDBETWEEN(65,122)))</f>
        <v>83!Bsmf]</v>
      </c>
      <c r="N4" t="s">
        <v>350</v>
      </c>
      <c r="O4" t="s">
        <v>450</v>
      </c>
      <c r="P4" t="s">
        <v>390</v>
      </c>
      <c r="Q4" t="s">
        <v>417</v>
      </c>
      <c r="R4" t="s">
        <v>314</v>
      </c>
      <c r="S4" t="s">
        <v>404</v>
      </c>
      <c r="T4" t="s">
        <v>315</v>
      </c>
      <c r="U4">
        <v>1504</v>
      </c>
      <c r="V4" t="str">
        <f ca="1">_xlfn.CONCAT($C$1,B4:T4)</f>
        <v>insert into utilizador (util_nome, util_email, util_estado, util_nif, util_telemovel, util_password, util_morada, util_bloqueado, util_perfil) values("Fábio Bravo","fbr2@email.pt","ativo","227337116","959916276","83!Bsmf]","Rua do Início, 99, 2830-152 Barreiro",FALSE,"cliente");</v>
      </c>
    </row>
    <row r="5" spans="1:24" s="4" customFormat="1" x14ac:dyDescent="0.25">
      <c r="A5">
        <v>3</v>
      </c>
      <c r="B5" s="4" t="s">
        <v>349</v>
      </c>
      <c r="C5" s="4" t="s">
        <v>445</v>
      </c>
      <c r="D5" s="4" t="s">
        <v>350</v>
      </c>
      <c r="E5" t="str">
        <f t="shared" si="2"/>
        <v>spe3@email.pt</v>
      </c>
      <c r="F5" t="s">
        <v>350</v>
      </c>
      <c r="G5" s="4" t="s">
        <v>456</v>
      </c>
      <c r="H5" t="s">
        <v>350</v>
      </c>
      <c r="I5" s="4">
        <f t="shared" ca="1" si="0"/>
        <v>343023395</v>
      </c>
      <c r="J5" s="4" t="s">
        <v>350</v>
      </c>
      <c r="K5" s="4">
        <f t="shared" ca="1" si="1"/>
        <v>945799158</v>
      </c>
      <c r="L5" s="4" t="s">
        <v>350</v>
      </c>
      <c r="M5" t="str">
        <f t="shared" ca="1" si="3"/>
        <v>19!QTlWI</v>
      </c>
      <c r="N5" s="4" t="s">
        <v>350</v>
      </c>
      <c r="O5" s="4" t="s">
        <v>451</v>
      </c>
      <c r="P5" s="4" t="s">
        <v>390</v>
      </c>
      <c r="Q5" t="s">
        <v>417</v>
      </c>
      <c r="R5" s="4" t="s">
        <v>314</v>
      </c>
      <c r="S5" s="4" t="s">
        <v>404</v>
      </c>
      <c r="T5" s="4" t="s">
        <v>315</v>
      </c>
      <c r="U5" s="4">
        <v>1106</v>
      </c>
      <c r="V5" s="4" t="str">
        <f ca="1">_xlfn.CONCAT($C$1,B5:T5)</f>
        <v>insert into utilizador (util_nome, util_email, util_estado, util_nif, util_telemovel, util_password, util_morada, util_bloqueado, util_perfil) values("Sandra Pereira","spe3@email.pt","ativo","343023395","945799158","19!QTlWI","Avenida da Liberdade, 59, 1120-780, Lisboa",FALSE,"cliente");</v>
      </c>
    </row>
    <row r="6" spans="1:24" ht="13.5" customHeight="1" x14ac:dyDescent="0.25">
      <c r="A6">
        <v>4</v>
      </c>
      <c r="B6" t="s">
        <v>349</v>
      </c>
      <c r="C6" t="s">
        <v>446</v>
      </c>
      <c r="D6" t="s">
        <v>350</v>
      </c>
      <c r="E6" t="str">
        <f t="shared" si="2"/>
        <v>jme4@email.pt</v>
      </c>
      <c r="F6" t="s">
        <v>350</v>
      </c>
      <c r="G6" s="4" t="s">
        <v>456</v>
      </c>
      <c r="H6" t="s">
        <v>350</v>
      </c>
      <c r="I6">
        <f t="shared" ca="1" si="0"/>
        <v>289823280</v>
      </c>
      <c r="J6" t="s">
        <v>350</v>
      </c>
      <c r="K6">
        <f t="shared" ca="1" si="1"/>
        <v>905186904</v>
      </c>
      <c r="L6" t="s">
        <v>350</v>
      </c>
      <c r="M6" t="str">
        <f t="shared" ca="1" si="3"/>
        <v>43!WC[wk</v>
      </c>
      <c r="N6" t="s">
        <v>350</v>
      </c>
      <c r="O6" t="s">
        <v>452</v>
      </c>
      <c r="P6" t="s">
        <v>390</v>
      </c>
      <c r="Q6" t="s">
        <v>417</v>
      </c>
      <c r="R6" t="s">
        <v>314</v>
      </c>
      <c r="S6" t="s">
        <v>404</v>
      </c>
      <c r="T6" t="s">
        <v>315</v>
      </c>
      <c r="U6">
        <v>1512</v>
      </c>
      <c r="V6" t="str">
        <f ca="1">_xlfn.CONCAT($C$1,B6:T6)</f>
        <v>insert into utilizador (util_nome, util_email, util_estado, util_nif, util_telemovel, util_password, util_morada, util_bloqueado, util_perfil) values("João Messias","jme4@email.pt","ativo","289823280","905186904","43!WC[wk","Rua do Alto, 33, 2900-455, Setúbal",FALSE,"cliente");</v>
      </c>
    </row>
    <row r="7" spans="1:24" x14ac:dyDescent="0.25">
      <c r="A7">
        <v>5</v>
      </c>
      <c r="B7" t="s">
        <v>349</v>
      </c>
      <c r="C7" s="7" t="s">
        <v>395</v>
      </c>
      <c r="D7" t="s">
        <v>350</v>
      </c>
      <c r="E7" t="str">
        <f t="shared" si="2"/>
        <v>apo5@email.pt</v>
      </c>
      <c r="F7" t="s">
        <v>350</v>
      </c>
      <c r="G7" s="4" t="s">
        <v>456</v>
      </c>
      <c r="H7" t="s">
        <v>350</v>
      </c>
      <c r="I7">
        <f ca="1">RANDBETWEEN(200000000,399999999)</f>
        <v>252611753</v>
      </c>
      <c r="J7" t="s">
        <v>350</v>
      </c>
      <c r="K7">
        <f ca="1">RANDBETWEEN(900000000,969999999)</f>
        <v>922447404</v>
      </c>
      <c r="L7" t="s">
        <v>350</v>
      </c>
      <c r="M7" t="str">
        <f t="shared" ca="1" si="3"/>
        <v>29!A_KcE</v>
      </c>
      <c r="N7" t="s">
        <v>350</v>
      </c>
      <c r="O7" t="s">
        <v>410</v>
      </c>
      <c r="P7" t="s">
        <v>390</v>
      </c>
      <c r="Q7" t="s">
        <v>417</v>
      </c>
      <c r="R7" t="s">
        <v>314</v>
      </c>
      <c r="S7" t="s">
        <v>404</v>
      </c>
      <c r="T7" t="s">
        <v>315</v>
      </c>
      <c r="U7">
        <v>1508</v>
      </c>
      <c r="V7" t="str">
        <f ca="1">_xlfn.CONCAT($C$1,B7:T7)</f>
        <v>insert into utilizador (util_nome, util_email, util_estado, util_nif, util_telemovel, util_password, util_morada, util_bloqueado, util_perfil) values("André Pombo","apo5@email.pt","ativo","252611753","922447404","29!A_KcE","Rua de Cima, 28, 2950-155, Palmela",FALSE,"cliente");</v>
      </c>
    </row>
    <row r="8" spans="1:24" s="4" customFormat="1" x14ac:dyDescent="0.25">
      <c r="A8">
        <v>6</v>
      </c>
      <c r="B8" s="4" t="s">
        <v>349</v>
      </c>
      <c r="C8" s="9" t="s">
        <v>455</v>
      </c>
      <c r="D8" s="4" t="s">
        <v>350</v>
      </c>
      <c r="E8" t="str">
        <f t="shared" si="2"/>
        <v>apl6@email.pt</v>
      </c>
      <c r="F8" t="s">
        <v>350</v>
      </c>
      <c r="G8" s="4" t="s">
        <v>456</v>
      </c>
      <c r="H8" t="s">
        <v>350</v>
      </c>
      <c r="I8" s="4">
        <f t="shared" ref="I8:I17" ca="1" si="4">RANDBETWEEN(200000000,399999999)</f>
        <v>286567652</v>
      </c>
      <c r="J8" s="4" t="s">
        <v>350</v>
      </c>
      <c r="K8" s="4">
        <f t="shared" ref="K8:K17" ca="1" si="5">RANDBETWEEN(900000000,969999999)</f>
        <v>932111716</v>
      </c>
      <c r="L8" s="4" t="s">
        <v>350</v>
      </c>
      <c r="M8" t="str">
        <f t="shared" ca="1" si="3"/>
        <v>18!LnP[n</v>
      </c>
      <c r="N8" s="4" t="s">
        <v>350</v>
      </c>
      <c r="O8" s="4" t="s">
        <v>406</v>
      </c>
      <c r="P8" s="4" t="s">
        <v>390</v>
      </c>
      <c r="Q8" t="s">
        <v>417</v>
      </c>
      <c r="R8" s="4" t="s">
        <v>314</v>
      </c>
      <c r="S8" s="4" t="s">
        <v>404</v>
      </c>
      <c r="T8" s="4" t="s">
        <v>315</v>
      </c>
      <c r="U8" s="4">
        <v>1106</v>
      </c>
      <c r="V8" s="4" t="str">
        <f t="shared" ref="V8:V17" ca="1" si="6">_xlfn.CONCAT($C$1,B8:T8)</f>
        <v>insert into utilizador (util_nome, util_email, util_estado, util_nif, util_telemovel, util_password, util_morada, util_bloqueado, util_perfil) values("Andreia Plácido","apl6@email.pt","ativo","286567652","932111716","18!LnP[n","Avenida da República, 2B, 1100-034, Lisboa",FALSE,"cliente");</v>
      </c>
    </row>
    <row r="9" spans="1:24" x14ac:dyDescent="0.25">
      <c r="A9">
        <v>7</v>
      </c>
      <c r="B9" t="s">
        <v>349</v>
      </c>
      <c r="C9" s="7" t="s">
        <v>396</v>
      </c>
      <c r="D9" t="s">
        <v>350</v>
      </c>
      <c r="E9" t="str">
        <f t="shared" si="2"/>
        <v>cce7@email.pt</v>
      </c>
      <c r="F9" t="s">
        <v>350</v>
      </c>
      <c r="G9" s="4" t="s">
        <v>456</v>
      </c>
      <c r="H9" t="s">
        <v>350</v>
      </c>
      <c r="I9">
        <f t="shared" ca="1" si="4"/>
        <v>266670138</v>
      </c>
      <c r="J9" t="s">
        <v>350</v>
      </c>
      <c r="K9">
        <f t="shared" ca="1" si="5"/>
        <v>934190213</v>
      </c>
      <c r="L9" t="s">
        <v>350</v>
      </c>
      <c r="M9" t="str">
        <f t="shared" ca="1" si="3"/>
        <v>80!H\bIc</v>
      </c>
      <c r="N9" t="s">
        <v>350</v>
      </c>
      <c r="O9" t="s">
        <v>407</v>
      </c>
      <c r="P9" t="s">
        <v>390</v>
      </c>
      <c r="Q9" t="s">
        <v>417</v>
      </c>
      <c r="R9" t="s">
        <v>314</v>
      </c>
      <c r="S9" t="s">
        <v>404</v>
      </c>
      <c r="T9" t="s">
        <v>315</v>
      </c>
      <c r="U9">
        <v>1506</v>
      </c>
      <c r="V9" t="str">
        <f t="shared" ca="1" si="6"/>
        <v>insert into utilizador (util_nome, util_email, util_estado, util_nif, util_telemovel, util_password, util_morada, util_bloqueado, util_perfil) values("Catarina Cerejo","cce7@email.pt","ativo","266670138","934190213","80!H\bIc","Praça da Virtude, 120-122, 2860-243, Moita",FALSE,"cliente");</v>
      </c>
    </row>
    <row r="10" spans="1:24" x14ac:dyDescent="0.25">
      <c r="A10">
        <v>8</v>
      </c>
      <c r="B10" t="s">
        <v>349</v>
      </c>
      <c r="C10" s="7" t="s">
        <v>397</v>
      </c>
      <c r="D10" t="s">
        <v>350</v>
      </c>
      <c r="E10" t="str">
        <f t="shared" si="2"/>
        <v>dma8@email.pt</v>
      </c>
      <c r="F10" t="s">
        <v>350</v>
      </c>
      <c r="G10" s="4" t="s">
        <v>456</v>
      </c>
      <c r="H10" t="s">
        <v>350</v>
      </c>
      <c r="I10">
        <f t="shared" ca="1" si="4"/>
        <v>394046753</v>
      </c>
      <c r="J10" t="s">
        <v>350</v>
      </c>
      <c r="K10">
        <f t="shared" ca="1" si="5"/>
        <v>936952890</v>
      </c>
      <c r="L10" t="s">
        <v>350</v>
      </c>
      <c r="M10" t="str">
        <f t="shared" ca="1" si="3"/>
        <v>15!FVJ^K</v>
      </c>
      <c r="N10" t="s">
        <v>350</v>
      </c>
      <c r="O10" t="s">
        <v>441</v>
      </c>
      <c r="P10" t="s">
        <v>390</v>
      </c>
      <c r="Q10" t="s">
        <v>417</v>
      </c>
      <c r="R10" t="s">
        <v>314</v>
      </c>
      <c r="S10" t="s">
        <v>404</v>
      </c>
      <c r="T10" t="s">
        <v>315</v>
      </c>
      <c r="U10">
        <v>1506</v>
      </c>
      <c r="V10" t="str">
        <f t="shared" ca="1" si="6"/>
        <v>insert into utilizador (util_nome, util_email, util_estado, util_nif, util_telemovel, util_password, util_morada, util_bloqueado, util_perfil) values("Daniel Malhado","dma8@email.pt","ativo","394046753","936952890","15!FVJ^K","Rua 25 de Abril, 23A r/c dir 2860-524 Moita",FALSE,"cliente");</v>
      </c>
    </row>
    <row r="11" spans="1:24" x14ac:dyDescent="0.25">
      <c r="A11">
        <v>9</v>
      </c>
      <c r="B11" t="s">
        <v>349</v>
      </c>
      <c r="C11" s="7" t="s">
        <v>454</v>
      </c>
      <c r="D11" t="s">
        <v>350</v>
      </c>
      <c r="E11" t="str">
        <f t="shared" si="2"/>
        <v>jsi9@email.pt</v>
      </c>
      <c r="F11" t="s">
        <v>350</v>
      </c>
      <c r="G11" s="4" t="s">
        <v>456</v>
      </c>
      <c r="H11" t="s">
        <v>350</v>
      </c>
      <c r="I11">
        <f t="shared" ca="1" si="4"/>
        <v>306110537</v>
      </c>
      <c r="J11" t="s">
        <v>350</v>
      </c>
      <c r="K11">
        <f t="shared" ca="1" si="5"/>
        <v>921256740</v>
      </c>
      <c r="L11" t="s">
        <v>350</v>
      </c>
      <c r="M11" t="str">
        <f t="shared" ca="1" si="3"/>
        <v>56!HFTzD</v>
      </c>
      <c r="N11" t="s">
        <v>350</v>
      </c>
      <c r="O11" t="s">
        <v>408</v>
      </c>
      <c r="P11" t="s">
        <v>390</v>
      </c>
      <c r="Q11" t="s">
        <v>417</v>
      </c>
      <c r="R11" t="s">
        <v>314</v>
      </c>
      <c r="S11" t="s">
        <v>404</v>
      </c>
      <c r="T11" t="s">
        <v>315</v>
      </c>
      <c r="U11">
        <v>1508</v>
      </c>
      <c r="V11" t="str">
        <f t="shared" ca="1" si="6"/>
        <v>insert into utilizador (util_nome, util_email, util_estado, util_nif, util_telemovel, util_password, util_morada, util_bloqueado, util_perfil) values("Júlio Simões","jsi9@email.pt","ativo","306110537","921256740","56!HFTzD","Rua do Coreto, 8, 2950-458 Palmela",FALSE,"cliente");</v>
      </c>
    </row>
    <row r="12" spans="1:24" x14ac:dyDescent="0.25">
      <c r="A12">
        <v>10</v>
      </c>
      <c r="B12" t="s">
        <v>349</v>
      </c>
      <c r="C12" s="7" t="s">
        <v>398</v>
      </c>
      <c r="D12" t="s">
        <v>350</v>
      </c>
      <c r="E12" t="str">
        <f t="shared" si="2"/>
        <v>mma10@email.pt</v>
      </c>
      <c r="F12" t="s">
        <v>350</v>
      </c>
      <c r="G12" s="4" t="s">
        <v>456</v>
      </c>
      <c r="H12" t="s">
        <v>350</v>
      </c>
      <c r="I12">
        <f t="shared" ca="1" si="4"/>
        <v>237366910</v>
      </c>
      <c r="J12" t="s">
        <v>350</v>
      </c>
      <c r="K12">
        <f t="shared" ca="1" si="5"/>
        <v>951275125</v>
      </c>
      <c r="L12" t="s">
        <v>350</v>
      </c>
      <c r="M12" t="str">
        <f t="shared" ca="1" si="3"/>
        <v>11!TeoDD</v>
      </c>
      <c r="N12" t="s">
        <v>350</v>
      </c>
      <c r="O12" t="s">
        <v>409</v>
      </c>
      <c r="P12" t="s">
        <v>390</v>
      </c>
      <c r="Q12" t="s">
        <v>417</v>
      </c>
      <c r="R12" t="s">
        <v>314</v>
      </c>
      <c r="S12" t="s">
        <v>404</v>
      </c>
      <c r="T12" t="s">
        <v>315</v>
      </c>
      <c r="U12">
        <v>1504</v>
      </c>
      <c r="V12" t="str">
        <f t="shared" ca="1" si="6"/>
        <v>insert into utilizador (util_nome, util_email, util_estado, util_nif, util_telemovel, util_password, util_morada, util_bloqueado, util_perfil) values("Miguel Machado","mma10@email.pt","ativo","237366910","951275125","11!TeoDD","Rua da Paz dos Anjos, s/n, 2830 Barreiro",FALSE,"cliente");</v>
      </c>
    </row>
    <row r="13" spans="1:24" x14ac:dyDescent="0.25">
      <c r="A13">
        <v>11</v>
      </c>
      <c r="B13" t="s">
        <v>349</v>
      </c>
      <c r="C13" s="7" t="s">
        <v>399</v>
      </c>
      <c r="D13" t="s">
        <v>350</v>
      </c>
      <c r="E13" t="str">
        <f t="shared" si="2"/>
        <v>pco11@email.pt</v>
      </c>
      <c r="F13" t="s">
        <v>350</v>
      </c>
      <c r="G13" s="4" t="s">
        <v>456</v>
      </c>
      <c r="H13" t="s">
        <v>350</v>
      </c>
      <c r="I13">
        <f t="shared" ca="1" si="4"/>
        <v>272189788</v>
      </c>
      <c r="J13" t="s">
        <v>350</v>
      </c>
      <c r="K13">
        <f t="shared" ca="1" si="5"/>
        <v>966870035</v>
      </c>
      <c r="L13" t="s">
        <v>350</v>
      </c>
      <c r="M13" t="str">
        <f t="shared" ca="1" si="3"/>
        <v>59!TjHZb</v>
      </c>
      <c r="N13" t="s">
        <v>350</v>
      </c>
      <c r="O13" t="s">
        <v>411</v>
      </c>
      <c r="P13" t="s">
        <v>390</v>
      </c>
      <c r="Q13" t="s">
        <v>417</v>
      </c>
      <c r="R13" t="s">
        <v>314</v>
      </c>
      <c r="S13" t="s">
        <v>404</v>
      </c>
      <c r="T13" t="s">
        <v>315</v>
      </c>
      <c r="U13">
        <v>1508</v>
      </c>
      <c r="V13" t="str">
        <f t="shared" ca="1" si="6"/>
        <v>insert into utilizador (util_nome, util_email, util_estado, util_nif, util_telemovel, util_password, util_morada, util_bloqueado, util_perfil) values("Paulo Costa","pco11@email.pt","ativo","272189788","966870035","59!TjHZb","Rua de baixo, 340, 2950-575, Palmela",FALSE,"cliente");</v>
      </c>
    </row>
    <row r="14" spans="1:24" s="4" customFormat="1" x14ac:dyDescent="0.25">
      <c r="A14">
        <v>12</v>
      </c>
      <c r="B14" s="4" t="s">
        <v>349</v>
      </c>
      <c r="C14" s="9" t="s">
        <v>400</v>
      </c>
      <c r="D14" s="4" t="s">
        <v>350</v>
      </c>
      <c r="E14" t="str">
        <f t="shared" si="2"/>
        <v>pco12@email.pt</v>
      </c>
      <c r="F14" t="s">
        <v>350</v>
      </c>
      <c r="G14" s="4" t="s">
        <v>456</v>
      </c>
      <c r="H14" t="s">
        <v>350</v>
      </c>
      <c r="I14" s="4">
        <f t="shared" ca="1" si="4"/>
        <v>200275292</v>
      </c>
      <c r="J14" s="4" t="s">
        <v>350</v>
      </c>
      <c r="K14" s="4">
        <f t="shared" ca="1" si="5"/>
        <v>904310163</v>
      </c>
      <c r="L14" s="4" t="s">
        <v>350</v>
      </c>
      <c r="M14" t="str">
        <f t="shared" ca="1" si="3"/>
        <v>23!WQy^L</v>
      </c>
      <c r="N14" s="4" t="s">
        <v>350</v>
      </c>
      <c r="O14" s="4" t="s">
        <v>412</v>
      </c>
      <c r="P14" s="4" t="s">
        <v>390</v>
      </c>
      <c r="Q14" t="s">
        <v>417</v>
      </c>
      <c r="R14" s="4" t="s">
        <v>314</v>
      </c>
      <c r="S14" s="4" t="s">
        <v>404</v>
      </c>
      <c r="T14" s="4" t="s">
        <v>315</v>
      </c>
      <c r="U14">
        <v>1506</v>
      </c>
      <c r="V14" s="4" t="str">
        <f t="shared" ca="1" si="6"/>
        <v>insert into utilizador (util_nome, util_email, util_estado, util_nif, util_telemovel, util_password, util_morada, util_bloqueado, util_perfil) values("Paulo Covas","pco12@email.pt","ativo","200275292","904310163","23!WQy^L","Avenida da Liberdade, 111, 1100-241, Lisboa",FALSE,"cliente");</v>
      </c>
    </row>
    <row r="15" spans="1:24" x14ac:dyDescent="0.25">
      <c r="A15">
        <v>13</v>
      </c>
      <c r="B15" t="s">
        <v>349</v>
      </c>
      <c r="C15" s="7" t="s">
        <v>401</v>
      </c>
      <c r="D15" t="s">
        <v>350</v>
      </c>
      <c r="E15" t="str">
        <f t="shared" si="2"/>
        <v>tla13@email.pt</v>
      </c>
      <c r="F15" t="s">
        <v>350</v>
      </c>
      <c r="G15" s="4" t="s">
        <v>456</v>
      </c>
      <c r="H15" t="s">
        <v>350</v>
      </c>
      <c r="I15">
        <f t="shared" ca="1" si="4"/>
        <v>225513914</v>
      </c>
      <c r="J15" t="s">
        <v>350</v>
      </c>
      <c r="K15">
        <f t="shared" ca="1" si="5"/>
        <v>908899901</v>
      </c>
      <c r="L15" t="s">
        <v>350</v>
      </c>
      <c r="M15" t="str">
        <f t="shared" ca="1" si="3"/>
        <v>88!Utp_m</v>
      </c>
      <c r="N15" t="s">
        <v>350</v>
      </c>
      <c r="O15" t="s">
        <v>413</v>
      </c>
      <c r="P15" t="s">
        <v>390</v>
      </c>
      <c r="Q15" t="s">
        <v>417</v>
      </c>
      <c r="R15" t="s">
        <v>314</v>
      </c>
      <c r="S15" t="s">
        <v>404</v>
      </c>
      <c r="T15" t="s">
        <v>315</v>
      </c>
      <c r="U15">
        <v>1506</v>
      </c>
      <c r="V15" t="str">
        <f t="shared" ca="1" si="6"/>
        <v>insert into utilizador (util_nome, util_email, util_estado, util_nif, util_telemovel, util_password, util_morada, util_bloqueado, util_perfil) values("Tiago Landeiroto","tla13@email.pt","ativo","225513914","908899901","88!Utp_m","Praça da Vitória,1, 2860-003, Moita",FALSE,"cliente");</v>
      </c>
    </row>
    <row r="16" spans="1:24" x14ac:dyDescent="0.25">
      <c r="A16">
        <v>14</v>
      </c>
      <c r="B16" t="s">
        <v>349</v>
      </c>
      <c r="C16" s="7" t="s">
        <v>402</v>
      </c>
      <c r="D16" t="s">
        <v>350</v>
      </c>
      <c r="E16" t="str">
        <f t="shared" si="2"/>
        <v>vnu14@email.pt</v>
      </c>
      <c r="F16" t="s">
        <v>350</v>
      </c>
      <c r="G16" s="4" t="s">
        <v>456</v>
      </c>
      <c r="H16" t="s">
        <v>350</v>
      </c>
      <c r="I16">
        <f t="shared" ca="1" si="4"/>
        <v>289756215</v>
      </c>
      <c r="J16" t="s">
        <v>350</v>
      </c>
      <c r="K16">
        <f t="shared" ca="1" si="5"/>
        <v>969696124</v>
      </c>
      <c r="L16" t="s">
        <v>350</v>
      </c>
      <c r="M16" t="str">
        <f t="shared" ca="1" si="3"/>
        <v>46!WbdI[</v>
      </c>
      <c r="N16" t="s">
        <v>350</v>
      </c>
      <c r="O16" t="s">
        <v>440</v>
      </c>
      <c r="P16" t="s">
        <v>390</v>
      </c>
      <c r="Q16" t="s">
        <v>417</v>
      </c>
      <c r="R16" t="s">
        <v>314</v>
      </c>
      <c r="S16" t="s">
        <v>405</v>
      </c>
      <c r="T16" t="s">
        <v>315</v>
      </c>
      <c r="U16">
        <v>1508</v>
      </c>
      <c r="V16" t="str">
        <f t="shared" ca="1" si="6"/>
        <v>insert into utilizador (util_nome, util_email, util_estado, util_nif, util_telemovel, util_password, util_morada, util_bloqueado, util_perfil) values("Vítor Nuno","vnu14@email.pt","ativo","289756215","969696124","46!WbdI[","Rua 1º de Maio, 43, 2955-253 Palmela",FALSE,"estafeta");</v>
      </c>
    </row>
    <row r="17" spans="1:27" x14ac:dyDescent="0.25">
      <c r="A17">
        <v>15</v>
      </c>
      <c r="B17" t="s">
        <v>349</v>
      </c>
      <c r="C17" s="7" t="s">
        <v>403</v>
      </c>
      <c r="D17" t="s">
        <v>350</v>
      </c>
      <c r="E17" t="str">
        <f t="shared" si="2"/>
        <v>wve15@email.pt</v>
      </c>
      <c r="F17" t="s">
        <v>350</v>
      </c>
      <c r="G17" s="4" t="s">
        <v>456</v>
      </c>
      <c r="H17" t="s">
        <v>350</v>
      </c>
      <c r="I17">
        <f t="shared" ca="1" si="4"/>
        <v>307628780</v>
      </c>
      <c r="J17" t="s">
        <v>350</v>
      </c>
      <c r="K17">
        <f t="shared" ca="1" si="5"/>
        <v>933508011</v>
      </c>
      <c r="L17" t="s">
        <v>350</v>
      </c>
      <c r="M17" t="str">
        <f t="shared" ca="1" si="3"/>
        <v>56!UzTGS</v>
      </c>
      <c r="N17" t="s">
        <v>350</v>
      </c>
      <c r="O17" t="s">
        <v>414</v>
      </c>
      <c r="P17" t="s">
        <v>390</v>
      </c>
      <c r="Q17" t="s">
        <v>417</v>
      </c>
      <c r="R17" t="s">
        <v>314</v>
      </c>
      <c r="S17" t="s">
        <v>405</v>
      </c>
      <c r="T17" t="s">
        <v>315</v>
      </c>
      <c r="U17">
        <v>1508</v>
      </c>
      <c r="V17" t="str">
        <f t="shared" ca="1" si="6"/>
        <v>insert into utilizador (util_nome, util_email, util_estado, util_nif, util_telemovel, util_password, util_morada, util_bloqueado, util_perfil) values("Wilson Veterano","wve15@email.pt","ativo","307628780","933508011","56!UzTGS","Rua do Futuro,1 8, 2950-008 Palmela",FALSE,"estafeta");</v>
      </c>
    </row>
    <row r="18" spans="1:27" s="4" customFormat="1" x14ac:dyDescent="0.25">
      <c r="A18">
        <v>16</v>
      </c>
      <c r="B18" s="4" t="s">
        <v>349</v>
      </c>
      <c r="C18" s="4" t="s">
        <v>447</v>
      </c>
      <c r="D18" s="4" t="s">
        <v>350</v>
      </c>
      <c r="E18" t="str">
        <f t="shared" si="2"/>
        <v>jfe16@email.pt</v>
      </c>
      <c r="F18" t="s">
        <v>350</v>
      </c>
      <c r="G18" s="4" t="s">
        <v>391</v>
      </c>
      <c r="H18" t="s">
        <v>350</v>
      </c>
      <c r="I18" s="4">
        <f t="shared" ca="1" si="0"/>
        <v>283294176</v>
      </c>
      <c r="J18" s="4" t="s">
        <v>350</v>
      </c>
      <c r="K18" s="4">
        <f t="shared" ca="1" si="1"/>
        <v>919928819</v>
      </c>
      <c r="L18" s="4" t="s">
        <v>350</v>
      </c>
      <c r="M18" t="str">
        <f t="shared" ca="1" si="3"/>
        <v>71!NGPF[</v>
      </c>
      <c r="N18" s="4" t="s">
        <v>350</v>
      </c>
      <c r="O18" s="4" t="s">
        <v>453</v>
      </c>
      <c r="P18" s="4" t="s">
        <v>390</v>
      </c>
      <c r="Q18" t="s">
        <v>417</v>
      </c>
      <c r="R18" s="4" t="s">
        <v>314</v>
      </c>
      <c r="S18" s="4" t="s">
        <v>405</v>
      </c>
      <c r="T18" s="4" t="s">
        <v>315</v>
      </c>
      <c r="U18" s="4">
        <v>1106</v>
      </c>
      <c r="V18" s="4" t="str">
        <f ca="1">_xlfn.CONCAT($C$1,B18:T18)</f>
        <v>insert into utilizador (util_nome, util_email, util_estado, util_nif, util_telemovel, util_password, util_morada, util_bloqueado, util_perfil) values("José Fernandes","jfe16@email.pt","pendente","283294176","919928819","71!NGPF[","Rua do Fim, 1, 1100-000, Lisboa",FALSE,"estafeta");</v>
      </c>
    </row>
    <row r="19" spans="1:27" x14ac:dyDescent="0.25">
      <c r="A19">
        <v>17</v>
      </c>
      <c r="B19" t="s">
        <v>349</v>
      </c>
      <c r="C19" t="s">
        <v>448</v>
      </c>
      <c r="D19" t="s">
        <v>350</v>
      </c>
      <c r="E19" t="str">
        <f t="shared" si="2"/>
        <v>jcu17@email.pt</v>
      </c>
      <c r="F19" t="s">
        <v>350</v>
      </c>
      <c r="G19" s="4" t="s">
        <v>456</v>
      </c>
      <c r="H19" t="s">
        <v>350</v>
      </c>
      <c r="I19">
        <f t="shared" ca="1" si="0"/>
        <v>341274196</v>
      </c>
      <c r="J19" t="s">
        <v>350</v>
      </c>
      <c r="K19">
        <f t="shared" ca="1" si="1"/>
        <v>963718182</v>
      </c>
      <c r="L19" t="s">
        <v>350</v>
      </c>
      <c r="M19" t="str">
        <f t="shared" ca="1" si="3"/>
        <v>28!XKjHk</v>
      </c>
      <c r="N19" t="s">
        <v>350</v>
      </c>
      <c r="O19" t="s">
        <v>414</v>
      </c>
      <c r="P19" t="s">
        <v>390</v>
      </c>
      <c r="Q19" t="s">
        <v>417</v>
      </c>
      <c r="R19" t="s">
        <v>314</v>
      </c>
      <c r="S19" t="s">
        <v>405</v>
      </c>
      <c r="T19" t="s">
        <v>315</v>
      </c>
      <c r="U19">
        <v>1508</v>
      </c>
      <c r="V19" t="str">
        <f ca="1">_xlfn.CONCAT($C$1,B19:T19)</f>
        <v>insert into utilizador (util_nome, util_email, util_estado, util_nif, util_telemovel, util_password, util_morada, util_bloqueado, util_perfil) values("João Cunha","jcu17@email.pt","ativo","341274196","963718182","28!XKjHk","Rua do Futuro,1 8, 2950-008 Palmela",FALSE,"estafeta");</v>
      </c>
    </row>
    <row r="20" spans="1:27" x14ac:dyDescent="0.25">
      <c r="A20">
        <v>18</v>
      </c>
      <c r="B20" t="s">
        <v>349</v>
      </c>
      <c r="C20" s="7" t="s">
        <v>457</v>
      </c>
      <c r="D20" t="s">
        <v>350</v>
      </c>
      <c r="E20" t="str">
        <f t="shared" si="2"/>
        <v>jmo18@email.pt</v>
      </c>
      <c r="F20" t="s">
        <v>350</v>
      </c>
      <c r="G20" s="4" t="s">
        <v>456</v>
      </c>
      <c r="H20" t="s">
        <v>350</v>
      </c>
      <c r="I20">
        <f t="shared" ca="1" si="0"/>
        <v>297490275</v>
      </c>
      <c r="J20" t="s">
        <v>350</v>
      </c>
      <c r="K20">
        <f t="shared" ca="1" si="1"/>
        <v>969018522</v>
      </c>
      <c r="L20" t="s">
        <v>350</v>
      </c>
      <c r="M20" t="str">
        <f t="shared" ca="1" si="3"/>
        <v>59!Lp^sp</v>
      </c>
      <c r="N20" t="s">
        <v>350</v>
      </c>
      <c r="O20" t="s">
        <v>458</v>
      </c>
      <c r="P20" t="s">
        <v>390</v>
      </c>
      <c r="Q20" t="s">
        <v>416</v>
      </c>
      <c r="R20" t="s">
        <v>314</v>
      </c>
      <c r="S20" t="s">
        <v>405</v>
      </c>
      <c r="T20" t="s">
        <v>315</v>
      </c>
      <c r="U20">
        <v>1508</v>
      </c>
      <c r="V20" t="str">
        <f ca="1">_xlfn.CONCAT($C$1,B20:T20)</f>
        <v>insert into utilizador (util_nome, util_email, util_estado, util_nif, util_telemovel, util_password, util_morada, util_bloqueado, util_perfil) values("João Morais","jmo18@email.pt","ativo","297490275","969018522","59!Lp^sp","Rua do Passado,32, 2950-014 Palmela",TRUE,"estafeta");</v>
      </c>
    </row>
    <row r="21" spans="1:27" x14ac:dyDescent="0.25">
      <c r="G21" s="4"/>
      <c r="AA21" s="1"/>
    </row>
    <row r="22" spans="1:27" x14ac:dyDescent="0.25">
      <c r="M22" s="7"/>
      <c r="N22" s="7"/>
      <c r="AA22" s="1"/>
    </row>
    <row r="23" spans="1:27" x14ac:dyDescent="0.25">
      <c r="M23" s="7"/>
      <c r="N23" s="7"/>
      <c r="AA23" s="1"/>
    </row>
    <row r="24" spans="1:27" x14ac:dyDescent="0.25">
      <c r="B24" t="s">
        <v>460</v>
      </c>
      <c r="C24" t="s">
        <v>415</v>
      </c>
      <c r="D24" t="str">
        <f ca="1">_xlfn.CONCAT(RANDBETWEEN(1,28),"/",RANDBETWEEN(1,12),"/",RANDBETWEEN(1950,2002))</f>
        <v>23/12/1956</v>
      </c>
      <c r="E24" t="s">
        <v>462</v>
      </c>
      <c r="F24" t="s">
        <v>463</v>
      </c>
      <c r="G24" t="s">
        <v>314</v>
      </c>
      <c r="H24" t="str">
        <f ca="1">TEXT(RANDBETWEEN(100000000,399999999),"#")</f>
        <v>256609525</v>
      </c>
      <c r="I24" t="s">
        <v>353</v>
      </c>
      <c r="J24" t="s">
        <v>416</v>
      </c>
      <c r="K24" t="s">
        <v>394</v>
      </c>
      <c r="L24" t="str">
        <f ca="1">TEXT(RANDBETWEEN(100000000,399999999),"#")</f>
        <v>335222718</v>
      </c>
      <c r="M24" t="s">
        <v>394</v>
      </c>
      <c r="N24" t="s">
        <v>416</v>
      </c>
      <c r="O24" s="1" t="s">
        <v>465</v>
      </c>
      <c r="P24">
        <v>14</v>
      </c>
      <c r="Q24" t="s">
        <v>230</v>
      </c>
      <c r="V24" t="str">
        <f ca="1">_xlfn.CONCAT(B24:T24)</f>
        <v>insert into estafeta ( estaf_data_nascimento,   estaf_categoria_carta, estaf_iban, estaf_disponivel, estaf_niss, estaf_veiculo_motorizado, estaf_foto_perfil,  id_util) values (STR_TO_DATE("23/12/1956", "%e/%c/%Y"),"A","256609525", TRUE, 335222718, TRUE,@foto_cli,14);</v>
      </c>
    </row>
    <row r="25" spans="1:27" x14ac:dyDescent="0.25">
      <c r="B25" t="s">
        <v>460</v>
      </c>
      <c r="C25" t="s">
        <v>415</v>
      </c>
      <c r="D25" t="str">
        <f t="shared" ref="D25:D42" ca="1" si="7">_xlfn.CONCAT(RANDBETWEEN(1,28),"/",RANDBETWEEN(1,12),"/",RANDBETWEEN(1950,2002))</f>
        <v>26/3/2002</v>
      </c>
      <c r="E25" t="s">
        <v>462</v>
      </c>
      <c r="F25" t="s">
        <v>464</v>
      </c>
      <c r="G25" t="s">
        <v>314</v>
      </c>
      <c r="H25" t="str">
        <f t="shared" ref="H25:H27" ca="1" si="8">TEXT(RANDBETWEEN(100000000,399999999),"#")</f>
        <v>329032958</v>
      </c>
      <c r="I25" t="s">
        <v>353</v>
      </c>
      <c r="J25" t="s">
        <v>416</v>
      </c>
      <c r="K25" t="s">
        <v>394</v>
      </c>
      <c r="L25" t="str">
        <f t="shared" ref="L25:L27" ca="1" si="9">TEXT(RANDBETWEEN(100000000,399999999),"#")</f>
        <v>122551692</v>
      </c>
      <c r="M25" t="s">
        <v>394</v>
      </c>
      <c r="N25" t="s">
        <v>416</v>
      </c>
      <c r="O25" s="1" t="s">
        <v>465</v>
      </c>
      <c r="P25">
        <v>15</v>
      </c>
      <c r="Q25" t="s">
        <v>230</v>
      </c>
      <c r="V25" t="str">
        <f t="shared" ref="V25:V27" ca="1" si="10">_xlfn.CONCAT(B25:T25)</f>
        <v>insert into estafeta ( estaf_data_nascimento,   estaf_categoria_carta, estaf_iban, estaf_disponivel, estaf_niss, estaf_veiculo_motorizado, estaf_foto_perfil,  id_util) values (STR_TO_DATE("26/3/2002", "%e/%c/%Y"),"B","329032958", TRUE, 122551692, TRUE,@foto_cli,15);</v>
      </c>
    </row>
    <row r="26" spans="1:27" x14ac:dyDescent="0.25">
      <c r="B26" t="s">
        <v>460</v>
      </c>
      <c r="C26" t="s">
        <v>415</v>
      </c>
      <c r="D26" t="str">
        <f t="shared" ca="1" si="7"/>
        <v>2/12/1965</v>
      </c>
      <c r="E26" t="s">
        <v>462</v>
      </c>
      <c r="F26" t="s">
        <v>461</v>
      </c>
      <c r="G26" t="s">
        <v>314</v>
      </c>
      <c r="H26" t="str">
        <f t="shared" ca="1" si="8"/>
        <v>112355999</v>
      </c>
      <c r="I26" t="s">
        <v>353</v>
      </c>
      <c r="J26" t="s">
        <v>416</v>
      </c>
      <c r="K26" t="s">
        <v>394</v>
      </c>
      <c r="L26" t="str">
        <f t="shared" ca="1" si="9"/>
        <v>324653761</v>
      </c>
      <c r="M26" t="s">
        <v>394</v>
      </c>
      <c r="N26" t="s">
        <v>416</v>
      </c>
      <c r="O26" s="1" t="s">
        <v>465</v>
      </c>
      <c r="P26">
        <v>16</v>
      </c>
      <c r="Q26" t="s">
        <v>230</v>
      </c>
      <c r="V26" t="str">
        <f t="shared" ca="1" si="10"/>
        <v>insert into estafeta ( estaf_data_nascimento,   estaf_categoria_carta, estaf_iban, estaf_disponivel, estaf_niss, estaf_veiculo_motorizado, estaf_foto_perfil,  id_util) values (STR_TO_DATE("2/12/1965", "%e/%c/%Y"),NULL,"112355999", TRUE, 324653761, TRUE,@foto_cli,16);</v>
      </c>
    </row>
    <row r="27" spans="1:27" x14ac:dyDescent="0.25">
      <c r="B27" t="s">
        <v>460</v>
      </c>
      <c r="C27" t="s">
        <v>415</v>
      </c>
      <c r="D27" t="str">
        <f t="shared" ca="1" si="7"/>
        <v>21/1/1968</v>
      </c>
      <c r="E27" t="s">
        <v>462</v>
      </c>
      <c r="F27" t="s">
        <v>463</v>
      </c>
      <c r="G27" t="s">
        <v>314</v>
      </c>
      <c r="H27" t="str">
        <f t="shared" ca="1" si="8"/>
        <v>182785442</v>
      </c>
      <c r="I27" t="s">
        <v>353</v>
      </c>
      <c r="J27" t="s">
        <v>416</v>
      </c>
      <c r="K27" t="s">
        <v>394</v>
      </c>
      <c r="L27" t="str">
        <f t="shared" ca="1" si="9"/>
        <v>183228242</v>
      </c>
      <c r="M27" t="s">
        <v>394</v>
      </c>
      <c r="N27" t="s">
        <v>416</v>
      </c>
      <c r="O27" s="1" t="s">
        <v>465</v>
      </c>
      <c r="P27">
        <v>17</v>
      </c>
      <c r="Q27" t="s">
        <v>230</v>
      </c>
      <c r="V27" t="str">
        <f t="shared" ca="1" si="10"/>
        <v>insert into estafeta ( estaf_data_nascimento,   estaf_categoria_carta, estaf_iban, estaf_disponivel, estaf_niss, estaf_veiculo_motorizado, estaf_foto_perfil,  id_util) values (STR_TO_DATE("21/1/1968", "%e/%c/%Y"),"A","182785442", TRUE, 183228242, TRUE,@foto_cli,17);</v>
      </c>
    </row>
    <row r="29" spans="1:27" x14ac:dyDescent="0.25">
      <c r="V29" t="str">
        <f t="shared" ref="V29:V41" ca="1" si="11">_xlfn.CONCAT(B30:K30)</f>
        <v>insert into cliente ( cli_data_nascimento,   cli_cartao_credito, cli_foto_perfil, id_conc, id_util) values (STR_TO_DATE("14/3/1960", "%e/%c/%Y"),"119855742",@foto_cli,1504,2);</v>
      </c>
    </row>
    <row r="30" spans="1:27" x14ac:dyDescent="0.25">
      <c r="B30" t="s">
        <v>471</v>
      </c>
      <c r="C30" t="s">
        <v>415</v>
      </c>
      <c r="D30" t="str">
        <f t="shared" ca="1" si="7"/>
        <v>14/3/1960</v>
      </c>
      <c r="E30" t="s">
        <v>469</v>
      </c>
      <c r="F30" t="str">
        <f ca="1">TEXT(RANDBETWEEN(100000000,399999999),"#")</f>
        <v>119855742</v>
      </c>
      <c r="G30" t="s">
        <v>470</v>
      </c>
      <c r="H30">
        <v>1504</v>
      </c>
      <c r="I30" t="s">
        <v>312</v>
      </c>
      <c r="J30">
        <v>2</v>
      </c>
      <c r="K30" t="s">
        <v>230</v>
      </c>
      <c r="V30" t="str">
        <f t="shared" ca="1" si="11"/>
        <v>insert into cliente ( cli_data_nascimento,   cli_cartao_credito, cli_foto_perfil, id_conc, id_util) values (STR_TO_DATE("17/9/1963", "%e/%c/%Y"),"219254061",@foto_cli,1106,3);</v>
      </c>
    </row>
    <row r="31" spans="1:27" x14ac:dyDescent="0.25">
      <c r="B31" t="s">
        <v>471</v>
      </c>
      <c r="C31" t="s">
        <v>415</v>
      </c>
      <c r="D31" t="str">
        <f t="shared" ca="1" si="7"/>
        <v>17/9/1963</v>
      </c>
      <c r="E31" t="s">
        <v>469</v>
      </c>
      <c r="F31" t="str">
        <f t="shared" ref="F31:F42" ca="1" si="12">TEXT(RANDBETWEEN(100000000,399999999),"#")</f>
        <v>219254061</v>
      </c>
      <c r="G31" t="s">
        <v>470</v>
      </c>
      <c r="H31" s="4">
        <v>1106</v>
      </c>
      <c r="I31" t="s">
        <v>312</v>
      </c>
      <c r="J31">
        <v>3</v>
      </c>
      <c r="K31" t="s">
        <v>230</v>
      </c>
      <c r="V31" t="str">
        <f t="shared" ca="1" si="11"/>
        <v>insert into cliente ( cli_data_nascimento,   cli_cartao_credito, cli_foto_perfil, id_conc, id_util) values (STR_TO_DATE("20/4/1970", "%e/%c/%Y"),"382646220",@foto_cli,1512,4);</v>
      </c>
    </row>
    <row r="32" spans="1:27" x14ac:dyDescent="0.25">
      <c r="B32" t="s">
        <v>471</v>
      </c>
      <c r="C32" t="s">
        <v>415</v>
      </c>
      <c r="D32" t="str">
        <f t="shared" ca="1" si="7"/>
        <v>20/4/1970</v>
      </c>
      <c r="E32" t="s">
        <v>469</v>
      </c>
      <c r="F32" t="str">
        <f t="shared" ca="1" si="12"/>
        <v>382646220</v>
      </c>
      <c r="G32" t="s">
        <v>470</v>
      </c>
      <c r="H32">
        <v>1512</v>
      </c>
      <c r="I32" t="s">
        <v>312</v>
      </c>
      <c r="J32">
        <v>4</v>
      </c>
      <c r="K32" t="s">
        <v>230</v>
      </c>
      <c r="V32" t="str">
        <f t="shared" ca="1" si="11"/>
        <v>insert into cliente ( cli_data_nascimento,   cli_cartao_credito, cli_foto_perfil, id_conc, id_util) values (STR_TO_DATE("23/9/1969", "%e/%c/%Y"),"284250457",@foto_cli,1508,5);</v>
      </c>
    </row>
    <row r="33" spans="2:22" x14ac:dyDescent="0.25">
      <c r="B33" t="s">
        <v>471</v>
      </c>
      <c r="C33" t="s">
        <v>415</v>
      </c>
      <c r="D33" t="str">
        <f t="shared" ca="1" si="7"/>
        <v>23/9/1969</v>
      </c>
      <c r="E33" t="s">
        <v>469</v>
      </c>
      <c r="F33" t="str">
        <f t="shared" ca="1" si="12"/>
        <v>284250457</v>
      </c>
      <c r="G33" t="s">
        <v>470</v>
      </c>
      <c r="H33">
        <v>1508</v>
      </c>
      <c r="I33" t="s">
        <v>312</v>
      </c>
      <c r="J33">
        <v>5</v>
      </c>
      <c r="K33" t="s">
        <v>230</v>
      </c>
      <c r="V33" t="str">
        <f t="shared" ca="1" si="11"/>
        <v>insert into cliente ( cli_data_nascimento,   cli_cartao_credito, cli_foto_perfil, id_conc, id_util) values (STR_TO_DATE("23/6/1951", "%e/%c/%Y"),"271446951",@foto_cli,1106,6);</v>
      </c>
    </row>
    <row r="34" spans="2:22" x14ac:dyDescent="0.25">
      <c r="B34" t="s">
        <v>471</v>
      </c>
      <c r="C34" t="s">
        <v>415</v>
      </c>
      <c r="D34" t="str">
        <f t="shared" ca="1" si="7"/>
        <v>23/6/1951</v>
      </c>
      <c r="E34" t="s">
        <v>469</v>
      </c>
      <c r="F34" t="str">
        <f t="shared" ca="1" si="12"/>
        <v>271446951</v>
      </c>
      <c r="G34" t="s">
        <v>470</v>
      </c>
      <c r="H34" s="4">
        <v>1106</v>
      </c>
      <c r="I34" t="s">
        <v>312</v>
      </c>
      <c r="J34">
        <v>6</v>
      </c>
      <c r="K34" t="s">
        <v>230</v>
      </c>
      <c r="V34" t="str">
        <f t="shared" ca="1" si="11"/>
        <v>insert into cliente ( cli_data_nascimento,   cli_cartao_credito, cli_foto_perfil, id_conc, id_util) values (STR_TO_DATE("18/8/1995", "%e/%c/%Y"),"129571713",@foto_cli,1506,7);</v>
      </c>
    </row>
    <row r="35" spans="2:22" x14ac:dyDescent="0.25">
      <c r="B35" t="s">
        <v>471</v>
      </c>
      <c r="C35" t="s">
        <v>415</v>
      </c>
      <c r="D35" t="str">
        <f t="shared" ca="1" si="7"/>
        <v>18/8/1995</v>
      </c>
      <c r="E35" t="s">
        <v>469</v>
      </c>
      <c r="F35" t="str">
        <f t="shared" ca="1" si="12"/>
        <v>129571713</v>
      </c>
      <c r="G35" t="s">
        <v>470</v>
      </c>
      <c r="H35">
        <v>1506</v>
      </c>
      <c r="I35" t="s">
        <v>312</v>
      </c>
      <c r="J35">
        <v>7</v>
      </c>
      <c r="K35" t="s">
        <v>230</v>
      </c>
      <c r="V35" t="str">
        <f t="shared" ca="1" si="11"/>
        <v>insert into cliente ( cli_data_nascimento,   cli_cartao_credito, cli_foto_perfil, id_conc, id_util) values (STR_TO_DATE("22/4/1974", "%e/%c/%Y"),"109606513",@foto_cli,1506,8);</v>
      </c>
    </row>
    <row r="36" spans="2:22" x14ac:dyDescent="0.25">
      <c r="B36" t="s">
        <v>471</v>
      </c>
      <c r="C36" t="s">
        <v>415</v>
      </c>
      <c r="D36" t="str">
        <f t="shared" ca="1" si="7"/>
        <v>22/4/1974</v>
      </c>
      <c r="E36" t="s">
        <v>469</v>
      </c>
      <c r="F36" t="str">
        <f t="shared" ca="1" si="12"/>
        <v>109606513</v>
      </c>
      <c r="G36" t="s">
        <v>470</v>
      </c>
      <c r="H36">
        <v>1506</v>
      </c>
      <c r="I36" t="s">
        <v>312</v>
      </c>
      <c r="J36">
        <v>8</v>
      </c>
      <c r="K36" t="s">
        <v>230</v>
      </c>
      <c r="V36" t="str">
        <f t="shared" ca="1" si="11"/>
        <v>insert into cliente ( cli_data_nascimento,   cli_cartao_credito, cli_foto_perfil, id_conc, id_util) values (STR_TO_DATE("4/9/1990", "%e/%c/%Y"),"313181322",@foto_cli,1508,9);</v>
      </c>
    </row>
    <row r="37" spans="2:22" x14ac:dyDescent="0.25">
      <c r="B37" t="s">
        <v>471</v>
      </c>
      <c r="C37" t="s">
        <v>415</v>
      </c>
      <c r="D37" t="str">
        <f t="shared" ca="1" si="7"/>
        <v>4/9/1990</v>
      </c>
      <c r="E37" t="s">
        <v>469</v>
      </c>
      <c r="F37" t="str">
        <f t="shared" ca="1" si="12"/>
        <v>313181322</v>
      </c>
      <c r="G37" t="s">
        <v>470</v>
      </c>
      <c r="H37">
        <v>1508</v>
      </c>
      <c r="I37" t="s">
        <v>312</v>
      </c>
      <c r="J37">
        <v>9</v>
      </c>
      <c r="K37" t="s">
        <v>230</v>
      </c>
      <c r="V37" t="str">
        <f t="shared" ca="1" si="11"/>
        <v>insert into cliente ( cli_data_nascimento,   cli_cartao_credito, cli_foto_perfil, id_conc, id_util) values (STR_TO_DATE("3/2/2000", "%e/%c/%Y"),"239400626",@foto_cli,1504,10);</v>
      </c>
    </row>
    <row r="38" spans="2:22" x14ac:dyDescent="0.25">
      <c r="B38" t="s">
        <v>471</v>
      </c>
      <c r="C38" t="s">
        <v>415</v>
      </c>
      <c r="D38" t="str">
        <f t="shared" ca="1" si="7"/>
        <v>3/2/2000</v>
      </c>
      <c r="E38" t="s">
        <v>469</v>
      </c>
      <c r="F38" t="str">
        <f t="shared" ca="1" si="12"/>
        <v>239400626</v>
      </c>
      <c r="G38" t="s">
        <v>470</v>
      </c>
      <c r="H38">
        <v>1504</v>
      </c>
      <c r="I38" t="s">
        <v>312</v>
      </c>
      <c r="J38">
        <v>10</v>
      </c>
      <c r="K38" t="s">
        <v>230</v>
      </c>
      <c r="V38" t="str">
        <f t="shared" ca="1" si="11"/>
        <v>insert into cliente ( cli_data_nascimento,   cli_cartao_credito, cli_foto_perfil, id_conc, id_util) values (STR_TO_DATE("27/8/1995", "%e/%c/%Y"),"311331207",@foto_cli,1508,11);</v>
      </c>
    </row>
    <row r="39" spans="2:22" x14ac:dyDescent="0.25">
      <c r="B39" t="s">
        <v>471</v>
      </c>
      <c r="C39" t="s">
        <v>415</v>
      </c>
      <c r="D39" t="str">
        <f t="shared" ca="1" si="7"/>
        <v>27/8/1995</v>
      </c>
      <c r="E39" t="s">
        <v>469</v>
      </c>
      <c r="F39" t="str">
        <f t="shared" ca="1" si="12"/>
        <v>311331207</v>
      </c>
      <c r="G39" t="s">
        <v>470</v>
      </c>
      <c r="H39">
        <v>1508</v>
      </c>
      <c r="I39" t="s">
        <v>312</v>
      </c>
      <c r="J39">
        <v>11</v>
      </c>
      <c r="K39" t="s">
        <v>230</v>
      </c>
      <c r="V39" t="str">
        <f t="shared" ca="1" si="11"/>
        <v>insert into cliente ( cli_data_nascimento,   cli_cartao_credito, cli_foto_perfil, id_conc, id_util) values (STR_TO_DATE("19/2/1952", "%e/%c/%Y"),"364610681",@foto_cli,1506,12);</v>
      </c>
    </row>
    <row r="40" spans="2:22" x14ac:dyDescent="0.25">
      <c r="B40" t="s">
        <v>471</v>
      </c>
      <c r="C40" t="s">
        <v>415</v>
      </c>
      <c r="D40" t="str">
        <f t="shared" ca="1" si="7"/>
        <v>19/2/1952</v>
      </c>
      <c r="E40" t="s">
        <v>469</v>
      </c>
      <c r="F40" t="str">
        <f t="shared" ca="1" si="12"/>
        <v>364610681</v>
      </c>
      <c r="G40" t="s">
        <v>470</v>
      </c>
      <c r="H40">
        <v>1506</v>
      </c>
      <c r="I40" t="s">
        <v>312</v>
      </c>
      <c r="J40">
        <v>12</v>
      </c>
      <c r="K40" t="s">
        <v>230</v>
      </c>
      <c r="V40" t="str">
        <f t="shared" ca="1" si="11"/>
        <v>insert into cliente ( cli_data_nascimento,   cli_cartao_credito, cli_foto_perfil, id_conc, id_util) values (STR_TO_DATE("1/2/1961", "%e/%c/%Y"),"113242725",@foto_cli,1506,13);</v>
      </c>
    </row>
    <row r="41" spans="2:22" x14ac:dyDescent="0.25">
      <c r="B41" t="s">
        <v>471</v>
      </c>
      <c r="C41" t="s">
        <v>415</v>
      </c>
      <c r="D41" t="str">
        <f t="shared" ca="1" si="7"/>
        <v>1/2/1961</v>
      </c>
      <c r="E41" t="s">
        <v>469</v>
      </c>
      <c r="F41" t="str">
        <f t="shared" ca="1" si="12"/>
        <v>113242725</v>
      </c>
      <c r="G41" t="s">
        <v>470</v>
      </c>
      <c r="H41">
        <v>1506</v>
      </c>
      <c r="I41" t="s">
        <v>312</v>
      </c>
      <c r="J41">
        <v>13</v>
      </c>
      <c r="K41" t="s">
        <v>230</v>
      </c>
      <c r="V41" t="str">
        <f t="shared" ca="1" si="11"/>
        <v>insert into cliente ( cli_data_nascimento,   cli_cartao_credito, cli_foto_perfil, id_conc, id_util) values (STR_TO_DATE("21/11/1965", "%e/%c/%Y"),"168966050",@foto_cli,1508,14);</v>
      </c>
    </row>
    <row r="42" spans="2:22" x14ac:dyDescent="0.25">
      <c r="B42" t="s">
        <v>471</v>
      </c>
      <c r="C42" t="s">
        <v>415</v>
      </c>
      <c r="D42" t="str">
        <f t="shared" ca="1" si="7"/>
        <v>21/11/1965</v>
      </c>
      <c r="E42" t="s">
        <v>469</v>
      </c>
      <c r="F42" t="str">
        <f t="shared" ca="1" si="12"/>
        <v>168966050</v>
      </c>
      <c r="G42" t="s">
        <v>470</v>
      </c>
      <c r="H42">
        <v>1508</v>
      </c>
      <c r="I42" t="s">
        <v>312</v>
      </c>
      <c r="J42">
        <v>14</v>
      </c>
      <c r="K42" t="s">
        <v>230</v>
      </c>
      <c r="V42" t="str">
        <f t="shared" ref="V42" si="13">_xlfn.CONCAT(B43:I43)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9"/>
  <sheetViews>
    <sheetView topLeftCell="A218" workbookViewId="0">
      <selection activeCell="L309" sqref="L2:L30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2</v>
      </c>
    </row>
    <row r="2" spans="1:12" x14ac:dyDescent="0.25">
      <c r="A2">
        <v>1</v>
      </c>
      <c r="B2">
        <v>6</v>
      </c>
      <c r="C2">
        <f>100*A2+B2</f>
        <v>106</v>
      </c>
      <c r="D2" t="s">
        <v>3</v>
      </c>
      <c r="G2" s="1" t="s">
        <v>313</v>
      </c>
      <c r="H2">
        <f>C2</f>
        <v>106</v>
      </c>
      <c r="I2" s="1" t="s">
        <v>314</v>
      </c>
      <c r="J2" t="str">
        <f>D2</f>
        <v>Castelo de Paiva</v>
      </c>
      <c r="K2" s="1" t="s">
        <v>315</v>
      </c>
      <c r="L2" t="str">
        <f>_xlfn.CONCAT(G2,H2,I2,J2,K2,)</f>
        <v>insert into concelho (conc_id, conc_nome) values(106,"Castelo de Paiva");</v>
      </c>
    </row>
    <row r="3" spans="1:12" x14ac:dyDescent="0.25">
      <c r="A3">
        <v>1</v>
      </c>
      <c r="B3">
        <v>7</v>
      </c>
      <c r="C3">
        <f t="shared" ref="C3:C66" si="0">100*A3+B3</f>
        <v>107</v>
      </c>
      <c r="D3" t="s">
        <v>4</v>
      </c>
      <c r="G3" s="1" t="s">
        <v>313</v>
      </c>
      <c r="H3">
        <f t="shared" ref="H3:H66" si="1">C3</f>
        <v>107</v>
      </c>
      <c r="I3" s="1" t="s">
        <v>314</v>
      </c>
      <c r="J3" t="str">
        <f t="shared" ref="J3:J66" si="2">D3</f>
        <v>Espinho</v>
      </c>
      <c r="K3" s="1" t="s">
        <v>315</v>
      </c>
      <c r="L3" t="str">
        <f t="shared" ref="L3:L66" si="3">_xlfn.CONCAT(G3,H3,I3,J3,K3,)</f>
        <v>insert into concelho (conc_id, conc_nome) values(107,"Espinho");</v>
      </c>
    </row>
    <row r="4" spans="1:12" x14ac:dyDescent="0.25">
      <c r="A4">
        <v>1</v>
      </c>
      <c r="B4">
        <v>8</v>
      </c>
      <c r="C4">
        <f t="shared" si="0"/>
        <v>108</v>
      </c>
      <c r="D4" t="s">
        <v>5</v>
      </c>
      <c r="G4" s="1" t="s">
        <v>313</v>
      </c>
      <c r="H4">
        <f t="shared" si="1"/>
        <v>108</v>
      </c>
      <c r="I4" s="1" t="s">
        <v>314</v>
      </c>
      <c r="J4" t="str">
        <f t="shared" si="2"/>
        <v>Estarreja</v>
      </c>
      <c r="K4" s="1" t="s">
        <v>315</v>
      </c>
      <c r="L4" t="str">
        <f t="shared" si="3"/>
        <v>insert into concelho (conc_id, conc_nome) values(108,"Estarreja");</v>
      </c>
    </row>
    <row r="5" spans="1:12" x14ac:dyDescent="0.25">
      <c r="A5">
        <v>1</v>
      </c>
      <c r="B5">
        <v>9</v>
      </c>
      <c r="C5">
        <f t="shared" si="0"/>
        <v>109</v>
      </c>
      <c r="D5" t="s">
        <v>6</v>
      </c>
      <c r="G5" s="1" t="s">
        <v>313</v>
      </c>
      <c r="H5">
        <f t="shared" si="1"/>
        <v>109</v>
      </c>
      <c r="I5" s="1" t="s">
        <v>314</v>
      </c>
      <c r="J5" t="str">
        <f t="shared" si="2"/>
        <v>Santa Maria da Feira</v>
      </c>
      <c r="K5" s="1" t="s">
        <v>315</v>
      </c>
      <c r="L5" t="str">
        <f t="shared" si="3"/>
        <v>insert into concelho (conc_id, conc_nome) values(109,"Santa Maria da Feira");</v>
      </c>
    </row>
    <row r="6" spans="1:12" x14ac:dyDescent="0.25">
      <c r="A6">
        <v>1</v>
      </c>
      <c r="B6">
        <v>10</v>
      </c>
      <c r="C6">
        <f t="shared" si="0"/>
        <v>110</v>
      </c>
      <c r="D6" t="s">
        <v>231</v>
      </c>
      <c r="G6" s="1" t="s">
        <v>313</v>
      </c>
      <c r="H6">
        <f t="shared" si="1"/>
        <v>110</v>
      </c>
      <c r="I6" s="1" t="s">
        <v>314</v>
      </c>
      <c r="J6" t="str">
        <f t="shared" si="2"/>
        <v>Ílhavo</v>
      </c>
      <c r="K6" s="1" t="s">
        <v>315</v>
      </c>
      <c r="L6" t="str">
        <f t="shared" si="3"/>
        <v>insert into concelho (conc_id, conc_nome) values(110,"Ílhavo");</v>
      </c>
    </row>
    <row r="7" spans="1:12" x14ac:dyDescent="0.25">
      <c r="A7">
        <v>1</v>
      </c>
      <c r="B7">
        <v>11</v>
      </c>
      <c r="C7">
        <f t="shared" si="0"/>
        <v>111</v>
      </c>
      <c r="D7" t="s">
        <v>7</v>
      </c>
      <c r="G7" s="1" t="s">
        <v>313</v>
      </c>
      <c r="H7">
        <f t="shared" si="1"/>
        <v>111</v>
      </c>
      <c r="I7" s="1" t="s">
        <v>314</v>
      </c>
      <c r="J7" t="str">
        <f t="shared" si="2"/>
        <v>Mealhada</v>
      </c>
      <c r="K7" s="1" t="s">
        <v>315</v>
      </c>
      <c r="L7" t="str">
        <f t="shared" si="3"/>
        <v>insert into concelho (conc_id, conc_nome) values(111,"Mealhada");</v>
      </c>
    </row>
    <row r="8" spans="1:12" x14ac:dyDescent="0.25">
      <c r="A8">
        <v>1</v>
      </c>
      <c r="B8">
        <v>12</v>
      </c>
      <c r="C8">
        <f t="shared" si="0"/>
        <v>112</v>
      </c>
      <c r="D8" t="s">
        <v>8</v>
      </c>
      <c r="G8" s="1" t="s">
        <v>313</v>
      </c>
      <c r="H8">
        <f t="shared" si="1"/>
        <v>112</v>
      </c>
      <c r="I8" s="1" t="s">
        <v>314</v>
      </c>
      <c r="J8" t="str">
        <f t="shared" si="2"/>
        <v>Murtosa</v>
      </c>
      <c r="K8" s="1" t="s">
        <v>315</v>
      </c>
      <c r="L8" t="str">
        <f t="shared" si="3"/>
        <v>insert into concelho (conc_id, conc_nome) values(112,"Murtosa");</v>
      </c>
    </row>
    <row r="9" spans="1:12" x14ac:dyDescent="0.25">
      <c r="A9">
        <v>1</v>
      </c>
      <c r="B9">
        <v>13</v>
      </c>
      <c r="C9">
        <f t="shared" si="0"/>
        <v>113</v>
      </c>
      <c r="D9" t="s">
        <v>276</v>
      </c>
      <c r="G9" s="1" t="s">
        <v>313</v>
      </c>
      <c r="H9">
        <f t="shared" si="1"/>
        <v>113</v>
      </c>
      <c r="I9" s="1" t="s">
        <v>314</v>
      </c>
      <c r="J9" t="str">
        <f t="shared" si="2"/>
        <v>Oliveira de Azeméis</v>
      </c>
      <c r="K9" s="1" t="s">
        <v>315</v>
      </c>
      <c r="L9" t="str">
        <f t="shared" si="3"/>
        <v>insert into concelho (conc_id, conc_nome) values(113,"Oliveira de Azeméis");</v>
      </c>
    </row>
    <row r="10" spans="1:12" x14ac:dyDescent="0.25">
      <c r="A10">
        <v>1</v>
      </c>
      <c r="B10">
        <v>14</v>
      </c>
      <c r="C10">
        <f t="shared" si="0"/>
        <v>114</v>
      </c>
      <c r="D10" t="s">
        <v>9</v>
      </c>
      <c r="G10" s="1" t="s">
        <v>313</v>
      </c>
      <c r="H10">
        <f t="shared" si="1"/>
        <v>114</v>
      </c>
      <c r="I10" s="1" t="s">
        <v>314</v>
      </c>
      <c r="J10" t="str">
        <f t="shared" si="2"/>
        <v>Oliveira do Bairro</v>
      </c>
      <c r="K10" s="1" t="s">
        <v>315</v>
      </c>
      <c r="L10" t="str">
        <f t="shared" si="3"/>
        <v>insert into concelho (conc_id, conc_nome) values(114,"Oliveira do Bairro");</v>
      </c>
    </row>
    <row r="11" spans="1:12" x14ac:dyDescent="0.25">
      <c r="A11">
        <v>1</v>
      </c>
      <c r="B11">
        <v>15</v>
      </c>
      <c r="C11">
        <f t="shared" si="0"/>
        <v>115</v>
      </c>
      <c r="D11" t="s">
        <v>10</v>
      </c>
      <c r="G11" s="1" t="s">
        <v>313</v>
      </c>
      <c r="H11">
        <f t="shared" si="1"/>
        <v>115</v>
      </c>
      <c r="I11" s="1" t="s">
        <v>314</v>
      </c>
      <c r="J11" t="str">
        <f t="shared" si="2"/>
        <v>Ovar</v>
      </c>
      <c r="K11" s="1" t="s">
        <v>315</v>
      </c>
      <c r="L11" t="str">
        <f t="shared" si="3"/>
        <v>insert into concelho (conc_id, conc_nome) values(115,"Ovar");</v>
      </c>
    </row>
    <row r="12" spans="1:12" x14ac:dyDescent="0.25">
      <c r="A12">
        <v>1</v>
      </c>
      <c r="B12">
        <v>16</v>
      </c>
      <c r="C12">
        <f t="shared" si="0"/>
        <v>116</v>
      </c>
      <c r="D12" t="s">
        <v>232</v>
      </c>
      <c r="G12" s="1" t="s">
        <v>313</v>
      </c>
      <c r="H12">
        <f t="shared" si="1"/>
        <v>116</v>
      </c>
      <c r="I12" s="1" t="s">
        <v>314</v>
      </c>
      <c r="J12" t="str">
        <f t="shared" si="2"/>
        <v>São João da Madeira</v>
      </c>
      <c r="K12" s="1" t="s">
        <v>315</v>
      </c>
      <c r="L12" t="str">
        <f t="shared" si="3"/>
        <v>insert into concelho (conc_id, conc_nome) values(116,"São João da Madeira");</v>
      </c>
    </row>
    <row r="13" spans="1:12" x14ac:dyDescent="0.25">
      <c r="A13">
        <v>1</v>
      </c>
      <c r="B13">
        <v>17</v>
      </c>
      <c r="C13">
        <f t="shared" si="0"/>
        <v>117</v>
      </c>
      <c r="D13" t="s">
        <v>11</v>
      </c>
      <c r="G13" s="1" t="s">
        <v>313</v>
      </c>
      <c r="H13">
        <f t="shared" si="1"/>
        <v>117</v>
      </c>
      <c r="I13" s="1" t="s">
        <v>314</v>
      </c>
      <c r="J13" t="str">
        <f t="shared" si="2"/>
        <v>Sever do Vouga</v>
      </c>
      <c r="K13" s="1" t="s">
        <v>315</v>
      </c>
      <c r="L13" t="str">
        <f t="shared" si="3"/>
        <v>insert into concelho (conc_id, conc_nome) values(117,"Sever do Vouga");</v>
      </c>
    </row>
    <row r="14" spans="1:12" x14ac:dyDescent="0.25">
      <c r="A14">
        <v>1</v>
      </c>
      <c r="B14">
        <v>18</v>
      </c>
      <c r="C14">
        <f t="shared" si="0"/>
        <v>118</v>
      </c>
      <c r="D14" t="s">
        <v>12</v>
      </c>
      <c r="G14" s="1" t="s">
        <v>313</v>
      </c>
      <c r="H14">
        <f t="shared" si="1"/>
        <v>118</v>
      </c>
      <c r="I14" s="1" t="s">
        <v>314</v>
      </c>
      <c r="J14" t="str">
        <f t="shared" si="2"/>
        <v>Vagos</v>
      </c>
      <c r="K14" s="1" t="s">
        <v>315</v>
      </c>
      <c r="L14" t="str">
        <f t="shared" si="3"/>
        <v>insert into concelho (conc_id, conc_nome) values(118,"Vagos");</v>
      </c>
    </row>
    <row r="15" spans="1:12" x14ac:dyDescent="0.25">
      <c r="A15">
        <v>1</v>
      </c>
      <c r="B15">
        <v>19</v>
      </c>
      <c r="C15">
        <f t="shared" si="0"/>
        <v>119</v>
      </c>
      <c r="D15" t="s">
        <v>13</v>
      </c>
      <c r="G15" s="1" t="s">
        <v>313</v>
      </c>
      <c r="H15">
        <f t="shared" si="1"/>
        <v>119</v>
      </c>
      <c r="I15" s="1" t="s">
        <v>314</v>
      </c>
      <c r="J15" t="str">
        <f t="shared" si="2"/>
        <v>Vale de Cambra</v>
      </c>
      <c r="K15" s="1" t="s">
        <v>315</v>
      </c>
      <c r="L15" t="str">
        <f t="shared" si="3"/>
        <v>insert into concelho (conc_id, conc_nome) values(119,"Vale de Cambra");</v>
      </c>
    </row>
    <row r="16" spans="1:12" x14ac:dyDescent="0.25">
      <c r="A16">
        <v>1</v>
      </c>
      <c r="B16">
        <v>1</v>
      </c>
      <c r="C16">
        <f t="shared" si="0"/>
        <v>101</v>
      </c>
      <c r="D16" t="s">
        <v>233</v>
      </c>
      <c r="G16" s="1" t="s">
        <v>313</v>
      </c>
      <c r="H16">
        <f t="shared" si="1"/>
        <v>101</v>
      </c>
      <c r="I16" s="1" t="s">
        <v>314</v>
      </c>
      <c r="J16" t="str">
        <f t="shared" si="2"/>
        <v>Águeda</v>
      </c>
      <c r="K16" s="1" t="s">
        <v>315</v>
      </c>
      <c r="L16" t="str">
        <f t="shared" si="3"/>
        <v>insert into concelho (conc_id, conc_nome) values(101,"Águeda");</v>
      </c>
    </row>
    <row r="17" spans="1:12" x14ac:dyDescent="0.25">
      <c r="A17">
        <v>1</v>
      </c>
      <c r="B17">
        <v>2</v>
      </c>
      <c r="C17">
        <f t="shared" si="0"/>
        <v>102</v>
      </c>
      <c r="D17" t="s">
        <v>14</v>
      </c>
      <c r="G17" s="1" t="s">
        <v>313</v>
      </c>
      <c r="H17">
        <f t="shared" si="1"/>
        <v>102</v>
      </c>
      <c r="I17" s="1" t="s">
        <v>314</v>
      </c>
      <c r="J17" t="str">
        <f t="shared" si="2"/>
        <v>Albergaria-a-Velha</v>
      </c>
      <c r="K17" s="1" t="s">
        <v>315</v>
      </c>
      <c r="L17" t="str">
        <f t="shared" si="3"/>
        <v>insert into concelho (conc_id, conc_nome) values(102,"Albergaria-a-Velha");</v>
      </c>
    </row>
    <row r="18" spans="1:12" x14ac:dyDescent="0.25">
      <c r="A18">
        <v>1</v>
      </c>
      <c r="B18">
        <v>3</v>
      </c>
      <c r="C18">
        <f t="shared" si="0"/>
        <v>103</v>
      </c>
      <c r="D18" t="s">
        <v>15</v>
      </c>
      <c r="G18" s="1" t="s">
        <v>313</v>
      </c>
      <c r="H18">
        <f t="shared" si="1"/>
        <v>103</v>
      </c>
      <c r="I18" s="1" t="s">
        <v>314</v>
      </c>
      <c r="J18" t="str">
        <f t="shared" si="2"/>
        <v>Anadia</v>
      </c>
      <c r="K18" s="1" t="s">
        <v>315</v>
      </c>
      <c r="L18" t="str">
        <f t="shared" si="3"/>
        <v>insert into concelho (conc_id, conc_nome) values(103,"Anadia");</v>
      </c>
    </row>
    <row r="19" spans="1:12" x14ac:dyDescent="0.25">
      <c r="A19">
        <v>1</v>
      </c>
      <c r="B19">
        <v>4</v>
      </c>
      <c r="C19">
        <f t="shared" si="0"/>
        <v>104</v>
      </c>
      <c r="D19" t="s">
        <v>16</v>
      </c>
      <c r="G19" s="1" t="s">
        <v>313</v>
      </c>
      <c r="H19">
        <f t="shared" si="1"/>
        <v>104</v>
      </c>
      <c r="I19" s="1" t="s">
        <v>314</v>
      </c>
      <c r="J19" t="str">
        <f t="shared" si="2"/>
        <v>Arouca</v>
      </c>
      <c r="K19" s="1" t="s">
        <v>315</v>
      </c>
      <c r="L19" t="str">
        <f t="shared" si="3"/>
        <v>insert into concelho (conc_id, conc_nome) values(104,"Arouca");</v>
      </c>
    </row>
    <row r="20" spans="1:12" x14ac:dyDescent="0.25">
      <c r="A20">
        <v>1</v>
      </c>
      <c r="B20">
        <v>5</v>
      </c>
      <c r="C20">
        <f t="shared" si="0"/>
        <v>105</v>
      </c>
      <c r="D20" t="s">
        <v>17</v>
      </c>
      <c r="G20" s="1" t="s">
        <v>313</v>
      </c>
      <c r="H20">
        <f t="shared" si="1"/>
        <v>105</v>
      </c>
      <c r="I20" s="1" t="s">
        <v>314</v>
      </c>
      <c r="J20" t="str">
        <f t="shared" si="2"/>
        <v>Aveiro</v>
      </c>
      <c r="K20" s="1" t="s">
        <v>315</v>
      </c>
      <c r="L20" t="str">
        <f t="shared" si="3"/>
        <v>insert into concelho (conc_id, conc_nome) values(105,"Aveiro");</v>
      </c>
    </row>
    <row r="21" spans="1:12" x14ac:dyDescent="0.25">
      <c r="A21">
        <v>2</v>
      </c>
      <c r="B21">
        <v>6</v>
      </c>
      <c r="C21">
        <f t="shared" si="0"/>
        <v>206</v>
      </c>
      <c r="D21" t="s">
        <v>18</v>
      </c>
      <c r="G21" s="1" t="s">
        <v>313</v>
      </c>
      <c r="H21">
        <f t="shared" si="1"/>
        <v>206</v>
      </c>
      <c r="I21" s="1" t="s">
        <v>314</v>
      </c>
      <c r="J21" t="str">
        <f t="shared" si="2"/>
        <v>Castro Verde</v>
      </c>
      <c r="K21" s="1" t="s">
        <v>315</v>
      </c>
      <c r="L21" t="str">
        <f t="shared" si="3"/>
        <v>insert into concelho (conc_id, conc_nome) values(206,"Castro Verde");</v>
      </c>
    </row>
    <row r="22" spans="1:12" x14ac:dyDescent="0.25">
      <c r="A22">
        <v>2</v>
      </c>
      <c r="B22">
        <v>7</v>
      </c>
      <c r="C22">
        <f t="shared" si="0"/>
        <v>207</v>
      </c>
      <c r="D22" t="s">
        <v>19</v>
      </c>
      <c r="G22" s="1" t="s">
        <v>313</v>
      </c>
      <c r="H22">
        <f t="shared" si="1"/>
        <v>207</v>
      </c>
      <c r="I22" s="1" t="s">
        <v>314</v>
      </c>
      <c r="J22" t="str">
        <f t="shared" si="2"/>
        <v>Cuba</v>
      </c>
      <c r="K22" s="1" t="s">
        <v>315</v>
      </c>
      <c r="L22" t="str">
        <f t="shared" si="3"/>
        <v>insert into concelho (conc_id, conc_nome) values(207,"Cuba");</v>
      </c>
    </row>
    <row r="23" spans="1:12" x14ac:dyDescent="0.25">
      <c r="A23">
        <v>2</v>
      </c>
      <c r="B23">
        <v>8</v>
      </c>
      <c r="C23">
        <f t="shared" si="0"/>
        <v>208</v>
      </c>
      <c r="D23" t="s">
        <v>20</v>
      </c>
      <c r="G23" s="1" t="s">
        <v>313</v>
      </c>
      <c r="H23">
        <f t="shared" si="1"/>
        <v>208</v>
      </c>
      <c r="I23" s="1" t="s">
        <v>314</v>
      </c>
      <c r="J23" t="str">
        <f t="shared" si="2"/>
        <v>Ferreira do Alentejo</v>
      </c>
      <c r="K23" s="1" t="s">
        <v>315</v>
      </c>
      <c r="L23" t="str">
        <f t="shared" si="3"/>
        <v>insert into concelho (conc_id, conc_nome) values(208,"Ferreira do Alentejo");</v>
      </c>
    </row>
    <row r="24" spans="1:12" x14ac:dyDescent="0.25">
      <c r="A24">
        <v>2</v>
      </c>
      <c r="B24">
        <v>9</v>
      </c>
      <c r="C24">
        <f t="shared" si="0"/>
        <v>209</v>
      </c>
      <c r="D24" t="s">
        <v>234</v>
      </c>
      <c r="G24" s="1" t="s">
        <v>313</v>
      </c>
      <c r="H24">
        <f t="shared" si="1"/>
        <v>209</v>
      </c>
      <c r="I24" s="1" t="s">
        <v>314</v>
      </c>
      <c r="J24" t="str">
        <f t="shared" si="2"/>
        <v>Mértola</v>
      </c>
      <c r="K24" s="1" t="s">
        <v>315</v>
      </c>
      <c r="L24" t="str">
        <f t="shared" si="3"/>
        <v>insert into concelho (conc_id, conc_nome) values(209,"Mértola");</v>
      </c>
    </row>
    <row r="25" spans="1:12" x14ac:dyDescent="0.25">
      <c r="A25">
        <v>2</v>
      </c>
      <c r="B25">
        <v>10</v>
      </c>
      <c r="C25">
        <f t="shared" si="0"/>
        <v>210</v>
      </c>
      <c r="D25" t="s">
        <v>21</v>
      </c>
      <c r="G25" s="1" t="s">
        <v>313</v>
      </c>
      <c r="H25">
        <f t="shared" si="1"/>
        <v>210</v>
      </c>
      <c r="I25" s="1" t="s">
        <v>314</v>
      </c>
      <c r="J25" t="str">
        <f t="shared" si="2"/>
        <v>Moura</v>
      </c>
      <c r="K25" s="1" t="s">
        <v>315</v>
      </c>
      <c r="L25" t="str">
        <f t="shared" si="3"/>
        <v>insert into concelho (conc_id, conc_nome) values(210,"Moura");</v>
      </c>
    </row>
    <row r="26" spans="1:12" x14ac:dyDescent="0.25">
      <c r="A26">
        <v>2</v>
      </c>
      <c r="B26">
        <v>11</v>
      </c>
      <c r="C26">
        <f t="shared" si="0"/>
        <v>211</v>
      </c>
      <c r="D26" t="s">
        <v>22</v>
      </c>
      <c r="G26" s="1" t="s">
        <v>313</v>
      </c>
      <c r="H26">
        <f t="shared" si="1"/>
        <v>211</v>
      </c>
      <c r="I26" s="1" t="s">
        <v>314</v>
      </c>
      <c r="J26" t="str">
        <f t="shared" si="2"/>
        <v>Odemira</v>
      </c>
      <c r="K26" s="1" t="s">
        <v>315</v>
      </c>
      <c r="L26" t="str">
        <f t="shared" si="3"/>
        <v>insert into concelho (conc_id, conc_nome) values(211,"Odemira");</v>
      </c>
    </row>
    <row r="27" spans="1:12" x14ac:dyDescent="0.25">
      <c r="A27">
        <v>2</v>
      </c>
      <c r="B27">
        <v>12</v>
      </c>
      <c r="C27">
        <f t="shared" si="0"/>
        <v>212</v>
      </c>
      <c r="D27" t="s">
        <v>23</v>
      </c>
      <c r="G27" s="1" t="s">
        <v>313</v>
      </c>
      <c r="H27">
        <f t="shared" si="1"/>
        <v>212</v>
      </c>
      <c r="I27" s="1" t="s">
        <v>314</v>
      </c>
      <c r="J27" t="str">
        <f t="shared" si="2"/>
        <v>Ourique</v>
      </c>
      <c r="K27" s="1" t="s">
        <v>315</v>
      </c>
      <c r="L27" t="str">
        <f t="shared" si="3"/>
        <v>insert into concelho (conc_id, conc_nome) values(212,"Ourique");</v>
      </c>
    </row>
    <row r="28" spans="1:12" x14ac:dyDescent="0.25">
      <c r="A28">
        <v>2</v>
      </c>
      <c r="B28">
        <v>13</v>
      </c>
      <c r="C28">
        <f t="shared" si="0"/>
        <v>213</v>
      </c>
      <c r="D28" t="s">
        <v>24</v>
      </c>
      <c r="G28" s="1" t="s">
        <v>313</v>
      </c>
      <c r="H28">
        <f t="shared" si="1"/>
        <v>213</v>
      </c>
      <c r="I28" s="1" t="s">
        <v>314</v>
      </c>
      <c r="J28" t="str">
        <f t="shared" si="2"/>
        <v>Serpa</v>
      </c>
      <c r="K28" s="1" t="s">
        <v>315</v>
      </c>
      <c r="L28" t="str">
        <f t="shared" si="3"/>
        <v>insert into concelho (conc_id, conc_nome) values(213,"Serpa");</v>
      </c>
    </row>
    <row r="29" spans="1:12" x14ac:dyDescent="0.25">
      <c r="A29">
        <v>2</v>
      </c>
      <c r="B29">
        <v>14</v>
      </c>
      <c r="C29">
        <f t="shared" si="0"/>
        <v>214</v>
      </c>
      <c r="D29" t="s">
        <v>25</v>
      </c>
      <c r="G29" s="1" t="s">
        <v>313</v>
      </c>
      <c r="H29">
        <f t="shared" si="1"/>
        <v>214</v>
      </c>
      <c r="I29" s="1" t="s">
        <v>314</v>
      </c>
      <c r="J29" t="str">
        <f t="shared" si="2"/>
        <v>Vidigueira</v>
      </c>
      <c r="K29" s="1" t="s">
        <v>315</v>
      </c>
      <c r="L29" t="str">
        <f t="shared" si="3"/>
        <v>insert into concelho (conc_id, conc_nome) values(214,"Vidigueira");</v>
      </c>
    </row>
    <row r="30" spans="1:12" x14ac:dyDescent="0.25">
      <c r="A30">
        <v>2</v>
      </c>
      <c r="B30">
        <v>1</v>
      </c>
      <c r="C30">
        <f t="shared" si="0"/>
        <v>201</v>
      </c>
      <c r="D30" t="s">
        <v>26</v>
      </c>
      <c r="G30" s="1" t="s">
        <v>313</v>
      </c>
      <c r="H30">
        <f t="shared" si="1"/>
        <v>201</v>
      </c>
      <c r="I30" s="1" t="s">
        <v>314</v>
      </c>
      <c r="J30" t="str">
        <f t="shared" si="2"/>
        <v>Aljustrel</v>
      </c>
      <c r="K30" s="1" t="s">
        <v>315</v>
      </c>
      <c r="L30" t="str">
        <f t="shared" si="3"/>
        <v>insert into concelho (conc_id, conc_nome) values(201,"Aljustrel");</v>
      </c>
    </row>
    <row r="31" spans="1:12" x14ac:dyDescent="0.25">
      <c r="A31">
        <v>2</v>
      </c>
      <c r="B31">
        <v>2</v>
      </c>
      <c r="C31">
        <f t="shared" si="0"/>
        <v>202</v>
      </c>
      <c r="D31" t="s">
        <v>235</v>
      </c>
      <c r="G31" s="1" t="s">
        <v>313</v>
      </c>
      <c r="H31">
        <f t="shared" si="1"/>
        <v>202</v>
      </c>
      <c r="I31" s="1" t="s">
        <v>314</v>
      </c>
      <c r="J31" t="str">
        <f t="shared" si="2"/>
        <v>Almodôvar</v>
      </c>
      <c r="K31" s="1" t="s">
        <v>315</v>
      </c>
      <c r="L31" t="str">
        <f t="shared" si="3"/>
        <v>insert into concelho (conc_id, conc_nome) values(202,"Almodôvar");</v>
      </c>
    </row>
    <row r="32" spans="1:12" x14ac:dyDescent="0.25">
      <c r="A32">
        <v>2</v>
      </c>
      <c r="B32">
        <v>3</v>
      </c>
      <c r="C32">
        <f t="shared" si="0"/>
        <v>203</v>
      </c>
      <c r="D32" t="s">
        <v>27</v>
      </c>
      <c r="G32" s="1" t="s">
        <v>313</v>
      </c>
      <c r="H32">
        <f t="shared" si="1"/>
        <v>203</v>
      </c>
      <c r="I32" s="1" t="s">
        <v>314</v>
      </c>
      <c r="J32" t="str">
        <f t="shared" si="2"/>
        <v>Alvito</v>
      </c>
      <c r="K32" s="1" t="s">
        <v>315</v>
      </c>
      <c r="L32" t="str">
        <f t="shared" si="3"/>
        <v>insert into concelho (conc_id, conc_nome) values(203,"Alvito");</v>
      </c>
    </row>
    <row r="33" spans="1:12" x14ac:dyDescent="0.25">
      <c r="A33">
        <v>2</v>
      </c>
      <c r="B33">
        <v>4</v>
      </c>
      <c r="C33">
        <f t="shared" si="0"/>
        <v>204</v>
      </c>
      <c r="D33" t="s">
        <v>28</v>
      </c>
      <c r="G33" s="1" t="s">
        <v>313</v>
      </c>
      <c r="H33">
        <f t="shared" si="1"/>
        <v>204</v>
      </c>
      <c r="I33" s="1" t="s">
        <v>314</v>
      </c>
      <c r="J33" t="str">
        <f t="shared" si="2"/>
        <v>Barrancos</v>
      </c>
      <c r="K33" s="1" t="s">
        <v>315</v>
      </c>
      <c r="L33" t="str">
        <f t="shared" si="3"/>
        <v>insert into concelho (conc_id, conc_nome) values(204,"Barrancos");</v>
      </c>
    </row>
    <row r="34" spans="1:12" x14ac:dyDescent="0.25">
      <c r="A34">
        <v>2</v>
      </c>
      <c r="B34">
        <v>5</v>
      </c>
      <c r="C34">
        <f t="shared" si="0"/>
        <v>205</v>
      </c>
      <c r="D34" t="s">
        <v>29</v>
      </c>
      <c r="G34" s="1" t="s">
        <v>313</v>
      </c>
      <c r="H34">
        <f t="shared" si="1"/>
        <v>205</v>
      </c>
      <c r="I34" s="1" t="s">
        <v>314</v>
      </c>
      <c r="J34" t="str">
        <f t="shared" si="2"/>
        <v>Beja</v>
      </c>
      <c r="K34" s="1" t="s">
        <v>315</v>
      </c>
      <c r="L34" t="str">
        <f t="shared" si="3"/>
        <v>insert into concelho (conc_id, conc_nome) values(205,"Beja");</v>
      </c>
    </row>
    <row r="35" spans="1:12" x14ac:dyDescent="0.25">
      <c r="A35">
        <v>3</v>
      </c>
      <c r="B35">
        <v>6</v>
      </c>
      <c r="C35">
        <f t="shared" si="0"/>
        <v>306</v>
      </c>
      <c r="D35" t="s">
        <v>30</v>
      </c>
      <c r="G35" s="1" t="s">
        <v>313</v>
      </c>
      <c r="H35">
        <f t="shared" si="1"/>
        <v>306</v>
      </c>
      <c r="I35" s="1" t="s">
        <v>314</v>
      </c>
      <c r="J35" t="str">
        <f t="shared" si="2"/>
        <v>Esposende</v>
      </c>
      <c r="K35" s="1" t="s">
        <v>315</v>
      </c>
      <c r="L35" t="str">
        <f t="shared" si="3"/>
        <v>insert into concelho (conc_id, conc_nome) values(306,"Esposende");</v>
      </c>
    </row>
    <row r="36" spans="1:12" x14ac:dyDescent="0.25">
      <c r="A36">
        <v>3</v>
      </c>
      <c r="B36">
        <v>7</v>
      </c>
      <c r="C36">
        <f t="shared" si="0"/>
        <v>307</v>
      </c>
      <c r="D36" t="s">
        <v>31</v>
      </c>
      <c r="G36" s="1" t="s">
        <v>313</v>
      </c>
      <c r="H36">
        <f t="shared" si="1"/>
        <v>307</v>
      </c>
      <c r="I36" s="1" t="s">
        <v>314</v>
      </c>
      <c r="J36" t="str">
        <f t="shared" si="2"/>
        <v>Fafe</v>
      </c>
      <c r="K36" s="1" t="s">
        <v>315</v>
      </c>
      <c r="L36" t="str">
        <f t="shared" si="3"/>
        <v>insert into concelho (conc_id, conc_nome) values(307,"Fafe");</v>
      </c>
    </row>
    <row r="37" spans="1:12" x14ac:dyDescent="0.25">
      <c r="A37">
        <v>3</v>
      </c>
      <c r="B37">
        <v>8</v>
      </c>
      <c r="C37">
        <f t="shared" si="0"/>
        <v>308</v>
      </c>
      <c r="D37" t="s">
        <v>236</v>
      </c>
      <c r="G37" s="1" t="s">
        <v>313</v>
      </c>
      <c r="H37">
        <f t="shared" si="1"/>
        <v>308</v>
      </c>
      <c r="I37" s="1" t="s">
        <v>314</v>
      </c>
      <c r="J37" t="str">
        <f t="shared" si="2"/>
        <v>Guimarães</v>
      </c>
      <c r="K37" s="1" t="s">
        <v>315</v>
      </c>
      <c r="L37" t="str">
        <f t="shared" si="3"/>
        <v>insert into concelho (conc_id, conc_nome) values(308,"Guimarães");</v>
      </c>
    </row>
    <row r="38" spans="1:12" x14ac:dyDescent="0.25">
      <c r="A38">
        <v>3</v>
      </c>
      <c r="B38">
        <v>9</v>
      </c>
      <c r="C38">
        <f t="shared" si="0"/>
        <v>309</v>
      </c>
      <c r="D38" t="s">
        <v>263</v>
      </c>
      <c r="G38" s="1" t="s">
        <v>313</v>
      </c>
      <c r="H38">
        <f t="shared" si="1"/>
        <v>309</v>
      </c>
      <c r="I38" s="1" t="s">
        <v>314</v>
      </c>
      <c r="J38" t="str">
        <f t="shared" si="2"/>
        <v>Póvoa de Lanhoso</v>
      </c>
      <c r="K38" s="1" t="s">
        <v>315</v>
      </c>
      <c r="L38" t="str">
        <f t="shared" si="3"/>
        <v>insert into concelho (conc_id, conc_nome) values(309,"Póvoa de Lanhoso");</v>
      </c>
    </row>
    <row r="39" spans="1:12" x14ac:dyDescent="0.25">
      <c r="A39">
        <v>3</v>
      </c>
      <c r="B39">
        <v>10</v>
      </c>
      <c r="C39">
        <f t="shared" si="0"/>
        <v>310</v>
      </c>
      <c r="D39" t="s">
        <v>32</v>
      </c>
      <c r="G39" s="1" t="s">
        <v>313</v>
      </c>
      <c r="H39">
        <f t="shared" si="1"/>
        <v>310</v>
      </c>
      <c r="I39" s="1" t="s">
        <v>314</v>
      </c>
      <c r="J39" t="str">
        <f t="shared" si="2"/>
        <v>Terras de Bouro</v>
      </c>
      <c r="K39" s="1" t="s">
        <v>315</v>
      </c>
      <c r="L39" t="str">
        <f t="shared" si="3"/>
        <v>insert into concelho (conc_id, conc_nome) values(310,"Terras de Bouro");</v>
      </c>
    </row>
    <row r="40" spans="1:12" x14ac:dyDescent="0.25">
      <c r="A40">
        <v>3</v>
      </c>
      <c r="B40">
        <v>11</v>
      </c>
      <c r="C40">
        <f t="shared" si="0"/>
        <v>311</v>
      </c>
      <c r="D40" t="s">
        <v>33</v>
      </c>
      <c r="G40" s="1" t="s">
        <v>313</v>
      </c>
      <c r="H40">
        <f t="shared" si="1"/>
        <v>311</v>
      </c>
      <c r="I40" s="1" t="s">
        <v>314</v>
      </c>
      <c r="J40" t="str">
        <f t="shared" si="2"/>
        <v>Vieira do Minho</v>
      </c>
      <c r="K40" s="1" t="s">
        <v>315</v>
      </c>
      <c r="L40" t="str">
        <f t="shared" si="3"/>
        <v>insert into concelho (conc_id, conc_nome) values(311,"Vieira do Minho");</v>
      </c>
    </row>
    <row r="41" spans="1:12" x14ac:dyDescent="0.25">
      <c r="A41">
        <v>3</v>
      </c>
      <c r="B41">
        <v>12</v>
      </c>
      <c r="C41">
        <f t="shared" si="0"/>
        <v>312</v>
      </c>
      <c r="D41" t="s">
        <v>237</v>
      </c>
      <c r="G41" s="1" t="s">
        <v>313</v>
      </c>
      <c r="H41">
        <f t="shared" si="1"/>
        <v>312</v>
      </c>
      <c r="I41" s="1" t="s">
        <v>314</v>
      </c>
      <c r="J41" t="str">
        <f t="shared" si="2"/>
        <v>Vila Nova de Famalicão</v>
      </c>
      <c r="K41" s="1" t="s">
        <v>315</v>
      </c>
      <c r="L41" t="str">
        <f t="shared" si="3"/>
        <v>insert into concelho (conc_id, conc_nome) values(312,"Vila Nova de Famalicão");</v>
      </c>
    </row>
    <row r="42" spans="1:12" x14ac:dyDescent="0.25">
      <c r="A42">
        <v>3</v>
      </c>
      <c r="B42">
        <v>13</v>
      </c>
      <c r="C42">
        <f t="shared" si="0"/>
        <v>313</v>
      </c>
      <c r="D42" t="s">
        <v>34</v>
      </c>
      <c r="G42" s="1" t="s">
        <v>313</v>
      </c>
      <c r="H42">
        <f t="shared" si="1"/>
        <v>313</v>
      </c>
      <c r="I42" s="1" t="s">
        <v>314</v>
      </c>
      <c r="J42" t="str">
        <f t="shared" si="2"/>
        <v>Vila Verde</v>
      </c>
      <c r="K42" s="1" t="s">
        <v>315</v>
      </c>
      <c r="L42" t="str">
        <f t="shared" si="3"/>
        <v>insert into concelho (conc_id, conc_nome) values(313,"Vila Verde");</v>
      </c>
    </row>
    <row r="43" spans="1:12" x14ac:dyDescent="0.25">
      <c r="A43">
        <v>3</v>
      </c>
      <c r="B43">
        <v>14</v>
      </c>
      <c r="C43">
        <f t="shared" si="0"/>
        <v>314</v>
      </c>
      <c r="D43" t="s">
        <v>35</v>
      </c>
      <c r="G43" s="1" t="s">
        <v>313</v>
      </c>
      <c r="H43">
        <f t="shared" si="1"/>
        <v>314</v>
      </c>
      <c r="I43" s="1" t="s">
        <v>314</v>
      </c>
      <c r="J43" t="str">
        <f t="shared" si="2"/>
        <v>Vizela</v>
      </c>
      <c r="K43" s="1" t="s">
        <v>315</v>
      </c>
      <c r="L43" t="str">
        <f t="shared" si="3"/>
        <v>insert into concelho (conc_id, conc_nome) values(314,"Vizela");</v>
      </c>
    </row>
    <row r="44" spans="1:12" x14ac:dyDescent="0.25">
      <c r="A44">
        <v>3</v>
      </c>
      <c r="B44">
        <v>1</v>
      </c>
      <c r="C44">
        <f t="shared" si="0"/>
        <v>301</v>
      </c>
      <c r="D44" t="s">
        <v>36</v>
      </c>
      <c r="G44" s="1" t="s">
        <v>313</v>
      </c>
      <c r="H44">
        <f t="shared" si="1"/>
        <v>301</v>
      </c>
      <c r="I44" s="1" t="s">
        <v>314</v>
      </c>
      <c r="J44" t="str">
        <f t="shared" si="2"/>
        <v>Amares</v>
      </c>
      <c r="K44" s="1" t="s">
        <v>315</v>
      </c>
      <c r="L44" t="str">
        <f t="shared" si="3"/>
        <v>insert into concelho (conc_id, conc_nome) values(301,"Amares");</v>
      </c>
    </row>
    <row r="45" spans="1:12" x14ac:dyDescent="0.25">
      <c r="A45">
        <v>3</v>
      </c>
      <c r="B45">
        <v>2</v>
      </c>
      <c r="C45">
        <f t="shared" si="0"/>
        <v>302</v>
      </c>
      <c r="D45" t="s">
        <v>37</v>
      </c>
      <c r="G45" s="1" t="s">
        <v>313</v>
      </c>
      <c r="H45">
        <f t="shared" si="1"/>
        <v>302</v>
      </c>
      <c r="I45" s="1" t="s">
        <v>314</v>
      </c>
      <c r="J45" t="str">
        <f t="shared" si="2"/>
        <v>Barcelos</v>
      </c>
      <c r="K45" s="1" t="s">
        <v>315</v>
      </c>
      <c r="L45" t="str">
        <f t="shared" si="3"/>
        <v>insert into concelho (conc_id, conc_nome) values(302,"Barcelos");</v>
      </c>
    </row>
    <row r="46" spans="1:12" x14ac:dyDescent="0.25">
      <c r="A46">
        <v>3</v>
      </c>
      <c r="B46">
        <v>3</v>
      </c>
      <c r="C46">
        <f t="shared" si="0"/>
        <v>303</v>
      </c>
      <c r="D46" t="s">
        <v>38</v>
      </c>
      <c r="G46" s="1" t="s">
        <v>313</v>
      </c>
      <c r="H46">
        <f t="shared" si="1"/>
        <v>303</v>
      </c>
      <c r="I46" s="1" t="s">
        <v>314</v>
      </c>
      <c r="J46" t="str">
        <f t="shared" si="2"/>
        <v>Braga</v>
      </c>
      <c r="K46" s="1" t="s">
        <v>315</v>
      </c>
      <c r="L46" t="str">
        <f t="shared" si="3"/>
        <v>insert into concelho (conc_id, conc_nome) values(303,"Braga");</v>
      </c>
    </row>
    <row r="47" spans="1:12" x14ac:dyDescent="0.25">
      <c r="A47">
        <v>3</v>
      </c>
      <c r="B47">
        <v>4</v>
      </c>
      <c r="C47">
        <f t="shared" si="0"/>
        <v>304</v>
      </c>
      <c r="D47" t="s">
        <v>39</v>
      </c>
      <c r="G47" s="1" t="s">
        <v>313</v>
      </c>
      <c r="H47">
        <f t="shared" si="1"/>
        <v>304</v>
      </c>
      <c r="I47" s="1" t="s">
        <v>314</v>
      </c>
      <c r="J47" t="str">
        <f t="shared" si="2"/>
        <v>Cabeceiras de Basto</v>
      </c>
      <c r="K47" s="1" t="s">
        <v>315</v>
      </c>
      <c r="L47" t="str">
        <f t="shared" si="3"/>
        <v>insert into concelho (conc_id, conc_nome) values(304,"Cabeceiras de Basto");</v>
      </c>
    </row>
    <row r="48" spans="1:12" x14ac:dyDescent="0.25">
      <c r="A48">
        <v>3</v>
      </c>
      <c r="B48">
        <v>5</v>
      </c>
      <c r="C48">
        <f t="shared" si="0"/>
        <v>305</v>
      </c>
      <c r="D48" t="s">
        <v>40</v>
      </c>
      <c r="G48" s="1" t="s">
        <v>313</v>
      </c>
      <c r="H48">
        <f t="shared" si="1"/>
        <v>305</v>
      </c>
      <c r="I48" s="1" t="s">
        <v>314</v>
      </c>
      <c r="J48" t="str">
        <f t="shared" si="2"/>
        <v>Celorico de Basto</v>
      </c>
      <c r="K48" s="1" t="s">
        <v>315</v>
      </c>
      <c r="L48" t="str">
        <f t="shared" si="3"/>
        <v>insert into concelho (conc_id, conc_nome) values(305,"Celorico de Basto");</v>
      </c>
    </row>
    <row r="49" spans="1:12" x14ac:dyDescent="0.25">
      <c r="A49">
        <v>4</v>
      </c>
      <c r="B49">
        <v>6</v>
      </c>
      <c r="C49">
        <f t="shared" si="0"/>
        <v>406</v>
      </c>
      <c r="D49" t="s">
        <v>41</v>
      </c>
      <c r="G49" s="1" t="s">
        <v>313</v>
      </c>
      <c r="H49">
        <f t="shared" si="1"/>
        <v>406</v>
      </c>
      <c r="I49" s="1" t="s">
        <v>314</v>
      </c>
      <c r="J49" t="str">
        <f t="shared" si="2"/>
        <v>Miranda do Douro</v>
      </c>
      <c r="K49" s="1" t="s">
        <v>315</v>
      </c>
      <c r="L49" t="str">
        <f t="shared" si="3"/>
        <v>insert into concelho (conc_id, conc_nome) values(406,"Miranda do Douro");</v>
      </c>
    </row>
    <row r="50" spans="1:12" x14ac:dyDescent="0.25">
      <c r="A50">
        <v>4</v>
      </c>
      <c r="B50">
        <v>7</v>
      </c>
      <c r="C50">
        <f t="shared" si="0"/>
        <v>407</v>
      </c>
      <c r="D50" t="s">
        <v>42</v>
      </c>
      <c r="G50" s="1" t="s">
        <v>313</v>
      </c>
      <c r="H50">
        <f t="shared" si="1"/>
        <v>407</v>
      </c>
      <c r="I50" s="1" t="s">
        <v>314</v>
      </c>
      <c r="J50" t="str">
        <f t="shared" si="2"/>
        <v>Mirandela</v>
      </c>
      <c r="K50" s="1" t="s">
        <v>315</v>
      </c>
      <c r="L50" t="str">
        <f t="shared" si="3"/>
        <v>insert into concelho (conc_id, conc_nome) values(407,"Mirandela");</v>
      </c>
    </row>
    <row r="51" spans="1:12" x14ac:dyDescent="0.25">
      <c r="A51">
        <v>4</v>
      </c>
      <c r="B51">
        <v>8</v>
      </c>
      <c r="C51">
        <f t="shared" si="0"/>
        <v>408</v>
      </c>
      <c r="D51" t="s">
        <v>43</v>
      </c>
      <c r="G51" s="1" t="s">
        <v>313</v>
      </c>
      <c r="H51">
        <f t="shared" si="1"/>
        <v>408</v>
      </c>
      <c r="I51" s="1" t="s">
        <v>314</v>
      </c>
      <c r="J51" t="str">
        <f t="shared" si="2"/>
        <v>Mogadouro</v>
      </c>
      <c r="K51" s="1" t="s">
        <v>315</v>
      </c>
      <c r="L51" t="str">
        <f t="shared" si="3"/>
        <v>insert into concelho (conc_id, conc_nome) values(408,"Mogadouro");</v>
      </c>
    </row>
    <row r="52" spans="1:12" x14ac:dyDescent="0.25">
      <c r="A52">
        <v>4</v>
      </c>
      <c r="B52">
        <v>9</v>
      </c>
      <c r="C52">
        <f t="shared" si="0"/>
        <v>409</v>
      </c>
      <c r="D52" t="s">
        <v>44</v>
      </c>
      <c r="G52" s="1" t="s">
        <v>313</v>
      </c>
      <c r="H52">
        <f t="shared" si="1"/>
        <v>409</v>
      </c>
      <c r="I52" s="1" t="s">
        <v>314</v>
      </c>
      <c r="J52" t="str">
        <f t="shared" si="2"/>
        <v>Torre de Moncorvo</v>
      </c>
      <c r="K52" s="1" t="s">
        <v>315</v>
      </c>
      <c r="L52" t="str">
        <f t="shared" si="3"/>
        <v>insert into concelho (conc_id, conc_nome) values(409,"Torre de Moncorvo");</v>
      </c>
    </row>
    <row r="53" spans="1:12" x14ac:dyDescent="0.25">
      <c r="A53">
        <v>4</v>
      </c>
      <c r="B53">
        <v>10</v>
      </c>
      <c r="C53">
        <f t="shared" si="0"/>
        <v>410</v>
      </c>
      <c r="D53" t="s">
        <v>45</v>
      </c>
      <c r="G53" s="1" t="s">
        <v>313</v>
      </c>
      <c r="H53">
        <f t="shared" si="1"/>
        <v>410</v>
      </c>
      <c r="I53" s="1" t="s">
        <v>314</v>
      </c>
      <c r="J53" t="str">
        <f t="shared" si="2"/>
        <v>Vila Flor</v>
      </c>
      <c r="K53" s="1" t="s">
        <v>315</v>
      </c>
      <c r="L53" t="str">
        <f t="shared" si="3"/>
        <v>insert into concelho (conc_id, conc_nome) values(410,"Vila Flor");</v>
      </c>
    </row>
    <row r="54" spans="1:12" x14ac:dyDescent="0.25">
      <c r="A54">
        <v>4</v>
      </c>
      <c r="B54">
        <v>11</v>
      </c>
      <c r="C54">
        <f t="shared" si="0"/>
        <v>411</v>
      </c>
      <c r="D54" t="s">
        <v>46</v>
      </c>
      <c r="G54" s="1" t="s">
        <v>313</v>
      </c>
      <c r="H54">
        <f t="shared" si="1"/>
        <v>411</v>
      </c>
      <c r="I54" s="1" t="s">
        <v>314</v>
      </c>
      <c r="J54" t="str">
        <f t="shared" si="2"/>
        <v>Vimioso</v>
      </c>
      <c r="K54" s="1" t="s">
        <v>315</v>
      </c>
      <c r="L54" t="str">
        <f t="shared" si="3"/>
        <v>insert into concelho (conc_id, conc_nome) values(411,"Vimioso");</v>
      </c>
    </row>
    <row r="55" spans="1:12" x14ac:dyDescent="0.25">
      <c r="A55">
        <v>4</v>
      </c>
      <c r="B55">
        <v>12</v>
      </c>
      <c r="C55">
        <f t="shared" si="0"/>
        <v>412</v>
      </c>
      <c r="D55" t="s">
        <v>47</v>
      </c>
      <c r="G55" s="1" t="s">
        <v>313</v>
      </c>
      <c r="H55">
        <f t="shared" si="1"/>
        <v>412</v>
      </c>
      <c r="I55" s="1" t="s">
        <v>314</v>
      </c>
      <c r="J55" t="str">
        <f t="shared" si="2"/>
        <v>Vinhais</v>
      </c>
      <c r="K55" s="1" t="s">
        <v>315</v>
      </c>
      <c r="L55" t="str">
        <f t="shared" si="3"/>
        <v>insert into concelho (conc_id, conc_nome) values(412,"Vinhais");</v>
      </c>
    </row>
    <row r="56" spans="1:12" x14ac:dyDescent="0.25">
      <c r="A56">
        <v>4</v>
      </c>
      <c r="B56">
        <v>1</v>
      </c>
      <c r="C56">
        <f t="shared" si="0"/>
        <v>401</v>
      </c>
      <c r="D56" t="s">
        <v>277</v>
      </c>
      <c r="G56" s="1" t="s">
        <v>313</v>
      </c>
      <c r="H56">
        <f t="shared" si="1"/>
        <v>401</v>
      </c>
      <c r="I56" s="1" t="s">
        <v>314</v>
      </c>
      <c r="J56" t="str">
        <f t="shared" si="2"/>
        <v>Alfândega da Fé</v>
      </c>
      <c r="K56" s="1" t="s">
        <v>315</v>
      </c>
      <c r="L56" t="str">
        <f t="shared" si="3"/>
        <v>insert into concelho (conc_id, conc_nome) values(401,"Alfândega da Fé");</v>
      </c>
    </row>
    <row r="57" spans="1:12" x14ac:dyDescent="0.25">
      <c r="A57">
        <v>4</v>
      </c>
      <c r="B57">
        <v>2</v>
      </c>
      <c r="C57">
        <f t="shared" si="0"/>
        <v>402</v>
      </c>
      <c r="D57" t="s">
        <v>284</v>
      </c>
      <c r="G57" s="1" t="s">
        <v>313</v>
      </c>
      <c r="H57">
        <f t="shared" si="1"/>
        <v>402</v>
      </c>
      <c r="I57" s="1" t="s">
        <v>314</v>
      </c>
      <c r="J57" t="str">
        <f t="shared" si="2"/>
        <v>Bragança</v>
      </c>
      <c r="K57" s="1" t="s">
        <v>315</v>
      </c>
      <c r="L57" t="str">
        <f t="shared" si="3"/>
        <v>insert into concelho (conc_id, conc_nome) values(402,"Bragança");</v>
      </c>
    </row>
    <row r="58" spans="1:12" x14ac:dyDescent="0.25">
      <c r="A58">
        <v>4</v>
      </c>
      <c r="B58">
        <v>3</v>
      </c>
      <c r="C58">
        <f t="shared" si="0"/>
        <v>403</v>
      </c>
      <c r="D58" t="s">
        <v>238</v>
      </c>
      <c r="G58" s="1" t="s">
        <v>313</v>
      </c>
      <c r="H58">
        <f t="shared" si="1"/>
        <v>403</v>
      </c>
      <c r="I58" s="1" t="s">
        <v>314</v>
      </c>
      <c r="J58" t="str">
        <f t="shared" si="2"/>
        <v>Carrazeda de Ansiães</v>
      </c>
      <c r="K58" s="1" t="s">
        <v>315</v>
      </c>
      <c r="L58" t="str">
        <f t="shared" si="3"/>
        <v>insert into concelho (conc_id, conc_nome) values(403,"Carrazeda de Ansiães");</v>
      </c>
    </row>
    <row r="59" spans="1:12" x14ac:dyDescent="0.25">
      <c r="A59">
        <v>4</v>
      </c>
      <c r="B59">
        <v>4</v>
      </c>
      <c r="C59">
        <f t="shared" si="0"/>
        <v>404</v>
      </c>
      <c r="D59" t="s">
        <v>299</v>
      </c>
      <c r="G59" s="1" t="s">
        <v>313</v>
      </c>
      <c r="H59">
        <f t="shared" si="1"/>
        <v>404</v>
      </c>
      <c r="I59" s="1" t="s">
        <v>314</v>
      </c>
      <c r="J59" t="str">
        <f t="shared" si="2"/>
        <v>Freixo de Espada à  Cinta</v>
      </c>
      <c r="K59" s="1" t="s">
        <v>315</v>
      </c>
      <c r="L59" t="str">
        <f t="shared" si="3"/>
        <v>insert into concelho (conc_id, conc_nome) values(404,"Freixo de Espada à  Cinta");</v>
      </c>
    </row>
    <row r="60" spans="1:12" x14ac:dyDescent="0.25">
      <c r="A60">
        <v>4</v>
      </c>
      <c r="B60">
        <v>5</v>
      </c>
      <c r="C60">
        <f t="shared" si="0"/>
        <v>405</v>
      </c>
      <c r="D60" t="s">
        <v>48</v>
      </c>
      <c r="G60" s="1" t="s">
        <v>313</v>
      </c>
      <c r="H60">
        <f t="shared" si="1"/>
        <v>405</v>
      </c>
      <c r="I60" s="1" t="s">
        <v>314</v>
      </c>
      <c r="J60" t="str">
        <f t="shared" si="2"/>
        <v>Macedo de Cavaleiros</v>
      </c>
      <c r="K60" s="1" t="s">
        <v>315</v>
      </c>
      <c r="L60" t="str">
        <f t="shared" si="3"/>
        <v>insert into concelho (conc_id, conc_nome) values(405,"Macedo de Cavaleiros");</v>
      </c>
    </row>
    <row r="61" spans="1:12" x14ac:dyDescent="0.25">
      <c r="A61">
        <v>5</v>
      </c>
      <c r="B61">
        <v>6</v>
      </c>
      <c r="C61">
        <f t="shared" si="0"/>
        <v>506</v>
      </c>
      <c r="D61" t="s">
        <v>49</v>
      </c>
      <c r="G61" s="1" t="s">
        <v>313</v>
      </c>
      <c r="H61">
        <f t="shared" si="1"/>
        <v>506</v>
      </c>
      <c r="I61" s="1" t="s">
        <v>314</v>
      </c>
      <c r="J61" t="str">
        <f t="shared" si="2"/>
        <v>Oleiros</v>
      </c>
      <c r="K61" s="1" t="s">
        <v>315</v>
      </c>
      <c r="L61" t="str">
        <f t="shared" si="3"/>
        <v>insert into concelho (conc_id, conc_nome) values(506,"Oleiros");</v>
      </c>
    </row>
    <row r="62" spans="1:12" x14ac:dyDescent="0.25">
      <c r="A62">
        <v>5</v>
      </c>
      <c r="B62">
        <v>7</v>
      </c>
      <c r="C62">
        <f t="shared" si="0"/>
        <v>507</v>
      </c>
      <c r="D62" t="s">
        <v>50</v>
      </c>
      <c r="G62" s="1" t="s">
        <v>313</v>
      </c>
      <c r="H62">
        <f t="shared" si="1"/>
        <v>507</v>
      </c>
      <c r="I62" s="1" t="s">
        <v>314</v>
      </c>
      <c r="J62" t="str">
        <f t="shared" si="2"/>
        <v>Penamacor</v>
      </c>
      <c r="K62" s="1" t="s">
        <v>315</v>
      </c>
      <c r="L62" t="str">
        <f t="shared" si="3"/>
        <v>insert into concelho (conc_id, conc_nome) values(507,"Penamacor");</v>
      </c>
    </row>
    <row r="63" spans="1:12" x14ac:dyDescent="0.25">
      <c r="A63">
        <v>5</v>
      </c>
      <c r="B63">
        <v>8</v>
      </c>
      <c r="C63">
        <f t="shared" si="0"/>
        <v>508</v>
      </c>
      <c r="D63" t="s">
        <v>285</v>
      </c>
      <c r="G63" s="1" t="s">
        <v>313</v>
      </c>
      <c r="H63">
        <f t="shared" si="1"/>
        <v>508</v>
      </c>
      <c r="I63" s="1" t="s">
        <v>314</v>
      </c>
      <c r="J63" t="str">
        <f t="shared" si="2"/>
        <v>Proença-a-Nova</v>
      </c>
      <c r="K63" s="1" t="s">
        <v>315</v>
      </c>
      <c r="L63" t="str">
        <f t="shared" si="3"/>
        <v>insert into concelho (conc_id, conc_nome) values(508,"Proença-a-Nova");</v>
      </c>
    </row>
    <row r="64" spans="1:12" x14ac:dyDescent="0.25">
      <c r="A64">
        <v>5</v>
      </c>
      <c r="B64">
        <v>9</v>
      </c>
      <c r="C64">
        <f t="shared" si="0"/>
        <v>509</v>
      </c>
      <c r="D64" t="s">
        <v>239</v>
      </c>
      <c r="G64" s="1" t="s">
        <v>313</v>
      </c>
      <c r="H64">
        <f t="shared" si="1"/>
        <v>509</v>
      </c>
      <c r="I64" s="1" t="s">
        <v>314</v>
      </c>
      <c r="J64" t="str">
        <f t="shared" si="2"/>
        <v>Sertã</v>
      </c>
      <c r="K64" s="1" t="s">
        <v>315</v>
      </c>
      <c r="L64" t="str">
        <f t="shared" si="3"/>
        <v>insert into concelho (conc_id, conc_nome) values(509,"Sertã");</v>
      </c>
    </row>
    <row r="65" spans="1:12" x14ac:dyDescent="0.25">
      <c r="A65">
        <v>5</v>
      </c>
      <c r="B65">
        <v>10</v>
      </c>
      <c r="C65">
        <f t="shared" si="0"/>
        <v>510</v>
      </c>
      <c r="D65" t="s">
        <v>51</v>
      </c>
      <c r="G65" s="1" t="s">
        <v>313</v>
      </c>
      <c r="H65">
        <f t="shared" si="1"/>
        <v>510</v>
      </c>
      <c r="I65" s="1" t="s">
        <v>314</v>
      </c>
      <c r="J65" t="str">
        <f t="shared" si="2"/>
        <v>Vila de Rei</v>
      </c>
      <c r="K65" s="1" t="s">
        <v>315</v>
      </c>
      <c r="L65" t="str">
        <f t="shared" si="3"/>
        <v>insert into concelho (conc_id, conc_nome) values(510,"Vila de Rei");</v>
      </c>
    </row>
    <row r="66" spans="1:12" x14ac:dyDescent="0.25">
      <c r="A66">
        <v>5</v>
      </c>
      <c r="B66">
        <v>11</v>
      </c>
      <c r="C66">
        <f t="shared" si="0"/>
        <v>511</v>
      </c>
      <c r="D66" t="s">
        <v>264</v>
      </c>
      <c r="G66" s="1" t="s">
        <v>313</v>
      </c>
      <c r="H66">
        <f t="shared" si="1"/>
        <v>511</v>
      </c>
      <c r="I66" s="1" t="s">
        <v>314</v>
      </c>
      <c r="J66" t="str">
        <f t="shared" si="2"/>
        <v>Vila Velha de Ródão</v>
      </c>
      <c r="K66" s="1" t="s">
        <v>315</v>
      </c>
      <c r="L66" t="str">
        <f t="shared" si="3"/>
        <v>insert into concelho (conc_id, conc_nome) values(511,"Vila Velha de Ródão");</v>
      </c>
    </row>
    <row r="67" spans="1:12" x14ac:dyDescent="0.25">
      <c r="A67">
        <v>5</v>
      </c>
      <c r="B67">
        <v>1</v>
      </c>
      <c r="C67">
        <f t="shared" ref="C67:C130" si="4">100*A67+B67</f>
        <v>501</v>
      </c>
      <c r="D67" t="s">
        <v>52</v>
      </c>
      <c r="G67" s="1" t="s">
        <v>313</v>
      </c>
      <c r="H67">
        <f t="shared" ref="H67:H130" si="5">C67</f>
        <v>501</v>
      </c>
      <c r="I67" s="1" t="s">
        <v>314</v>
      </c>
      <c r="J67" t="str">
        <f t="shared" ref="J67:J130" si="6">D67</f>
        <v>Belmonte</v>
      </c>
      <c r="K67" s="1" t="s">
        <v>315</v>
      </c>
      <c r="L67" t="str">
        <f t="shared" ref="L67:L130" si="7">_xlfn.CONCAT(G67,H67,I67,J67,K67,)</f>
        <v>insert into concelho (conc_id, conc_nome) values(501,"Belmonte");</v>
      </c>
    </row>
    <row r="68" spans="1:12" x14ac:dyDescent="0.25">
      <c r="A68">
        <v>5</v>
      </c>
      <c r="B68">
        <v>2</v>
      </c>
      <c r="C68">
        <f t="shared" si="4"/>
        <v>502</v>
      </c>
      <c r="D68" t="s">
        <v>53</v>
      </c>
      <c r="G68" s="1" t="s">
        <v>313</v>
      </c>
      <c r="H68">
        <f t="shared" si="5"/>
        <v>502</v>
      </c>
      <c r="I68" s="1" t="s">
        <v>314</v>
      </c>
      <c r="J68" t="str">
        <f t="shared" si="6"/>
        <v>Castelo Branco</v>
      </c>
      <c r="K68" s="1" t="s">
        <v>315</v>
      </c>
      <c r="L68" t="str">
        <f t="shared" si="7"/>
        <v>insert into concelho (conc_id, conc_nome) values(502,"Castelo Branco");</v>
      </c>
    </row>
    <row r="69" spans="1:12" x14ac:dyDescent="0.25">
      <c r="A69">
        <v>5</v>
      </c>
      <c r="B69">
        <v>3</v>
      </c>
      <c r="C69">
        <f t="shared" si="4"/>
        <v>503</v>
      </c>
      <c r="D69" t="s">
        <v>240</v>
      </c>
      <c r="G69" s="1" t="s">
        <v>313</v>
      </c>
      <c r="H69">
        <f t="shared" si="5"/>
        <v>503</v>
      </c>
      <c r="I69" s="1" t="s">
        <v>314</v>
      </c>
      <c r="J69" t="str">
        <f t="shared" si="6"/>
        <v>Covilhã</v>
      </c>
      <c r="K69" s="1" t="s">
        <v>315</v>
      </c>
      <c r="L69" t="str">
        <f t="shared" si="7"/>
        <v>insert into concelho (conc_id, conc_nome) values(503,"Covilhã");</v>
      </c>
    </row>
    <row r="70" spans="1:12" x14ac:dyDescent="0.25">
      <c r="A70">
        <v>5</v>
      </c>
      <c r="B70">
        <v>4</v>
      </c>
      <c r="C70">
        <f t="shared" si="4"/>
        <v>504</v>
      </c>
      <c r="D70" t="s">
        <v>241</v>
      </c>
      <c r="G70" s="1" t="s">
        <v>313</v>
      </c>
      <c r="H70">
        <f t="shared" si="5"/>
        <v>504</v>
      </c>
      <c r="I70" s="1" t="s">
        <v>314</v>
      </c>
      <c r="J70" t="str">
        <f t="shared" si="6"/>
        <v>Fundão</v>
      </c>
      <c r="K70" s="1" t="s">
        <v>315</v>
      </c>
      <c r="L70" t="str">
        <f t="shared" si="7"/>
        <v>insert into concelho (conc_id, conc_nome) values(504,"Fundão");</v>
      </c>
    </row>
    <row r="71" spans="1:12" x14ac:dyDescent="0.25">
      <c r="A71">
        <v>5</v>
      </c>
      <c r="B71">
        <v>5</v>
      </c>
      <c r="C71">
        <f t="shared" si="4"/>
        <v>505</v>
      </c>
      <c r="D71" t="s">
        <v>54</v>
      </c>
      <c r="G71" s="1" t="s">
        <v>313</v>
      </c>
      <c r="H71">
        <f t="shared" si="5"/>
        <v>505</v>
      </c>
      <c r="I71" s="1" t="s">
        <v>314</v>
      </c>
      <c r="J71" t="str">
        <f t="shared" si="6"/>
        <v>Idanha-a-Nova</v>
      </c>
      <c r="K71" s="1" t="s">
        <v>315</v>
      </c>
      <c r="L71" t="str">
        <f t="shared" si="7"/>
        <v>insert into concelho (conc_id, conc_nome) values(505,"Idanha-a-Nova");</v>
      </c>
    </row>
    <row r="72" spans="1:12" x14ac:dyDescent="0.25">
      <c r="A72">
        <v>6</v>
      </c>
      <c r="B72">
        <v>6</v>
      </c>
      <c r="C72">
        <f t="shared" si="4"/>
        <v>606</v>
      </c>
      <c r="D72" t="s">
        <v>265</v>
      </c>
      <c r="G72" s="1" t="s">
        <v>313</v>
      </c>
      <c r="H72">
        <f t="shared" si="5"/>
        <v>606</v>
      </c>
      <c r="I72" s="1" t="s">
        <v>314</v>
      </c>
      <c r="J72" t="str">
        <f t="shared" si="6"/>
        <v>Góis</v>
      </c>
      <c r="K72" s="1" t="s">
        <v>315</v>
      </c>
      <c r="L72" t="str">
        <f t="shared" si="7"/>
        <v>insert into concelho (conc_id, conc_nome) values(606,"Góis");</v>
      </c>
    </row>
    <row r="73" spans="1:12" x14ac:dyDescent="0.25">
      <c r="A73">
        <v>6</v>
      </c>
      <c r="B73">
        <v>7</v>
      </c>
      <c r="C73">
        <f t="shared" si="4"/>
        <v>607</v>
      </c>
      <c r="D73" t="s">
        <v>242</v>
      </c>
      <c r="G73" s="1" t="s">
        <v>313</v>
      </c>
      <c r="H73">
        <f t="shared" si="5"/>
        <v>607</v>
      </c>
      <c r="I73" s="1" t="s">
        <v>314</v>
      </c>
      <c r="J73" t="str">
        <f t="shared" si="6"/>
        <v>Lousã</v>
      </c>
      <c r="K73" s="1" t="s">
        <v>315</v>
      </c>
      <c r="L73" t="str">
        <f t="shared" si="7"/>
        <v>insert into concelho (conc_id, conc_nome) values(607,"Lousã");</v>
      </c>
    </row>
    <row r="74" spans="1:12" x14ac:dyDescent="0.25">
      <c r="A74">
        <v>6</v>
      </c>
      <c r="B74">
        <v>8</v>
      </c>
      <c r="C74">
        <f t="shared" si="4"/>
        <v>608</v>
      </c>
      <c r="D74" t="s">
        <v>55</v>
      </c>
      <c r="G74" s="1" t="s">
        <v>313</v>
      </c>
      <c r="H74">
        <f t="shared" si="5"/>
        <v>608</v>
      </c>
      <c r="I74" s="1" t="s">
        <v>314</v>
      </c>
      <c r="J74" t="str">
        <f t="shared" si="6"/>
        <v>Mira</v>
      </c>
      <c r="K74" s="1" t="s">
        <v>315</v>
      </c>
      <c r="L74" t="str">
        <f t="shared" si="7"/>
        <v>insert into concelho (conc_id, conc_nome) values(608,"Mira");</v>
      </c>
    </row>
    <row r="75" spans="1:12" x14ac:dyDescent="0.25">
      <c r="A75">
        <v>6</v>
      </c>
      <c r="B75">
        <v>9</v>
      </c>
      <c r="C75">
        <f t="shared" si="4"/>
        <v>609</v>
      </c>
      <c r="D75" t="s">
        <v>56</v>
      </c>
      <c r="G75" s="1" t="s">
        <v>313</v>
      </c>
      <c r="H75">
        <f t="shared" si="5"/>
        <v>609</v>
      </c>
      <c r="I75" s="1" t="s">
        <v>314</v>
      </c>
      <c r="J75" t="str">
        <f t="shared" si="6"/>
        <v>Miranda do Corvo</v>
      </c>
      <c r="K75" s="1" t="s">
        <v>315</v>
      </c>
      <c r="L75" t="str">
        <f t="shared" si="7"/>
        <v>insert into concelho (conc_id, conc_nome) values(609,"Miranda do Corvo");</v>
      </c>
    </row>
    <row r="76" spans="1:12" x14ac:dyDescent="0.25">
      <c r="A76">
        <v>6</v>
      </c>
      <c r="B76">
        <v>10</v>
      </c>
      <c r="C76">
        <f t="shared" si="4"/>
        <v>610</v>
      </c>
      <c r="D76" t="s">
        <v>57</v>
      </c>
      <c r="G76" s="1" t="s">
        <v>313</v>
      </c>
      <c r="H76">
        <f t="shared" si="5"/>
        <v>610</v>
      </c>
      <c r="I76" s="1" t="s">
        <v>314</v>
      </c>
      <c r="J76" t="str">
        <f t="shared" si="6"/>
        <v>Montemor-o-Velho</v>
      </c>
      <c r="K76" s="1" t="s">
        <v>315</v>
      </c>
      <c r="L76" t="str">
        <f t="shared" si="7"/>
        <v>insert into concelho (conc_id, conc_nome) values(610,"Montemor-o-Velho");</v>
      </c>
    </row>
    <row r="77" spans="1:12" x14ac:dyDescent="0.25">
      <c r="A77">
        <v>6</v>
      </c>
      <c r="B77">
        <v>11</v>
      </c>
      <c r="C77">
        <f t="shared" si="4"/>
        <v>611</v>
      </c>
      <c r="D77" t="s">
        <v>58</v>
      </c>
      <c r="G77" s="1" t="s">
        <v>313</v>
      </c>
      <c r="H77">
        <f t="shared" si="5"/>
        <v>611</v>
      </c>
      <c r="I77" s="1" t="s">
        <v>314</v>
      </c>
      <c r="J77" t="str">
        <f t="shared" si="6"/>
        <v>Oliveira do Hospital</v>
      </c>
      <c r="K77" s="1" t="s">
        <v>315</v>
      </c>
      <c r="L77" t="str">
        <f t="shared" si="7"/>
        <v>insert into concelho (conc_id, conc_nome) values(611,"Oliveira do Hospital");</v>
      </c>
    </row>
    <row r="78" spans="1:12" x14ac:dyDescent="0.25">
      <c r="A78">
        <v>6</v>
      </c>
      <c r="B78">
        <v>12</v>
      </c>
      <c r="C78">
        <f t="shared" si="4"/>
        <v>612</v>
      </c>
      <c r="D78" t="s">
        <v>59</v>
      </c>
      <c r="G78" s="1" t="s">
        <v>313</v>
      </c>
      <c r="H78">
        <f t="shared" si="5"/>
        <v>612</v>
      </c>
      <c r="I78" s="1" t="s">
        <v>314</v>
      </c>
      <c r="J78" t="str">
        <f t="shared" si="6"/>
        <v>Pampilhosa da Serra</v>
      </c>
      <c r="K78" s="1" t="s">
        <v>315</v>
      </c>
      <c r="L78" t="str">
        <f t="shared" si="7"/>
        <v>insert into concelho (conc_id, conc_nome) values(612,"Pampilhosa da Serra");</v>
      </c>
    </row>
    <row r="79" spans="1:12" x14ac:dyDescent="0.25">
      <c r="A79">
        <v>6</v>
      </c>
      <c r="B79">
        <v>13</v>
      </c>
      <c r="C79">
        <f t="shared" si="4"/>
        <v>613</v>
      </c>
      <c r="D79" t="s">
        <v>60</v>
      </c>
      <c r="G79" s="1" t="s">
        <v>313</v>
      </c>
      <c r="H79">
        <f t="shared" si="5"/>
        <v>613</v>
      </c>
      <c r="I79" s="1" t="s">
        <v>314</v>
      </c>
      <c r="J79" t="str">
        <f t="shared" si="6"/>
        <v>Penacova</v>
      </c>
      <c r="K79" s="1" t="s">
        <v>315</v>
      </c>
      <c r="L79" t="str">
        <f t="shared" si="7"/>
        <v>insert into concelho (conc_id, conc_nome) values(613,"Penacova");</v>
      </c>
    </row>
    <row r="80" spans="1:12" x14ac:dyDescent="0.25">
      <c r="A80">
        <v>6</v>
      </c>
      <c r="B80">
        <v>14</v>
      </c>
      <c r="C80">
        <f t="shared" si="4"/>
        <v>614</v>
      </c>
      <c r="D80" t="s">
        <v>61</v>
      </c>
      <c r="G80" s="1" t="s">
        <v>313</v>
      </c>
      <c r="H80">
        <f t="shared" si="5"/>
        <v>614</v>
      </c>
      <c r="I80" s="1" t="s">
        <v>314</v>
      </c>
      <c r="J80" t="str">
        <f t="shared" si="6"/>
        <v>Penela</v>
      </c>
      <c r="K80" s="1" t="s">
        <v>315</v>
      </c>
      <c r="L80" t="str">
        <f t="shared" si="7"/>
        <v>insert into concelho (conc_id, conc_nome) values(614,"Penela");</v>
      </c>
    </row>
    <row r="81" spans="1:12" x14ac:dyDescent="0.25">
      <c r="A81">
        <v>6</v>
      </c>
      <c r="B81">
        <v>15</v>
      </c>
      <c r="C81">
        <f t="shared" si="4"/>
        <v>615</v>
      </c>
      <c r="D81" t="s">
        <v>62</v>
      </c>
      <c r="G81" s="1" t="s">
        <v>313</v>
      </c>
      <c r="H81">
        <f t="shared" si="5"/>
        <v>615</v>
      </c>
      <c r="I81" s="1" t="s">
        <v>314</v>
      </c>
      <c r="J81" t="str">
        <f t="shared" si="6"/>
        <v>Soure</v>
      </c>
      <c r="K81" s="1" t="s">
        <v>315</v>
      </c>
      <c r="L81" t="str">
        <f t="shared" si="7"/>
        <v>insert into concelho (conc_id, conc_nome) values(615,"Soure");</v>
      </c>
    </row>
    <row r="82" spans="1:12" x14ac:dyDescent="0.25">
      <c r="A82">
        <v>6</v>
      </c>
      <c r="B82">
        <v>16</v>
      </c>
      <c r="C82">
        <f t="shared" si="4"/>
        <v>616</v>
      </c>
      <c r="D82" t="s">
        <v>300</v>
      </c>
      <c r="G82" s="1" t="s">
        <v>313</v>
      </c>
      <c r="H82">
        <f t="shared" si="5"/>
        <v>616</v>
      </c>
      <c r="I82" s="1" t="s">
        <v>314</v>
      </c>
      <c r="J82" t="str">
        <f t="shared" si="6"/>
        <v>Tábua</v>
      </c>
      <c r="K82" s="1" t="s">
        <v>315</v>
      </c>
      <c r="L82" t="str">
        <f t="shared" si="7"/>
        <v>insert into concelho (conc_id, conc_nome) values(616,"Tábua");</v>
      </c>
    </row>
    <row r="83" spans="1:12" x14ac:dyDescent="0.25">
      <c r="A83">
        <v>6</v>
      </c>
      <c r="B83">
        <v>17</v>
      </c>
      <c r="C83">
        <f t="shared" si="4"/>
        <v>617</v>
      </c>
      <c r="D83" t="s">
        <v>63</v>
      </c>
      <c r="G83" s="1" t="s">
        <v>313</v>
      </c>
      <c r="H83">
        <f t="shared" si="5"/>
        <v>617</v>
      </c>
      <c r="I83" s="1" t="s">
        <v>314</v>
      </c>
      <c r="J83" t="str">
        <f t="shared" si="6"/>
        <v>Vila Nova de Poiares</v>
      </c>
      <c r="K83" s="1" t="s">
        <v>315</v>
      </c>
      <c r="L83" t="str">
        <f t="shared" si="7"/>
        <v>insert into concelho (conc_id, conc_nome) values(617,"Vila Nova de Poiares");</v>
      </c>
    </row>
    <row r="84" spans="1:12" x14ac:dyDescent="0.25">
      <c r="A84">
        <v>6</v>
      </c>
      <c r="B84">
        <v>1</v>
      </c>
      <c r="C84">
        <f t="shared" si="4"/>
        <v>601</v>
      </c>
      <c r="D84" t="s">
        <v>64</v>
      </c>
      <c r="G84" s="1" t="s">
        <v>313</v>
      </c>
      <c r="H84">
        <f t="shared" si="5"/>
        <v>601</v>
      </c>
      <c r="I84" s="1" t="s">
        <v>314</v>
      </c>
      <c r="J84" t="str">
        <f t="shared" si="6"/>
        <v>Arganil</v>
      </c>
      <c r="K84" s="1" t="s">
        <v>315</v>
      </c>
      <c r="L84" t="str">
        <f t="shared" si="7"/>
        <v>insert into concelho (conc_id, conc_nome) values(601,"Arganil");</v>
      </c>
    </row>
    <row r="85" spans="1:12" x14ac:dyDescent="0.25">
      <c r="A85">
        <v>6</v>
      </c>
      <c r="B85">
        <v>2</v>
      </c>
      <c r="C85">
        <f t="shared" si="4"/>
        <v>602</v>
      </c>
      <c r="D85" t="s">
        <v>65</v>
      </c>
      <c r="G85" s="1" t="s">
        <v>313</v>
      </c>
      <c r="H85">
        <f t="shared" si="5"/>
        <v>602</v>
      </c>
      <c r="I85" s="1" t="s">
        <v>314</v>
      </c>
      <c r="J85" t="str">
        <f t="shared" si="6"/>
        <v>Cantanhede</v>
      </c>
      <c r="K85" s="1" t="s">
        <v>315</v>
      </c>
      <c r="L85" t="str">
        <f t="shared" si="7"/>
        <v>insert into concelho (conc_id, conc_nome) values(602,"Cantanhede");</v>
      </c>
    </row>
    <row r="86" spans="1:12" x14ac:dyDescent="0.25">
      <c r="A86">
        <v>6</v>
      </c>
      <c r="B86">
        <v>3</v>
      </c>
      <c r="C86">
        <f t="shared" si="4"/>
        <v>603</v>
      </c>
      <c r="D86" t="s">
        <v>66</v>
      </c>
      <c r="G86" s="1" t="s">
        <v>313</v>
      </c>
      <c r="H86">
        <f t="shared" si="5"/>
        <v>603</v>
      </c>
      <c r="I86" s="1" t="s">
        <v>314</v>
      </c>
      <c r="J86" t="str">
        <f t="shared" si="6"/>
        <v>Coimbra</v>
      </c>
      <c r="K86" s="1" t="s">
        <v>315</v>
      </c>
      <c r="L86" t="str">
        <f t="shared" si="7"/>
        <v>insert into concelho (conc_id, conc_nome) values(603,"Coimbra");</v>
      </c>
    </row>
    <row r="87" spans="1:12" x14ac:dyDescent="0.25">
      <c r="A87">
        <v>6</v>
      </c>
      <c r="B87">
        <v>4</v>
      </c>
      <c r="C87">
        <f t="shared" si="4"/>
        <v>604</v>
      </c>
      <c r="D87" t="s">
        <v>67</v>
      </c>
      <c r="G87" s="1" t="s">
        <v>313</v>
      </c>
      <c r="H87">
        <f t="shared" si="5"/>
        <v>604</v>
      </c>
      <c r="I87" s="1" t="s">
        <v>314</v>
      </c>
      <c r="J87" t="str">
        <f t="shared" si="6"/>
        <v>Condeixa-a-Nova</v>
      </c>
      <c r="K87" s="1" t="s">
        <v>315</v>
      </c>
      <c r="L87" t="str">
        <f t="shared" si="7"/>
        <v>insert into concelho (conc_id, conc_nome) values(604,"Condeixa-a-Nova");</v>
      </c>
    </row>
    <row r="88" spans="1:12" x14ac:dyDescent="0.25">
      <c r="A88">
        <v>6</v>
      </c>
      <c r="B88">
        <v>5</v>
      </c>
      <c r="C88">
        <f t="shared" si="4"/>
        <v>605</v>
      </c>
      <c r="D88" t="s">
        <v>68</v>
      </c>
      <c r="G88" s="1" t="s">
        <v>313</v>
      </c>
      <c r="H88">
        <f t="shared" si="5"/>
        <v>605</v>
      </c>
      <c r="I88" s="1" t="s">
        <v>314</v>
      </c>
      <c r="J88" t="str">
        <f t="shared" si="6"/>
        <v>Figueira da Foz</v>
      </c>
      <c r="K88" s="1" t="s">
        <v>315</v>
      </c>
      <c r="L88" t="str">
        <f t="shared" si="7"/>
        <v>insert into concelho (conc_id, conc_nome) values(605,"Figueira da Foz");</v>
      </c>
    </row>
    <row r="89" spans="1:12" x14ac:dyDescent="0.25">
      <c r="A89">
        <v>7</v>
      </c>
      <c r="B89">
        <v>6</v>
      </c>
      <c r="C89">
        <f t="shared" si="4"/>
        <v>706</v>
      </c>
      <c r="D89" t="s">
        <v>69</v>
      </c>
      <c r="G89" s="1" t="s">
        <v>313</v>
      </c>
      <c r="H89">
        <f t="shared" si="5"/>
        <v>706</v>
      </c>
      <c r="I89" s="1" t="s">
        <v>314</v>
      </c>
      <c r="J89" t="str">
        <f t="shared" si="6"/>
        <v>Montemor-o-Novo</v>
      </c>
      <c r="K89" s="1" t="s">
        <v>315</v>
      </c>
      <c r="L89" t="str">
        <f t="shared" si="7"/>
        <v>insert into concelho (conc_id, conc_nome) values(706,"Montemor-o-Novo");</v>
      </c>
    </row>
    <row r="90" spans="1:12" x14ac:dyDescent="0.25">
      <c r="A90">
        <v>7</v>
      </c>
      <c r="B90">
        <v>7</v>
      </c>
      <c r="C90">
        <f t="shared" si="4"/>
        <v>707</v>
      </c>
      <c r="D90" t="s">
        <v>70</v>
      </c>
      <c r="G90" s="1" t="s">
        <v>313</v>
      </c>
      <c r="H90">
        <f t="shared" si="5"/>
        <v>707</v>
      </c>
      <c r="I90" s="1" t="s">
        <v>314</v>
      </c>
      <c r="J90" t="str">
        <f t="shared" si="6"/>
        <v>Mora</v>
      </c>
      <c r="K90" s="1" t="s">
        <v>315</v>
      </c>
      <c r="L90" t="str">
        <f t="shared" si="7"/>
        <v>insert into concelho (conc_id, conc_nome) values(707,"Mora");</v>
      </c>
    </row>
    <row r="91" spans="1:12" x14ac:dyDescent="0.25">
      <c r="A91">
        <v>7</v>
      </c>
      <c r="B91">
        <v>8</v>
      </c>
      <c r="C91">
        <f t="shared" si="4"/>
        <v>708</v>
      </c>
      <c r="D91" t="s">
        <v>243</v>
      </c>
      <c r="G91" s="1" t="s">
        <v>313</v>
      </c>
      <c r="H91">
        <f t="shared" si="5"/>
        <v>708</v>
      </c>
      <c r="I91" s="1" t="s">
        <v>314</v>
      </c>
      <c r="J91" t="str">
        <f t="shared" si="6"/>
        <v>Mourão</v>
      </c>
      <c r="K91" s="1" t="s">
        <v>315</v>
      </c>
      <c r="L91" t="str">
        <f t="shared" si="7"/>
        <v>insert into concelho (conc_id, conc_nome) values(708,"Mourão");</v>
      </c>
    </row>
    <row r="92" spans="1:12" x14ac:dyDescent="0.25">
      <c r="A92">
        <v>7</v>
      </c>
      <c r="B92">
        <v>9</v>
      </c>
      <c r="C92">
        <f t="shared" si="4"/>
        <v>709</v>
      </c>
      <c r="D92" t="s">
        <v>71</v>
      </c>
      <c r="G92" s="1" t="s">
        <v>313</v>
      </c>
      <c r="H92">
        <f t="shared" si="5"/>
        <v>709</v>
      </c>
      <c r="I92" s="1" t="s">
        <v>314</v>
      </c>
      <c r="J92" t="str">
        <f t="shared" si="6"/>
        <v>Portel</v>
      </c>
      <c r="K92" s="1" t="s">
        <v>315</v>
      </c>
      <c r="L92" t="str">
        <f t="shared" si="7"/>
        <v>insert into concelho (conc_id, conc_nome) values(709,"Portel");</v>
      </c>
    </row>
    <row r="93" spans="1:12" x14ac:dyDescent="0.25">
      <c r="A93">
        <v>7</v>
      </c>
      <c r="B93">
        <v>10</v>
      </c>
      <c r="C93">
        <f t="shared" si="4"/>
        <v>710</v>
      </c>
      <c r="D93" t="s">
        <v>72</v>
      </c>
      <c r="G93" s="1" t="s">
        <v>313</v>
      </c>
      <c r="H93">
        <f t="shared" si="5"/>
        <v>710</v>
      </c>
      <c r="I93" s="1" t="s">
        <v>314</v>
      </c>
      <c r="J93" t="str">
        <f t="shared" si="6"/>
        <v>Redondo</v>
      </c>
      <c r="K93" s="1" t="s">
        <v>315</v>
      </c>
      <c r="L93" t="str">
        <f t="shared" si="7"/>
        <v>insert into concelho (conc_id, conc_nome) values(710,"Redondo");</v>
      </c>
    </row>
    <row r="94" spans="1:12" x14ac:dyDescent="0.25">
      <c r="A94">
        <v>7</v>
      </c>
      <c r="B94">
        <v>11</v>
      </c>
      <c r="C94">
        <f t="shared" si="4"/>
        <v>711</v>
      </c>
      <c r="D94" t="s">
        <v>73</v>
      </c>
      <c r="G94" s="1" t="s">
        <v>313</v>
      </c>
      <c r="H94">
        <f t="shared" si="5"/>
        <v>711</v>
      </c>
      <c r="I94" s="1" t="s">
        <v>314</v>
      </c>
      <c r="J94" t="str">
        <f t="shared" si="6"/>
        <v>Reguengos de Monsaraz</v>
      </c>
      <c r="K94" s="1" t="s">
        <v>315</v>
      </c>
      <c r="L94" t="str">
        <f t="shared" si="7"/>
        <v>insert into concelho (conc_id, conc_nome) values(711,"Reguengos de Monsaraz");</v>
      </c>
    </row>
    <row r="95" spans="1:12" x14ac:dyDescent="0.25">
      <c r="A95">
        <v>7</v>
      </c>
      <c r="B95">
        <v>12</v>
      </c>
      <c r="C95">
        <f t="shared" si="4"/>
        <v>712</v>
      </c>
      <c r="D95" t="s">
        <v>74</v>
      </c>
      <c r="G95" s="1" t="s">
        <v>313</v>
      </c>
      <c r="H95">
        <f t="shared" si="5"/>
        <v>712</v>
      </c>
      <c r="I95" s="1" t="s">
        <v>314</v>
      </c>
      <c r="J95" t="str">
        <f t="shared" si="6"/>
        <v>Vendas Novas</v>
      </c>
      <c r="K95" s="1" t="s">
        <v>315</v>
      </c>
      <c r="L95" t="str">
        <f t="shared" si="7"/>
        <v>insert into concelho (conc_id, conc_nome) values(712,"Vendas Novas");</v>
      </c>
    </row>
    <row r="96" spans="1:12" x14ac:dyDescent="0.25">
      <c r="A96">
        <v>7</v>
      </c>
      <c r="B96">
        <v>13</v>
      </c>
      <c r="C96">
        <f t="shared" si="4"/>
        <v>713</v>
      </c>
      <c r="D96" t="s">
        <v>75</v>
      </c>
      <c r="G96" s="1" t="s">
        <v>313</v>
      </c>
      <c r="H96">
        <f t="shared" si="5"/>
        <v>713</v>
      </c>
      <c r="I96" s="1" t="s">
        <v>314</v>
      </c>
      <c r="J96" t="str">
        <f t="shared" si="6"/>
        <v>Viana do Alentejo</v>
      </c>
      <c r="K96" s="1" t="s">
        <v>315</v>
      </c>
      <c r="L96" t="str">
        <f t="shared" si="7"/>
        <v>insert into concelho (conc_id, conc_nome) values(713,"Viana do Alentejo");</v>
      </c>
    </row>
    <row r="97" spans="1:12" x14ac:dyDescent="0.25">
      <c r="A97">
        <v>7</v>
      </c>
      <c r="B97">
        <v>14</v>
      </c>
      <c r="C97">
        <f t="shared" si="4"/>
        <v>714</v>
      </c>
      <c r="D97" t="s">
        <v>286</v>
      </c>
      <c r="G97" s="1" t="s">
        <v>313</v>
      </c>
      <c r="H97">
        <f t="shared" si="5"/>
        <v>714</v>
      </c>
      <c r="I97" s="1" t="s">
        <v>314</v>
      </c>
      <c r="J97" t="str">
        <f t="shared" si="6"/>
        <v>Vila Viçosa</v>
      </c>
      <c r="K97" s="1" t="s">
        <v>315</v>
      </c>
      <c r="L97" t="str">
        <f t="shared" si="7"/>
        <v>insert into concelho (conc_id, conc_nome) values(714,"Vila Viçosa");</v>
      </c>
    </row>
    <row r="98" spans="1:12" x14ac:dyDescent="0.25">
      <c r="A98">
        <v>7</v>
      </c>
      <c r="B98">
        <v>1</v>
      </c>
      <c r="C98">
        <f t="shared" si="4"/>
        <v>701</v>
      </c>
      <c r="D98" t="s">
        <v>76</v>
      </c>
      <c r="G98" s="1" t="s">
        <v>313</v>
      </c>
      <c r="H98">
        <f t="shared" si="5"/>
        <v>701</v>
      </c>
      <c r="I98" s="1" t="s">
        <v>314</v>
      </c>
      <c r="J98" t="str">
        <f t="shared" si="6"/>
        <v>Alandroal</v>
      </c>
      <c r="K98" s="1" t="s">
        <v>315</v>
      </c>
      <c r="L98" t="str">
        <f t="shared" si="7"/>
        <v>insert into concelho (conc_id, conc_nome) values(701,"Alandroal");</v>
      </c>
    </row>
    <row r="99" spans="1:12" x14ac:dyDescent="0.25">
      <c r="A99">
        <v>7</v>
      </c>
      <c r="B99">
        <v>2</v>
      </c>
      <c r="C99">
        <f t="shared" si="4"/>
        <v>702</v>
      </c>
      <c r="D99" t="s">
        <v>77</v>
      </c>
      <c r="G99" s="1" t="s">
        <v>313</v>
      </c>
      <c r="H99">
        <f t="shared" si="5"/>
        <v>702</v>
      </c>
      <c r="I99" s="1" t="s">
        <v>314</v>
      </c>
      <c r="J99" t="str">
        <f t="shared" si="6"/>
        <v>Arraiolos</v>
      </c>
      <c r="K99" s="1" t="s">
        <v>315</v>
      </c>
      <c r="L99" t="str">
        <f t="shared" si="7"/>
        <v>insert into concelho (conc_id, conc_nome) values(702,"Arraiolos");</v>
      </c>
    </row>
    <row r="100" spans="1:12" x14ac:dyDescent="0.25">
      <c r="A100">
        <v>7</v>
      </c>
      <c r="B100">
        <v>3</v>
      </c>
      <c r="C100">
        <f t="shared" si="4"/>
        <v>703</v>
      </c>
      <c r="D100" t="s">
        <v>78</v>
      </c>
      <c r="G100" s="1" t="s">
        <v>313</v>
      </c>
      <c r="H100">
        <f t="shared" si="5"/>
        <v>703</v>
      </c>
      <c r="I100" s="1" t="s">
        <v>314</v>
      </c>
      <c r="J100" t="str">
        <f t="shared" si="6"/>
        <v>Borba</v>
      </c>
      <c r="K100" s="1" t="s">
        <v>315</v>
      </c>
      <c r="L100" t="str">
        <f t="shared" si="7"/>
        <v>insert into concelho (conc_id, conc_nome) values(703,"Borba");</v>
      </c>
    </row>
    <row r="101" spans="1:12" x14ac:dyDescent="0.25">
      <c r="A101">
        <v>7</v>
      </c>
      <c r="B101">
        <v>4</v>
      </c>
      <c r="C101">
        <f t="shared" si="4"/>
        <v>704</v>
      </c>
      <c r="D101" t="s">
        <v>79</v>
      </c>
      <c r="G101" s="1" t="s">
        <v>313</v>
      </c>
      <c r="H101">
        <f t="shared" si="5"/>
        <v>704</v>
      </c>
      <c r="I101" s="1" t="s">
        <v>314</v>
      </c>
      <c r="J101" t="str">
        <f t="shared" si="6"/>
        <v>Estremoz</v>
      </c>
      <c r="K101" s="1" t="s">
        <v>315</v>
      </c>
      <c r="L101" t="str">
        <f t="shared" si="7"/>
        <v>insert into concelho (conc_id, conc_nome) values(704,"Estremoz");</v>
      </c>
    </row>
    <row r="102" spans="1:12" x14ac:dyDescent="0.25">
      <c r="A102">
        <v>7</v>
      </c>
      <c r="B102">
        <v>5</v>
      </c>
      <c r="C102">
        <f t="shared" si="4"/>
        <v>705</v>
      </c>
      <c r="D102" t="s">
        <v>306</v>
      </c>
      <c r="G102" s="1" t="s">
        <v>313</v>
      </c>
      <c r="H102">
        <f t="shared" si="5"/>
        <v>705</v>
      </c>
      <c r="I102" s="1" t="s">
        <v>314</v>
      </c>
      <c r="J102" t="str">
        <f t="shared" si="6"/>
        <v>Évora</v>
      </c>
      <c r="K102" s="1" t="s">
        <v>315</v>
      </c>
      <c r="L102" t="str">
        <f t="shared" si="7"/>
        <v>insert into concelho (conc_id, conc_nome) values(705,"Évora");</v>
      </c>
    </row>
    <row r="103" spans="1:12" x14ac:dyDescent="0.25">
      <c r="A103">
        <v>8</v>
      </c>
      <c r="B103">
        <v>6</v>
      </c>
      <c r="C103">
        <f t="shared" si="4"/>
        <v>806</v>
      </c>
      <c r="D103" t="s">
        <v>80</v>
      </c>
      <c r="G103" s="1" t="s">
        <v>313</v>
      </c>
      <c r="H103">
        <f t="shared" si="5"/>
        <v>806</v>
      </c>
      <c r="I103" s="1" t="s">
        <v>314</v>
      </c>
      <c r="J103" t="str">
        <f t="shared" si="6"/>
        <v>Lagoa (Algarve)</v>
      </c>
      <c r="K103" s="1" t="s">
        <v>315</v>
      </c>
      <c r="L103" t="str">
        <f t="shared" si="7"/>
        <v>insert into concelho (conc_id, conc_nome) values(806,"Lagoa (Algarve)");</v>
      </c>
    </row>
    <row r="104" spans="1:12" x14ac:dyDescent="0.25">
      <c r="A104">
        <v>8</v>
      </c>
      <c r="B104">
        <v>7</v>
      </c>
      <c r="C104">
        <f t="shared" si="4"/>
        <v>807</v>
      </c>
      <c r="D104" t="s">
        <v>81</v>
      </c>
      <c r="G104" s="1" t="s">
        <v>313</v>
      </c>
      <c r="H104">
        <f t="shared" si="5"/>
        <v>807</v>
      </c>
      <c r="I104" s="1" t="s">
        <v>314</v>
      </c>
      <c r="J104" t="str">
        <f t="shared" si="6"/>
        <v>Lagos</v>
      </c>
      <c r="K104" s="1" t="s">
        <v>315</v>
      </c>
      <c r="L104" t="str">
        <f t="shared" si="7"/>
        <v>insert into concelho (conc_id, conc_nome) values(807,"Lagos");</v>
      </c>
    </row>
    <row r="105" spans="1:12" x14ac:dyDescent="0.25">
      <c r="A105">
        <v>8</v>
      </c>
      <c r="B105">
        <v>8</v>
      </c>
      <c r="C105">
        <f t="shared" si="4"/>
        <v>808</v>
      </c>
      <c r="D105" t="s">
        <v>278</v>
      </c>
      <c r="G105" s="1" t="s">
        <v>313</v>
      </c>
      <c r="H105">
        <f t="shared" si="5"/>
        <v>808</v>
      </c>
      <c r="I105" s="1" t="s">
        <v>314</v>
      </c>
      <c r="J105" t="str">
        <f t="shared" si="6"/>
        <v>Loulé</v>
      </c>
      <c r="K105" s="1" t="s">
        <v>315</v>
      </c>
      <c r="L105" t="str">
        <f t="shared" si="7"/>
        <v>insert into concelho (conc_id, conc_nome) values(808,"Loulé");</v>
      </c>
    </row>
    <row r="106" spans="1:12" x14ac:dyDescent="0.25">
      <c r="A106">
        <v>8</v>
      </c>
      <c r="B106">
        <v>9</v>
      </c>
      <c r="C106">
        <f t="shared" si="4"/>
        <v>809</v>
      </c>
      <c r="D106" t="s">
        <v>82</v>
      </c>
      <c r="G106" s="1" t="s">
        <v>313</v>
      </c>
      <c r="H106">
        <f t="shared" si="5"/>
        <v>809</v>
      </c>
      <c r="I106" s="1" t="s">
        <v>314</v>
      </c>
      <c r="J106" t="str">
        <f t="shared" si="6"/>
        <v>Monchique</v>
      </c>
      <c r="K106" s="1" t="s">
        <v>315</v>
      </c>
      <c r="L106" t="str">
        <f t="shared" si="7"/>
        <v>insert into concelho (conc_id, conc_nome) values(809,"Monchique");</v>
      </c>
    </row>
    <row r="107" spans="1:12" x14ac:dyDescent="0.25">
      <c r="A107">
        <v>8</v>
      </c>
      <c r="B107">
        <v>10</v>
      </c>
      <c r="C107">
        <f t="shared" si="4"/>
        <v>810</v>
      </c>
      <c r="D107" t="s">
        <v>244</v>
      </c>
      <c r="G107" s="1" t="s">
        <v>313</v>
      </c>
      <c r="H107">
        <f t="shared" si="5"/>
        <v>810</v>
      </c>
      <c r="I107" s="1" t="s">
        <v>314</v>
      </c>
      <c r="J107" t="str">
        <f t="shared" si="6"/>
        <v>Olhão</v>
      </c>
      <c r="K107" s="1" t="s">
        <v>315</v>
      </c>
      <c r="L107" t="str">
        <f t="shared" si="7"/>
        <v>insert into concelho (conc_id, conc_nome) values(810,"Olhão");</v>
      </c>
    </row>
    <row r="108" spans="1:12" x14ac:dyDescent="0.25">
      <c r="A108">
        <v>8</v>
      </c>
      <c r="B108">
        <v>11</v>
      </c>
      <c r="C108">
        <f t="shared" si="4"/>
        <v>811</v>
      </c>
      <c r="D108" t="s">
        <v>245</v>
      </c>
      <c r="G108" s="1" t="s">
        <v>313</v>
      </c>
      <c r="H108">
        <f t="shared" si="5"/>
        <v>811</v>
      </c>
      <c r="I108" s="1" t="s">
        <v>314</v>
      </c>
      <c r="J108" t="str">
        <f t="shared" si="6"/>
        <v>Portimão</v>
      </c>
      <c r="K108" s="1" t="s">
        <v>315</v>
      </c>
      <c r="L108" t="str">
        <f t="shared" si="7"/>
        <v>insert into concelho (conc_id, conc_nome) values(811,"Portimão");</v>
      </c>
    </row>
    <row r="109" spans="1:12" x14ac:dyDescent="0.25">
      <c r="A109">
        <v>8</v>
      </c>
      <c r="B109">
        <v>12</v>
      </c>
      <c r="C109">
        <f t="shared" si="4"/>
        <v>812</v>
      </c>
      <c r="D109" t="s">
        <v>301</v>
      </c>
      <c r="G109" s="1" t="s">
        <v>313</v>
      </c>
      <c r="H109">
        <f t="shared" si="5"/>
        <v>812</v>
      </c>
      <c r="I109" s="1" t="s">
        <v>314</v>
      </c>
      <c r="J109" t="str">
        <f t="shared" si="6"/>
        <v>São Brás de Alportel</v>
      </c>
      <c r="K109" s="1" t="s">
        <v>315</v>
      </c>
      <c r="L109" t="str">
        <f t="shared" si="7"/>
        <v>insert into concelho (conc_id, conc_nome) values(812,"São Brás de Alportel");</v>
      </c>
    </row>
    <row r="110" spans="1:12" x14ac:dyDescent="0.25">
      <c r="A110">
        <v>8</v>
      </c>
      <c r="B110">
        <v>13</v>
      </c>
      <c r="C110">
        <f t="shared" si="4"/>
        <v>813</v>
      </c>
      <c r="D110" t="s">
        <v>83</v>
      </c>
      <c r="G110" s="1" t="s">
        <v>313</v>
      </c>
      <c r="H110">
        <f t="shared" si="5"/>
        <v>813</v>
      </c>
      <c r="I110" s="1" t="s">
        <v>314</v>
      </c>
      <c r="J110" t="str">
        <f t="shared" si="6"/>
        <v>Silves</v>
      </c>
      <c r="K110" s="1" t="s">
        <v>315</v>
      </c>
      <c r="L110" t="str">
        <f t="shared" si="7"/>
        <v>insert into concelho (conc_id, conc_nome) values(813,"Silves");</v>
      </c>
    </row>
    <row r="111" spans="1:12" x14ac:dyDescent="0.25">
      <c r="A111">
        <v>8</v>
      </c>
      <c r="B111">
        <v>14</v>
      </c>
      <c r="C111">
        <f t="shared" si="4"/>
        <v>814</v>
      </c>
      <c r="D111" t="s">
        <v>84</v>
      </c>
      <c r="G111" s="1" t="s">
        <v>313</v>
      </c>
      <c r="H111">
        <f t="shared" si="5"/>
        <v>814</v>
      </c>
      <c r="I111" s="1" t="s">
        <v>314</v>
      </c>
      <c r="J111" t="str">
        <f t="shared" si="6"/>
        <v>Tavira</v>
      </c>
      <c r="K111" s="1" t="s">
        <v>315</v>
      </c>
      <c r="L111" t="str">
        <f t="shared" si="7"/>
        <v>insert into concelho (conc_id, conc_nome) values(814,"Tavira");</v>
      </c>
    </row>
    <row r="112" spans="1:12" x14ac:dyDescent="0.25">
      <c r="A112">
        <v>8</v>
      </c>
      <c r="B112">
        <v>15</v>
      </c>
      <c r="C112">
        <f t="shared" si="4"/>
        <v>815</v>
      </c>
      <c r="D112" t="s">
        <v>85</v>
      </c>
      <c r="G112" s="1" t="s">
        <v>313</v>
      </c>
      <c r="H112">
        <f t="shared" si="5"/>
        <v>815</v>
      </c>
      <c r="I112" s="1" t="s">
        <v>314</v>
      </c>
      <c r="J112" t="str">
        <f t="shared" si="6"/>
        <v>Vila do Bispo</v>
      </c>
      <c r="K112" s="1" t="s">
        <v>315</v>
      </c>
      <c r="L112" t="str">
        <f t="shared" si="7"/>
        <v>insert into concelho (conc_id, conc_nome) values(815,"Vila do Bispo");</v>
      </c>
    </row>
    <row r="113" spans="1:12" x14ac:dyDescent="0.25">
      <c r="A113">
        <v>8</v>
      </c>
      <c r="B113">
        <v>16</v>
      </c>
      <c r="C113">
        <f t="shared" si="4"/>
        <v>816</v>
      </c>
      <c r="D113" t="s">
        <v>266</v>
      </c>
      <c r="G113" s="1" t="s">
        <v>313</v>
      </c>
      <c r="H113">
        <f t="shared" si="5"/>
        <v>816</v>
      </c>
      <c r="I113" s="1" t="s">
        <v>314</v>
      </c>
      <c r="J113" t="str">
        <f t="shared" si="6"/>
        <v>Vila Real de Santo António</v>
      </c>
      <c r="K113" s="1" t="s">
        <v>315</v>
      </c>
      <c r="L113" t="str">
        <f t="shared" si="7"/>
        <v>insert into concelho (conc_id, conc_nome) values(816,"Vila Real de Santo António");</v>
      </c>
    </row>
    <row r="114" spans="1:12" x14ac:dyDescent="0.25">
      <c r="A114">
        <v>8</v>
      </c>
      <c r="B114">
        <v>1</v>
      </c>
      <c r="C114">
        <f t="shared" si="4"/>
        <v>801</v>
      </c>
      <c r="D114" t="s">
        <v>86</v>
      </c>
      <c r="G114" s="1" t="s">
        <v>313</v>
      </c>
      <c r="H114">
        <f t="shared" si="5"/>
        <v>801</v>
      </c>
      <c r="I114" s="1" t="s">
        <v>314</v>
      </c>
      <c r="J114" t="str">
        <f t="shared" si="6"/>
        <v>Albufeira</v>
      </c>
      <c r="K114" s="1" t="s">
        <v>315</v>
      </c>
      <c r="L114" t="str">
        <f t="shared" si="7"/>
        <v>insert into concelho (conc_id, conc_nome) values(801,"Albufeira");</v>
      </c>
    </row>
    <row r="115" spans="1:12" x14ac:dyDescent="0.25">
      <c r="A115">
        <v>8</v>
      </c>
      <c r="B115">
        <v>2</v>
      </c>
      <c r="C115">
        <f t="shared" si="4"/>
        <v>802</v>
      </c>
      <c r="D115" t="s">
        <v>87</v>
      </c>
      <c r="G115" s="1" t="s">
        <v>313</v>
      </c>
      <c r="H115">
        <f t="shared" si="5"/>
        <v>802</v>
      </c>
      <c r="I115" s="1" t="s">
        <v>314</v>
      </c>
      <c r="J115" t="str">
        <f t="shared" si="6"/>
        <v>Alcoutim</v>
      </c>
      <c r="K115" s="1" t="s">
        <v>315</v>
      </c>
      <c r="L115" t="str">
        <f t="shared" si="7"/>
        <v>insert into concelho (conc_id, conc_nome) values(802,"Alcoutim");</v>
      </c>
    </row>
    <row r="116" spans="1:12" x14ac:dyDescent="0.25">
      <c r="A116">
        <v>8</v>
      </c>
      <c r="B116">
        <v>3</v>
      </c>
      <c r="C116">
        <f t="shared" si="4"/>
        <v>803</v>
      </c>
      <c r="D116" t="s">
        <v>88</v>
      </c>
      <c r="G116" s="1" t="s">
        <v>313</v>
      </c>
      <c r="H116">
        <f t="shared" si="5"/>
        <v>803</v>
      </c>
      <c r="I116" s="1" t="s">
        <v>314</v>
      </c>
      <c r="J116" t="str">
        <f t="shared" si="6"/>
        <v>Aljezur</v>
      </c>
      <c r="K116" s="1" t="s">
        <v>315</v>
      </c>
      <c r="L116" t="str">
        <f t="shared" si="7"/>
        <v>insert into concelho (conc_id, conc_nome) values(803,"Aljezur");</v>
      </c>
    </row>
    <row r="117" spans="1:12" x14ac:dyDescent="0.25">
      <c r="A117">
        <v>8</v>
      </c>
      <c r="B117">
        <v>4</v>
      </c>
      <c r="C117">
        <f t="shared" si="4"/>
        <v>804</v>
      </c>
      <c r="D117" t="s">
        <v>89</v>
      </c>
      <c r="G117" s="1" t="s">
        <v>313</v>
      </c>
      <c r="H117">
        <f t="shared" si="5"/>
        <v>804</v>
      </c>
      <c r="I117" s="1" t="s">
        <v>314</v>
      </c>
      <c r="J117" t="str">
        <f t="shared" si="6"/>
        <v>Castro Marim</v>
      </c>
      <c r="K117" s="1" t="s">
        <v>315</v>
      </c>
      <c r="L117" t="str">
        <f t="shared" si="7"/>
        <v>insert into concelho (conc_id, conc_nome) values(804,"Castro Marim");</v>
      </c>
    </row>
    <row r="118" spans="1:12" x14ac:dyDescent="0.25">
      <c r="A118">
        <v>8</v>
      </c>
      <c r="B118">
        <v>5</v>
      </c>
      <c r="C118">
        <f t="shared" si="4"/>
        <v>805</v>
      </c>
      <c r="D118" t="s">
        <v>90</v>
      </c>
      <c r="G118" s="1" t="s">
        <v>313</v>
      </c>
      <c r="H118">
        <f t="shared" si="5"/>
        <v>805</v>
      </c>
      <c r="I118" s="1" t="s">
        <v>314</v>
      </c>
      <c r="J118" t="str">
        <f t="shared" si="6"/>
        <v>Faro</v>
      </c>
      <c r="K118" s="1" t="s">
        <v>315</v>
      </c>
      <c r="L118" t="str">
        <f t="shared" si="7"/>
        <v>insert into concelho (conc_id, conc_nome) values(805,"Faro");</v>
      </c>
    </row>
    <row r="119" spans="1:12" x14ac:dyDescent="0.25">
      <c r="A119">
        <v>9</v>
      </c>
      <c r="B119">
        <v>6</v>
      </c>
      <c r="C119">
        <f t="shared" si="4"/>
        <v>906</v>
      </c>
      <c r="D119" t="s">
        <v>91</v>
      </c>
      <c r="G119" s="1" t="s">
        <v>313</v>
      </c>
      <c r="H119">
        <f t="shared" si="5"/>
        <v>906</v>
      </c>
      <c r="I119" s="1" t="s">
        <v>314</v>
      </c>
      <c r="J119" t="str">
        <f t="shared" si="6"/>
        <v>Gouveia</v>
      </c>
      <c r="K119" s="1" t="s">
        <v>315</v>
      </c>
      <c r="L119" t="str">
        <f t="shared" si="7"/>
        <v>insert into concelho (conc_id, conc_nome) values(906,"Gouveia");</v>
      </c>
    </row>
    <row r="120" spans="1:12" x14ac:dyDescent="0.25">
      <c r="A120">
        <v>9</v>
      </c>
      <c r="B120">
        <v>7</v>
      </c>
      <c r="C120">
        <f t="shared" si="4"/>
        <v>907</v>
      </c>
      <c r="D120" t="s">
        <v>92</v>
      </c>
      <c r="G120" s="1" t="s">
        <v>313</v>
      </c>
      <c r="H120">
        <f t="shared" si="5"/>
        <v>907</v>
      </c>
      <c r="I120" s="1" t="s">
        <v>314</v>
      </c>
      <c r="J120" t="str">
        <f t="shared" si="6"/>
        <v>Guarda</v>
      </c>
      <c r="K120" s="1" t="s">
        <v>315</v>
      </c>
      <c r="L120" t="str">
        <f t="shared" si="7"/>
        <v>insert into concelho (conc_id, conc_nome) values(907,"Guarda");</v>
      </c>
    </row>
    <row r="121" spans="1:12" x14ac:dyDescent="0.25">
      <c r="A121">
        <v>9</v>
      </c>
      <c r="B121">
        <v>8</v>
      </c>
      <c r="C121">
        <f t="shared" si="4"/>
        <v>908</v>
      </c>
      <c r="D121" t="s">
        <v>93</v>
      </c>
      <c r="G121" s="1" t="s">
        <v>313</v>
      </c>
      <c r="H121">
        <f t="shared" si="5"/>
        <v>908</v>
      </c>
      <c r="I121" s="1" t="s">
        <v>314</v>
      </c>
      <c r="J121" t="str">
        <f t="shared" si="6"/>
        <v>Manteigas</v>
      </c>
      <c r="K121" s="1" t="s">
        <v>315</v>
      </c>
      <c r="L121" t="str">
        <f t="shared" si="7"/>
        <v>insert into concelho (conc_id, conc_nome) values(908,"Manteigas");</v>
      </c>
    </row>
    <row r="122" spans="1:12" x14ac:dyDescent="0.25">
      <c r="A122">
        <v>9</v>
      </c>
      <c r="B122">
        <v>9</v>
      </c>
      <c r="C122">
        <f t="shared" si="4"/>
        <v>909</v>
      </c>
      <c r="D122" t="s">
        <v>94</v>
      </c>
      <c r="G122" s="1" t="s">
        <v>313</v>
      </c>
      <c r="H122">
        <f t="shared" si="5"/>
        <v>909</v>
      </c>
      <c r="I122" s="1" t="s">
        <v>314</v>
      </c>
      <c r="J122" t="str">
        <f t="shared" si="6"/>
        <v>Meda</v>
      </c>
      <c r="K122" s="1" t="s">
        <v>315</v>
      </c>
      <c r="L122" t="str">
        <f t="shared" si="7"/>
        <v>insert into concelho (conc_id, conc_nome) values(909,"Meda");</v>
      </c>
    </row>
    <row r="123" spans="1:12" x14ac:dyDescent="0.25">
      <c r="A123">
        <v>9</v>
      </c>
      <c r="B123">
        <v>10</v>
      </c>
      <c r="C123">
        <f t="shared" si="4"/>
        <v>910</v>
      </c>
      <c r="D123" t="s">
        <v>95</v>
      </c>
      <c r="G123" s="1" t="s">
        <v>313</v>
      </c>
      <c r="H123">
        <f t="shared" si="5"/>
        <v>910</v>
      </c>
      <c r="I123" s="1" t="s">
        <v>314</v>
      </c>
      <c r="J123" t="str">
        <f t="shared" si="6"/>
        <v>Pinhel</v>
      </c>
      <c r="K123" s="1" t="s">
        <v>315</v>
      </c>
      <c r="L123" t="str">
        <f t="shared" si="7"/>
        <v>insert into concelho (conc_id, conc_nome) values(910,"Pinhel");</v>
      </c>
    </row>
    <row r="124" spans="1:12" x14ac:dyDescent="0.25">
      <c r="A124">
        <v>9</v>
      </c>
      <c r="B124">
        <v>11</v>
      </c>
      <c r="C124">
        <f t="shared" si="4"/>
        <v>911</v>
      </c>
      <c r="D124" t="s">
        <v>96</v>
      </c>
      <c r="G124" s="1" t="s">
        <v>313</v>
      </c>
      <c r="H124">
        <f t="shared" si="5"/>
        <v>911</v>
      </c>
      <c r="I124" s="1" t="s">
        <v>314</v>
      </c>
      <c r="J124" t="str">
        <f t="shared" si="6"/>
        <v>Sabugal</v>
      </c>
      <c r="K124" s="1" t="s">
        <v>315</v>
      </c>
      <c r="L124" t="str">
        <f t="shared" si="7"/>
        <v>insert into concelho (conc_id, conc_nome) values(911,"Sabugal");</v>
      </c>
    </row>
    <row r="125" spans="1:12" x14ac:dyDescent="0.25">
      <c r="A125">
        <v>9</v>
      </c>
      <c r="B125">
        <v>12</v>
      </c>
      <c r="C125">
        <f t="shared" si="4"/>
        <v>912</v>
      </c>
      <c r="D125" t="s">
        <v>97</v>
      </c>
      <c r="G125" s="1" t="s">
        <v>313</v>
      </c>
      <c r="H125">
        <f t="shared" si="5"/>
        <v>912</v>
      </c>
      <c r="I125" s="1" t="s">
        <v>314</v>
      </c>
      <c r="J125" t="str">
        <f t="shared" si="6"/>
        <v>Seia</v>
      </c>
      <c r="K125" s="1" t="s">
        <v>315</v>
      </c>
      <c r="L125" t="str">
        <f t="shared" si="7"/>
        <v>insert into concelho (conc_id, conc_nome) values(912,"Seia");</v>
      </c>
    </row>
    <row r="126" spans="1:12" x14ac:dyDescent="0.25">
      <c r="A126">
        <v>9</v>
      </c>
      <c r="B126">
        <v>13</v>
      </c>
      <c r="C126">
        <f t="shared" si="4"/>
        <v>913</v>
      </c>
      <c r="D126" t="s">
        <v>98</v>
      </c>
      <c r="G126" s="1" t="s">
        <v>313</v>
      </c>
      <c r="H126">
        <f t="shared" si="5"/>
        <v>913</v>
      </c>
      <c r="I126" s="1" t="s">
        <v>314</v>
      </c>
      <c r="J126" t="str">
        <f t="shared" si="6"/>
        <v>Trancoso</v>
      </c>
      <c r="K126" s="1" t="s">
        <v>315</v>
      </c>
      <c r="L126" t="str">
        <f t="shared" si="7"/>
        <v>insert into concelho (conc_id, conc_nome) values(913,"Trancoso");</v>
      </c>
    </row>
    <row r="127" spans="1:12" x14ac:dyDescent="0.25">
      <c r="A127">
        <v>9</v>
      </c>
      <c r="B127">
        <v>14</v>
      </c>
      <c r="C127">
        <f t="shared" si="4"/>
        <v>914</v>
      </c>
      <c r="D127" t="s">
        <v>307</v>
      </c>
      <c r="G127" s="1" t="s">
        <v>313</v>
      </c>
      <c r="H127">
        <f t="shared" si="5"/>
        <v>914</v>
      </c>
      <c r="I127" s="1" t="s">
        <v>314</v>
      </c>
      <c r="J127" t="str">
        <f t="shared" si="6"/>
        <v>Vila Nova de Foz Côa</v>
      </c>
      <c r="K127" s="1" t="s">
        <v>315</v>
      </c>
      <c r="L127" t="str">
        <f t="shared" si="7"/>
        <v>insert into concelho (conc_id, conc_nome) values(914,"Vila Nova de Foz Côa");</v>
      </c>
    </row>
    <row r="128" spans="1:12" x14ac:dyDescent="0.25">
      <c r="A128">
        <v>9</v>
      </c>
      <c r="B128">
        <v>1</v>
      </c>
      <c r="C128">
        <f t="shared" si="4"/>
        <v>901</v>
      </c>
      <c r="D128" t="s">
        <v>99</v>
      </c>
      <c r="G128" s="1" t="s">
        <v>313</v>
      </c>
      <c r="H128">
        <f t="shared" si="5"/>
        <v>901</v>
      </c>
      <c r="I128" s="1" t="s">
        <v>314</v>
      </c>
      <c r="J128" t="str">
        <f t="shared" si="6"/>
        <v>Aguiar da Beira</v>
      </c>
      <c r="K128" s="1" t="s">
        <v>315</v>
      </c>
      <c r="L128" t="str">
        <f t="shared" si="7"/>
        <v>insert into concelho (conc_id, conc_nome) values(901,"Aguiar da Beira");</v>
      </c>
    </row>
    <row r="129" spans="1:12" x14ac:dyDescent="0.25">
      <c r="A129">
        <v>9</v>
      </c>
      <c r="B129">
        <v>2</v>
      </c>
      <c r="C129">
        <f t="shared" si="4"/>
        <v>902</v>
      </c>
      <c r="D129" t="s">
        <v>100</v>
      </c>
      <c r="G129" s="1" t="s">
        <v>313</v>
      </c>
      <c r="H129">
        <f t="shared" si="5"/>
        <v>902</v>
      </c>
      <c r="I129" s="1" t="s">
        <v>314</v>
      </c>
      <c r="J129" t="str">
        <f t="shared" si="6"/>
        <v>Almeida</v>
      </c>
      <c r="K129" s="1" t="s">
        <v>315</v>
      </c>
      <c r="L129" t="str">
        <f t="shared" si="7"/>
        <v>insert into concelho (conc_id, conc_nome) values(902,"Almeida");</v>
      </c>
    </row>
    <row r="130" spans="1:12" x14ac:dyDescent="0.25">
      <c r="A130">
        <v>9</v>
      </c>
      <c r="B130">
        <v>3</v>
      </c>
      <c r="C130">
        <f t="shared" si="4"/>
        <v>903</v>
      </c>
      <c r="D130" t="s">
        <v>101</v>
      </c>
      <c r="G130" s="1" t="s">
        <v>313</v>
      </c>
      <c r="H130">
        <f t="shared" si="5"/>
        <v>903</v>
      </c>
      <c r="I130" s="1" t="s">
        <v>314</v>
      </c>
      <c r="J130" t="str">
        <f t="shared" si="6"/>
        <v>Celorico da Beira</v>
      </c>
      <c r="K130" s="1" t="s">
        <v>315</v>
      </c>
      <c r="L130" t="str">
        <f t="shared" si="7"/>
        <v>insert into concelho (conc_id, conc_nome) values(903,"Celorico da Beira");</v>
      </c>
    </row>
    <row r="131" spans="1:12" x14ac:dyDescent="0.25">
      <c r="A131">
        <v>9</v>
      </c>
      <c r="B131">
        <v>4</v>
      </c>
      <c r="C131">
        <f t="shared" ref="C131:C194" si="8">100*A131+B131</f>
        <v>904</v>
      </c>
      <c r="D131" t="s">
        <v>102</v>
      </c>
      <c r="G131" s="1" t="s">
        <v>313</v>
      </c>
      <c r="H131">
        <f t="shared" ref="H131:H194" si="9">C131</f>
        <v>904</v>
      </c>
      <c r="I131" s="1" t="s">
        <v>314</v>
      </c>
      <c r="J131" t="str">
        <f t="shared" ref="J131:J194" si="10">D131</f>
        <v>Figueira de Castelo Rodrigo</v>
      </c>
      <c r="K131" s="1" t="s">
        <v>315</v>
      </c>
      <c r="L131" t="str">
        <f t="shared" ref="L131:L194" si="11">_xlfn.CONCAT(G131,H131,I131,J131,K131,)</f>
        <v>insert into concelho (conc_id, conc_nome) values(904,"Figueira de Castelo Rodrigo");</v>
      </c>
    </row>
    <row r="132" spans="1:12" x14ac:dyDescent="0.25">
      <c r="A132">
        <v>9</v>
      </c>
      <c r="B132">
        <v>5</v>
      </c>
      <c r="C132">
        <f t="shared" si="8"/>
        <v>905</v>
      </c>
      <c r="D132" t="s">
        <v>103</v>
      </c>
      <c r="G132" s="1" t="s">
        <v>313</v>
      </c>
      <c r="H132">
        <f t="shared" si="9"/>
        <v>905</v>
      </c>
      <c r="I132" s="1" t="s">
        <v>314</v>
      </c>
      <c r="J132" t="str">
        <f t="shared" si="10"/>
        <v>Fornos de Algodres</v>
      </c>
      <c r="K132" s="1" t="s">
        <v>315</v>
      </c>
      <c r="L132" t="str">
        <f t="shared" si="11"/>
        <v>insert into concelho (conc_id, conc_nome) values(905,"Fornos de Algodres");</v>
      </c>
    </row>
    <row r="133" spans="1:12" x14ac:dyDescent="0.25">
      <c r="A133">
        <v>10</v>
      </c>
      <c r="B133">
        <v>6</v>
      </c>
      <c r="C133">
        <f t="shared" si="8"/>
        <v>1006</v>
      </c>
      <c r="D133" t="s">
        <v>104</v>
      </c>
      <c r="G133" s="1" t="s">
        <v>313</v>
      </c>
      <c r="H133">
        <f t="shared" si="9"/>
        <v>1006</v>
      </c>
      <c r="I133" s="1" t="s">
        <v>314</v>
      </c>
      <c r="J133" t="str">
        <f t="shared" si="10"/>
        <v>Caldas da Rainha</v>
      </c>
      <c r="K133" s="1" t="s">
        <v>315</v>
      </c>
      <c r="L133" t="str">
        <f t="shared" si="11"/>
        <v>insert into concelho (conc_id, conc_nome) values(1006,"Caldas da Rainha");</v>
      </c>
    </row>
    <row r="134" spans="1:12" x14ac:dyDescent="0.25">
      <c r="A134">
        <v>10</v>
      </c>
      <c r="B134">
        <v>7</v>
      </c>
      <c r="C134">
        <f t="shared" si="8"/>
        <v>1007</v>
      </c>
      <c r="D134" t="s">
        <v>308</v>
      </c>
      <c r="G134" s="1" t="s">
        <v>313</v>
      </c>
      <c r="H134">
        <f t="shared" si="9"/>
        <v>1007</v>
      </c>
      <c r="I134" s="1" t="s">
        <v>314</v>
      </c>
      <c r="J134" t="str">
        <f t="shared" si="10"/>
        <v>Castanheira de Pêra</v>
      </c>
      <c r="K134" s="1" t="s">
        <v>315</v>
      </c>
      <c r="L134" t="str">
        <f t="shared" si="11"/>
        <v>insert into concelho (conc_id, conc_nome) values(1007,"Castanheira de Pêra");</v>
      </c>
    </row>
    <row r="135" spans="1:12" x14ac:dyDescent="0.25">
      <c r="A135">
        <v>10</v>
      </c>
      <c r="B135">
        <v>8</v>
      </c>
      <c r="C135">
        <f t="shared" si="8"/>
        <v>1008</v>
      </c>
      <c r="D135" t="s">
        <v>267</v>
      </c>
      <c r="G135" s="1" t="s">
        <v>313</v>
      </c>
      <c r="H135">
        <f t="shared" si="9"/>
        <v>1008</v>
      </c>
      <c r="I135" s="1" t="s">
        <v>314</v>
      </c>
      <c r="J135" t="str">
        <f t="shared" si="10"/>
        <v>Figueiró dos Vinhos</v>
      </c>
      <c r="K135" s="1" t="s">
        <v>315</v>
      </c>
      <c r="L135" t="str">
        <f t="shared" si="11"/>
        <v>insert into concelho (conc_id, conc_nome) values(1008,"Figueiró dos Vinhos");</v>
      </c>
    </row>
    <row r="136" spans="1:12" x14ac:dyDescent="0.25">
      <c r="A136">
        <v>10</v>
      </c>
      <c r="B136">
        <v>9</v>
      </c>
      <c r="C136">
        <f t="shared" si="8"/>
        <v>1009</v>
      </c>
      <c r="D136" t="s">
        <v>105</v>
      </c>
      <c r="G136" s="1" t="s">
        <v>313</v>
      </c>
      <c r="H136">
        <f t="shared" si="9"/>
        <v>1009</v>
      </c>
      <c r="I136" s="1" t="s">
        <v>314</v>
      </c>
      <c r="J136" t="str">
        <f t="shared" si="10"/>
        <v>Leiria</v>
      </c>
      <c r="K136" s="1" t="s">
        <v>315</v>
      </c>
      <c r="L136" t="str">
        <f t="shared" si="11"/>
        <v>insert into concelho (conc_id, conc_nome) values(1009,"Leiria");</v>
      </c>
    </row>
    <row r="137" spans="1:12" x14ac:dyDescent="0.25">
      <c r="A137">
        <v>10</v>
      </c>
      <c r="B137">
        <v>10</v>
      </c>
      <c r="C137">
        <f t="shared" si="8"/>
        <v>1010</v>
      </c>
      <c r="D137" t="s">
        <v>106</v>
      </c>
      <c r="G137" s="1" t="s">
        <v>313</v>
      </c>
      <c r="H137">
        <f t="shared" si="9"/>
        <v>1010</v>
      </c>
      <c r="I137" s="1" t="s">
        <v>314</v>
      </c>
      <c r="J137" t="str">
        <f t="shared" si="10"/>
        <v>Marinha Grande</v>
      </c>
      <c r="K137" s="1" t="s">
        <v>315</v>
      </c>
      <c r="L137" t="str">
        <f t="shared" si="11"/>
        <v>insert into concelho (conc_id, conc_nome) values(1010,"Marinha Grande");</v>
      </c>
    </row>
    <row r="138" spans="1:12" x14ac:dyDescent="0.25">
      <c r="A138">
        <v>10</v>
      </c>
      <c r="B138">
        <v>11</v>
      </c>
      <c r="C138">
        <f t="shared" si="8"/>
        <v>1011</v>
      </c>
      <c r="D138" t="s">
        <v>279</v>
      </c>
      <c r="G138" s="1" t="s">
        <v>313</v>
      </c>
      <c r="H138">
        <f t="shared" si="9"/>
        <v>1011</v>
      </c>
      <c r="I138" s="1" t="s">
        <v>314</v>
      </c>
      <c r="J138" t="str">
        <f t="shared" si="10"/>
        <v>Nazaré</v>
      </c>
      <c r="K138" s="1" t="s">
        <v>315</v>
      </c>
      <c r="L138" t="str">
        <f t="shared" si="11"/>
        <v>insert into concelho (conc_id, conc_nome) values(1011,"Nazaré");</v>
      </c>
    </row>
    <row r="139" spans="1:12" x14ac:dyDescent="0.25">
      <c r="A139">
        <v>10</v>
      </c>
      <c r="B139">
        <v>12</v>
      </c>
      <c r="C139">
        <f t="shared" si="8"/>
        <v>1012</v>
      </c>
      <c r="D139" t="s">
        <v>310</v>
      </c>
      <c r="G139" s="1" t="s">
        <v>313</v>
      </c>
      <c r="H139">
        <f t="shared" si="9"/>
        <v>1012</v>
      </c>
      <c r="I139" s="1" t="s">
        <v>314</v>
      </c>
      <c r="J139" t="str">
        <f t="shared" si="10"/>
        <v>Óbidos</v>
      </c>
      <c r="K139" s="1" t="s">
        <v>315</v>
      </c>
      <c r="L139" t="str">
        <f t="shared" si="11"/>
        <v>insert into concelho (conc_id, conc_nome) values(1012,"Óbidos");</v>
      </c>
    </row>
    <row r="140" spans="1:12" x14ac:dyDescent="0.25">
      <c r="A140">
        <v>10</v>
      </c>
      <c r="B140">
        <v>13</v>
      </c>
      <c r="C140">
        <f t="shared" si="8"/>
        <v>1013</v>
      </c>
      <c r="D140" t="s">
        <v>268</v>
      </c>
      <c r="G140" s="1" t="s">
        <v>313</v>
      </c>
      <c r="H140">
        <f t="shared" si="9"/>
        <v>1013</v>
      </c>
      <c r="I140" s="1" t="s">
        <v>314</v>
      </c>
      <c r="J140" t="str">
        <f t="shared" si="10"/>
        <v>Pedrógão Grande</v>
      </c>
      <c r="K140" s="1" t="s">
        <v>315</v>
      </c>
      <c r="L140" t="str">
        <f t="shared" si="11"/>
        <v>insert into concelho (conc_id, conc_nome) values(1013,"Pedrógão Grande");</v>
      </c>
    </row>
    <row r="141" spans="1:12" x14ac:dyDescent="0.25">
      <c r="A141">
        <v>10</v>
      </c>
      <c r="B141">
        <v>14</v>
      </c>
      <c r="C141">
        <f t="shared" si="8"/>
        <v>1014</v>
      </c>
      <c r="D141" t="s">
        <v>107</v>
      </c>
      <c r="G141" s="1" t="s">
        <v>313</v>
      </c>
      <c r="H141">
        <f t="shared" si="9"/>
        <v>1014</v>
      </c>
      <c r="I141" s="1" t="s">
        <v>314</v>
      </c>
      <c r="J141" t="str">
        <f t="shared" si="10"/>
        <v>Peniche</v>
      </c>
      <c r="K141" s="1" t="s">
        <v>315</v>
      </c>
      <c r="L141" t="str">
        <f t="shared" si="11"/>
        <v>insert into concelho (conc_id, conc_nome) values(1014,"Peniche");</v>
      </c>
    </row>
    <row r="142" spans="1:12" x14ac:dyDescent="0.25">
      <c r="A142">
        <v>10</v>
      </c>
      <c r="B142">
        <v>15</v>
      </c>
      <c r="C142">
        <f t="shared" si="8"/>
        <v>1015</v>
      </c>
      <c r="D142" t="s">
        <v>108</v>
      </c>
      <c r="G142" s="1" t="s">
        <v>313</v>
      </c>
      <c r="H142">
        <f t="shared" si="9"/>
        <v>1015</v>
      </c>
      <c r="I142" s="1" t="s">
        <v>314</v>
      </c>
      <c r="J142" t="str">
        <f t="shared" si="10"/>
        <v>Pombal</v>
      </c>
      <c r="K142" s="1" t="s">
        <v>315</v>
      </c>
      <c r="L142" t="str">
        <f t="shared" si="11"/>
        <v>insert into concelho (conc_id, conc_nome) values(1015,"Pombal");</v>
      </c>
    </row>
    <row r="143" spans="1:12" x14ac:dyDescent="0.25">
      <c r="A143">
        <v>10</v>
      </c>
      <c r="B143">
        <v>16</v>
      </c>
      <c r="C143">
        <f t="shared" si="8"/>
        <v>1016</v>
      </c>
      <c r="D143" t="s">
        <v>269</v>
      </c>
      <c r="G143" s="1" t="s">
        <v>313</v>
      </c>
      <c r="H143">
        <f t="shared" si="9"/>
        <v>1016</v>
      </c>
      <c r="I143" s="1" t="s">
        <v>314</v>
      </c>
      <c r="J143" t="str">
        <f t="shared" si="10"/>
        <v>Porto de Mós</v>
      </c>
      <c r="K143" s="1" t="s">
        <v>315</v>
      </c>
      <c r="L143" t="str">
        <f t="shared" si="11"/>
        <v>insert into concelho (conc_id, conc_nome) values(1016,"Porto de Mós");</v>
      </c>
    </row>
    <row r="144" spans="1:12" x14ac:dyDescent="0.25">
      <c r="A144">
        <v>10</v>
      </c>
      <c r="B144">
        <v>1</v>
      </c>
      <c r="C144">
        <f t="shared" si="8"/>
        <v>1001</v>
      </c>
      <c r="D144" t="s">
        <v>287</v>
      </c>
      <c r="G144" s="1" t="s">
        <v>313</v>
      </c>
      <c r="H144">
        <f t="shared" si="9"/>
        <v>1001</v>
      </c>
      <c r="I144" s="1" t="s">
        <v>314</v>
      </c>
      <c r="J144" t="str">
        <f t="shared" si="10"/>
        <v>Alcobaça</v>
      </c>
      <c r="K144" s="1" t="s">
        <v>315</v>
      </c>
      <c r="L144" t="str">
        <f t="shared" si="11"/>
        <v>insert into concelho (conc_id, conc_nome) values(1001,"Alcobaça");</v>
      </c>
    </row>
    <row r="145" spans="1:12" x14ac:dyDescent="0.25">
      <c r="A145">
        <v>10</v>
      </c>
      <c r="B145">
        <v>2</v>
      </c>
      <c r="C145">
        <f t="shared" si="8"/>
        <v>1002</v>
      </c>
      <c r="D145" t="s">
        <v>302</v>
      </c>
      <c r="G145" s="1" t="s">
        <v>313</v>
      </c>
      <c r="H145">
        <f t="shared" si="9"/>
        <v>1002</v>
      </c>
      <c r="I145" s="1" t="s">
        <v>314</v>
      </c>
      <c r="J145" t="str">
        <f t="shared" si="10"/>
        <v>Alvaiázere</v>
      </c>
      <c r="K145" s="1" t="s">
        <v>315</v>
      </c>
      <c r="L145" t="str">
        <f t="shared" si="11"/>
        <v>insert into concelho (conc_id, conc_nome) values(1002,"Alvaiázere");</v>
      </c>
    </row>
    <row r="146" spans="1:12" x14ac:dyDescent="0.25">
      <c r="A146">
        <v>10</v>
      </c>
      <c r="B146">
        <v>3</v>
      </c>
      <c r="C146">
        <f t="shared" si="8"/>
        <v>1003</v>
      </c>
      <c r="D146" t="s">
        <v>246</v>
      </c>
      <c r="G146" s="1" t="s">
        <v>313</v>
      </c>
      <c r="H146">
        <f t="shared" si="9"/>
        <v>1003</v>
      </c>
      <c r="I146" s="1" t="s">
        <v>314</v>
      </c>
      <c r="J146" t="str">
        <f t="shared" si="10"/>
        <v>Ansião</v>
      </c>
      <c r="K146" s="1" t="s">
        <v>315</v>
      </c>
      <c r="L146" t="str">
        <f t="shared" si="11"/>
        <v>insert into concelho (conc_id, conc_nome) values(1003,"Ansião");</v>
      </c>
    </row>
    <row r="147" spans="1:12" x14ac:dyDescent="0.25">
      <c r="A147">
        <v>10</v>
      </c>
      <c r="B147">
        <v>4</v>
      </c>
      <c r="C147">
        <f t="shared" si="8"/>
        <v>1004</v>
      </c>
      <c r="D147" t="s">
        <v>109</v>
      </c>
      <c r="G147" s="1" t="s">
        <v>313</v>
      </c>
      <c r="H147">
        <f t="shared" si="9"/>
        <v>1004</v>
      </c>
      <c r="I147" s="1" t="s">
        <v>314</v>
      </c>
      <c r="J147" t="str">
        <f t="shared" si="10"/>
        <v>Batalha</v>
      </c>
      <c r="K147" s="1" t="s">
        <v>315</v>
      </c>
      <c r="L147" t="str">
        <f t="shared" si="11"/>
        <v>insert into concelho (conc_id, conc_nome) values(1004,"Batalha");</v>
      </c>
    </row>
    <row r="148" spans="1:12" x14ac:dyDescent="0.25">
      <c r="A148">
        <v>10</v>
      </c>
      <c r="B148">
        <v>5</v>
      </c>
      <c r="C148">
        <f t="shared" si="8"/>
        <v>1005</v>
      </c>
      <c r="D148" t="s">
        <v>110</v>
      </c>
      <c r="G148" s="1" t="s">
        <v>313</v>
      </c>
      <c r="H148">
        <f t="shared" si="9"/>
        <v>1005</v>
      </c>
      <c r="I148" s="1" t="s">
        <v>314</v>
      </c>
      <c r="J148" t="str">
        <f t="shared" si="10"/>
        <v>Bombarral</v>
      </c>
      <c r="K148" s="1" t="s">
        <v>315</v>
      </c>
      <c r="L148" t="str">
        <f t="shared" si="11"/>
        <v>insert into concelho (conc_id, conc_nome) values(1005,"Bombarral");</v>
      </c>
    </row>
    <row r="149" spans="1:12" x14ac:dyDescent="0.25">
      <c r="A149">
        <v>11</v>
      </c>
      <c r="B149">
        <v>6</v>
      </c>
      <c r="C149">
        <f t="shared" si="8"/>
        <v>1106</v>
      </c>
      <c r="D149" t="s">
        <v>111</v>
      </c>
      <c r="G149" s="1" t="s">
        <v>313</v>
      </c>
      <c r="H149">
        <f t="shared" si="9"/>
        <v>1106</v>
      </c>
      <c r="I149" s="1" t="s">
        <v>314</v>
      </c>
      <c r="J149" t="str">
        <f t="shared" si="10"/>
        <v>Lisboa</v>
      </c>
      <c r="K149" s="1" t="s">
        <v>315</v>
      </c>
      <c r="L149" t="str">
        <f t="shared" si="11"/>
        <v>insert into concelho (conc_id, conc_nome) values(1106,"Lisboa");</v>
      </c>
    </row>
    <row r="150" spans="1:12" x14ac:dyDescent="0.25">
      <c r="A150">
        <v>11</v>
      </c>
      <c r="B150">
        <v>7</v>
      </c>
      <c r="C150">
        <f t="shared" si="8"/>
        <v>1107</v>
      </c>
      <c r="D150" t="s">
        <v>112</v>
      </c>
      <c r="G150" s="1" t="s">
        <v>313</v>
      </c>
      <c r="H150">
        <f t="shared" si="9"/>
        <v>1107</v>
      </c>
      <c r="I150" s="1" t="s">
        <v>314</v>
      </c>
      <c r="J150" t="str">
        <f t="shared" si="10"/>
        <v>Loures</v>
      </c>
      <c r="K150" s="1" t="s">
        <v>315</v>
      </c>
      <c r="L150" t="str">
        <f t="shared" si="11"/>
        <v>insert into concelho (conc_id, conc_nome) values(1107,"Loures");</v>
      </c>
    </row>
    <row r="151" spans="1:12" x14ac:dyDescent="0.25">
      <c r="A151">
        <v>11</v>
      </c>
      <c r="B151">
        <v>8</v>
      </c>
      <c r="C151">
        <f t="shared" si="8"/>
        <v>1108</v>
      </c>
      <c r="D151" t="s">
        <v>247</v>
      </c>
      <c r="G151" s="1" t="s">
        <v>313</v>
      </c>
      <c r="H151">
        <f t="shared" si="9"/>
        <v>1108</v>
      </c>
      <c r="I151" s="1" t="s">
        <v>314</v>
      </c>
      <c r="J151" t="str">
        <f t="shared" si="10"/>
        <v>Lourinhã</v>
      </c>
      <c r="K151" s="1" t="s">
        <v>315</v>
      </c>
      <c r="L151" t="str">
        <f t="shared" si="11"/>
        <v>insert into concelho (conc_id, conc_nome) values(1108,"Lourinhã");</v>
      </c>
    </row>
    <row r="152" spans="1:12" x14ac:dyDescent="0.25">
      <c r="A152">
        <v>11</v>
      </c>
      <c r="B152">
        <v>9</v>
      </c>
      <c r="C152">
        <f t="shared" si="8"/>
        <v>1109</v>
      </c>
      <c r="D152" t="s">
        <v>113</v>
      </c>
      <c r="G152" s="1" t="s">
        <v>313</v>
      </c>
      <c r="H152">
        <f t="shared" si="9"/>
        <v>1109</v>
      </c>
      <c r="I152" s="1" t="s">
        <v>314</v>
      </c>
      <c r="J152" t="str">
        <f t="shared" si="10"/>
        <v>Mafra</v>
      </c>
      <c r="K152" s="1" t="s">
        <v>315</v>
      </c>
      <c r="L152" t="str">
        <f t="shared" si="11"/>
        <v>insert into concelho (conc_id, conc_nome) values(1109,"Mafra");</v>
      </c>
    </row>
    <row r="153" spans="1:12" x14ac:dyDescent="0.25">
      <c r="A153">
        <v>11</v>
      </c>
      <c r="B153">
        <v>10</v>
      </c>
      <c r="C153">
        <f t="shared" si="8"/>
        <v>1110</v>
      </c>
      <c r="D153" t="s">
        <v>114</v>
      </c>
      <c r="G153" s="1" t="s">
        <v>313</v>
      </c>
      <c r="H153">
        <f t="shared" si="9"/>
        <v>1110</v>
      </c>
      <c r="I153" s="1" t="s">
        <v>314</v>
      </c>
      <c r="J153" t="str">
        <f t="shared" si="10"/>
        <v>Oeiras</v>
      </c>
      <c r="K153" s="1" t="s">
        <v>315</v>
      </c>
      <c r="L153" t="str">
        <f t="shared" si="11"/>
        <v>insert into concelho (conc_id, conc_nome) values(1110,"Oeiras");</v>
      </c>
    </row>
    <row r="154" spans="1:12" x14ac:dyDescent="0.25">
      <c r="A154">
        <v>11</v>
      </c>
      <c r="B154">
        <v>11</v>
      </c>
      <c r="C154">
        <f t="shared" si="8"/>
        <v>1111</v>
      </c>
      <c r="D154" t="s">
        <v>115</v>
      </c>
      <c r="G154" s="1" t="s">
        <v>313</v>
      </c>
      <c r="H154">
        <f t="shared" si="9"/>
        <v>1111</v>
      </c>
      <c r="I154" s="1" t="s">
        <v>314</v>
      </c>
      <c r="J154" t="str">
        <f t="shared" si="10"/>
        <v>Sintra</v>
      </c>
      <c r="K154" s="1" t="s">
        <v>315</v>
      </c>
      <c r="L154" t="str">
        <f t="shared" si="11"/>
        <v>insert into concelho (conc_id, conc_nome) values(1111,"Sintra");</v>
      </c>
    </row>
    <row r="155" spans="1:12" x14ac:dyDescent="0.25">
      <c r="A155">
        <v>11</v>
      </c>
      <c r="B155">
        <v>12</v>
      </c>
      <c r="C155">
        <f t="shared" si="8"/>
        <v>1112</v>
      </c>
      <c r="D155" t="s">
        <v>288</v>
      </c>
      <c r="G155" s="1" t="s">
        <v>313</v>
      </c>
      <c r="H155">
        <f t="shared" si="9"/>
        <v>1112</v>
      </c>
      <c r="I155" s="1" t="s">
        <v>314</v>
      </c>
      <c r="J155" t="str">
        <f t="shared" si="10"/>
        <v>Sobral de Monte Agraço</v>
      </c>
      <c r="K155" s="1" t="s">
        <v>315</v>
      </c>
      <c r="L155" t="str">
        <f t="shared" si="11"/>
        <v>insert into concelho (conc_id, conc_nome) values(1112,"Sobral de Monte Agraço");</v>
      </c>
    </row>
    <row r="156" spans="1:12" x14ac:dyDescent="0.25">
      <c r="A156">
        <v>11</v>
      </c>
      <c r="B156">
        <v>13</v>
      </c>
      <c r="C156">
        <f t="shared" si="8"/>
        <v>1113</v>
      </c>
      <c r="D156" t="s">
        <v>116</v>
      </c>
      <c r="G156" s="1" t="s">
        <v>313</v>
      </c>
      <c r="H156">
        <f t="shared" si="9"/>
        <v>1113</v>
      </c>
      <c r="I156" s="1" t="s">
        <v>314</v>
      </c>
      <c r="J156" t="str">
        <f t="shared" si="10"/>
        <v>Torres Vedras</v>
      </c>
      <c r="K156" s="1" t="s">
        <v>315</v>
      </c>
      <c r="L156" t="str">
        <f t="shared" si="11"/>
        <v>insert into concelho (conc_id, conc_nome) values(1113,"Torres Vedras");</v>
      </c>
    </row>
    <row r="157" spans="1:12" x14ac:dyDescent="0.25">
      <c r="A157">
        <v>11</v>
      </c>
      <c r="B157">
        <v>14</v>
      </c>
      <c r="C157">
        <f t="shared" si="8"/>
        <v>1114</v>
      </c>
      <c r="D157" t="s">
        <v>117</v>
      </c>
      <c r="G157" s="1" t="s">
        <v>313</v>
      </c>
      <c r="H157">
        <f t="shared" si="9"/>
        <v>1114</v>
      </c>
      <c r="I157" s="1" t="s">
        <v>314</v>
      </c>
      <c r="J157" t="str">
        <f t="shared" si="10"/>
        <v>Vila Franca de Xira</v>
      </c>
      <c r="K157" s="1" t="s">
        <v>315</v>
      </c>
      <c r="L157" t="str">
        <f t="shared" si="11"/>
        <v>insert into concelho (conc_id, conc_nome) values(1114,"Vila Franca de Xira");</v>
      </c>
    </row>
    <row r="158" spans="1:12" x14ac:dyDescent="0.25">
      <c r="A158">
        <v>11</v>
      </c>
      <c r="B158">
        <v>15</v>
      </c>
      <c r="C158">
        <f t="shared" si="8"/>
        <v>1115</v>
      </c>
      <c r="D158" t="s">
        <v>118</v>
      </c>
      <c r="G158" s="1" t="s">
        <v>313</v>
      </c>
      <c r="H158">
        <f t="shared" si="9"/>
        <v>1115</v>
      </c>
      <c r="I158" s="1" t="s">
        <v>314</v>
      </c>
      <c r="J158" t="str">
        <f t="shared" si="10"/>
        <v>Amadora</v>
      </c>
      <c r="K158" s="1" t="s">
        <v>315</v>
      </c>
      <c r="L158" t="str">
        <f t="shared" si="11"/>
        <v>insert into concelho (conc_id, conc_nome) values(1115,"Amadora");</v>
      </c>
    </row>
    <row r="159" spans="1:12" x14ac:dyDescent="0.25">
      <c r="A159">
        <v>11</v>
      </c>
      <c r="B159">
        <v>16</v>
      </c>
      <c r="C159">
        <f t="shared" si="8"/>
        <v>1116</v>
      </c>
      <c r="D159" t="s">
        <v>119</v>
      </c>
      <c r="G159" s="1" t="s">
        <v>313</v>
      </c>
      <c r="H159">
        <f t="shared" si="9"/>
        <v>1116</v>
      </c>
      <c r="I159" s="1" t="s">
        <v>314</v>
      </c>
      <c r="J159" t="str">
        <f t="shared" si="10"/>
        <v>Odivelas</v>
      </c>
      <c r="K159" s="1" t="s">
        <v>315</v>
      </c>
      <c r="L159" t="str">
        <f t="shared" si="11"/>
        <v>insert into concelho (conc_id, conc_nome) values(1116,"Odivelas");</v>
      </c>
    </row>
    <row r="160" spans="1:12" x14ac:dyDescent="0.25">
      <c r="A160">
        <v>11</v>
      </c>
      <c r="B160">
        <v>1</v>
      </c>
      <c r="C160">
        <f t="shared" si="8"/>
        <v>1101</v>
      </c>
      <c r="D160" t="s">
        <v>120</v>
      </c>
      <c r="G160" s="1" t="s">
        <v>313</v>
      </c>
      <c r="H160">
        <f t="shared" si="9"/>
        <v>1101</v>
      </c>
      <c r="I160" s="1" t="s">
        <v>314</v>
      </c>
      <c r="J160" t="str">
        <f t="shared" si="10"/>
        <v>Alenquer</v>
      </c>
      <c r="K160" s="1" t="s">
        <v>315</v>
      </c>
      <c r="L160" t="str">
        <f t="shared" si="11"/>
        <v>insert into concelho (conc_id, conc_nome) values(1101,"Alenquer");</v>
      </c>
    </row>
    <row r="161" spans="1:12" x14ac:dyDescent="0.25">
      <c r="A161">
        <v>11</v>
      </c>
      <c r="B161">
        <v>2</v>
      </c>
      <c r="C161">
        <f t="shared" si="8"/>
        <v>1102</v>
      </c>
      <c r="D161" t="s">
        <v>121</v>
      </c>
      <c r="G161" s="1" t="s">
        <v>313</v>
      </c>
      <c r="H161">
        <f t="shared" si="9"/>
        <v>1102</v>
      </c>
      <c r="I161" s="1" t="s">
        <v>314</v>
      </c>
      <c r="J161" t="str">
        <f t="shared" si="10"/>
        <v>Arruda dos Vinhos</v>
      </c>
      <c r="K161" s="1" t="s">
        <v>315</v>
      </c>
      <c r="L161" t="str">
        <f t="shared" si="11"/>
        <v>insert into concelho (conc_id, conc_nome) values(1102,"Arruda dos Vinhos");</v>
      </c>
    </row>
    <row r="162" spans="1:12" x14ac:dyDescent="0.25">
      <c r="A162">
        <v>11</v>
      </c>
      <c r="B162">
        <v>3</v>
      </c>
      <c r="C162">
        <f t="shared" si="8"/>
        <v>1103</v>
      </c>
      <c r="D162" t="s">
        <v>122</v>
      </c>
      <c r="G162" s="1" t="s">
        <v>313</v>
      </c>
      <c r="H162">
        <f t="shared" si="9"/>
        <v>1103</v>
      </c>
      <c r="I162" s="1" t="s">
        <v>314</v>
      </c>
      <c r="J162" t="str">
        <f t="shared" si="10"/>
        <v>Azambuja</v>
      </c>
      <c r="K162" s="1" t="s">
        <v>315</v>
      </c>
      <c r="L162" t="str">
        <f t="shared" si="11"/>
        <v>insert into concelho (conc_id, conc_nome) values(1103,"Azambuja");</v>
      </c>
    </row>
    <row r="163" spans="1:12" x14ac:dyDescent="0.25">
      <c r="A163">
        <v>11</v>
      </c>
      <c r="B163">
        <v>4</v>
      </c>
      <c r="C163">
        <f t="shared" si="8"/>
        <v>1104</v>
      </c>
      <c r="D163" t="s">
        <v>123</v>
      </c>
      <c r="G163" s="1" t="s">
        <v>313</v>
      </c>
      <c r="H163">
        <f t="shared" si="9"/>
        <v>1104</v>
      </c>
      <c r="I163" s="1" t="s">
        <v>314</v>
      </c>
      <c r="J163" t="str">
        <f t="shared" si="10"/>
        <v>Cadaval</v>
      </c>
      <c r="K163" s="1" t="s">
        <v>315</v>
      </c>
      <c r="L163" t="str">
        <f t="shared" si="11"/>
        <v>insert into concelho (conc_id, conc_nome) values(1104,"Cadaval");</v>
      </c>
    </row>
    <row r="164" spans="1:12" x14ac:dyDescent="0.25">
      <c r="A164">
        <v>11</v>
      </c>
      <c r="B164">
        <v>5</v>
      </c>
      <c r="C164">
        <f t="shared" si="8"/>
        <v>1105</v>
      </c>
      <c r="D164" t="s">
        <v>124</v>
      </c>
      <c r="G164" s="1" t="s">
        <v>313</v>
      </c>
      <c r="H164">
        <f t="shared" si="9"/>
        <v>1105</v>
      </c>
      <c r="I164" s="1" t="s">
        <v>314</v>
      </c>
      <c r="J164" t="str">
        <f t="shared" si="10"/>
        <v>Cascais</v>
      </c>
      <c r="K164" s="1" t="s">
        <v>315</v>
      </c>
      <c r="L164" t="str">
        <f t="shared" si="11"/>
        <v>insert into concelho (conc_id, conc_nome) values(1105,"Cascais");</v>
      </c>
    </row>
    <row r="165" spans="1:12" x14ac:dyDescent="0.25">
      <c r="A165">
        <v>12</v>
      </c>
      <c r="B165">
        <v>6</v>
      </c>
      <c r="C165">
        <f t="shared" si="8"/>
        <v>1206</v>
      </c>
      <c r="D165" t="s">
        <v>125</v>
      </c>
      <c r="G165" s="1" t="s">
        <v>313</v>
      </c>
      <c r="H165">
        <f t="shared" si="9"/>
        <v>1206</v>
      </c>
      <c r="I165" s="1" t="s">
        <v>314</v>
      </c>
      <c r="J165" t="str">
        <f t="shared" si="10"/>
        <v>Crato</v>
      </c>
      <c r="K165" s="1" t="s">
        <v>315</v>
      </c>
      <c r="L165" t="str">
        <f t="shared" si="11"/>
        <v>insert into concelho (conc_id, conc_nome) values(1206,"Crato");</v>
      </c>
    </row>
    <row r="166" spans="1:12" x14ac:dyDescent="0.25">
      <c r="A166">
        <v>12</v>
      </c>
      <c r="B166">
        <v>7</v>
      </c>
      <c r="C166">
        <f t="shared" si="8"/>
        <v>1207</v>
      </c>
      <c r="D166" t="s">
        <v>126</v>
      </c>
      <c r="G166" s="1" t="s">
        <v>313</v>
      </c>
      <c r="H166">
        <f t="shared" si="9"/>
        <v>1207</v>
      </c>
      <c r="I166" s="1" t="s">
        <v>314</v>
      </c>
      <c r="J166" t="str">
        <f t="shared" si="10"/>
        <v>Elvas</v>
      </c>
      <c r="K166" s="1" t="s">
        <v>315</v>
      </c>
      <c r="L166" t="str">
        <f t="shared" si="11"/>
        <v>insert into concelho (conc_id, conc_nome) values(1207,"Elvas");</v>
      </c>
    </row>
    <row r="167" spans="1:12" x14ac:dyDescent="0.25">
      <c r="A167">
        <v>12</v>
      </c>
      <c r="B167">
        <v>8</v>
      </c>
      <c r="C167">
        <f t="shared" si="8"/>
        <v>1208</v>
      </c>
      <c r="D167" t="s">
        <v>127</v>
      </c>
      <c r="G167" s="1" t="s">
        <v>313</v>
      </c>
      <c r="H167">
        <f t="shared" si="9"/>
        <v>1208</v>
      </c>
      <c r="I167" s="1" t="s">
        <v>314</v>
      </c>
      <c r="J167" t="str">
        <f t="shared" si="10"/>
        <v>Fronteira</v>
      </c>
      <c r="K167" s="1" t="s">
        <v>315</v>
      </c>
      <c r="L167" t="str">
        <f t="shared" si="11"/>
        <v>insert into concelho (conc_id, conc_nome) values(1208,"Fronteira");</v>
      </c>
    </row>
    <row r="168" spans="1:12" x14ac:dyDescent="0.25">
      <c r="A168">
        <v>12</v>
      </c>
      <c r="B168">
        <v>9</v>
      </c>
      <c r="C168">
        <f t="shared" si="8"/>
        <v>1209</v>
      </c>
      <c r="D168" t="s">
        <v>248</v>
      </c>
      <c r="G168" s="1" t="s">
        <v>313</v>
      </c>
      <c r="H168">
        <f t="shared" si="9"/>
        <v>1209</v>
      </c>
      <c r="I168" s="1" t="s">
        <v>314</v>
      </c>
      <c r="J168" t="str">
        <f t="shared" si="10"/>
        <v>Gavião</v>
      </c>
      <c r="K168" s="1" t="s">
        <v>315</v>
      </c>
      <c r="L168" t="str">
        <f t="shared" si="11"/>
        <v>insert into concelho (conc_id, conc_nome) values(1209,"Gavião");</v>
      </c>
    </row>
    <row r="169" spans="1:12" x14ac:dyDescent="0.25">
      <c r="A169">
        <v>12</v>
      </c>
      <c r="B169">
        <v>10</v>
      </c>
      <c r="C169">
        <f t="shared" si="8"/>
        <v>1210</v>
      </c>
      <c r="D169" t="s">
        <v>249</v>
      </c>
      <c r="G169" s="1" t="s">
        <v>313</v>
      </c>
      <c r="H169">
        <f t="shared" si="9"/>
        <v>1210</v>
      </c>
      <c r="I169" s="1" t="s">
        <v>314</v>
      </c>
      <c r="J169" t="str">
        <f t="shared" si="10"/>
        <v>Marvão</v>
      </c>
      <c r="K169" s="1" t="s">
        <v>315</v>
      </c>
      <c r="L169" t="str">
        <f t="shared" si="11"/>
        <v>insert into concelho (conc_id, conc_nome) values(1210,"Marvão");</v>
      </c>
    </row>
    <row r="170" spans="1:12" x14ac:dyDescent="0.25">
      <c r="A170">
        <v>12</v>
      </c>
      <c r="B170">
        <v>11</v>
      </c>
      <c r="C170">
        <f t="shared" si="8"/>
        <v>1211</v>
      </c>
      <c r="D170" t="s">
        <v>128</v>
      </c>
      <c r="G170" s="1" t="s">
        <v>313</v>
      </c>
      <c r="H170">
        <f t="shared" si="9"/>
        <v>1211</v>
      </c>
      <c r="I170" s="1" t="s">
        <v>314</v>
      </c>
      <c r="J170" t="str">
        <f t="shared" si="10"/>
        <v>Monforte</v>
      </c>
      <c r="K170" s="1" t="s">
        <v>315</v>
      </c>
      <c r="L170" t="str">
        <f t="shared" si="11"/>
        <v>insert into concelho (conc_id, conc_nome) values(1211,"Monforte");</v>
      </c>
    </row>
    <row r="171" spans="1:12" x14ac:dyDescent="0.25">
      <c r="A171">
        <v>12</v>
      </c>
      <c r="B171">
        <v>12</v>
      </c>
      <c r="C171">
        <f t="shared" si="8"/>
        <v>1212</v>
      </c>
      <c r="D171" t="s">
        <v>129</v>
      </c>
      <c r="G171" s="1" t="s">
        <v>313</v>
      </c>
      <c r="H171">
        <f t="shared" si="9"/>
        <v>1212</v>
      </c>
      <c r="I171" s="1" t="s">
        <v>314</v>
      </c>
      <c r="J171" t="str">
        <f t="shared" si="10"/>
        <v>Nisa</v>
      </c>
      <c r="K171" s="1" t="s">
        <v>315</v>
      </c>
      <c r="L171" t="str">
        <f t="shared" si="11"/>
        <v>insert into concelho (conc_id, conc_nome) values(1212,"Nisa");</v>
      </c>
    </row>
    <row r="172" spans="1:12" x14ac:dyDescent="0.25">
      <c r="A172">
        <v>12</v>
      </c>
      <c r="B172">
        <v>13</v>
      </c>
      <c r="C172">
        <f t="shared" si="8"/>
        <v>1213</v>
      </c>
      <c r="D172" t="s">
        <v>130</v>
      </c>
      <c r="G172" s="1" t="s">
        <v>313</v>
      </c>
      <c r="H172">
        <f t="shared" si="9"/>
        <v>1213</v>
      </c>
      <c r="I172" s="1" t="s">
        <v>314</v>
      </c>
      <c r="J172" t="str">
        <f t="shared" si="10"/>
        <v>Ponte de Sor</v>
      </c>
      <c r="K172" s="1" t="s">
        <v>315</v>
      </c>
      <c r="L172" t="str">
        <f t="shared" si="11"/>
        <v>insert into concelho (conc_id, conc_nome) values(1213,"Ponte de Sor");</v>
      </c>
    </row>
    <row r="173" spans="1:12" x14ac:dyDescent="0.25">
      <c r="A173">
        <v>12</v>
      </c>
      <c r="B173">
        <v>14</v>
      </c>
      <c r="C173">
        <f t="shared" si="8"/>
        <v>1214</v>
      </c>
      <c r="D173" t="s">
        <v>131</v>
      </c>
      <c r="G173" s="1" t="s">
        <v>313</v>
      </c>
      <c r="H173">
        <f t="shared" si="9"/>
        <v>1214</v>
      </c>
      <c r="I173" s="1" t="s">
        <v>314</v>
      </c>
      <c r="J173" t="str">
        <f t="shared" si="10"/>
        <v>Portalegre</v>
      </c>
      <c r="K173" s="1" t="s">
        <v>315</v>
      </c>
      <c r="L173" t="str">
        <f t="shared" si="11"/>
        <v>insert into concelho (conc_id, conc_nome) values(1214,"Portalegre");</v>
      </c>
    </row>
    <row r="174" spans="1:12" x14ac:dyDescent="0.25">
      <c r="A174">
        <v>12</v>
      </c>
      <c r="B174">
        <v>15</v>
      </c>
      <c r="C174">
        <f t="shared" si="8"/>
        <v>1215</v>
      </c>
      <c r="D174" t="s">
        <v>132</v>
      </c>
      <c r="G174" s="1" t="s">
        <v>313</v>
      </c>
      <c r="H174">
        <f t="shared" si="9"/>
        <v>1215</v>
      </c>
      <c r="I174" s="1" t="s">
        <v>314</v>
      </c>
      <c r="J174" t="str">
        <f t="shared" si="10"/>
        <v>Sousel</v>
      </c>
      <c r="K174" s="1" t="s">
        <v>315</v>
      </c>
      <c r="L174" t="str">
        <f t="shared" si="11"/>
        <v>insert into concelho (conc_id, conc_nome) values(1215,"Sousel");</v>
      </c>
    </row>
    <row r="175" spans="1:12" x14ac:dyDescent="0.25">
      <c r="A175">
        <v>12</v>
      </c>
      <c r="B175">
        <v>1</v>
      </c>
      <c r="C175">
        <f t="shared" si="8"/>
        <v>1201</v>
      </c>
      <c r="D175" t="s">
        <v>250</v>
      </c>
      <c r="G175" s="1" t="s">
        <v>313</v>
      </c>
      <c r="H175">
        <f t="shared" si="9"/>
        <v>1201</v>
      </c>
      <c r="I175" s="1" t="s">
        <v>314</v>
      </c>
      <c r="J175" t="str">
        <f t="shared" si="10"/>
        <v>Alter do Chão</v>
      </c>
      <c r="K175" s="1" t="s">
        <v>315</v>
      </c>
      <c r="L175" t="str">
        <f t="shared" si="11"/>
        <v>insert into concelho (conc_id, conc_nome) values(1201,"Alter do Chão");</v>
      </c>
    </row>
    <row r="176" spans="1:12" x14ac:dyDescent="0.25">
      <c r="A176">
        <v>12</v>
      </c>
      <c r="B176">
        <v>2</v>
      </c>
      <c r="C176">
        <f t="shared" si="8"/>
        <v>1202</v>
      </c>
      <c r="D176" t="s">
        <v>133</v>
      </c>
      <c r="G176" s="1" t="s">
        <v>313</v>
      </c>
      <c r="H176">
        <f t="shared" si="9"/>
        <v>1202</v>
      </c>
      <c r="I176" s="1" t="s">
        <v>314</v>
      </c>
      <c r="J176" t="str">
        <f t="shared" si="10"/>
        <v>Arronches</v>
      </c>
      <c r="K176" s="1" t="s">
        <v>315</v>
      </c>
      <c r="L176" t="str">
        <f t="shared" si="11"/>
        <v>insert into concelho (conc_id, conc_nome) values(1202,"Arronches");</v>
      </c>
    </row>
    <row r="177" spans="1:12" x14ac:dyDescent="0.25">
      <c r="A177">
        <v>12</v>
      </c>
      <c r="B177">
        <v>3</v>
      </c>
      <c r="C177">
        <f t="shared" si="8"/>
        <v>1203</v>
      </c>
      <c r="D177" t="s">
        <v>134</v>
      </c>
      <c r="G177" s="1" t="s">
        <v>313</v>
      </c>
      <c r="H177">
        <f t="shared" si="9"/>
        <v>1203</v>
      </c>
      <c r="I177" s="1" t="s">
        <v>314</v>
      </c>
      <c r="J177" t="str">
        <f t="shared" si="10"/>
        <v>Avis</v>
      </c>
      <c r="K177" s="1" t="s">
        <v>315</v>
      </c>
      <c r="L177" t="str">
        <f t="shared" si="11"/>
        <v>insert into concelho (conc_id, conc_nome) values(1203,"Avis");</v>
      </c>
    </row>
    <row r="178" spans="1:12" x14ac:dyDescent="0.25">
      <c r="A178">
        <v>12</v>
      </c>
      <c r="B178">
        <v>4</v>
      </c>
      <c r="C178">
        <f t="shared" si="8"/>
        <v>1204</v>
      </c>
      <c r="D178" t="s">
        <v>135</v>
      </c>
      <c r="G178" s="1" t="s">
        <v>313</v>
      </c>
      <c r="H178">
        <f t="shared" si="9"/>
        <v>1204</v>
      </c>
      <c r="I178" s="1" t="s">
        <v>314</v>
      </c>
      <c r="J178" t="str">
        <f t="shared" si="10"/>
        <v>Campo Maior</v>
      </c>
      <c r="K178" s="1" t="s">
        <v>315</v>
      </c>
      <c r="L178" t="str">
        <f t="shared" si="11"/>
        <v>insert into concelho (conc_id, conc_nome) values(1204,"Campo Maior");</v>
      </c>
    </row>
    <row r="179" spans="1:12" x14ac:dyDescent="0.25">
      <c r="A179">
        <v>12</v>
      </c>
      <c r="B179">
        <v>5</v>
      </c>
      <c r="C179">
        <f t="shared" si="8"/>
        <v>1205</v>
      </c>
      <c r="D179" t="s">
        <v>136</v>
      </c>
      <c r="G179" s="1" t="s">
        <v>313</v>
      </c>
      <c r="H179">
        <f t="shared" si="9"/>
        <v>1205</v>
      </c>
      <c r="I179" s="1" t="s">
        <v>314</v>
      </c>
      <c r="J179" t="str">
        <f t="shared" si="10"/>
        <v>Castelo de Vide</v>
      </c>
      <c r="K179" s="1" t="s">
        <v>315</v>
      </c>
      <c r="L179" t="str">
        <f t="shared" si="11"/>
        <v>insert into concelho (conc_id, conc_nome) values(1205,"Castelo de Vide");</v>
      </c>
    </row>
    <row r="180" spans="1:12" x14ac:dyDescent="0.25">
      <c r="A180">
        <v>13</v>
      </c>
      <c r="B180">
        <v>6</v>
      </c>
      <c r="C180">
        <f t="shared" si="8"/>
        <v>1306</v>
      </c>
      <c r="D180" t="s">
        <v>137</v>
      </c>
      <c r="G180" s="1" t="s">
        <v>313</v>
      </c>
      <c r="H180">
        <f t="shared" si="9"/>
        <v>1306</v>
      </c>
      <c r="I180" s="1" t="s">
        <v>314</v>
      </c>
      <c r="J180" t="str">
        <f t="shared" si="10"/>
        <v>Maia</v>
      </c>
      <c r="K180" s="1" t="s">
        <v>315</v>
      </c>
      <c r="L180" t="str">
        <f t="shared" si="11"/>
        <v>insert into concelho (conc_id, conc_nome) values(1306,"Maia");</v>
      </c>
    </row>
    <row r="181" spans="1:12" x14ac:dyDescent="0.25">
      <c r="A181">
        <v>13</v>
      </c>
      <c r="B181">
        <v>7</v>
      </c>
      <c r="C181">
        <f t="shared" si="8"/>
        <v>1307</v>
      </c>
      <c r="D181" t="s">
        <v>138</v>
      </c>
      <c r="G181" s="1" t="s">
        <v>313</v>
      </c>
      <c r="H181">
        <f t="shared" si="9"/>
        <v>1307</v>
      </c>
      <c r="I181" s="1" t="s">
        <v>314</v>
      </c>
      <c r="J181" t="str">
        <f t="shared" si="10"/>
        <v>Marco de Canaveses</v>
      </c>
      <c r="K181" s="1" t="s">
        <v>315</v>
      </c>
      <c r="L181" t="str">
        <f t="shared" si="11"/>
        <v>insert into concelho (conc_id, conc_nome) values(1307,"Marco de Canaveses");</v>
      </c>
    </row>
    <row r="182" spans="1:12" x14ac:dyDescent="0.25">
      <c r="A182">
        <v>13</v>
      </c>
      <c r="B182">
        <v>8</v>
      </c>
      <c r="C182">
        <f t="shared" si="8"/>
        <v>1308</v>
      </c>
      <c r="D182" t="s">
        <v>139</v>
      </c>
      <c r="G182" s="1" t="s">
        <v>313</v>
      </c>
      <c r="H182">
        <f t="shared" si="9"/>
        <v>1308</v>
      </c>
      <c r="I182" s="1" t="s">
        <v>314</v>
      </c>
      <c r="J182" t="str">
        <f t="shared" si="10"/>
        <v>Matosinhos</v>
      </c>
      <c r="K182" s="1" t="s">
        <v>315</v>
      </c>
      <c r="L182" t="str">
        <f t="shared" si="11"/>
        <v>insert into concelho (conc_id, conc_nome) values(1308,"Matosinhos");</v>
      </c>
    </row>
    <row r="183" spans="1:12" x14ac:dyDescent="0.25">
      <c r="A183">
        <v>13</v>
      </c>
      <c r="B183">
        <v>9</v>
      </c>
      <c r="C183">
        <f t="shared" si="8"/>
        <v>1309</v>
      </c>
      <c r="D183" t="s">
        <v>289</v>
      </c>
      <c r="G183" s="1" t="s">
        <v>313</v>
      </c>
      <c r="H183">
        <f t="shared" si="9"/>
        <v>1309</v>
      </c>
      <c r="I183" s="1" t="s">
        <v>314</v>
      </c>
      <c r="J183" t="str">
        <f t="shared" si="10"/>
        <v>Paços de Ferreira</v>
      </c>
      <c r="K183" s="1" t="s">
        <v>315</v>
      </c>
      <c r="L183" t="str">
        <f t="shared" si="11"/>
        <v>insert into concelho (conc_id, conc_nome) values(1309,"Paços de Ferreira");</v>
      </c>
    </row>
    <row r="184" spans="1:12" x14ac:dyDescent="0.25">
      <c r="A184">
        <v>13</v>
      </c>
      <c r="B184">
        <v>10</v>
      </c>
      <c r="C184">
        <f t="shared" si="8"/>
        <v>1310</v>
      </c>
      <c r="D184" t="s">
        <v>140</v>
      </c>
      <c r="G184" s="1" t="s">
        <v>313</v>
      </c>
      <c r="H184">
        <f t="shared" si="9"/>
        <v>1310</v>
      </c>
      <c r="I184" s="1" t="s">
        <v>314</v>
      </c>
      <c r="J184" t="str">
        <f t="shared" si="10"/>
        <v>Paredes</v>
      </c>
      <c r="K184" s="1" t="s">
        <v>315</v>
      </c>
      <c r="L184" t="str">
        <f t="shared" si="11"/>
        <v>insert into concelho (conc_id, conc_nome) values(1310,"Paredes");</v>
      </c>
    </row>
    <row r="185" spans="1:12" x14ac:dyDescent="0.25">
      <c r="A185">
        <v>13</v>
      </c>
      <c r="B185">
        <v>11</v>
      </c>
      <c r="C185">
        <f t="shared" si="8"/>
        <v>1311</v>
      </c>
      <c r="D185" t="s">
        <v>141</v>
      </c>
      <c r="G185" s="1" t="s">
        <v>313</v>
      </c>
      <c r="H185">
        <f t="shared" si="9"/>
        <v>1311</v>
      </c>
      <c r="I185" s="1" t="s">
        <v>314</v>
      </c>
      <c r="J185" t="str">
        <f t="shared" si="10"/>
        <v>Penafiel</v>
      </c>
      <c r="K185" s="1" t="s">
        <v>315</v>
      </c>
      <c r="L185" t="str">
        <f t="shared" si="11"/>
        <v>insert into concelho (conc_id, conc_nome) values(1311,"Penafiel");</v>
      </c>
    </row>
    <row r="186" spans="1:12" x14ac:dyDescent="0.25">
      <c r="A186">
        <v>13</v>
      </c>
      <c r="B186">
        <v>12</v>
      </c>
      <c r="C186">
        <f t="shared" si="8"/>
        <v>1312</v>
      </c>
      <c r="D186" t="s">
        <v>142</v>
      </c>
      <c r="G186" s="1" t="s">
        <v>313</v>
      </c>
      <c r="H186">
        <f t="shared" si="9"/>
        <v>1312</v>
      </c>
      <c r="I186" s="1" t="s">
        <v>314</v>
      </c>
      <c r="J186" t="str">
        <f t="shared" si="10"/>
        <v>Porto</v>
      </c>
      <c r="K186" s="1" t="s">
        <v>315</v>
      </c>
      <c r="L186" t="str">
        <f t="shared" si="11"/>
        <v>insert into concelho (conc_id, conc_nome) values(1312,"Porto");</v>
      </c>
    </row>
    <row r="187" spans="1:12" x14ac:dyDescent="0.25">
      <c r="A187">
        <v>13</v>
      </c>
      <c r="B187">
        <v>13</v>
      </c>
      <c r="C187">
        <f t="shared" si="8"/>
        <v>1313</v>
      </c>
      <c r="D187" t="s">
        <v>270</v>
      </c>
      <c r="G187" s="1" t="s">
        <v>313</v>
      </c>
      <c r="H187">
        <f t="shared" si="9"/>
        <v>1313</v>
      </c>
      <c r="I187" s="1" t="s">
        <v>314</v>
      </c>
      <c r="J187" t="str">
        <f t="shared" si="10"/>
        <v>Póvoa de Varzim</v>
      </c>
      <c r="K187" s="1" t="s">
        <v>315</v>
      </c>
      <c r="L187" t="str">
        <f t="shared" si="11"/>
        <v>insert into concelho (conc_id, conc_nome) values(1313,"Póvoa de Varzim");</v>
      </c>
    </row>
    <row r="188" spans="1:12" x14ac:dyDescent="0.25">
      <c r="A188">
        <v>13</v>
      </c>
      <c r="B188">
        <v>14</v>
      </c>
      <c r="C188">
        <f t="shared" si="8"/>
        <v>1314</v>
      </c>
      <c r="D188" t="s">
        <v>143</v>
      </c>
      <c r="G188" s="1" t="s">
        <v>313</v>
      </c>
      <c r="H188">
        <f t="shared" si="9"/>
        <v>1314</v>
      </c>
      <c r="I188" s="1" t="s">
        <v>314</v>
      </c>
      <c r="J188" t="str">
        <f t="shared" si="10"/>
        <v>Santo Tirso</v>
      </c>
      <c r="K188" s="1" t="s">
        <v>315</v>
      </c>
      <c r="L188" t="str">
        <f t="shared" si="11"/>
        <v>insert into concelho (conc_id, conc_nome) values(1314,"Santo Tirso");</v>
      </c>
    </row>
    <row r="189" spans="1:12" x14ac:dyDescent="0.25">
      <c r="A189">
        <v>13</v>
      </c>
      <c r="B189">
        <v>15</v>
      </c>
      <c r="C189">
        <f t="shared" si="8"/>
        <v>1315</v>
      </c>
      <c r="D189" t="s">
        <v>144</v>
      </c>
      <c r="G189" s="1" t="s">
        <v>313</v>
      </c>
      <c r="H189">
        <f t="shared" si="9"/>
        <v>1315</v>
      </c>
      <c r="I189" s="1" t="s">
        <v>314</v>
      </c>
      <c r="J189" t="str">
        <f t="shared" si="10"/>
        <v>Valongo</v>
      </c>
      <c r="K189" s="1" t="s">
        <v>315</v>
      </c>
      <c r="L189" t="str">
        <f t="shared" si="11"/>
        <v>insert into concelho (conc_id, conc_nome) values(1315,"Valongo");</v>
      </c>
    </row>
    <row r="190" spans="1:12" x14ac:dyDescent="0.25">
      <c r="A190">
        <v>13</v>
      </c>
      <c r="B190">
        <v>16</v>
      </c>
      <c r="C190">
        <f t="shared" si="8"/>
        <v>1316</v>
      </c>
      <c r="D190" t="s">
        <v>145</v>
      </c>
      <c r="G190" s="1" t="s">
        <v>313</v>
      </c>
      <c r="H190">
        <f t="shared" si="9"/>
        <v>1316</v>
      </c>
      <c r="I190" s="1" t="s">
        <v>314</v>
      </c>
      <c r="J190" t="str">
        <f t="shared" si="10"/>
        <v>Vila do Conde</v>
      </c>
      <c r="K190" s="1" t="s">
        <v>315</v>
      </c>
      <c r="L190" t="str">
        <f t="shared" si="11"/>
        <v>insert into concelho (conc_id, conc_nome) values(1316,"Vila do Conde");</v>
      </c>
    </row>
    <row r="191" spans="1:12" x14ac:dyDescent="0.25">
      <c r="A191">
        <v>13</v>
      </c>
      <c r="B191">
        <v>17</v>
      </c>
      <c r="C191">
        <f t="shared" si="8"/>
        <v>1317</v>
      </c>
      <c r="D191" t="s">
        <v>146</v>
      </c>
      <c r="G191" s="1" t="s">
        <v>313</v>
      </c>
      <c r="H191">
        <f t="shared" si="9"/>
        <v>1317</v>
      </c>
      <c r="I191" s="1" t="s">
        <v>314</v>
      </c>
      <c r="J191" t="str">
        <f t="shared" si="10"/>
        <v>Vila Nova de Gaia</v>
      </c>
      <c r="K191" s="1" t="s">
        <v>315</v>
      </c>
      <c r="L191" t="str">
        <f t="shared" si="11"/>
        <v>insert into concelho (conc_id, conc_nome) values(1317,"Vila Nova de Gaia");</v>
      </c>
    </row>
    <row r="192" spans="1:12" x14ac:dyDescent="0.25">
      <c r="A192">
        <v>13</v>
      </c>
      <c r="B192">
        <v>18</v>
      </c>
      <c r="C192">
        <f t="shared" si="8"/>
        <v>1318</v>
      </c>
      <c r="D192" t="s">
        <v>147</v>
      </c>
      <c r="G192" s="1" t="s">
        <v>313</v>
      </c>
      <c r="H192">
        <f t="shared" si="9"/>
        <v>1318</v>
      </c>
      <c r="I192" s="1" t="s">
        <v>314</v>
      </c>
      <c r="J192" t="str">
        <f t="shared" si="10"/>
        <v>Trofa</v>
      </c>
      <c r="K192" s="1" t="s">
        <v>315</v>
      </c>
      <c r="L192" t="str">
        <f t="shared" si="11"/>
        <v>insert into concelho (conc_id, conc_nome) values(1318,"Trofa");</v>
      </c>
    </row>
    <row r="193" spans="1:12" x14ac:dyDescent="0.25">
      <c r="A193">
        <v>13</v>
      </c>
      <c r="B193">
        <v>1</v>
      </c>
      <c r="C193">
        <f t="shared" si="8"/>
        <v>1301</v>
      </c>
      <c r="D193" t="s">
        <v>148</v>
      </c>
      <c r="G193" s="1" t="s">
        <v>313</v>
      </c>
      <c r="H193">
        <f t="shared" si="9"/>
        <v>1301</v>
      </c>
      <c r="I193" s="1" t="s">
        <v>314</v>
      </c>
      <c r="J193" t="str">
        <f t="shared" si="10"/>
        <v>Amarante</v>
      </c>
      <c r="K193" s="1" t="s">
        <v>315</v>
      </c>
      <c r="L193" t="str">
        <f t="shared" si="11"/>
        <v>insert into concelho (conc_id, conc_nome) values(1301,"Amarante");</v>
      </c>
    </row>
    <row r="194" spans="1:12" x14ac:dyDescent="0.25">
      <c r="A194">
        <v>13</v>
      </c>
      <c r="B194">
        <v>2</v>
      </c>
      <c r="C194">
        <f t="shared" si="8"/>
        <v>1302</v>
      </c>
      <c r="D194" t="s">
        <v>251</v>
      </c>
      <c r="G194" s="1" t="s">
        <v>313</v>
      </c>
      <c r="H194">
        <f t="shared" si="9"/>
        <v>1302</v>
      </c>
      <c r="I194" s="1" t="s">
        <v>314</v>
      </c>
      <c r="J194" t="str">
        <f t="shared" si="10"/>
        <v>Baião</v>
      </c>
      <c r="K194" s="1" t="s">
        <v>315</v>
      </c>
      <c r="L194" t="str">
        <f t="shared" si="11"/>
        <v>insert into concelho (conc_id, conc_nome) values(1302,"Baião");</v>
      </c>
    </row>
    <row r="195" spans="1:12" x14ac:dyDescent="0.25">
      <c r="A195">
        <v>13</v>
      </c>
      <c r="B195">
        <v>3</v>
      </c>
      <c r="C195">
        <f t="shared" ref="C195:C258" si="12">100*A195+B195</f>
        <v>1303</v>
      </c>
      <c r="D195" t="s">
        <v>149</v>
      </c>
      <c r="G195" s="1" t="s">
        <v>313</v>
      </c>
      <c r="H195">
        <f t="shared" ref="H195:H258" si="13">C195</f>
        <v>1303</v>
      </c>
      <c r="I195" s="1" t="s">
        <v>314</v>
      </c>
      <c r="J195" t="str">
        <f t="shared" ref="J195:J258" si="14">D195</f>
        <v>Felgueiras</v>
      </c>
      <c r="K195" s="1" t="s">
        <v>315</v>
      </c>
      <c r="L195" t="str">
        <f t="shared" ref="L195:L258" si="15">_xlfn.CONCAT(G195,H195,I195,J195,K195,)</f>
        <v>insert into concelho (conc_id, conc_nome) values(1303,"Felgueiras");</v>
      </c>
    </row>
    <row r="196" spans="1:12" x14ac:dyDescent="0.25">
      <c r="A196">
        <v>13</v>
      </c>
      <c r="B196">
        <v>4</v>
      </c>
      <c r="C196">
        <f t="shared" si="12"/>
        <v>1304</v>
      </c>
      <c r="D196" t="s">
        <v>150</v>
      </c>
      <c r="G196" s="1" t="s">
        <v>313</v>
      </c>
      <c r="H196">
        <f t="shared" si="13"/>
        <v>1304</v>
      </c>
      <c r="I196" s="1" t="s">
        <v>314</v>
      </c>
      <c r="J196" t="str">
        <f t="shared" si="14"/>
        <v>Gondomar</v>
      </c>
      <c r="K196" s="1" t="s">
        <v>315</v>
      </c>
      <c r="L196" t="str">
        <f t="shared" si="15"/>
        <v>insert into concelho (conc_id, conc_nome) values(1304,"Gondomar");</v>
      </c>
    </row>
    <row r="197" spans="1:12" x14ac:dyDescent="0.25">
      <c r="A197">
        <v>13</v>
      </c>
      <c r="B197">
        <v>5</v>
      </c>
      <c r="C197">
        <f t="shared" si="12"/>
        <v>1305</v>
      </c>
      <c r="D197" t="s">
        <v>151</v>
      </c>
      <c r="G197" s="1" t="s">
        <v>313</v>
      </c>
      <c r="H197">
        <f t="shared" si="13"/>
        <v>1305</v>
      </c>
      <c r="I197" s="1" t="s">
        <v>314</v>
      </c>
      <c r="J197" t="str">
        <f t="shared" si="14"/>
        <v>Lousada</v>
      </c>
      <c r="K197" s="1" t="s">
        <v>315</v>
      </c>
      <c r="L197" t="str">
        <f t="shared" si="15"/>
        <v>insert into concelho (conc_id, conc_nome) values(1305,"Lousada");</v>
      </c>
    </row>
    <row r="198" spans="1:12" x14ac:dyDescent="0.25">
      <c r="A198">
        <v>14</v>
      </c>
      <c r="B198">
        <v>6</v>
      </c>
      <c r="C198">
        <f t="shared" si="12"/>
        <v>1406</v>
      </c>
      <c r="D198" t="s">
        <v>152</v>
      </c>
      <c r="G198" s="1" t="s">
        <v>313</v>
      </c>
      <c r="H198">
        <f t="shared" si="13"/>
        <v>1406</v>
      </c>
      <c r="I198" s="1" t="s">
        <v>314</v>
      </c>
      <c r="J198" t="str">
        <f t="shared" si="14"/>
        <v>Cartaxo</v>
      </c>
      <c r="K198" s="1" t="s">
        <v>315</v>
      </c>
      <c r="L198" t="str">
        <f t="shared" si="15"/>
        <v>insert into concelho (conc_id, conc_nome) values(1406,"Cartaxo");</v>
      </c>
    </row>
    <row r="199" spans="1:12" x14ac:dyDescent="0.25">
      <c r="A199">
        <v>14</v>
      </c>
      <c r="B199">
        <v>7</v>
      </c>
      <c r="C199">
        <f t="shared" si="12"/>
        <v>1407</v>
      </c>
      <c r="D199" t="s">
        <v>153</v>
      </c>
      <c r="G199" s="1" t="s">
        <v>313</v>
      </c>
      <c r="H199">
        <f t="shared" si="13"/>
        <v>1407</v>
      </c>
      <c r="I199" s="1" t="s">
        <v>314</v>
      </c>
      <c r="J199" t="str">
        <f t="shared" si="14"/>
        <v>Chamusca</v>
      </c>
      <c r="K199" s="1" t="s">
        <v>315</v>
      </c>
      <c r="L199" t="str">
        <f t="shared" si="15"/>
        <v>insert into concelho (conc_id, conc_nome) values(1407,"Chamusca");</v>
      </c>
    </row>
    <row r="200" spans="1:12" x14ac:dyDescent="0.25">
      <c r="A200">
        <v>14</v>
      </c>
      <c r="B200">
        <v>8</v>
      </c>
      <c r="C200">
        <f t="shared" si="12"/>
        <v>1408</v>
      </c>
      <c r="D200" t="s">
        <v>273</v>
      </c>
      <c r="G200" s="1" t="s">
        <v>313</v>
      </c>
      <c r="H200">
        <f t="shared" si="13"/>
        <v>1408</v>
      </c>
      <c r="I200" s="1" t="s">
        <v>314</v>
      </c>
      <c r="J200" t="str">
        <f t="shared" si="14"/>
        <v>Constância</v>
      </c>
      <c r="K200" s="1" t="s">
        <v>315</v>
      </c>
      <c r="L200" t="str">
        <f t="shared" si="15"/>
        <v>insert into concelho (conc_id, conc_nome) values(1408,"Constância");</v>
      </c>
    </row>
    <row r="201" spans="1:12" x14ac:dyDescent="0.25">
      <c r="A201">
        <v>14</v>
      </c>
      <c r="B201">
        <v>9</v>
      </c>
      <c r="C201">
        <f t="shared" si="12"/>
        <v>1409</v>
      </c>
      <c r="D201" t="s">
        <v>154</v>
      </c>
      <c r="G201" s="1" t="s">
        <v>313</v>
      </c>
      <c r="H201">
        <f t="shared" si="13"/>
        <v>1409</v>
      </c>
      <c r="I201" s="1" t="s">
        <v>314</v>
      </c>
      <c r="J201" t="str">
        <f t="shared" si="14"/>
        <v>Coruche</v>
      </c>
      <c r="K201" s="1" t="s">
        <v>315</v>
      </c>
      <c r="L201" t="str">
        <f t="shared" si="15"/>
        <v>insert into concelho (conc_id, conc_nome) values(1409,"Coruche");</v>
      </c>
    </row>
    <row r="202" spans="1:12" x14ac:dyDescent="0.25">
      <c r="A202">
        <v>14</v>
      </c>
      <c r="B202">
        <v>10</v>
      </c>
      <c r="C202">
        <f t="shared" si="12"/>
        <v>1410</v>
      </c>
      <c r="D202" t="s">
        <v>155</v>
      </c>
      <c r="G202" s="1" t="s">
        <v>313</v>
      </c>
      <c r="H202">
        <f t="shared" si="13"/>
        <v>1410</v>
      </c>
      <c r="I202" s="1" t="s">
        <v>314</v>
      </c>
      <c r="J202" t="str">
        <f t="shared" si="14"/>
        <v>Entroncamento</v>
      </c>
      <c r="K202" s="1" t="s">
        <v>315</v>
      </c>
      <c r="L202" t="str">
        <f t="shared" si="15"/>
        <v>insert into concelho (conc_id, conc_nome) values(1410,"Entroncamento");</v>
      </c>
    </row>
    <row r="203" spans="1:12" x14ac:dyDescent="0.25">
      <c r="A203">
        <v>14</v>
      </c>
      <c r="B203">
        <v>11</v>
      </c>
      <c r="C203">
        <f t="shared" si="12"/>
        <v>1411</v>
      </c>
      <c r="D203" t="s">
        <v>309</v>
      </c>
      <c r="G203" s="1" t="s">
        <v>313</v>
      </c>
      <c r="H203">
        <f t="shared" si="13"/>
        <v>1411</v>
      </c>
      <c r="I203" s="1" t="s">
        <v>314</v>
      </c>
      <c r="J203" t="str">
        <f t="shared" si="14"/>
        <v>Ferreira do Zêzere</v>
      </c>
      <c r="K203" s="1" t="s">
        <v>315</v>
      </c>
      <c r="L203" t="str">
        <f t="shared" si="15"/>
        <v>insert into concelho (conc_id, conc_nome) values(1411,"Ferreira do Zêzere");</v>
      </c>
    </row>
    <row r="204" spans="1:12" x14ac:dyDescent="0.25">
      <c r="A204">
        <v>14</v>
      </c>
      <c r="B204">
        <v>12</v>
      </c>
      <c r="C204">
        <f t="shared" si="12"/>
        <v>1412</v>
      </c>
      <c r="D204" t="s">
        <v>252</v>
      </c>
      <c r="G204" s="1" t="s">
        <v>313</v>
      </c>
      <c r="H204">
        <f t="shared" si="13"/>
        <v>1412</v>
      </c>
      <c r="I204" s="1" t="s">
        <v>314</v>
      </c>
      <c r="J204" t="str">
        <f t="shared" si="14"/>
        <v>Golegã</v>
      </c>
      <c r="K204" s="1" t="s">
        <v>315</v>
      </c>
      <c r="L204" t="str">
        <f t="shared" si="15"/>
        <v>insert into concelho (conc_id, conc_nome) values(1412,"Golegã");</v>
      </c>
    </row>
    <row r="205" spans="1:12" x14ac:dyDescent="0.25">
      <c r="A205">
        <v>14</v>
      </c>
      <c r="B205">
        <v>13</v>
      </c>
      <c r="C205">
        <f t="shared" si="12"/>
        <v>1413</v>
      </c>
      <c r="D205" t="s">
        <v>290</v>
      </c>
      <c r="G205" s="1" t="s">
        <v>313</v>
      </c>
      <c r="H205">
        <f t="shared" si="13"/>
        <v>1413</v>
      </c>
      <c r="I205" s="1" t="s">
        <v>314</v>
      </c>
      <c r="J205" t="str">
        <f t="shared" si="14"/>
        <v>Mação</v>
      </c>
      <c r="K205" s="1" t="s">
        <v>315</v>
      </c>
      <c r="L205" t="str">
        <f t="shared" si="15"/>
        <v>insert into concelho (conc_id, conc_nome) values(1413,"Mação");</v>
      </c>
    </row>
    <row r="206" spans="1:12" x14ac:dyDescent="0.25">
      <c r="A206">
        <v>14</v>
      </c>
      <c r="B206">
        <v>14</v>
      </c>
      <c r="C206">
        <f t="shared" si="12"/>
        <v>1414</v>
      </c>
      <c r="D206" t="s">
        <v>156</v>
      </c>
      <c r="G206" s="1" t="s">
        <v>313</v>
      </c>
      <c r="H206">
        <f t="shared" si="13"/>
        <v>1414</v>
      </c>
      <c r="I206" s="1" t="s">
        <v>314</v>
      </c>
      <c r="J206" t="str">
        <f t="shared" si="14"/>
        <v>Rio Maior</v>
      </c>
      <c r="K206" s="1" t="s">
        <v>315</v>
      </c>
      <c r="L206" t="str">
        <f t="shared" si="15"/>
        <v>insert into concelho (conc_id, conc_nome) values(1414,"Rio Maior");</v>
      </c>
    </row>
    <row r="207" spans="1:12" x14ac:dyDescent="0.25">
      <c r="A207">
        <v>14</v>
      </c>
      <c r="B207">
        <v>15</v>
      </c>
      <c r="C207">
        <f t="shared" si="12"/>
        <v>1415</v>
      </c>
      <c r="D207" t="s">
        <v>157</v>
      </c>
      <c r="G207" s="1" t="s">
        <v>313</v>
      </c>
      <c r="H207">
        <f t="shared" si="13"/>
        <v>1415</v>
      </c>
      <c r="I207" s="1" t="s">
        <v>314</v>
      </c>
      <c r="J207" t="str">
        <f t="shared" si="14"/>
        <v>Salvaterra de Magos</v>
      </c>
      <c r="K207" s="1" t="s">
        <v>315</v>
      </c>
      <c r="L207" t="str">
        <f t="shared" si="15"/>
        <v>insert into concelho (conc_id, conc_nome) values(1415,"Salvaterra de Magos");</v>
      </c>
    </row>
    <row r="208" spans="1:12" x14ac:dyDescent="0.25">
      <c r="A208">
        <v>14</v>
      </c>
      <c r="B208">
        <v>16</v>
      </c>
      <c r="C208">
        <f t="shared" si="12"/>
        <v>1416</v>
      </c>
      <c r="D208" t="s">
        <v>280</v>
      </c>
      <c r="G208" s="1" t="s">
        <v>313</v>
      </c>
      <c r="H208">
        <f t="shared" si="13"/>
        <v>1416</v>
      </c>
      <c r="I208" s="1" t="s">
        <v>314</v>
      </c>
      <c r="J208" t="str">
        <f t="shared" si="14"/>
        <v>Santarém</v>
      </c>
      <c r="K208" s="1" t="s">
        <v>315</v>
      </c>
      <c r="L208" t="str">
        <f t="shared" si="15"/>
        <v>insert into concelho (conc_id, conc_nome) values(1416,"Santarém");</v>
      </c>
    </row>
    <row r="209" spans="1:12" x14ac:dyDescent="0.25">
      <c r="A209">
        <v>14</v>
      </c>
      <c r="B209">
        <v>17</v>
      </c>
      <c r="C209">
        <f t="shared" si="12"/>
        <v>1417</v>
      </c>
      <c r="D209" t="s">
        <v>158</v>
      </c>
      <c r="G209" s="1" t="s">
        <v>313</v>
      </c>
      <c r="H209">
        <f t="shared" si="13"/>
        <v>1417</v>
      </c>
      <c r="I209" s="1" t="s">
        <v>314</v>
      </c>
      <c r="J209" t="str">
        <f t="shared" si="14"/>
        <v>Sardoal</v>
      </c>
      <c r="K209" s="1" t="s">
        <v>315</v>
      </c>
      <c r="L209" t="str">
        <f t="shared" si="15"/>
        <v>insert into concelho (conc_id, conc_nome) values(1417,"Sardoal");</v>
      </c>
    </row>
    <row r="210" spans="1:12" x14ac:dyDescent="0.25">
      <c r="A210">
        <v>14</v>
      </c>
      <c r="B210">
        <v>18</v>
      </c>
      <c r="C210">
        <f t="shared" si="12"/>
        <v>1418</v>
      </c>
      <c r="D210" t="s">
        <v>159</v>
      </c>
      <c r="G210" s="1" t="s">
        <v>313</v>
      </c>
      <c r="H210">
        <f t="shared" si="13"/>
        <v>1418</v>
      </c>
      <c r="I210" s="1" t="s">
        <v>314</v>
      </c>
      <c r="J210" t="str">
        <f t="shared" si="14"/>
        <v>Tomar</v>
      </c>
      <c r="K210" s="1" t="s">
        <v>315</v>
      </c>
      <c r="L210" t="str">
        <f t="shared" si="15"/>
        <v>insert into concelho (conc_id, conc_nome) values(1418,"Tomar");</v>
      </c>
    </row>
    <row r="211" spans="1:12" x14ac:dyDescent="0.25">
      <c r="A211">
        <v>14</v>
      </c>
      <c r="B211">
        <v>19</v>
      </c>
      <c r="C211">
        <f t="shared" si="12"/>
        <v>1419</v>
      </c>
      <c r="D211" t="s">
        <v>160</v>
      </c>
      <c r="G211" s="1" t="s">
        <v>313</v>
      </c>
      <c r="H211">
        <f t="shared" si="13"/>
        <v>1419</v>
      </c>
      <c r="I211" s="1" t="s">
        <v>314</v>
      </c>
      <c r="J211" t="str">
        <f t="shared" si="14"/>
        <v>Torres Novas</v>
      </c>
      <c r="K211" s="1" t="s">
        <v>315</v>
      </c>
      <c r="L211" t="str">
        <f t="shared" si="15"/>
        <v>insert into concelho (conc_id, conc_nome) values(1419,"Torres Novas");</v>
      </c>
    </row>
    <row r="212" spans="1:12" x14ac:dyDescent="0.25">
      <c r="A212">
        <v>14</v>
      </c>
      <c r="B212">
        <v>20</v>
      </c>
      <c r="C212">
        <f t="shared" si="12"/>
        <v>1420</v>
      </c>
      <c r="D212" t="s">
        <v>161</v>
      </c>
      <c r="G212" s="1" t="s">
        <v>313</v>
      </c>
      <c r="H212">
        <f t="shared" si="13"/>
        <v>1420</v>
      </c>
      <c r="I212" s="1" t="s">
        <v>314</v>
      </c>
      <c r="J212" t="str">
        <f t="shared" si="14"/>
        <v>Vila Nova da Barquinha</v>
      </c>
      <c r="K212" s="1" t="s">
        <v>315</v>
      </c>
      <c r="L212" t="str">
        <f t="shared" si="15"/>
        <v>insert into concelho (conc_id, conc_nome) values(1420,"Vila Nova da Barquinha");</v>
      </c>
    </row>
    <row r="213" spans="1:12" x14ac:dyDescent="0.25">
      <c r="A213">
        <v>14</v>
      </c>
      <c r="B213">
        <v>21</v>
      </c>
      <c r="C213">
        <f t="shared" si="12"/>
        <v>1421</v>
      </c>
      <c r="D213" t="s">
        <v>281</v>
      </c>
      <c r="G213" s="1" t="s">
        <v>313</v>
      </c>
      <c r="H213">
        <f t="shared" si="13"/>
        <v>1421</v>
      </c>
      <c r="I213" s="1" t="s">
        <v>314</v>
      </c>
      <c r="J213" t="str">
        <f t="shared" si="14"/>
        <v>Ourém</v>
      </c>
      <c r="K213" s="1" t="s">
        <v>315</v>
      </c>
      <c r="L213" t="str">
        <f t="shared" si="15"/>
        <v>insert into concelho (conc_id, conc_nome) values(1421,"Ourém");</v>
      </c>
    </row>
    <row r="214" spans="1:12" x14ac:dyDescent="0.25">
      <c r="A214">
        <v>14</v>
      </c>
      <c r="B214">
        <v>1</v>
      </c>
      <c r="C214">
        <f t="shared" si="12"/>
        <v>1401</v>
      </c>
      <c r="D214" t="s">
        <v>162</v>
      </c>
      <c r="G214" s="1" t="s">
        <v>313</v>
      </c>
      <c r="H214">
        <f t="shared" si="13"/>
        <v>1401</v>
      </c>
      <c r="I214" s="1" t="s">
        <v>314</v>
      </c>
      <c r="J214" t="str">
        <f t="shared" si="14"/>
        <v>Abrantes</v>
      </c>
      <c r="K214" s="1" t="s">
        <v>315</v>
      </c>
      <c r="L214" t="str">
        <f t="shared" si="15"/>
        <v>insert into concelho (conc_id, conc_nome) values(1401,"Abrantes");</v>
      </c>
    </row>
    <row r="215" spans="1:12" x14ac:dyDescent="0.25">
      <c r="A215">
        <v>14</v>
      </c>
      <c r="B215">
        <v>2</v>
      </c>
      <c r="C215">
        <f t="shared" si="12"/>
        <v>1402</v>
      </c>
      <c r="D215" t="s">
        <v>163</v>
      </c>
      <c r="G215" s="1" t="s">
        <v>313</v>
      </c>
      <c r="H215">
        <f t="shared" si="13"/>
        <v>1402</v>
      </c>
      <c r="I215" s="1" t="s">
        <v>314</v>
      </c>
      <c r="J215" t="str">
        <f t="shared" si="14"/>
        <v>Alcanena</v>
      </c>
      <c r="K215" s="1" t="s">
        <v>315</v>
      </c>
      <c r="L215" t="str">
        <f t="shared" si="15"/>
        <v>insert into concelho (conc_id, conc_nome) values(1402,"Alcanena");</v>
      </c>
    </row>
    <row r="216" spans="1:12" x14ac:dyDescent="0.25">
      <c r="A216">
        <v>14</v>
      </c>
      <c r="B216">
        <v>3</v>
      </c>
      <c r="C216">
        <f t="shared" si="12"/>
        <v>1403</v>
      </c>
      <c r="D216" t="s">
        <v>164</v>
      </c>
      <c r="G216" s="1" t="s">
        <v>313</v>
      </c>
      <c r="H216">
        <f t="shared" si="13"/>
        <v>1403</v>
      </c>
      <c r="I216" s="1" t="s">
        <v>314</v>
      </c>
      <c r="J216" t="str">
        <f t="shared" si="14"/>
        <v>Almeirim</v>
      </c>
      <c r="K216" s="1" t="s">
        <v>315</v>
      </c>
      <c r="L216" t="str">
        <f t="shared" si="15"/>
        <v>insert into concelho (conc_id, conc_nome) values(1403,"Almeirim");</v>
      </c>
    </row>
    <row r="217" spans="1:12" x14ac:dyDescent="0.25">
      <c r="A217">
        <v>14</v>
      </c>
      <c r="B217">
        <v>4</v>
      </c>
      <c r="C217">
        <f t="shared" si="12"/>
        <v>1404</v>
      </c>
      <c r="D217" t="s">
        <v>291</v>
      </c>
      <c r="G217" s="1" t="s">
        <v>313</v>
      </c>
      <c r="H217">
        <f t="shared" si="13"/>
        <v>1404</v>
      </c>
      <c r="I217" s="1" t="s">
        <v>314</v>
      </c>
      <c r="J217" t="str">
        <f t="shared" si="14"/>
        <v>Alpiarça</v>
      </c>
      <c r="K217" s="1" t="s">
        <v>315</v>
      </c>
      <c r="L217" t="str">
        <f t="shared" si="15"/>
        <v>insert into concelho (conc_id, conc_nome) values(1404,"Alpiarça");</v>
      </c>
    </row>
    <row r="218" spans="1:12" x14ac:dyDescent="0.25">
      <c r="A218">
        <v>14</v>
      </c>
      <c r="B218">
        <v>5</v>
      </c>
      <c r="C218">
        <f t="shared" si="12"/>
        <v>1405</v>
      </c>
      <c r="D218" t="s">
        <v>165</v>
      </c>
      <c r="G218" s="1" t="s">
        <v>313</v>
      </c>
      <c r="H218">
        <f t="shared" si="13"/>
        <v>1405</v>
      </c>
      <c r="I218" s="1" t="s">
        <v>314</v>
      </c>
      <c r="J218" t="str">
        <f t="shared" si="14"/>
        <v>Benavente</v>
      </c>
      <c r="K218" s="1" t="s">
        <v>315</v>
      </c>
      <c r="L218" t="str">
        <f t="shared" si="15"/>
        <v>insert into concelho (conc_id, conc_nome) values(1405,"Benavente");</v>
      </c>
    </row>
    <row r="219" spans="1:12" x14ac:dyDescent="0.25">
      <c r="A219">
        <v>15</v>
      </c>
      <c r="B219">
        <v>6</v>
      </c>
      <c r="C219">
        <f t="shared" si="12"/>
        <v>1506</v>
      </c>
      <c r="D219" t="s">
        <v>166</v>
      </c>
      <c r="G219" s="1" t="s">
        <v>313</v>
      </c>
      <c r="H219">
        <f t="shared" si="13"/>
        <v>1506</v>
      </c>
      <c r="I219" s="1" t="s">
        <v>314</v>
      </c>
      <c r="J219" t="str">
        <f t="shared" si="14"/>
        <v>Moita</v>
      </c>
      <c r="K219" s="1" t="s">
        <v>315</v>
      </c>
      <c r="L219" t="str">
        <f t="shared" si="15"/>
        <v>insert into concelho (conc_id, conc_nome) values(1506,"Moita");</v>
      </c>
    </row>
    <row r="220" spans="1:12" x14ac:dyDescent="0.25">
      <c r="A220">
        <v>15</v>
      </c>
      <c r="B220">
        <v>7</v>
      </c>
      <c r="C220">
        <f t="shared" si="12"/>
        <v>1507</v>
      </c>
      <c r="D220" t="s">
        <v>167</v>
      </c>
      <c r="G220" s="1" t="s">
        <v>313</v>
      </c>
      <c r="H220">
        <f t="shared" si="13"/>
        <v>1507</v>
      </c>
      <c r="I220" s="1" t="s">
        <v>314</v>
      </c>
      <c r="J220" t="str">
        <f t="shared" si="14"/>
        <v>Montijo</v>
      </c>
      <c r="K220" s="1" t="s">
        <v>315</v>
      </c>
      <c r="L220" t="str">
        <f t="shared" si="15"/>
        <v>insert into concelho (conc_id, conc_nome) values(1507,"Montijo");</v>
      </c>
    </row>
    <row r="221" spans="1:12" x14ac:dyDescent="0.25">
      <c r="A221">
        <v>15</v>
      </c>
      <c r="B221">
        <v>8</v>
      </c>
      <c r="C221">
        <f t="shared" si="12"/>
        <v>1508</v>
      </c>
      <c r="D221" t="s">
        <v>168</v>
      </c>
      <c r="G221" s="1" t="s">
        <v>313</v>
      </c>
      <c r="H221">
        <f t="shared" si="13"/>
        <v>1508</v>
      </c>
      <c r="I221" s="1" t="s">
        <v>314</v>
      </c>
      <c r="J221" t="str">
        <f t="shared" si="14"/>
        <v>Palmela</v>
      </c>
      <c r="K221" s="1" t="s">
        <v>315</v>
      </c>
      <c r="L221" t="str">
        <f t="shared" si="15"/>
        <v>insert into concelho (conc_id, conc_nome) values(1508,"Palmela");</v>
      </c>
    </row>
    <row r="222" spans="1:12" x14ac:dyDescent="0.25">
      <c r="A222">
        <v>15</v>
      </c>
      <c r="B222">
        <v>9</v>
      </c>
      <c r="C222">
        <f t="shared" si="12"/>
        <v>1509</v>
      </c>
      <c r="D222" t="s">
        <v>282</v>
      </c>
      <c r="G222" s="1" t="s">
        <v>313</v>
      </c>
      <c r="H222">
        <f t="shared" si="13"/>
        <v>1509</v>
      </c>
      <c r="I222" s="1" t="s">
        <v>314</v>
      </c>
      <c r="J222" t="str">
        <f t="shared" si="14"/>
        <v>Santiago do Cacém</v>
      </c>
      <c r="K222" s="1" t="s">
        <v>315</v>
      </c>
      <c r="L222" t="str">
        <f t="shared" si="15"/>
        <v>insert into concelho (conc_id, conc_nome) values(1509,"Santiago do Cacém");</v>
      </c>
    </row>
    <row r="223" spans="1:12" x14ac:dyDescent="0.25">
      <c r="A223">
        <v>15</v>
      </c>
      <c r="B223">
        <v>10</v>
      </c>
      <c r="C223">
        <f t="shared" si="12"/>
        <v>1510</v>
      </c>
      <c r="D223" t="s">
        <v>169</v>
      </c>
      <c r="G223" s="1" t="s">
        <v>313</v>
      </c>
      <c r="H223">
        <f t="shared" si="13"/>
        <v>1510</v>
      </c>
      <c r="I223" s="1" t="s">
        <v>314</v>
      </c>
      <c r="J223" t="str">
        <f t="shared" si="14"/>
        <v>Seixal</v>
      </c>
      <c r="K223" s="1" t="s">
        <v>315</v>
      </c>
      <c r="L223" t="str">
        <f t="shared" si="15"/>
        <v>insert into concelho (conc_id, conc_nome) values(1510,"Seixal");</v>
      </c>
    </row>
    <row r="224" spans="1:12" x14ac:dyDescent="0.25">
      <c r="A224">
        <v>15</v>
      </c>
      <c r="B224">
        <v>11</v>
      </c>
      <c r="C224">
        <f t="shared" si="12"/>
        <v>1511</v>
      </c>
      <c r="D224" t="s">
        <v>170</v>
      </c>
      <c r="G224" s="1" t="s">
        <v>313</v>
      </c>
      <c r="H224">
        <f t="shared" si="13"/>
        <v>1511</v>
      </c>
      <c r="I224" s="1" t="s">
        <v>314</v>
      </c>
      <c r="J224" t="str">
        <f t="shared" si="14"/>
        <v>Sesimbra</v>
      </c>
      <c r="K224" s="1" t="s">
        <v>315</v>
      </c>
      <c r="L224" t="str">
        <f t="shared" si="15"/>
        <v>insert into concelho (conc_id, conc_nome) values(1511,"Sesimbra");</v>
      </c>
    </row>
    <row r="225" spans="1:12" x14ac:dyDescent="0.25">
      <c r="A225">
        <v>15</v>
      </c>
      <c r="B225">
        <v>12</v>
      </c>
      <c r="C225">
        <f t="shared" si="12"/>
        <v>1512</v>
      </c>
      <c r="D225" t="s">
        <v>311</v>
      </c>
      <c r="G225" s="1" t="s">
        <v>313</v>
      </c>
      <c r="H225">
        <f t="shared" si="13"/>
        <v>1512</v>
      </c>
      <c r="I225" s="1" t="s">
        <v>314</v>
      </c>
      <c r="J225" t="str">
        <f t="shared" si="14"/>
        <v>Seúbal</v>
      </c>
      <c r="K225" s="1" t="s">
        <v>315</v>
      </c>
      <c r="L225" t="str">
        <f t="shared" si="15"/>
        <v>insert into concelho (conc_id, conc_nome) values(1512,"Seúbal");</v>
      </c>
    </row>
    <row r="226" spans="1:12" x14ac:dyDescent="0.25">
      <c r="A226">
        <v>15</v>
      </c>
      <c r="B226">
        <v>13</v>
      </c>
      <c r="C226">
        <f t="shared" si="12"/>
        <v>1513</v>
      </c>
      <c r="D226" t="s">
        <v>171</v>
      </c>
      <c r="G226" s="1" t="s">
        <v>313</v>
      </c>
      <c r="H226">
        <f t="shared" si="13"/>
        <v>1513</v>
      </c>
      <c r="I226" s="1" t="s">
        <v>314</v>
      </c>
      <c r="J226" t="str">
        <f t="shared" si="14"/>
        <v>Sines</v>
      </c>
      <c r="K226" s="1" t="s">
        <v>315</v>
      </c>
      <c r="L226" t="str">
        <f t="shared" si="15"/>
        <v>insert into concelho (conc_id, conc_nome) values(1513,"Sines");</v>
      </c>
    </row>
    <row r="227" spans="1:12" x14ac:dyDescent="0.25">
      <c r="A227">
        <v>15</v>
      </c>
      <c r="B227">
        <v>1</v>
      </c>
      <c r="C227">
        <f t="shared" si="12"/>
        <v>1501</v>
      </c>
      <c r="D227" t="s">
        <v>303</v>
      </c>
      <c r="G227" s="1" t="s">
        <v>313</v>
      </c>
      <c r="H227">
        <f t="shared" si="13"/>
        <v>1501</v>
      </c>
      <c r="I227" s="1" t="s">
        <v>314</v>
      </c>
      <c r="J227" t="str">
        <f t="shared" si="14"/>
        <v>Alcácer do Sal</v>
      </c>
      <c r="K227" s="1" t="s">
        <v>315</v>
      </c>
      <c r="L227" t="str">
        <f t="shared" si="15"/>
        <v>insert into concelho (conc_id, conc_nome) values(1501,"Alcácer do Sal");</v>
      </c>
    </row>
    <row r="228" spans="1:12" x14ac:dyDescent="0.25">
      <c r="A228">
        <v>15</v>
      </c>
      <c r="B228">
        <v>2</v>
      </c>
      <c r="C228">
        <f t="shared" si="12"/>
        <v>1502</v>
      </c>
      <c r="D228" t="s">
        <v>172</v>
      </c>
      <c r="G228" s="1" t="s">
        <v>313</v>
      </c>
      <c r="H228">
        <f t="shared" si="13"/>
        <v>1502</v>
      </c>
      <c r="I228" s="1" t="s">
        <v>314</v>
      </c>
      <c r="J228" t="str">
        <f t="shared" si="14"/>
        <v>Alcochete</v>
      </c>
      <c r="K228" s="1" t="s">
        <v>315</v>
      </c>
      <c r="L228" t="str">
        <f t="shared" si="15"/>
        <v>insert into concelho (conc_id, conc_nome) values(1502,"Alcochete");</v>
      </c>
    </row>
    <row r="229" spans="1:12" x14ac:dyDescent="0.25">
      <c r="A229">
        <v>15</v>
      </c>
      <c r="B229">
        <v>3</v>
      </c>
      <c r="C229">
        <f t="shared" si="12"/>
        <v>1503</v>
      </c>
      <c r="D229" t="s">
        <v>173</v>
      </c>
      <c r="G229" s="1" t="s">
        <v>313</v>
      </c>
      <c r="H229">
        <f t="shared" si="13"/>
        <v>1503</v>
      </c>
      <c r="I229" s="1" t="s">
        <v>314</v>
      </c>
      <c r="J229" t="str">
        <f t="shared" si="14"/>
        <v>Almada</v>
      </c>
      <c r="K229" s="1" t="s">
        <v>315</v>
      </c>
      <c r="L229" t="str">
        <f t="shared" si="15"/>
        <v>insert into concelho (conc_id, conc_nome) values(1503,"Almada");</v>
      </c>
    </row>
    <row r="230" spans="1:12" x14ac:dyDescent="0.25">
      <c r="A230">
        <v>15</v>
      </c>
      <c r="B230">
        <v>4</v>
      </c>
      <c r="C230">
        <f t="shared" si="12"/>
        <v>1504</v>
      </c>
      <c r="D230" t="s">
        <v>174</v>
      </c>
      <c r="G230" s="1" t="s">
        <v>313</v>
      </c>
      <c r="H230">
        <f t="shared" si="13"/>
        <v>1504</v>
      </c>
      <c r="I230" s="1" t="s">
        <v>314</v>
      </c>
      <c r="J230" t="str">
        <f t="shared" si="14"/>
        <v>Barreiro</v>
      </c>
      <c r="K230" s="1" t="s">
        <v>315</v>
      </c>
      <c r="L230" t="str">
        <f t="shared" si="15"/>
        <v>insert into concelho (conc_id, conc_nome) values(1504,"Barreiro");</v>
      </c>
    </row>
    <row r="231" spans="1:12" x14ac:dyDescent="0.25">
      <c r="A231">
        <v>15</v>
      </c>
      <c r="B231">
        <v>5</v>
      </c>
      <c r="C231">
        <f t="shared" si="12"/>
        <v>1505</v>
      </c>
      <c r="D231" t="s">
        <v>274</v>
      </c>
      <c r="G231" s="1" t="s">
        <v>313</v>
      </c>
      <c r="H231">
        <f t="shared" si="13"/>
        <v>1505</v>
      </c>
      <c r="I231" s="1" t="s">
        <v>314</v>
      </c>
      <c r="J231" t="str">
        <f t="shared" si="14"/>
        <v>Grândola</v>
      </c>
      <c r="K231" s="1" t="s">
        <v>315</v>
      </c>
      <c r="L231" t="str">
        <f t="shared" si="15"/>
        <v>insert into concelho (conc_id, conc_nome) values(1505,"Grândola");</v>
      </c>
    </row>
    <row r="232" spans="1:12" x14ac:dyDescent="0.25">
      <c r="A232">
        <v>16</v>
      </c>
      <c r="B232">
        <v>6</v>
      </c>
      <c r="C232">
        <f t="shared" si="12"/>
        <v>1606</v>
      </c>
      <c r="D232" t="s">
        <v>175</v>
      </c>
      <c r="G232" s="1" t="s">
        <v>313</v>
      </c>
      <c r="H232">
        <f t="shared" si="13"/>
        <v>1606</v>
      </c>
      <c r="I232" s="1" t="s">
        <v>314</v>
      </c>
      <c r="J232" t="str">
        <f t="shared" si="14"/>
        <v>Ponte da Barca</v>
      </c>
      <c r="K232" s="1" t="s">
        <v>315</v>
      </c>
      <c r="L232" t="str">
        <f t="shared" si="15"/>
        <v>insert into concelho (conc_id, conc_nome) values(1606,"Ponte da Barca");</v>
      </c>
    </row>
    <row r="233" spans="1:12" x14ac:dyDescent="0.25">
      <c r="A233">
        <v>16</v>
      </c>
      <c r="B233">
        <v>7</v>
      </c>
      <c r="C233">
        <f t="shared" si="12"/>
        <v>1607</v>
      </c>
      <c r="D233" t="s">
        <v>176</v>
      </c>
      <c r="G233" s="1" t="s">
        <v>313</v>
      </c>
      <c r="H233">
        <f t="shared" si="13"/>
        <v>1607</v>
      </c>
      <c r="I233" s="1" t="s">
        <v>314</v>
      </c>
      <c r="J233" t="str">
        <f t="shared" si="14"/>
        <v>Ponte de Lima</v>
      </c>
      <c r="K233" s="1" t="s">
        <v>315</v>
      </c>
      <c r="L233" t="str">
        <f t="shared" si="15"/>
        <v>insert into concelho (conc_id, conc_nome) values(1607,"Ponte de Lima");</v>
      </c>
    </row>
    <row r="234" spans="1:12" x14ac:dyDescent="0.25">
      <c r="A234">
        <v>16</v>
      </c>
      <c r="B234">
        <v>8</v>
      </c>
      <c r="C234">
        <f t="shared" si="12"/>
        <v>1608</v>
      </c>
      <c r="D234" t="s">
        <v>292</v>
      </c>
      <c r="G234" s="1" t="s">
        <v>313</v>
      </c>
      <c r="H234">
        <f t="shared" si="13"/>
        <v>1608</v>
      </c>
      <c r="I234" s="1" t="s">
        <v>314</v>
      </c>
      <c r="J234" t="str">
        <f t="shared" si="14"/>
        <v>Valença</v>
      </c>
      <c r="K234" s="1" t="s">
        <v>315</v>
      </c>
      <c r="L234" t="str">
        <f t="shared" si="15"/>
        <v>insert into concelho (conc_id, conc_nome) values(1608,"Valença");</v>
      </c>
    </row>
    <row r="235" spans="1:12" x14ac:dyDescent="0.25">
      <c r="A235">
        <v>16</v>
      </c>
      <c r="B235">
        <v>9</v>
      </c>
      <c r="C235">
        <f t="shared" si="12"/>
        <v>1609</v>
      </c>
      <c r="D235" t="s">
        <v>177</v>
      </c>
      <c r="G235" s="1" t="s">
        <v>313</v>
      </c>
      <c r="H235">
        <f t="shared" si="13"/>
        <v>1609</v>
      </c>
      <c r="I235" s="1" t="s">
        <v>314</v>
      </c>
      <c r="J235" t="str">
        <f t="shared" si="14"/>
        <v>Viana do Castelo</v>
      </c>
      <c r="K235" s="1" t="s">
        <v>315</v>
      </c>
      <c r="L235" t="str">
        <f t="shared" si="15"/>
        <v>insert into concelho (conc_id, conc_nome) values(1609,"Viana do Castelo");</v>
      </c>
    </row>
    <row r="236" spans="1:12" x14ac:dyDescent="0.25">
      <c r="A236">
        <v>16</v>
      </c>
      <c r="B236">
        <v>10</v>
      </c>
      <c r="C236">
        <f t="shared" si="12"/>
        <v>1610</v>
      </c>
      <c r="D236" t="s">
        <v>178</v>
      </c>
      <c r="G236" s="1" t="s">
        <v>313</v>
      </c>
      <c r="H236">
        <f t="shared" si="13"/>
        <v>1610</v>
      </c>
      <c r="I236" s="1" t="s">
        <v>314</v>
      </c>
      <c r="J236" t="str">
        <f t="shared" si="14"/>
        <v>Vila Nova de Cerveira</v>
      </c>
      <c r="K236" s="1" t="s">
        <v>315</v>
      </c>
      <c r="L236" t="str">
        <f t="shared" si="15"/>
        <v>insert into concelho (conc_id, conc_nome) values(1610,"Vila Nova de Cerveira");</v>
      </c>
    </row>
    <row r="237" spans="1:12" x14ac:dyDescent="0.25">
      <c r="A237">
        <v>16</v>
      </c>
      <c r="B237">
        <v>1</v>
      </c>
      <c r="C237">
        <f t="shared" si="12"/>
        <v>1601</v>
      </c>
      <c r="D237" t="s">
        <v>179</v>
      </c>
      <c r="G237" s="1" t="s">
        <v>313</v>
      </c>
      <c r="H237">
        <f t="shared" si="13"/>
        <v>1601</v>
      </c>
      <c r="I237" s="1" t="s">
        <v>314</v>
      </c>
      <c r="J237" t="str">
        <f t="shared" si="14"/>
        <v>Arcos de Valdevez</v>
      </c>
      <c r="K237" s="1" t="s">
        <v>315</v>
      </c>
      <c r="L237" t="str">
        <f t="shared" si="15"/>
        <v>insert into concelho (conc_id, conc_nome) values(1601,"Arcos de Valdevez");</v>
      </c>
    </row>
    <row r="238" spans="1:12" x14ac:dyDescent="0.25">
      <c r="A238">
        <v>16</v>
      </c>
      <c r="B238">
        <v>2</v>
      </c>
      <c r="C238">
        <f t="shared" si="12"/>
        <v>1602</v>
      </c>
      <c r="D238" t="s">
        <v>180</v>
      </c>
      <c r="G238" s="1" t="s">
        <v>313</v>
      </c>
      <c r="H238">
        <f t="shared" si="13"/>
        <v>1602</v>
      </c>
      <c r="I238" s="1" t="s">
        <v>314</v>
      </c>
      <c r="J238" t="str">
        <f t="shared" si="14"/>
        <v>Caminha</v>
      </c>
      <c r="K238" s="1" t="s">
        <v>315</v>
      </c>
      <c r="L238" t="str">
        <f t="shared" si="15"/>
        <v>insert into concelho (conc_id, conc_nome) values(1602,"Caminha");</v>
      </c>
    </row>
    <row r="239" spans="1:12" x14ac:dyDescent="0.25">
      <c r="A239">
        <v>16</v>
      </c>
      <c r="B239">
        <v>3</v>
      </c>
      <c r="C239">
        <f t="shared" si="12"/>
        <v>1603</v>
      </c>
      <c r="D239" t="s">
        <v>293</v>
      </c>
      <c r="G239" s="1" t="s">
        <v>313</v>
      </c>
      <c r="H239">
        <f t="shared" si="13"/>
        <v>1603</v>
      </c>
      <c r="I239" s="1" t="s">
        <v>314</v>
      </c>
      <c r="J239" t="str">
        <f t="shared" si="14"/>
        <v>Melgaço</v>
      </c>
      <c r="K239" s="1" t="s">
        <v>315</v>
      </c>
      <c r="L239" t="str">
        <f t="shared" si="15"/>
        <v>insert into concelho (conc_id, conc_nome) values(1603,"Melgaço");</v>
      </c>
    </row>
    <row r="240" spans="1:12" x14ac:dyDescent="0.25">
      <c r="A240">
        <v>16</v>
      </c>
      <c r="B240">
        <v>4</v>
      </c>
      <c r="C240">
        <f t="shared" si="12"/>
        <v>1604</v>
      </c>
      <c r="D240" t="s">
        <v>294</v>
      </c>
      <c r="G240" s="1" t="s">
        <v>313</v>
      </c>
      <c r="H240">
        <f t="shared" si="13"/>
        <v>1604</v>
      </c>
      <c r="I240" s="1" t="s">
        <v>314</v>
      </c>
      <c r="J240" t="str">
        <f t="shared" si="14"/>
        <v>Monção</v>
      </c>
      <c r="K240" s="1" t="s">
        <v>315</v>
      </c>
      <c r="L240" t="str">
        <f t="shared" si="15"/>
        <v>insert into concelho (conc_id, conc_nome) values(1604,"Monção");</v>
      </c>
    </row>
    <row r="241" spans="1:12" x14ac:dyDescent="0.25">
      <c r="A241">
        <v>16</v>
      </c>
      <c r="B241">
        <v>5</v>
      </c>
      <c r="C241">
        <f t="shared" si="12"/>
        <v>1605</v>
      </c>
      <c r="D241" t="s">
        <v>181</v>
      </c>
      <c r="G241" s="1" t="s">
        <v>313</v>
      </c>
      <c r="H241">
        <f t="shared" si="13"/>
        <v>1605</v>
      </c>
      <c r="I241" s="1" t="s">
        <v>314</v>
      </c>
      <c r="J241" t="str">
        <f t="shared" si="14"/>
        <v>Paredes de Coura</v>
      </c>
      <c r="K241" s="1" t="s">
        <v>315</v>
      </c>
      <c r="L241" t="str">
        <f t="shared" si="15"/>
        <v>insert into concelho (conc_id, conc_nome) values(1605,"Paredes de Coura");</v>
      </c>
    </row>
    <row r="242" spans="1:12" x14ac:dyDescent="0.25">
      <c r="A242">
        <v>17</v>
      </c>
      <c r="B242">
        <v>5</v>
      </c>
      <c r="C242">
        <f t="shared" si="12"/>
        <v>1705</v>
      </c>
      <c r="D242" t="s">
        <v>182</v>
      </c>
      <c r="G242" s="1" t="s">
        <v>313</v>
      </c>
      <c r="H242">
        <f t="shared" si="13"/>
        <v>1705</v>
      </c>
      <c r="I242" s="1" t="s">
        <v>314</v>
      </c>
      <c r="J242" t="str">
        <f t="shared" si="14"/>
        <v>Mondim de Basto</v>
      </c>
      <c r="K242" s="1" t="s">
        <v>315</v>
      </c>
      <c r="L242" t="str">
        <f t="shared" si="15"/>
        <v>insert into concelho (conc_id, conc_nome) values(1705,"Mondim de Basto");</v>
      </c>
    </row>
    <row r="243" spans="1:12" x14ac:dyDescent="0.25">
      <c r="A243">
        <v>17</v>
      </c>
      <c r="B243">
        <v>6</v>
      </c>
      <c r="C243">
        <f t="shared" si="12"/>
        <v>1706</v>
      </c>
      <c r="D243" t="s">
        <v>183</v>
      </c>
      <c r="G243" s="1" t="s">
        <v>313</v>
      </c>
      <c r="H243">
        <f t="shared" si="13"/>
        <v>1706</v>
      </c>
      <c r="I243" s="1" t="s">
        <v>314</v>
      </c>
      <c r="J243" t="str">
        <f t="shared" si="14"/>
        <v>Montalegre</v>
      </c>
      <c r="K243" s="1" t="s">
        <v>315</v>
      </c>
      <c r="L243" t="str">
        <f t="shared" si="15"/>
        <v>insert into concelho (conc_id, conc_nome) values(1706,"Montalegre");</v>
      </c>
    </row>
    <row r="244" spans="1:12" x14ac:dyDescent="0.25">
      <c r="A244">
        <v>17</v>
      </c>
      <c r="B244">
        <v>7</v>
      </c>
      <c r="C244">
        <f t="shared" si="12"/>
        <v>1707</v>
      </c>
      <c r="D244" t="s">
        <v>295</v>
      </c>
      <c r="G244" s="1" t="s">
        <v>313</v>
      </c>
      <c r="H244">
        <f t="shared" si="13"/>
        <v>1707</v>
      </c>
      <c r="I244" s="1" t="s">
        <v>314</v>
      </c>
      <c r="J244" t="str">
        <f t="shared" si="14"/>
        <v>Murça</v>
      </c>
      <c r="K244" s="1" t="s">
        <v>315</v>
      </c>
      <c r="L244" t="str">
        <f t="shared" si="15"/>
        <v>insert into concelho (conc_id, conc_nome) values(1707,"Murça");</v>
      </c>
    </row>
    <row r="245" spans="1:12" x14ac:dyDescent="0.25">
      <c r="A245">
        <v>17</v>
      </c>
      <c r="B245">
        <v>8</v>
      </c>
      <c r="C245">
        <f t="shared" si="12"/>
        <v>1708</v>
      </c>
      <c r="D245" t="s">
        <v>283</v>
      </c>
      <c r="G245" s="1" t="s">
        <v>313</v>
      </c>
      <c r="H245">
        <f t="shared" si="13"/>
        <v>1708</v>
      </c>
      <c r="I245" s="1" t="s">
        <v>314</v>
      </c>
      <c r="J245" t="str">
        <f t="shared" si="14"/>
        <v>Peso da Régua</v>
      </c>
      <c r="K245" s="1" t="s">
        <v>315</v>
      </c>
      <c r="L245" t="str">
        <f t="shared" si="15"/>
        <v>insert into concelho (conc_id, conc_nome) values(1708,"Peso da Régua");</v>
      </c>
    </row>
    <row r="246" spans="1:12" x14ac:dyDescent="0.25">
      <c r="A246">
        <v>17</v>
      </c>
      <c r="B246">
        <v>9</v>
      </c>
      <c r="C246">
        <f t="shared" si="12"/>
        <v>1709</v>
      </c>
      <c r="D246" t="s">
        <v>184</v>
      </c>
      <c r="G246" s="1" t="s">
        <v>313</v>
      </c>
      <c r="H246">
        <f t="shared" si="13"/>
        <v>1709</v>
      </c>
      <c r="I246" s="1" t="s">
        <v>314</v>
      </c>
      <c r="J246" t="str">
        <f t="shared" si="14"/>
        <v>Ribeira de Pena</v>
      </c>
      <c r="K246" s="1" t="s">
        <v>315</v>
      </c>
      <c r="L246" t="str">
        <f t="shared" si="15"/>
        <v>insert into concelho (conc_id, conc_nome) values(1709,"Ribeira de Pena");</v>
      </c>
    </row>
    <row r="247" spans="1:12" x14ac:dyDescent="0.25">
      <c r="A247">
        <v>17</v>
      </c>
      <c r="B247">
        <v>10</v>
      </c>
      <c r="C247">
        <f t="shared" si="12"/>
        <v>1710</v>
      </c>
      <c r="D247" t="s">
        <v>185</v>
      </c>
      <c r="G247" s="1" t="s">
        <v>313</v>
      </c>
      <c r="H247">
        <f t="shared" si="13"/>
        <v>1710</v>
      </c>
      <c r="I247" s="1" t="s">
        <v>314</v>
      </c>
      <c r="J247" t="str">
        <f t="shared" si="14"/>
        <v>Sabrosa</v>
      </c>
      <c r="K247" s="1" t="s">
        <v>315</v>
      </c>
      <c r="L247" t="str">
        <f t="shared" si="15"/>
        <v>insert into concelho (conc_id, conc_nome) values(1710,"Sabrosa");</v>
      </c>
    </row>
    <row r="248" spans="1:12" x14ac:dyDescent="0.25">
      <c r="A248">
        <v>17</v>
      </c>
      <c r="B248">
        <v>11</v>
      </c>
      <c r="C248">
        <f t="shared" si="12"/>
        <v>1711</v>
      </c>
      <c r="D248" t="s">
        <v>253</v>
      </c>
      <c r="G248" s="1" t="s">
        <v>313</v>
      </c>
      <c r="H248">
        <f t="shared" si="13"/>
        <v>1711</v>
      </c>
      <c r="I248" s="1" t="s">
        <v>314</v>
      </c>
      <c r="J248" t="str">
        <f t="shared" si="14"/>
        <v>Santa Marta de Penaguião</v>
      </c>
      <c r="K248" s="1" t="s">
        <v>315</v>
      </c>
      <c r="L248" t="str">
        <f t="shared" si="15"/>
        <v>insert into concelho (conc_id, conc_nome) values(1711,"Santa Marta de Penaguião");</v>
      </c>
    </row>
    <row r="249" spans="1:12" x14ac:dyDescent="0.25">
      <c r="A249">
        <v>17</v>
      </c>
      <c r="B249">
        <v>12</v>
      </c>
      <c r="C249">
        <f t="shared" si="12"/>
        <v>1712</v>
      </c>
      <c r="D249" t="s">
        <v>296</v>
      </c>
      <c r="G249" s="1" t="s">
        <v>313</v>
      </c>
      <c r="H249">
        <f t="shared" si="13"/>
        <v>1712</v>
      </c>
      <c r="I249" s="1" t="s">
        <v>314</v>
      </c>
      <c r="J249" t="str">
        <f t="shared" si="14"/>
        <v>Valpaços</v>
      </c>
      <c r="K249" s="1" t="s">
        <v>315</v>
      </c>
      <c r="L249" t="str">
        <f t="shared" si="15"/>
        <v>insert into concelho (conc_id, conc_nome) values(1712,"Valpaços");</v>
      </c>
    </row>
    <row r="250" spans="1:12" x14ac:dyDescent="0.25">
      <c r="A250">
        <v>17</v>
      </c>
      <c r="B250">
        <v>13</v>
      </c>
      <c r="C250">
        <f t="shared" si="12"/>
        <v>1713</v>
      </c>
      <c r="D250" t="s">
        <v>186</v>
      </c>
      <c r="G250" s="1" t="s">
        <v>313</v>
      </c>
      <c r="H250">
        <f t="shared" si="13"/>
        <v>1713</v>
      </c>
      <c r="I250" s="1" t="s">
        <v>314</v>
      </c>
      <c r="J250" t="str">
        <f t="shared" si="14"/>
        <v>Vila Pouca de Aguiar</v>
      </c>
      <c r="K250" s="1" t="s">
        <v>315</v>
      </c>
      <c r="L250" t="str">
        <f t="shared" si="15"/>
        <v>insert into concelho (conc_id, conc_nome) values(1713,"Vila Pouca de Aguiar");</v>
      </c>
    </row>
    <row r="251" spans="1:12" x14ac:dyDescent="0.25">
      <c r="A251">
        <v>17</v>
      </c>
      <c r="B251">
        <v>14</v>
      </c>
      <c r="C251">
        <f t="shared" si="12"/>
        <v>1714</v>
      </c>
      <c r="D251" t="s">
        <v>187</v>
      </c>
      <c r="G251" s="1" t="s">
        <v>313</v>
      </c>
      <c r="H251">
        <f t="shared" si="13"/>
        <v>1714</v>
      </c>
      <c r="I251" s="1" t="s">
        <v>314</v>
      </c>
      <c r="J251" t="str">
        <f t="shared" si="14"/>
        <v>Vila Real</v>
      </c>
      <c r="K251" s="1" t="s">
        <v>315</v>
      </c>
      <c r="L251" t="str">
        <f t="shared" si="15"/>
        <v>insert into concelho (conc_id, conc_nome) values(1714,"Vila Real");</v>
      </c>
    </row>
    <row r="252" spans="1:12" x14ac:dyDescent="0.25">
      <c r="A252">
        <v>17</v>
      </c>
      <c r="B252">
        <v>1</v>
      </c>
      <c r="C252">
        <f t="shared" si="12"/>
        <v>1701</v>
      </c>
      <c r="D252" t="s">
        <v>271</v>
      </c>
      <c r="G252" s="1" t="s">
        <v>313</v>
      </c>
      <c r="H252">
        <f t="shared" si="13"/>
        <v>1701</v>
      </c>
      <c r="I252" s="1" t="s">
        <v>314</v>
      </c>
      <c r="J252" t="str">
        <f t="shared" si="14"/>
        <v>Alijó</v>
      </c>
      <c r="K252" s="1" t="s">
        <v>315</v>
      </c>
      <c r="L252" t="str">
        <f t="shared" si="15"/>
        <v>insert into concelho (conc_id, conc_nome) values(1701,"Alijó");</v>
      </c>
    </row>
    <row r="253" spans="1:12" x14ac:dyDescent="0.25">
      <c r="A253">
        <v>17</v>
      </c>
      <c r="B253">
        <v>2</v>
      </c>
      <c r="C253">
        <f t="shared" si="12"/>
        <v>1702</v>
      </c>
      <c r="D253" t="s">
        <v>188</v>
      </c>
      <c r="G253" s="1" t="s">
        <v>313</v>
      </c>
      <c r="H253">
        <f t="shared" si="13"/>
        <v>1702</v>
      </c>
      <c r="I253" s="1" t="s">
        <v>314</v>
      </c>
      <c r="J253" t="str">
        <f t="shared" si="14"/>
        <v>Boticas</v>
      </c>
      <c r="K253" s="1" t="s">
        <v>315</v>
      </c>
      <c r="L253" t="str">
        <f t="shared" si="15"/>
        <v>insert into concelho (conc_id, conc_nome) values(1702,"Boticas");</v>
      </c>
    </row>
    <row r="254" spans="1:12" x14ac:dyDescent="0.25">
      <c r="A254">
        <v>17</v>
      </c>
      <c r="B254">
        <v>3</v>
      </c>
      <c r="C254">
        <f t="shared" si="12"/>
        <v>1703</v>
      </c>
      <c r="D254" t="s">
        <v>189</v>
      </c>
      <c r="G254" s="1" t="s">
        <v>313</v>
      </c>
      <c r="H254">
        <f t="shared" si="13"/>
        <v>1703</v>
      </c>
      <c r="I254" s="1" t="s">
        <v>314</v>
      </c>
      <c r="J254" t="str">
        <f t="shared" si="14"/>
        <v>Chaves</v>
      </c>
      <c r="K254" s="1" t="s">
        <v>315</v>
      </c>
      <c r="L254" t="str">
        <f t="shared" si="15"/>
        <v>insert into concelho (conc_id, conc_nome) values(1703,"Chaves");</v>
      </c>
    </row>
    <row r="255" spans="1:12" x14ac:dyDescent="0.25">
      <c r="A255">
        <v>17</v>
      </c>
      <c r="B255">
        <v>4</v>
      </c>
      <c r="C255">
        <f t="shared" si="12"/>
        <v>1704</v>
      </c>
      <c r="D255" t="s">
        <v>254</v>
      </c>
      <c r="G255" s="1" t="s">
        <v>313</v>
      </c>
      <c r="H255">
        <f t="shared" si="13"/>
        <v>1704</v>
      </c>
      <c r="I255" s="1" t="s">
        <v>314</v>
      </c>
      <c r="J255" t="str">
        <f t="shared" si="14"/>
        <v>Mesão Frio</v>
      </c>
      <c r="K255" s="1" t="s">
        <v>315</v>
      </c>
      <c r="L255" t="str">
        <f t="shared" si="15"/>
        <v>insert into concelho (conc_id, conc_nome) values(1704,"Mesão Frio");</v>
      </c>
    </row>
    <row r="256" spans="1:12" x14ac:dyDescent="0.25">
      <c r="A256">
        <v>18</v>
      </c>
      <c r="B256">
        <v>5</v>
      </c>
      <c r="C256">
        <f t="shared" si="12"/>
        <v>1805</v>
      </c>
      <c r="D256" t="s">
        <v>190</v>
      </c>
      <c r="G256" s="1" t="s">
        <v>313</v>
      </c>
      <c r="H256">
        <f t="shared" si="13"/>
        <v>1805</v>
      </c>
      <c r="I256" s="1" t="s">
        <v>314</v>
      </c>
      <c r="J256" t="str">
        <f t="shared" si="14"/>
        <v>Lamego</v>
      </c>
      <c r="K256" s="1" t="s">
        <v>315</v>
      </c>
      <c r="L256" t="str">
        <f t="shared" si="15"/>
        <v>insert into concelho (conc_id, conc_nome) values(1805,"Lamego");</v>
      </c>
    </row>
    <row r="257" spans="1:12" x14ac:dyDescent="0.25">
      <c r="A257">
        <v>18</v>
      </c>
      <c r="B257">
        <v>6</v>
      </c>
      <c r="C257">
        <f t="shared" si="12"/>
        <v>1806</v>
      </c>
      <c r="D257" t="s">
        <v>191</v>
      </c>
      <c r="G257" s="1" t="s">
        <v>313</v>
      </c>
      <c r="H257">
        <f t="shared" si="13"/>
        <v>1806</v>
      </c>
      <c r="I257" s="1" t="s">
        <v>314</v>
      </c>
      <c r="J257" t="str">
        <f t="shared" si="14"/>
        <v>Mangualde</v>
      </c>
      <c r="K257" s="1" t="s">
        <v>315</v>
      </c>
      <c r="L257" t="str">
        <f t="shared" si="15"/>
        <v>insert into concelho (conc_id, conc_nome) values(1806,"Mangualde");</v>
      </c>
    </row>
    <row r="258" spans="1:12" x14ac:dyDescent="0.25">
      <c r="A258">
        <v>18</v>
      </c>
      <c r="B258">
        <v>7</v>
      </c>
      <c r="C258">
        <f t="shared" si="12"/>
        <v>1807</v>
      </c>
      <c r="D258" t="s">
        <v>192</v>
      </c>
      <c r="G258" s="1" t="s">
        <v>313</v>
      </c>
      <c r="H258">
        <f t="shared" si="13"/>
        <v>1807</v>
      </c>
      <c r="I258" s="1" t="s">
        <v>314</v>
      </c>
      <c r="J258" t="str">
        <f t="shared" si="14"/>
        <v>Moimenta da Beira</v>
      </c>
      <c r="K258" s="1" t="s">
        <v>315</v>
      </c>
      <c r="L258" t="str">
        <f t="shared" si="15"/>
        <v>insert into concelho (conc_id, conc_nome) values(1807,"Moimenta da Beira");</v>
      </c>
    </row>
    <row r="259" spans="1:12" x14ac:dyDescent="0.25">
      <c r="A259">
        <v>18</v>
      </c>
      <c r="B259">
        <v>8</v>
      </c>
      <c r="C259">
        <f t="shared" ref="C259:C309" si="16">100*A259+B259</f>
        <v>1808</v>
      </c>
      <c r="D259" t="s">
        <v>304</v>
      </c>
      <c r="G259" s="1" t="s">
        <v>313</v>
      </c>
      <c r="H259">
        <f t="shared" ref="H259:H309" si="17">C259</f>
        <v>1808</v>
      </c>
      <c r="I259" s="1" t="s">
        <v>314</v>
      </c>
      <c r="J259" t="str">
        <f t="shared" ref="J259:J309" si="18">D259</f>
        <v>Mortágua</v>
      </c>
      <c r="K259" s="1" t="s">
        <v>315</v>
      </c>
      <c r="L259" t="str">
        <f t="shared" ref="L259:L309" si="19">_xlfn.CONCAT(G259,H259,I259,J259,K259,)</f>
        <v>insert into concelho (conc_id, conc_nome) values(1808,"Mortágua");</v>
      </c>
    </row>
    <row r="260" spans="1:12" x14ac:dyDescent="0.25">
      <c r="A260">
        <v>18</v>
      </c>
      <c r="B260">
        <v>9</v>
      </c>
      <c r="C260">
        <f t="shared" si="16"/>
        <v>1809</v>
      </c>
      <c r="D260" t="s">
        <v>193</v>
      </c>
      <c r="G260" s="1" t="s">
        <v>313</v>
      </c>
      <c r="H260">
        <f t="shared" si="17"/>
        <v>1809</v>
      </c>
      <c r="I260" s="1" t="s">
        <v>314</v>
      </c>
      <c r="J260" t="str">
        <f t="shared" si="18"/>
        <v>Nelas</v>
      </c>
      <c r="K260" s="1" t="s">
        <v>315</v>
      </c>
      <c r="L260" t="str">
        <f t="shared" si="19"/>
        <v>insert into concelho (conc_id, conc_nome) values(1809,"Nelas");</v>
      </c>
    </row>
    <row r="261" spans="1:12" x14ac:dyDescent="0.25">
      <c r="A261">
        <v>18</v>
      </c>
      <c r="B261">
        <v>10</v>
      </c>
      <c r="C261">
        <f t="shared" si="16"/>
        <v>1810</v>
      </c>
      <c r="D261" t="s">
        <v>194</v>
      </c>
      <c r="G261" s="1" t="s">
        <v>313</v>
      </c>
      <c r="H261">
        <f t="shared" si="17"/>
        <v>1810</v>
      </c>
      <c r="I261" s="1" t="s">
        <v>314</v>
      </c>
      <c r="J261" t="str">
        <f t="shared" si="18"/>
        <v>Oliveira de Frades</v>
      </c>
      <c r="K261" s="1" t="s">
        <v>315</v>
      </c>
      <c r="L261" t="str">
        <f t="shared" si="19"/>
        <v>insert into concelho (conc_id, conc_nome) values(1810,"Oliveira de Frades");</v>
      </c>
    </row>
    <row r="262" spans="1:12" x14ac:dyDescent="0.25">
      <c r="A262">
        <v>18</v>
      </c>
      <c r="B262">
        <v>11</v>
      </c>
      <c r="C262">
        <f t="shared" si="16"/>
        <v>1811</v>
      </c>
      <c r="D262" t="s">
        <v>195</v>
      </c>
      <c r="G262" s="1" t="s">
        <v>313</v>
      </c>
      <c r="H262">
        <f t="shared" si="17"/>
        <v>1811</v>
      </c>
      <c r="I262" s="1" t="s">
        <v>314</v>
      </c>
      <c r="J262" t="str">
        <f t="shared" si="18"/>
        <v>Penalva do Castelo</v>
      </c>
      <c r="K262" s="1" t="s">
        <v>315</v>
      </c>
      <c r="L262" t="str">
        <f t="shared" si="19"/>
        <v>insert into concelho (conc_id, conc_nome) values(1811,"Penalva do Castelo");</v>
      </c>
    </row>
    <row r="263" spans="1:12" x14ac:dyDescent="0.25">
      <c r="A263">
        <v>18</v>
      </c>
      <c r="B263">
        <v>12</v>
      </c>
      <c r="C263">
        <f t="shared" si="16"/>
        <v>1812</v>
      </c>
      <c r="D263" t="s">
        <v>196</v>
      </c>
      <c r="G263" s="1" t="s">
        <v>313</v>
      </c>
      <c r="H263">
        <f t="shared" si="17"/>
        <v>1812</v>
      </c>
      <c r="I263" s="1" t="s">
        <v>314</v>
      </c>
      <c r="J263" t="str">
        <f t="shared" si="18"/>
        <v>Penedono</v>
      </c>
      <c r="K263" s="1" t="s">
        <v>315</v>
      </c>
      <c r="L263" t="str">
        <f t="shared" si="19"/>
        <v>insert into concelho (conc_id, conc_nome) values(1812,"Penedono");</v>
      </c>
    </row>
    <row r="264" spans="1:12" x14ac:dyDescent="0.25">
      <c r="A264">
        <v>18</v>
      </c>
      <c r="B264">
        <v>13</v>
      </c>
      <c r="C264">
        <f t="shared" si="16"/>
        <v>1813</v>
      </c>
      <c r="D264" t="s">
        <v>197</v>
      </c>
      <c r="G264" s="1" t="s">
        <v>313</v>
      </c>
      <c r="H264">
        <f t="shared" si="17"/>
        <v>1813</v>
      </c>
      <c r="I264" s="1" t="s">
        <v>314</v>
      </c>
      <c r="J264" t="str">
        <f t="shared" si="18"/>
        <v>Resende</v>
      </c>
      <c r="K264" s="1" t="s">
        <v>315</v>
      </c>
      <c r="L264" t="str">
        <f t="shared" si="19"/>
        <v>insert into concelho (conc_id, conc_nome) values(1813,"Resende");</v>
      </c>
    </row>
    <row r="265" spans="1:12" x14ac:dyDescent="0.25">
      <c r="A265">
        <v>18</v>
      </c>
      <c r="B265">
        <v>14</v>
      </c>
      <c r="C265">
        <f t="shared" si="16"/>
        <v>1814</v>
      </c>
      <c r="D265" t="s">
        <v>255</v>
      </c>
      <c r="G265" s="1" t="s">
        <v>313</v>
      </c>
      <c r="H265">
        <f t="shared" si="17"/>
        <v>1814</v>
      </c>
      <c r="I265" s="1" t="s">
        <v>314</v>
      </c>
      <c r="J265" t="str">
        <f t="shared" si="18"/>
        <v>Santa Comba Dão</v>
      </c>
      <c r="K265" s="1" t="s">
        <v>315</v>
      </c>
      <c r="L265" t="str">
        <f t="shared" si="19"/>
        <v>insert into concelho (conc_id, conc_nome) values(1814,"Santa Comba Dão");</v>
      </c>
    </row>
    <row r="266" spans="1:12" x14ac:dyDescent="0.25">
      <c r="A266">
        <v>18</v>
      </c>
      <c r="B266">
        <v>15</v>
      </c>
      <c r="C266">
        <f t="shared" si="16"/>
        <v>1815</v>
      </c>
      <c r="D266" t="s">
        <v>256</v>
      </c>
      <c r="G266" s="1" t="s">
        <v>313</v>
      </c>
      <c r="H266">
        <f t="shared" si="17"/>
        <v>1815</v>
      </c>
      <c r="I266" s="1" t="s">
        <v>314</v>
      </c>
      <c r="J266" t="str">
        <f t="shared" si="18"/>
        <v>São João da Pesqueira</v>
      </c>
      <c r="K266" s="1" t="s">
        <v>315</v>
      </c>
      <c r="L266" t="str">
        <f t="shared" si="19"/>
        <v>insert into concelho (conc_id, conc_nome) values(1815,"São João da Pesqueira");</v>
      </c>
    </row>
    <row r="267" spans="1:12" x14ac:dyDescent="0.25">
      <c r="A267">
        <v>18</v>
      </c>
      <c r="B267">
        <v>16</v>
      </c>
      <c r="C267">
        <f t="shared" si="16"/>
        <v>1816</v>
      </c>
      <c r="D267" t="s">
        <v>257</v>
      </c>
      <c r="G267" s="1" t="s">
        <v>313</v>
      </c>
      <c r="H267">
        <f t="shared" si="17"/>
        <v>1816</v>
      </c>
      <c r="I267" s="1" t="s">
        <v>314</v>
      </c>
      <c r="J267" t="str">
        <f t="shared" si="18"/>
        <v>São Pedro do Sul</v>
      </c>
      <c r="K267" s="1" t="s">
        <v>315</v>
      </c>
      <c r="L267" t="str">
        <f t="shared" si="19"/>
        <v>insert into concelho (conc_id, conc_nome) values(1816,"São Pedro do Sul");</v>
      </c>
    </row>
    <row r="268" spans="1:12" x14ac:dyDescent="0.25">
      <c r="A268">
        <v>18</v>
      </c>
      <c r="B268">
        <v>17</v>
      </c>
      <c r="C268">
        <f t="shared" si="16"/>
        <v>1817</v>
      </c>
      <c r="D268" t="s">
        <v>305</v>
      </c>
      <c r="G268" s="1" t="s">
        <v>313</v>
      </c>
      <c r="H268">
        <f t="shared" si="17"/>
        <v>1817</v>
      </c>
      <c r="I268" s="1" t="s">
        <v>314</v>
      </c>
      <c r="J268" t="str">
        <f t="shared" si="18"/>
        <v>Sátão</v>
      </c>
      <c r="K268" s="1" t="s">
        <v>315</v>
      </c>
      <c r="L268" t="str">
        <f t="shared" si="19"/>
        <v>insert into concelho (conc_id, conc_nome) values(1817,"Sátão");</v>
      </c>
    </row>
    <row r="269" spans="1:12" x14ac:dyDescent="0.25">
      <c r="A269">
        <v>18</v>
      </c>
      <c r="B269">
        <v>18</v>
      </c>
      <c r="C269">
        <f t="shared" si="16"/>
        <v>1818</v>
      </c>
      <c r="D269" t="s">
        <v>198</v>
      </c>
      <c r="G269" s="1" t="s">
        <v>313</v>
      </c>
      <c r="H269">
        <f t="shared" si="17"/>
        <v>1818</v>
      </c>
      <c r="I269" s="1" t="s">
        <v>314</v>
      </c>
      <c r="J269" t="str">
        <f t="shared" si="18"/>
        <v>Sernancelhe</v>
      </c>
      <c r="K269" s="1" t="s">
        <v>315</v>
      </c>
      <c r="L269" t="str">
        <f t="shared" si="19"/>
        <v>insert into concelho (conc_id, conc_nome) values(1818,"Sernancelhe");</v>
      </c>
    </row>
    <row r="270" spans="1:12" x14ac:dyDescent="0.25">
      <c r="A270">
        <v>18</v>
      </c>
      <c r="B270">
        <v>19</v>
      </c>
      <c r="C270">
        <f t="shared" si="16"/>
        <v>1819</v>
      </c>
      <c r="D270" t="s">
        <v>297</v>
      </c>
      <c r="G270" s="1" t="s">
        <v>313</v>
      </c>
      <c r="H270">
        <f t="shared" si="17"/>
        <v>1819</v>
      </c>
      <c r="I270" s="1" t="s">
        <v>314</v>
      </c>
      <c r="J270" t="str">
        <f t="shared" si="18"/>
        <v>Tabuaço</v>
      </c>
      <c r="K270" s="1" t="s">
        <v>315</v>
      </c>
      <c r="L270" t="str">
        <f t="shared" si="19"/>
        <v>insert into concelho (conc_id, conc_nome) values(1819,"Tabuaço");</v>
      </c>
    </row>
    <row r="271" spans="1:12" x14ac:dyDescent="0.25">
      <c r="A271">
        <v>18</v>
      </c>
      <c r="B271">
        <v>20</v>
      </c>
      <c r="C271">
        <f t="shared" si="16"/>
        <v>1820</v>
      </c>
      <c r="D271" t="s">
        <v>199</v>
      </c>
      <c r="G271" s="1" t="s">
        <v>313</v>
      </c>
      <c r="H271">
        <f t="shared" si="17"/>
        <v>1820</v>
      </c>
      <c r="I271" s="1" t="s">
        <v>314</v>
      </c>
      <c r="J271" t="str">
        <f t="shared" si="18"/>
        <v>Tarouca</v>
      </c>
      <c r="K271" s="1" t="s">
        <v>315</v>
      </c>
      <c r="L271" t="str">
        <f t="shared" si="19"/>
        <v>insert into concelho (conc_id, conc_nome) values(1820,"Tarouca");</v>
      </c>
    </row>
    <row r="272" spans="1:12" x14ac:dyDescent="0.25">
      <c r="A272">
        <v>18</v>
      </c>
      <c r="B272">
        <v>21</v>
      </c>
      <c r="C272">
        <f t="shared" si="16"/>
        <v>1821</v>
      </c>
      <c r="D272" t="s">
        <v>200</v>
      </c>
      <c r="G272" s="1" t="s">
        <v>313</v>
      </c>
      <c r="H272">
        <f t="shared" si="17"/>
        <v>1821</v>
      </c>
      <c r="I272" s="1" t="s">
        <v>314</v>
      </c>
      <c r="J272" t="str">
        <f t="shared" si="18"/>
        <v>Tondela</v>
      </c>
      <c r="K272" s="1" t="s">
        <v>315</v>
      </c>
      <c r="L272" t="str">
        <f t="shared" si="19"/>
        <v>insert into concelho (conc_id, conc_nome) values(1821,"Tondela");</v>
      </c>
    </row>
    <row r="273" spans="1:12" x14ac:dyDescent="0.25">
      <c r="A273">
        <v>18</v>
      </c>
      <c r="B273">
        <v>22</v>
      </c>
      <c r="C273">
        <f t="shared" si="16"/>
        <v>1822</v>
      </c>
      <c r="D273" t="s">
        <v>201</v>
      </c>
      <c r="G273" s="1" t="s">
        <v>313</v>
      </c>
      <c r="H273">
        <f t="shared" si="17"/>
        <v>1822</v>
      </c>
      <c r="I273" s="1" t="s">
        <v>314</v>
      </c>
      <c r="J273" t="str">
        <f t="shared" si="18"/>
        <v>Vila Nova de Paiva</v>
      </c>
      <c r="K273" s="1" t="s">
        <v>315</v>
      </c>
      <c r="L273" t="str">
        <f t="shared" si="19"/>
        <v>insert into concelho (conc_id, conc_nome) values(1822,"Vila Nova de Paiva");</v>
      </c>
    </row>
    <row r="274" spans="1:12" x14ac:dyDescent="0.25">
      <c r="A274">
        <v>18</v>
      </c>
      <c r="B274">
        <v>23</v>
      </c>
      <c r="C274">
        <f t="shared" si="16"/>
        <v>1823</v>
      </c>
      <c r="D274" t="s">
        <v>202</v>
      </c>
      <c r="G274" s="1" t="s">
        <v>313</v>
      </c>
      <c r="H274">
        <f t="shared" si="17"/>
        <v>1823</v>
      </c>
      <c r="I274" s="1" t="s">
        <v>314</v>
      </c>
      <c r="J274" t="str">
        <f t="shared" si="18"/>
        <v>Viseu</v>
      </c>
      <c r="K274" s="1" t="s">
        <v>315</v>
      </c>
      <c r="L274" t="str">
        <f t="shared" si="19"/>
        <v>insert into concelho (conc_id, conc_nome) values(1823,"Viseu");</v>
      </c>
    </row>
    <row r="275" spans="1:12" x14ac:dyDescent="0.25">
      <c r="A275">
        <v>18</v>
      </c>
      <c r="B275">
        <v>24</v>
      </c>
      <c r="C275">
        <f t="shared" si="16"/>
        <v>1824</v>
      </c>
      <c r="D275" t="s">
        <v>203</v>
      </c>
      <c r="G275" s="1" t="s">
        <v>313</v>
      </c>
      <c r="H275">
        <f t="shared" si="17"/>
        <v>1824</v>
      </c>
      <c r="I275" s="1" t="s">
        <v>314</v>
      </c>
      <c r="J275" t="str">
        <f t="shared" si="18"/>
        <v>Vouzela</v>
      </c>
      <c r="K275" s="1" t="s">
        <v>315</v>
      </c>
      <c r="L275" t="str">
        <f t="shared" si="19"/>
        <v>insert into concelho (conc_id, conc_nome) values(1824,"Vouzela");</v>
      </c>
    </row>
    <row r="276" spans="1:12" x14ac:dyDescent="0.25">
      <c r="A276">
        <v>18</v>
      </c>
      <c r="B276">
        <v>1</v>
      </c>
      <c r="C276">
        <f t="shared" si="16"/>
        <v>1801</v>
      </c>
      <c r="D276" t="s">
        <v>204</v>
      </c>
      <c r="G276" s="1" t="s">
        <v>313</v>
      </c>
      <c r="H276">
        <f t="shared" si="17"/>
        <v>1801</v>
      </c>
      <c r="I276" s="1" t="s">
        <v>314</v>
      </c>
      <c r="J276" t="str">
        <f t="shared" si="18"/>
        <v>Armamar</v>
      </c>
      <c r="K276" s="1" t="s">
        <v>315</v>
      </c>
      <c r="L276" t="str">
        <f t="shared" si="19"/>
        <v>insert into concelho (conc_id, conc_nome) values(1801,"Armamar");</v>
      </c>
    </row>
    <row r="277" spans="1:12" x14ac:dyDescent="0.25">
      <c r="A277">
        <v>18</v>
      </c>
      <c r="B277">
        <v>2</v>
      </c>
      <c r="C277">
        <f t="shared" si="16"/>
        <v>1802</v>
      </c>
      <c r="D277" t="s">
        <v>205</v>
      </c>
      <c r="G277" s="1" t="s">
        <v>313</v>
      </c>
      <c r="H277">
        <f t="shared" si="17"/>
        <v>1802</v>
      </c>
      <c r="I277" s="1" t="s">
        <v>314</v>
      </c>
      <c r="J277" t="str">
        <f t="shared" si="18"/>
        <v>Carregal do Sal</v>
      </c>
      <c r="K277" s="1" t="s">
        <v>315</v>
      </c>
      <c r="L277" t="str">
        <f t="shared" si="19"/>
        <v>insert into concelho (conc_id, conc_nome) values(1802,"Carregal do Sal");</v>
      </c>
    </row>
    <row r="278" spans="1:12" x14ac:dyDescent="0.25">
      <c r="A278">
        <v>18</v>
      </c>
      <c r="B278">
        <v>3</v>
      </c>
      <c r="C278">
        <f t="shared" si="16"/>
        <v>1803</v>
      </c>
      <c r="D278" t="s">
        <v>206</v>
      </c>
      <c r="G278" s="1" t="s">
        <v>313</v>
      </c>
      <c r="H278">
        <f t="shared" si="17"/>
        <v>1803</v>
      </c>
      <c r="I278" s="1" t="s">
        <v>314</v>
      </c>
      <c r="J278" t="str">
        <f t="shared" si="18"/>
        <v>Castro Daire</v>
      </c>
      <c r="K278" s="1" t="s">
        <v>315</v>
      </c>
      <c r="L278" t="str">
        <f t="shared" si="19"/>
        <v>insert into concelho (conc_id, conc_nome) values(1803,"Castro Daire");</v>
      </c>
    </row>
    <row r="279" spans="1:12" x14ac:dyDescent="0.25">
      <c r="A279">
        <v>18</v>
      </c>
      <c r="B279">
        <v>4</v>
      </c>
      <c r="C279">
        <f t="shared" si="16"/>
        <v>1804</v>
      </c>
      <c r="D279" t="s">
        <v>258</v>
      </c>
      <c r="G279" s="1" t="s">
        <v>313</v>
      </c>
      <c r="H279">
        <f t="shared" si="17"/>
        <v>1804</v>
      </c>
      <c r="I279" s="1" t="s">
        <v>314</v>
      </c>
      <c r="J279" t="str">
        <f t="shared" si="18"/>
        <v>Cinfães</v>
      </c>
      <c r="K279" s="1" t="s">
        <v>315</v>
      </c>
      <c r="L279" t="str">
        <f t="shared" si="19"/>
        <v>insert into concelho (conc_id, conc_nome) values(1804,"Cinfães");</v>
      </c>
    </row>
    <row r="280" spans="1:12" x14ac:dyDescent="0.25">
      <c r="A280">
        <v>31</v>
      </c>
      <c r="B280">
        <v>5</v>
      </c>
      <c r="C280">
        <f t="shared" si="16"/>
        <v>3105</v>
      </c>
      <c r="D280" t="s">
        <v>207</v>
      </c>
      <c r="G280" s="1" t="s">
        <v>313</v>
      </c>
      <c r="H280">
        <f t="shared" si="17"/>
        <v>3105</v>
      </c>
      <c r="I280" s="1" t="s">
        <v>314</v>
      </c>
      <c r="J280" t="str">
        <f t="shared" si="18"/>
        <v>Ponta do Sol</v>
      </c>
      <c r="K280" s="1" t="s">
        <v>315</v>
      </c>
      <c r="L280" t="str">
        <f t="shared" si="19"/>
        <v>insert into concelho (conc_id, conc_nome) values(3105,"Ponta do Sol");</v>
      </c>
    </row>
    <row r="281" spans="1:12" x14ac:dyDescent="0.25">
      <c r="A281">
        <v>31</v>
      </c>
      <c r="B281">
        <v>6</v>
      </c>
      <c r="C281">
        <f t="shared" si="16"/>
        <v>3106</v>
      </c>
      <c r="D281" t="s">
        <v>208</v>
      </c>
      <c r="G281" s="1" t="s">
        <v>313</v>
      </c>
      <c r="H281">
        <f t="shared" si="17"/>
        <v>3106</v>
      </c>
      <c r="I281" s="1" t="s">
        <v>314</v>
      </c>
      <c r="J281" t="str">
        <f t="shared" si="18"/>
        <v>Porto Moniz</v>
      </c>
      <c r="K281" s="1" t="s">
        <v>315</v>
      </c>
      <c r="L281" t="str">
        <f t="shared" si="19"/>
        <v>insert into concelho (conc_id, conc_nome) values(3106,"Porto Moniz");</v>
      </c>
    </row>
    <row r="282" spans="1:12" x14ac:dyDescent="0.25">
      <c r="A282">
        <v>31</v>
      </c>
      <c r="B282">
        <v>7</v>
      </c>
      <c r="C282">
        <f t="shared" si="16"/>
        <v>3107</v>
      </c>
      <c r="D282" t="s">
        <v>209</v>
      </c>
      <c r="G282" s="1" t="s">
        <v>313</v>
      </c>
      <c r="H282">
        <f t="shared" si="17"/>
        <v>3107</v>
      </c>
      <c r="I282" s="1" t="s">
        <v>314</v>
      </c>
      <c r="J282" t="str">
        <f t="shared" si="18"/>
        <v>Ribeira Brava</v>
      </c>
      <c r="K282" s="1" t="s">
        <v>315</v>
      </c>
      <c r="L282" t="str">
        <f t="shared" si="19"/>
        <v>insert into concelho (conc_id, conc_nome) values(3107,"Ribeira Brava");</v>
      </c>
    </row>
    <row r="283" spans="1:12" x14ac:dyDescent="0.25">
      <c r="A283">
        <v>31</v>
      </c>
      <c r="B283">
        <v>8</v>
      </c>
      <c r="C283">
        <f t="shared" si="16"/>
        <v>3108</v>
      </c>
      <c r="D283" t="s">
        <v>210</v>
      </c>
      <c r="G283" s="1" t="s">
        <v>313</v>
      </c>
      <c r="H283">
        <f t="shared" si="17"/>
        <v>3108</v>
      </c>
      <c r="I283" s="1" t="s">
        <v>314</v>
      </c>
      <c r="J283" t="str">
        <f t="shared" si="18"/>
        <v>Santa Cruz</v>
      </c>
      <c r="K283" s="1" t="s">
        <v>315</v>
      </c>
      <c r="L283" t="str">
        <f t="shared" si="19"/>
        <v>insert into concelho (conc_id, conc_nome) values(3108,"Santa Cruz");</v>
      </c>
    </row>
    <row r="284" spans="1:12" x14ac:dyDescent="0.25">
      <c r="A284">
        <v>31</v>
      </c>
      <c r="B284">
        <v>9</v>
      </c>
      <c r="C284">
        <f t="shared" si="16"/>
        <v>3109</v>
      </c>
      <c r="D284" t="s">
        <v>211</v>
      </c>
      <c r="G284" s="1" t="s">
        <v>313</v>
      </c>
      <c r="H284">
        <f t="shared" si="17"/>
        <v>3109</v>
      </c>
      <c r="I284" s="1" t="s">
        <v>314</v>
      </c>
      <c r="J284" t="str">
        <f t="shared" si="18"/>
        <v>Santana</v>
      </c>
      <c r="K284" s="1" t="s">
        <v>315</v>
      </c>
      <c r="L284" t="str">
        <f t="shared" si="19"/>
        <v>insert into concelho (conc_id, conc_nome) values(3109,"Santana");</v>
      </c>
    </row>
    <row r="285" spans="1:12" x14ac:dyDescent="0.25">
      <c r="A285">
        <v>31</v>
      </c>
      <c r="B285">
        <v>10</v>
      </c>
      <c r="C285">
        <f t="shared" si="16"/>
        <v>3110</v>
      </c>
      <c r="D285" t="s">
        <v>259</v>
      </c>
      <c r="G285" s="1" t="s">
        <v>313</v>
      </c>
      <c r="H285">
        <f t="shared" si="17"/>
        <v>3110</v>
      </c>
      <c r="I285" s="1" t="s">
        <v>314</v>
      </c>
      <c r="J285" t="str">
        <f t="shared" si="18"/>
        <v>São Vicente</v>
      </c>
      <c r="K285" s="1" t="s">
        <v>315</v>
      </c>
      <c r="L285" t="str">
        <f t="shared" si="19"/>
        <v>insert into concelho (conc_id, conc_nome) values(3110,"São Vicente");</v>
      </c>
    </row>
    <row r="286" spans="1:12" x14ac:dyDescent="0.25">
      <c r="A286">
        <v>31</v>
      </c>
      <c r="B286">
        <v>1</v>
      </c>
      <c r="C286">
        <f t="shared" si="16"/>
        <v>3101</v>
      </c>
      <c r="D286" t="s">
        <v>212</v>
      </c>
      <c r="G286" s="1" t="s">
        <v>313</v>
      </c>
      <c r="H286">
        <f t="shared" si="17"/>
        <v>3101</v>
      </c>
      <c r="I286" s="1" t="s">
        <v>314</v>
      </c>
      <c r="J286" t="str">
        <f t="shared" si="18"/>
        <v>Calheta (Madeira)</v>
      </c>
      <c r="K286" s="1" t="s">
        <v>315</v>
      </c>
      <c r="L286" t="str">
        <f t="shared" si="19"/>
        <v>insert into concelho (conc_id, conc_nome) values(3101,"Calheta (Madeira)");</v>
      </c>
    </row>
    <row r="287" spans="1:12" x14ac:dyDescent="0.25">
      <c r="A287">
        <v>31</v>
      </c>
      <c r="B287">
        <v>2</v>
      </c>
      <c r="C287">
        <f t="shared" si="16"/>
        <v>3102</v>
      </c>
      <c r="D287" t="s">
        <v>275</v>
      </c>
      <c r="G287" s="1" t="s">
        <v>313</v>
      </c>
      <c r="H287">
        <f t="shared" si="17"/>
        <v>3102</v>
      </c>
      <c r="I287" s="1" t="s">
        <v>314</v>
      </c>
      <c r="J287" t="str">
        <f t="shared" si="18"/>
        <v>Câmara de Lobos</v>
      </c>
      <c r="K287" s="1" t="s">
        <v>315</v>
      </c>
      <c r="L287" t="str">
        <f t="shared" si="19"/>
        <v>insert into concelho (conc_id, conc_nome) values(3102,"Câmara de Lobos");</v>
      </c>
    </row>
    <row r="288" spans="1:12" x14ac:dyDescent="0.25">
      <c r="A288">
        <v>31</v>
      </c>
      <c r="B288">
        <v>3</v>
      </c>
      <c r="C288">
        <f t="shared" si="16"/>
        <v>3103</v>
      </c>
      <c r="D288" t="s">
        <v>213</v>
      </c>
      <c r="G288" s="1" t="s">
        <v>313</v>
      </c>
      <c r="H288">
        <f t="shared" si="17"/>
        <v>3103</v>
      </c>
      <c r="I288" s="1" t="s">
        <v>314</v>
      </c>
      <c r="J288" t="str">
        <f t="shared" si="18"/>
        <v>Funchal</v>
      </c>
      <c r="K288" s="1" t="s">
        <v>315</v>
      </c>
      <c r="L288" t="str">
        <f t="shared" si="19"/>
        <v>insert into concelho (conc_id, conc_nome) values(3103,"Funchal");</v>
      </c>
    </row>
    <row r="289" spans="1:12" x14ac:dyDescent="0.25">
      <c r="A289">
        <v>31</v>
      </c>
      <c r="B289">
        <v>4</v>
      </c>
      <c r="C289">
        <f t="shared" si="16"/>
        <v>3104</v>
      </c>
      <c r="D289" t="s">
        <v>214</v>
      </c>
      <c r="G289" s="1" t="s">
        <v>313</v>
      </c>
      <c r="H289">
        <f t="shared" si="17"/>
        <v>3104</v>
      </c>
      <c r="I289" s="1" t="s">
        <v>314</v>
      </c>
      <c r="J289" t="str">
        <f t="shared" si="18"/>
        <v>Machico</v>
      </c>
      <c r="K289" s="1" t="s">
        <v>315</v>
      </c>
      <c r="L289" t="str">
        <f t="shared" si="19"/>
        <v>insert into concelho (conc_id, conc_nome) values(3104,"Machico");</v>
      </c>
    </row>
    <row r="290" spans="1:12" x14ac:dyDescent="0.25">
      <c r="A290">
        <v>32</v>
      </c>
      <c r="B290">
        <v>1</v>
      </c>
      <c r="C290">
        <f t="shared" si="16"/>
        <v>3201</v>
      </c>
      <c r="D290" t="s">
        <v>215</v>
      </c>
      <c r="G290" s="1" t="s">
        <v>313</v>
      </c>
      <c r="H290">
        <f t="shared" si="17"/>
        <v>3201</v>
      </c>
      <c r="I290" s="1" t="s">
        <v>314</v>
      </c>
      <c r="J290" t="str">
        <f t="shared" si="18"/>
        <v>Porto Santo</v>
      </c>
      <c r="K290" s="1" t="s">
        <v>315</v>
      </c>
      <c r="L290" t="str">
        <f t="shared" si="19"/>
        <v>insert into concelho (conc_id, conc_nome) values(3201,"Porto Santo");</v>
      </c>
    </row>
    <row r="291" spans="1:12" x14ac:dyDescent="0.25">
      <c r="A291">
        <v>41</v>
      </c>
      <c r="B291">
        <v>1</v>
      </c>
      <c r="C291">
        <f t="shared" si="16"/>
        <v>4101</v>
      </c>
      <c r="D291" t="s">
        <v>216</v>
      </c>
      <c r="G291" s="1" t="s">
        <v>313</v>
      </c>
      <c r="H291">
        <f t="shared" si="17"/>
        <v>4101</v>
      </c>
      <c r="I291" s="1" t="s">
        <v>314</v>
      </c>
      <c r="J291" t="str">
        <f t="shared" si="18"/>
        <v>Vila do Porto</v>
      </c>
      <c r="K291" s="1" t="s">
        <v>315</v>
      </c>
      <c r="L291" t="str">
        <f t="shared" si="19"/>
        <v>insert into concelho (conc_id, conc_nome) values(4101,"Vila do Porto");</v>
      </c>
    </row>
    <row r="292" spans="1:12" x14ac:dyDescent="0.25">
      <c r="A292">
        <v>42</v>
      </c>
      <c r="B292">
        <v>5</v>
      </c>
      <c r="C292">
        <f t="shared" si="16"/>
        <v>4205</v>
      </c>
      <c r="D292" t="s">
        <v>217</v>
      </c>
      <c r="G292" s="1" t="s">
        <v>313</v>
      </c>
      <c r="H292">
        <f t="shared" si="17"/>
        <v>4205</v>
      </c>
      <c r="I292" s="1" t="s">
        <v>314</v>
      </c>
      <c r="J292" t="str">
        <f t="shared" si="18"/>
        <v>Ribeira Grande</v>
      </c>
      <c r="K292" s="1" t="s">
        <v>315</v>
      </c>
      <c r="L292" t="str">
        <f t="shared" si="19"/>
        <v>insert into concelho (conc_id, conc_nome) values(4205,"Ribeira Grande");</v>
      </c>
    </row>
    <row r="293" spans="1:12" x14ac:dyDescent="0.25">
      <c r="A293">
        <v>42</v>
      </c>
      <c r="B293">
        <v>6</v>
      </c>
      <c r="C293">
        <f t="shared" si="16"/>
        <v>4206</v>
      </c>
      <c r="D293" t="s">
        <v>218</v>
      </c>
      <c r="G293" s="1" t="s">
        <v>313</v>
      </c>
      <c r="H293">
        <f t="shared" si="17"/>
        <v>4206</v>
      </c>
      <c r="I293" s="1" t="s">
        <v>314</v>
      </c>
      <c r="J293" t="str">
        <f t="shared" si="18"/>
        <v>Vila Franca do Campo</v>
      </c>
      <c r="K293" s="1" t="s">
        <v>315</v>
      </c>
      <c r="L293" t="str">
        <f t="shared" si="19"/>
        <v>insert into concelho (conc_id, conc_nome) values(4206,"Vila Franca do Campo");</v>
      </c>
    </row>
    <row r="294" spans="1:12" x14ac:dyDescent="0.25">
      <c r="A294">
        <v>42</v>
      </c>
      <c r="B294">
        <v>1</v>
      </c>
      <c r="C294">
        <f t="shared" si="16"/>
        <v>4201</v>
      </c>
      <c r="D294" t="s">
        <v>260</v>
      </c>
      <c r="G294" s="1" t="s">
        <v>313</v>
      </c>
      <c r="H294">
        <f t="shared" si="17"/>
        <v>4201</v>
      </c>
      <c r="I294" s="1" t="s">
        <v>314</v>
      </c>
      <c r="J294" t="str">
        <f t="shared" si="18"/>
        <v>Lagoa (São Miguel)</v>
      </c>
      <c r="K294" s="1" t="s">
        <v>315</v>
      </c>
      <c r="L294" t="str">
        <f t="shared" si="19"/>
        <v>insert into concelho (conc_id, conc_nome) values(4201,"Lagoa (São Miguel)");</v>
      </c>
    </row>
    <row r="295" spans="1:12" x14ac:dyDescent="0.25">
      <c r="A295">
        <v>42</v>
      </c>
      <c r="B295">
        <v>2</v>
      </c>
      <c r="C295">
        <f t="shared" si="16"/>
        <v>4202</v>
      </c>
      <c r="D295" t="s">
        <v>219</v>
      </c>
      <c r="G295" s="1" t="s">
        <v>313</v>
      </c>
      <c r="H295">
        <f t="shared" si="17"/>
        <v>4202</v>
      </c>
      <c r="I295" s="1" t="s">
        <v>314</v>
      </c>
      <c r="J295" t="str">
        <f t="shared" si="18"/>
        <v>Nordeste</v>
      </c>
      <c r="K295" s="1" t="s">
        <v>315</v>
      </c>
      <c r="L295" t="str">
        <f t="shared" si="19"/>
        <v>insert into concelho (conc_id, conc_nome) values(4202,"Nordeste");</v>
      </c>
    </row>
    <row r="296" spans="1:12" x14ac:dyDescent="0.25">
      <c r="A296">
        <v>42</v>
      </c>
      <c r="B296">
        <v>3</v>
      </c>
      <c r="C296">
        <f t="shared" si="16"/>
        <v>4203</v>
      </c>
      <c r="D296" t="s">
        <v>220</v>
      </c>
      <c r="G296" s="1" t="s">
        <v>313</v>
      </c>
      <c r="H296">
        <f t="shared" si="17"/>
        <v>4203</v>
      </c>
      <c r="I296" s="1" t="s">
        <v>314</v>
      </c>
      <c r="J296" t="str">
        <f t="shared" si="18"/>
        <v>Ponta Delgada</v>
      </c>
      <c r="K296" s="1" t="s">
        <v>315</v>
      </c>
      <c r="L296" t="str">
        <f t="shared" si="19"/>
        <v>insert into concelho (conc_id, conc_nome) values(4203,"Ponta Delgada");</v>
      </c>
    </row>
    <row r="297" spans="1:12" x14ac:dyDescent="0.25">
      <c r="A297">
        <v>42</v>
      </c>
      <c r="B297">
        <v>4</v>
      </c>
      <c r="C297">
        <f t="shared" si="16"/>
        <v>4204</v>
      </c>
      <c r="D297" t="s">
        <v>298</v>
      </c>
      <c r="G297" s="1" t="s">
        <v>313</v>
      </c>
      <c r="H297">
        <f t="shared" si="17"/>
        <v>4204</v>
      </c>
      <c r="I297" s="1" t="s">
        <v>314</v>
      </c>
      <c r="J297" t="str">
        <f t="shared" si="18"/>
        <v>Povoação</v>
      </c>
      <c r="K297" s="1" t="s">
        <v>315</v>
      </c>
      <c r="L297" t="str">
        <f t="shared" si="19"/>
        <v>insert into concelho (conc_id, conc_nome) values(4204,"Povoação");</v>
      </c>
    </row>
    <row r="298" spans="1:12" x14ac:dyDescent="0.25">
      <c r="A298">
        <v>43</v>
      </c>
      <c r="B298">
        <v>1</v>
      </c>
      <c r="C298">
        <f t="shared" si="16"/>
        <v>4301</v>
      </c>
      <c r="D298" t="s">
        <v>221</v>
      </c>
      <c r="G298" s="1" t="s">
        <v>313</v>
      </c>
      <c r="H298">
        <f t="shared" si="17"/>
        <v>4301</v>
      </c>
      <c r="I298" s="1" t="s">
        <v>314</v>
      </c>
      <c r="J298" t="str">
        <f t="shared" si="18"/>
        <v>Angra do HeroÃ­smo</v>
      </c>
      <c r="K298" s="1" t="s">
        <v>315</v>
      </c>
      <c r="L298" t="str">
        <f t="shared" si="19"/>
        <v>insert into concelho (conc_id, conc_nome) values(4301,"Angra do HeroÃ­smo");</v>
      </c>
    </row>
    <row r="299" spans="1:12" x14ac:dyDescent="0.25">
      <c r="A299">
        <v>43</v>
      </c>
      <c r="B299">
        <v>2</v>
      </c>
      <c r="C299">
        <f t="shared" si="16"/>
        <v>4302</v>
      </c>
      <c r="D299" t="s">
        <v>272</v>
      </c>
      <c r="G299" s="1" t="s">
        <v>313</v>
      </c>
      <c r="H299">
        <f t="shared" si="17"/>
        <v>4302</v>
      </c>
      <c r="I299" s="1" t="s">
        <v>314</v>
      </c>
      <c r="J299" t="str">
        <f t="shared" si="18"/>
        <v>Praia da Vitória</v>
      </c>
      <c r="K299" s="1" t="s">
        <v>315</v>
      </c>
      <c r="L299" t="str">
        <f t="shared" si="19"/>
        <v>insert into concelho (conc_id, conc_nome) values(4302,"Praia da Vitória");</v>
      </c>
    </row>
    <row r="300" spans="1:12" x14ac:dyDescent="0.25">
      <c r="A300">
        <v>44</v>
      </c>
      <c r="B300">
        <v>1</v>
      </c>
      <c r="C300">
        <f t="shared" si="16"/>
        <v>4401</v>
      </c>
      <c r="D300" t="s">
        <v>222</v>
      </c>
      <c r="G300" s="1" t="s">
        <v>313</v>
      </c>
      <c r="H300">
        <f t="shared" si="17"/>
        <v>4401</v>
      </c>
      <c r="I300" s="1" t="s">
        <v>314</v>
      </c>
      <c r="J300" t="str">
        <f t="shared" si="18"/>
        <v>Santa Cruz da Graciosa</v>
      </c>
      <c r="K300" s="1" t="s">
        <v>315</v>
      </c>
      <c r="L300" t="str">
        <f t="shared" si="19"/>
        <v>insert into concelho (conc_id, conc_nome) values(4401,"Santa Cruz da Graciosa");</v>
      </c>
    </row>
    <row r="301" spans="1:12" x14ac:dyDescent="0.25">
      <c r="A301">
        <v>45</v>
      </c>
      <c r="B301">
        <v>1</v>
      </c>
      <c r="C301">
        <f t="shared" si="16"/>
        <v>4501</v>
      </c>
      <c r="D301" t="s">
        <v>261</v>
      </c>
      <c r="G301" s="1" t="s">
        <v>313</v>
      </c>
      <c r="H301">
        <f t="shared" si="17"/>
        <v>4501</v>
      </c>
      <c r="I301" s="1" t="s">
        <v>314</v>
      </c>
      <c r="J301" t="str">
        <f t="shared" si="18"/>
        <v>Calheta (São Jorge)</v>
      </c>
      <c r="K301" s="1" t="s">
        <v>315</v>
      </c>
      <c r="L301" t="str">
        <f t="shared" si="19"/>
        <v>insert into concelho (conc_id, conc_nome) values(4501,"Calheta (São Jorge)");</v>
      </c>
    </row>
    <row r="302" spans="1:12" x14ac:dyDescent="0.25">
      <c r="A302">
        <v>45</v>
      </c>
      <c r="B302">
        <v>2</v>
      </c>
      <c r="C302">
        <f t="shared" si="16"/>
        <v>4502</v>
      </c>
      <c r="D302" t="s">
        <v>223</v>
      </c>
      <c r="G302" s="1" t="s">
        <v>313</v>
      </c>
      <c r="H302">
        <f t="shared" si="17"/>
        <v>4502</v>
      </c>
      <c r="I302" s="1" t="s">
        <v>314</v>
      </c>
      <c r="J302" t="str">
        <f t="shared" si="18"/>
        <v>Velas</v>
      </c>
      <c r="K302" s="1" t="s">
        <v>315</v>
      </c>
      <c r="L302" t="str">
        <f t="shared" si="19"/>
        <v>insert into concelho (conc_id, conc_nome) values(4502,"Velas");</v>
      </c>
    </row>
    <row r="303" spans="1:12" x14ac:dyDescent="0.25">
      <c r="A303">
        <v>46</v>
      </c>
      <c r="B303">
        <v>1</v>
      </c>
      <c r="C303">
        <f t="shared" si="16"/>
        <v>4601</v>
      </c>
      <c r="D303" t="s">
        <v>224</v>
      </c>
      <c r="G303" s="1" t="s">
        <v>313</v>
      </c>
      <c r="H303">
        <f t="shared" si="17"/>
        <v>4601</v>
      </c>
      <c r="I303" s="1" t="s">
        <v>314</v>
      </c>
      <c r="J303" t="str">
        <f t="shared" si="18"/>
        <v>Lajes do Pico</v>
      </c>
      <c r="K303" s="1" t="s">
        <v>315</v>
      </c>
      <c r="L303" t="str">
        <f t="shared" si="19"/>
        <v>insert into concelho (conc_id, conc_nome) values(4601,"Lajes do Pico");</v>
      </c>
    </row>
    <row r="304" spans="1:12" x14ac:dyDescent="0.25">
      <c r="A304">
        <v>46</v>
      </c>
      <c r="B304">
        <v>2</v>
      </c>
      <c r="C304">
        <f t="shared" si="16"/>
        <v>4602</v>
      </c>
      <c r="D304" t="s">
        <v>225</v>
      </c>
      <c r="G304" s="1" t="s">
        <v>313</v>
      </c>
      <c r="H304">
        <f t="shared" si="17"/>
        <v>4602</v>
      </c>
      <c r="I304" s="1" t="s">
        <v>314</v>
      </c>
      <c r="J304" t="str">
        <f t="shared" si="18"/>
        <v>Madalena</v>
      </c>
      <c r="K304" s="1" t="s">
        <v>315</v>
      </c>
      <c r="L304" t="str">
        <f t="shared" si="19"/>
        <v>insert into concelho (conc_id, conc_nome) values(4602,"Madalena");</v>
      </c>
    </row>
    <row r="305" spans="1:12" x14ac:dyDescent="0.25">
      <c r="A305">
        <v>46</v>
      </c>
      <c r="B305">
        <v>3</v>
      </c>
      <c r="C305">
        <f t="shared" si="16"/>
        <v>4603</v>
      </c>
      <c r="D305" t="s">
        <v>262</v>
      </c>
      <c r="G305" s="1" t="s">
        <v>313</v>
      </c>
      <c r="H305">
        <f t="shared" si="17"/>
        <v>4603</v>
      </c>
      <c r="I305" s="1" t="s">
        <v>314</v>
      </c>
      <c r="J305" t="str">
        <f t="shared" si="18"/>
        <v>São Roque do Pico</v>
      </c>
      <c r="K305" s="1" t="s">
        <v>315</v>
      </c>
      <c r="L305" t="str">
        <f t="shared" si="19"/>
        <v>insert into concelho (conc_id, conc_nome) values(4603,"São Roque do Pico");</v>
      </c>
    </row>
    <row r="306" spans="1:12" x14ac:dyDescent="0.25">
      <c r="A306">
        <v>47</v>
      </c>
      <c r="B306">
        <v>1</v>
      </c>
      <c r="C306">
        <f t="shared" si="16"/>
        <v>4701</v>
      </c>
      <c r="D306" t="s">
        <v>226</v>
      </c>
      <c r="G306" s="1" t="s">
        <v>313</v>
      </c>
      <c r="H306">
        <f t="shared" si="17"/>
        <v>4701</v>
      </c>
      <c r="I306" s="1" t="s">
        <v>314</v>
      </c>
      <c r="J306" t="str">
        <f t="shared" si="18"/>
        <v>Horta</v>
      </c>
      <c r="K306" s="1" t="s">
        <v>315</v>
      </c>
      <c r="L306" t="str">
        <f t="shared" si="19"/>
        <v>insert into concelho (conc_id, conc_nome) values(4701,"Horta");</v>
      </c>
    </row>
    <row r="307" spans="1:12" x14ac:dyDescent="0.25">
      <c r="A307">
        <v>48</v>
      </c>
      <c r="B307">
        <v>1</v>
      </c>
      <c r="C307">
        <f t="shared" si="16"/>
        <v>4801</v>
      </c>
      <c r="D307" t="s">
        <v>227</v>
      </c>
      <c r="G307" s="1" t="s">
        <v>313</v>
      </c>
      <c r="H307">
        <f t="shared" si="17"/>
        <v>4801</v>
      </c>
      <c r="I307" s="1" t="s">
        <v>314</v>
      </c>
      <c r="J307" t="str">
        <f t="shared" si="18"/>
        <v>Lajes das Flores</v>
      </c>
      <c r="K307" s="1" t="s">
        <v>315</v>
      </c>
      <c r="L307" t="str">
        <f t="shared" si="19"/>
        <v>insert into concelho (conc_id, conc_nome) values(4801,"Lajes das Flores");</v>
      </c>
    </row>
    <row r="308" spans="1:12" x14ac:dyDescent="0.25">
      <c r="A308">
        <v>48</v>
      </c>
      <c r="B308">
        <v>2</v>
      </c>
      <c r="C308">
        <f t="shared" si="16"/>
        <v>4802</v>
      </c>
      <c r="D308" t="s">
        <v>228</v>
      </c>
      <c r="G308" s="1" t="s">
        <v>313</v>
      </c>
      <c r="H308">
        <f t="shared" si="17"/>
        <v>4802</v>
      </c>
      <c r="I308" s="1" t="s">
        <v>314</v>
      </c>
      <c r="J308" t="str">
        <f t="shared" si="18"/>
        <v>Santa Cruz das Flores</v>
      </c>
      <c r="K308" s="1" t="s">
        <v>315</v>
      </c>
      <c r="L308" t="str">
        <f t="shared" si="19"/>
        <v>insert into concelho (conc_id, conc_nome) values(4802,"Santa Cruz das Flores");</v>
      </c>
    </row>
    <row r="309" spans="1:12" x14ac:dyDescent="0.25">
      <c r="A309">
        <v>49</v>
      </c>
      <c r="B309">
        <v>1</v>
      </c>
      <c r="C309">
        <f t="shared" si="16"/>
        <v>4901</v>
      </c>
      <c r="D309" t="s">
        <v>229</v>
      </c>
      <c r="G309" s="1" t="s">
        <v>313</v>
      </c>
      <c r="H309">
        <f t="shared" si="17"/>
        <v>4901</v>
      </c>
      <c r="I309" s="1" t="s">
        <v>314</v>
      </c>
      <c r="J309" t="str">
        <f t="shared" si="18"/>
        <v>Corvo</v>
      </c>
      <c r="K309" s="1" t="s">
        <v>315</v>
      </c>
      <c r="L309" t="str">
        <f t="shared" si="19"/>
        <v>insert into concelho (conc_id, conc_nome) values(4901,"Corvo");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35"/>
  <sheetViews>
    <sheetView workbookViewId="0">
      <selection activeCell="K34" sqref="K34"/>
    </sheetView>
  </sheetViews>
  <sheetFormatPr defaultRowHeight="15" x14ac:dyDescent="0.25"/>
  <cols>
    <col min="12" max="12" width="12.42578125" customWidth="1"/>
    <col min="13" max="13" width="3.42578125" customWidth="1"/>
    <col min="14" max="18" width="9.42578125" customWidth="1"/>
    <col min="25" max="25" width="11.5703125" style="11" customWidth="1"/>
    <col min="26" max="26" width="9.140625" style="11"/>
  </cols>
  <sheetData>
    <row r="1" spans="1:26" x14ac:dyDescent="0.25">
      <c r="B1" s="2" t="s">
        <v>320</v>
      </c>
      <c r="N1" t="s">
        <v>376</v>
      </c>
    </row>
    <row r="2" spans="1:26" x14ac:dyDescent="0.25">
      <c r="B2" s="3" t="s">
        <v>321</v>
      </c>
      <c r="C2" s="3"/>
      <c r="D2" s="3"/>
      <c r="E2" s="3"/>
      <c r="F2" s="3"/>
      <c r="G2" s="3"/>
      <c r="H2" s="3"/>
      <c r="I2" s="3"/>
    </row>
    <row r="3" spans="1:26" x14ac:dyDescent="0.25">
      <c r="A3">
        <v>0</v>
      </c>
      <c r="L3" t="s">
        <v>316</v>
      </c>
      <c r="N3" t="s">
        <v>317</v>
      </c>
      <c r="Q3" t="s">
        <v>351</v>
      </c>
      <c r="S3" t="s">
        <v>318</v>
      </c>
      <c r="U3" t="s">
        <v>319</v>
      </c>
      <c r="X3">
        <v>1</v>
      </c>
      <c r="Y3" s="11" t="str">
        <f>IF(A4=1,$N$1,"")</f>
        <v>insert into produto (prod_nome, prod_descricao, prod_preco_atual, prod_foto, prod_estado, id_estab)</v>
      </c>
      <c r="Z3" s="11" t="str">
        <f>IF(A3=1,_xlfn.CONCAT("values(",K3,L3,M3,N3,Q3),"")</f>
        <v/>
      </c>
    </row>
    <row r="4" spans="1:26" x14ac:dyDescent="0.25">
      <c r="A4">
        <v>1</v>
      </c>
      <c r="B4" s="4" t="s">
        <v>322</v>
      </c>
      <c r="K4" s="1" t="s">
        <v>349</v>
      </c>
      <c r="L4" t="str">
        <f>IF(A5=2,B4,"")</f>
        <v>cheeseham</v>
      </c>
      <c r="M4" t="s">
        <v>350</v>
      </c>
      <c r="N4" t="str">
        <f>IF(A5=2,B5,"")</f>
        <v>Molho de Tomate, Queijo 100% Mozzarella, Orégãos, Fiambre e Mozzarella Extra</v>
      </c>
      <c r="O4" s="1" t="s">
        <v>354</v>
      </c>
      <c r="P4" t="s">
        <v>353</v>
      </c>
      <c r="Q4" t="s">
        <v>377</v>
      </c>
      <c r="R4" s="1" t="s">
        <v>387</v>
      </c>
      <c r="S4" t="s">
        <v>352</v>
      </c>
      <c r="T4" s="1" t="s">
        <v>388</v>
      </c>
      <c r="U4">
        <v>1</v>
      </c>
      <c r="V4">
        <v>1</v>
      </c>
      <c r="W4" s="1" t="s">
        <v>230</v>
      </c>
      <c r="Y4" s="11" t="str">
        <f t="shared" ref="Y4:Y67" si="0">IF(A5=1,$N$1,"")</f>
        <v/>
      </c>
      <c r="Z4" s="11" t="str">
        <f>IF(A4=1,_xlfn.CONCAT("values(",K4,L4,M4,N4,O4,P4,Q4,R4,S4,T4,U4,V4,W4),"")</f>
        <v>values("cheeseham","Molho de Tomate, Queijo 100% Mozzarella, Orégãos, Fiambre e Mozzarella Extra: Tamanho médio", 14.6,  @pizza_media,TRUE, 11);</v>
      </c>
    </row>
    <row r="5" spans="1:26" x14ac:dyDescent="0.25">
      <c r="A5">
        <v>2</v>
      </c>
      <c r="B5" s="5" t="s">
        <v>355</v>
      </c>
      <c r="C5" s="5"/>
      <c r="D5" s="5"/>
      <c r="E5" s="5"/>
      <c r="F5" s="5"/>
      <c r="G5" s="5"/>
      <c r="H5" s="5"/>
      <c r="I5" s="5"/>
      <c r="K5" s="1" t="s">
        <v>349</v>
      </c>
      <c r="L5" t="str">
        <f t="shared" ref="L5:L68" si="1">IF(A6=2,B5,"")</f>
        <v/>
      </c>
      <c r="M5" t="s">
        <v>350</v>
      </c>
      <c r="N5" t="str">
        <f t="shared" ref="N5:N68" si="2">IF(A6=2,B6,"")</f>
        <v/>
      </c>
      <c r="O5" s="1" t="s">
        <v>354</v>
      </c>
      <c r="P5" t="s">
        <v>353</v>
      </c>
      <c r="R5" s="1" t="s">
        <v>394</v>
      </c>
      <c r="S5" t="s">
        <v>352</v>
      </c>
      <c r="T5" s="1" t="s">
        <v>388</v>
      </c>
      <c r="W5" s="1" t="s">
        <v>230</v>
      </c>
      <c r="Y5" s="11" t="str">
        <f t="shared" si="0"/>
        <v/>
      </c>
      <c r="Z5" s="11" t="str">
        <f t="shared" ref="Z5:Z68" si="3">IF(A5=1,_xlfn.CONCAT("values(",K5,L5,M5,N5,O5,P5,Q5,R5,S5,T5,U5,V5,W5),"")</f>
        <v/>
      </c>
    </row>
    <row r="6" spans="1:26" x14ac:dyDescent="0.25">
      <c r="A6">
        <v>0</v>
      </c>
      <c r="K6" s="1" t="s">
        <v>349</v>
      </c>
      <c r="L6" t="str">
        <f t="shared" si="1"/>
        <v/>
      </c>
      <c r="M6" t="s">
        <v>350</v>
      </c>
      <c r="N6" t="str">
        <f t="shared" si="2"/>
        <v/>
      </c>
      <c r="O6" s="1" t="s">
        <v>354</v>
      </c>
      <c r="P6" t="s">
        <v>353</v>
      </c>
      <c r="R6" s="1" t="s">
        <v>394</v>
      </c>
      <c r="S6" t="s">
        <v>352</v>
      </c>
      <c r="T6" s="1" t="s">
        <v>388</v>
      </c>
      <c r="W6" s="1" t="s">
        <v>230</v>
      </c>
      <c r="X6">
        <f>X3+1</f>
        <v>2</v>
      </c>
      <c r="Y6" s="11" t="str">
        <f t="shared" si="0"/>
        <v>insert into produto (prod_nome, prod_descricao, prod_preco_atual, prod_foto, prod_estado, id_estab)</v>
      </c>
      <c r="Z6" s="11" t="str">
        <f t="shared" si="3"/>
        <v/>
      </c>
    </row>
    <row r="7" spans="1:26" x14ac:dyDescent="0.25">
      <c r="A7">
        <v>1</v>
      </c>
      <c r="B7" t="s">
        <v>323</v>
      </c>
      <c r="K7" s="1" t="s">
        <v>349</v>
      </c>
      <c r="L7" t="str">
        <f t="shared" si="1"/>
        <v>serrana</v>
      </c>
      <c r="M7" t="s">
        <v>350</v>
      </c>
      <c r="N7" t="str">
        <f t="shared" si="2"/>
        <v>Molho de Tomate, Queijo 100% Mozzarella, Orégãos, Chouriço, Cogumelos Frescos e Azeitonas</v>
      </c>
      <c r="O7" s="1" t="s">
        <v>354</v>
      </c>
      <c r="P7" t="s">
        <v>353</v>
      </c>
      <c r="Q7" t="s">
        <v>377</v>
      </c>
      <c r="R7" s="1" t="s">
        <v>394</v>
      </c>
      <c r="S7" t="s">
        <v>352</v>
      </c>
      <c r="T7" s="1" t="s">
        <v>388</v>
      </c>
      <c r="U7">
        <v>2</v>
      </c>
      <c r="V7">
        <v>2</v>
      </c>
      <c r="W7" s="1" t="s">
        <v>230</v>
      </c>
      <c r="Y7" s="11" t="str">
        <f t="shared" si="0"/>
        <v/>
      </c>
      <c r="Z7" s="11" t="str">
        <f t="shared" si="3"/>
        <v>values("serrana","Molho de Tomate, Queijo 100% Mozzarella, Orégãos, Chouriço, Cogumelos Frescos e Azeitonas: Tamanho médio", 14.6, @pizza_media,TRUE, 22);</v>
      </c>
    </row>
    <row r="8" spans="1:26" x14ac:dyDescent="0.25">
      <c r="A8">
        <v>2</v>
      </c>
      <c r="B8" t="s">
        <v>356</v>
      </c>
      <c r="K8" s="1" t="s">
        <v>349</v>
      </c>
      <c r="L8" t="str">
        <f t="shared" si="1"/>
        <v/>
      </c>
      <c r="M8" t="s">
        <v>350</v>
      </c>
      <c r="N8" t="str">
        <f t="shared" si="2"/>
        <v/>
      </c>
      <c r="O8" s="1" t="s">
        <v>354</v>
      </c>
      <c r="P8" t="s">
        <v>353</v>
      </c>
      <c r="R8" s="1" t="s">
        <v>394</v>
      </c>
      <c r="S8" t="s">
        <v>352</v>
      </c>
      <c r="T8" s="1" t="s">
        <v>388</v>
      </c>
      <c r="W8" s="1" t="s">
        <v>230</v>
      </c>
      <c r="Y8" s="11" t="str">
        <f t="shared" si="0"/>
        <v/>
      </c>
      <c r="Z8" s="11" t="str">
        <f t="shared" si="3"/>
        <v/>
      </c>
    </row>
    <row r="9" spans="1:26" x14ac:dyDescent="0.25">
      <c r="A9">
        <v>0</v>
      </c>
      <c r="K9" s="1" t="s">
        <v>349</v>
      </c>
      <c r="L9" t="str">
        <f t="shared" si="1"/>
        <v/>
      </c>
      <c r="M9" t="s">
        <v>350</v>
      </c>
      <c r="N9" t="str">
        <f t="shared" si="2"/>
        <v/>
      </c>
      <c r="O9" s="1" t="s">
        <v>354</v>
      </c>
      <c r="P9" t="s">
        <v>353</v>
      </c>
      <c r="R9" s="1" t="s">
        <v>394</v>
      </c>
      <c r="S9" t="s">
        <v>352</v>
      </c>
      <c r="T9" s="1" t="s">
        <v>388</v>
      </c>
      <c r="W9" s="1" t="s">
        <v>230</v>
      </c>
      <c r="X9">
        <f t="shared" ref="X9:X15" si="4">X6+1</f>
        <v>3</v>
      </c>
      <c r="Y9" s="11" t="str">
        <f t="shared" si="0"/>
        <v>insert into produto (prod_nome, prod_descricao, prod_preco_atual, prod_foto, prod_estado, id_estab)</v>
      </c>
      <c r="Z9" s="11" t="str">
        <f t="shared" si="3"/>
        <v/>
      </c>
    </row>
    <row r="10" spans="1:26" x14ac:dyDescent="0.25">
      <c r="A10">
        <v>1</v>
      </c>
      <c r="B10" t="s">
        <v>324</v>
      </c>
      <c r="K10" s="1" t="s">
        <v>349</v>
      </c>
      <c r="L10" t="str">
        <f t="shared" si="1"/>
        <v>veggie lovers</v>
      </c>
      <c r="M10" t="s">
        <v>350</v>
      </c>
      <c r="N10" t="str">
        <f t="shared" si="2"/>
        <v>Molho de Tomate, Queijo 100% Mozzarella, Orégãos, Mistura de Vegetais, Milho, Tomate e Azeitonas</v>
      </c>
      <c r="O10" s="1" t="s">
        <v>354</v>
      </c>
      <c r="P10" t="s">
        <v>353</v>
      </c>
      <c r="Q10" t="s">
        <v>377</v>
      </c>
      <c r="R10" s="1" t="s">
        <v>394</v>
      </c>
      <c r="S10" t="s">
        <v>352</v>
      </c>
      <c r="T10" s="1" t="s">
        <v>388</v>
      </c>
      <c r="U10">
        <v>3</v>
      </c>
      <c r="V10">
        <v>3</v>
      </c>
      <c r="W10" s="1" t="s">
        <v>230</v>
      </c>
      <c r="Y10" s="11" t="str">
        <f t="shared" si="0"/>
        <v/>
      </c>
      <c r="Z10" s="11" t="str">
        <f t="shared" si="3"/>
        <v>values("veggie lovers","Molho de Tomate, Queijo 100% Mozzarella, Orégãos, Mistura de Vegetais, Milho, Tomate e Azeitonas: Tamanho médio", 14.6, @pizza_media,TRUE, 33);</v>
      </c>
    </row>
    <row r="11" spans="1:26" x14ac:dyDescent="0.25">
      <c r="A11">
        <v>2</v>
      </c>
      <c r="B11" t="s">
        <v>357</v>
      </c>
      <c r="K11" s="1" t="s">
        <v>349</v>
      </c>
      <c r="L11" t="str">
        <f t="shared" si="1"/>
        <v/>
      </c>
      <c r="M11" t="s">
        <v>350</v>
      </c>
      <c r="N11" t="str">
        <f t="shared" si="2"/>
        <v/>
      </c>
      <c r="O11" s="1" t="s">
        <v>354</v>
      </c>
      <c r="P11" t="s">
        <v>353</v>
      </c>
      <c r="R11" s="1" t="s">
        <v>394</v>
      </c>
      <c r="S11" t="s">
        <v>352</v>
      </c>
      <c r="T11" s="1" t="s">
        <v>388</v>
      </c>
      <c r="W11" s="1" t="s">
        <v>230</v>
      </c>
      <c r="Y11" s="11" t="str">
        <f t="shared" si="0"/>
        <v/>
      </c>
      <c r="Z11" s="11" t="str">
        <f t="shared" si="3"/>
        <v/>
      </c>
    </row>
    <row r="12" spans="1:26" x14ac:dyDescent="0.25">
      <c r="A12">
        <v>0</v>
      </c>
      <c r="K12" s="1" t="s">
        <v>349</v>
      </c>
      <c r="L12" t="str">
        <f t="shared" si="1"/>
        <v/>
      </c>
      <c r="M12" t="s">
        <v>350</v>
      </c>
      <c r="N12" t="str">
        <f t="shared" si="2"/>
        <v/>
      </c>
      <c r="O12" s="1" t="s">
        <v>354</v>
      </c>
      <c r="P12" t="s">
        <v>353</v>
      </c>
      <c r="R12" s="1" t="s">
        <v>394</v>
      </c>
      <c r="S12" t="s">
        <v>352</v>
      </c>
      <c r="T12" s="1" t="s">
        <v>388</v>
      </c>
      <c r="W12" s="1" t="s">
        <v>230</v>
      </c>
      <c r="X12">
        <f t="shared" si="4"/>
        <v>4</v>
      </c>
      <c r="Y12" s="11" t="str">
        <f t="shared" si="0"/>
        <v>insert into produto (prod_nome, prod_descricao, prod_preco_atual, prod_foto, prod_estado, id_estab)</v>
      </c>
      <c r="Z12" s="11" t="str">
        <f t="shared" si="3"/>
        <v/>
      </c>
    </row>
    <row r="13" spans="1:26" x14ac:dyDescent="0.25">
      <c r="A13">
        <v>1</v>
      </c>
      <c r="B13" t="s">
        <v>325</v>
      </c>
      <c r="K13" s="1" t="s">
        <v>349</v>
      </c>
      <c r="L13" t="str">
        <f t="shared" si="1"/>
        <v>summer</v>
      </c>
      <c r="M13" t="s">
        <v>350</v>
      </c>
      <c r="N13" t="str">
        <f t="shared" si="2"/>
        <v>Molho de Tomate, Queijo 100% Mozzarella, Orégãos, Chouriço, Ananás e Cebola Crocante</v>
      </c>
      <c r="O13" s="1" t="s">
        <v>354</v>
      </c>
      <c r="P13" t="s">
        <v>353</v>
      </c>
      <c r="Q13" t="s">
        <v>377</v>
      </c>
      <c r="R13" s="1" t="s">
        <v>394</v>
      </c>
      <c r="S13" t="s">
        <v>352</v>
      </c>
      <c r="T13" s="1" t="s">
        <v>388</v>
      </c>
      <c r="U13">
        <v>4</v>
      </c>
      <c r="V13">
        <v>4</v>
      </c>
      <c r="W13" s="1" t="s">
        <v>230</v>
      </c>
      <c r="Y13" s="11" t="str">
        <f t="shared" si="0"/>
        <v/>
      </c>
      <c r="Z13" s="11" t="str">
        <f t="shared" si="3"/>
        <v>values("summer","Molho de Tomate, Queijo 100% Mozzarella, Orégãos, Chouriço, Ananás e Cebola Crocante: Tamanho médio", 14.6, @pizza_media,TRUE, 44);</v>
      </c>
    </row>
    <row r="14" spans="1:26" x14ac:dyDescent="0.25">
      <c r="A14">
        <v>2</v>
      </c>
      <c r="B14" t="s">
        <v>358</v>
      </c>
      <c r="K14" s="1" t="s">
        <v>349</v>
      </c>
      <c r="L14" t="str">
        <f t="shared" si="1"/>
        <v/>
      </c>
      <c r="M14" t="s">
        <v>350</v>
      </c>
      <c r="N14" t="str">
        <f t="shared" si="2"/>
        <v/>
      </c>
      <c r="O14" s="1" t="s">
        <v>354</v>
      </c>
      <c r="P14" t="s">
        <v>353</v>
      </c>
      <c r="R14" s="1" t="s">
        <v>394</v>
      </c>
      <c r="S14" t="s">
        <v>352</v>
      </c>
      <c r="T14" s="1" t="s">
        <v>388</v>
      </c>
      <c r="W14" s="1" t="s">
        <v>230</v>
      </c>
      <c r="Y14" s="11" t="str">
        <f t="shared" si="0"/>
        <v/>
      </c>
      <c r="Z14" s="11" t="str">
        <f t="shared" si="3"/>
        <v/>
      </c>
    </row>
    <row r="15" spans="1:26" x14ac:dyDescent="0.25">
      <c r="A15">
        <v>0</v>
      </c>
      <c r="K15" s="1" t="s">
        <v>349</v>
      </c>
      <c r="L15" t="str">
        <f t="shared" si="1"/>
        <v/>
      </c>
      <c r="M15" t="s">
        <v>350</v>
      </c>
      <c r="N15" t="str">
        <f t="shared" si="2"/>
        <v/>
      </c>
      <c r="O15" s="1" t="s">
        <v>354</v>
      </c>
      <c r="P15" t="s">
        <v>353</v>
      </c>
      <c r="R15" s="1" t="s">
        <v>394</v>
      </c>
      <c r="S15" t="s">
        <v>352</v>
      </c>
      <c r="T15" s="1" t="s">
        <v>388</v>
      </c>
      <c r="W15" s="1" t="s">
        <v>230</v>
      </c>
      <c r="X15">
        <f t="shared" si="4"/>
        <v>5</v>
      </c>
      <c r="Y15" s="11" t="str">
        <f t="shared" si="0"/>
        <v>insert into produto (prod_nome, prod_descricao, prod_preco_atual, prod_foto, prod_estado, id_estab)</v>
      </c>
      <c r="Z15" s="11" t="str">
        <f t="shared" si="3"/>
        <v/>
      </c>
    </row>
    <row r="16" spans="1:26" x14ac:dyDescent="0.25">
      <c r="A16">
        <v>1</v>
      </c>
      <c r="B16" t="s">
        <v>326</v>
      </c>
      <c r="K16" s="1" t="s">
        <v>349</v>
      </c>
      <c r="L16" t="str">
        <f t="shared" si="1"/>
        <v>Prosciutto Lovers</v>
      </c>
      <c r="M16" t="s">
        <v>350</v>
      </c>
      <c r="N16" t="str">
        <f t="shared" si="2"/>
        <v>Molho de Tomate, 3 Queijos, Presunto, Presunto Extra e Orégãos</v>
      </c>
      <c r="O16" s="1" t="s">
        <v>354</v>
      </c>
      <c r="P16" t="s">
        <v>353</v>
      </c>
      <c r="Q16" t="s">
        <v>377</v>
      </c>
      <c r="R16" s="1" t="s">
        <v>394</v>
      </c>
      <c r="S16" t="s">
        <v>352</v>
      </c>
      <c r="T16" s="1" t="s">
        <v>388</v>
      </c>
      <c r="U16">
        <v>1</v>
      </c>
      <c r="V16">
        <v>5</v>
      </c>
      <c r="W16" s="1" t="s">
        <v>230</v>
      </c>
      <c r="Y16" s="11" t="str">
        <f t="shared" si="0"/>
        <v/>
      </c>
      <c r="Z16" s="11" t="str">
        <f t="shared" si="3"/>
        <v>values("Prosciutto Lovers","Molho de Tomate, 3 Queijos, Presunto, Presunto Extra e Orégãos: Tamanho médio", 14.6, @pizza_media,TRUE, 15);</v>
      </c>
    </row>
    <row r="17" spans="1:26" x14ac:dyDescent="0.25">
      <c r="A17">
        <v>2</v>
      </c>
      <c r="B17" t="s">
        <v>359</v>
      </c>
      <c r="K17" s="1" t="s">
        <v>349</v>
      </c>
      <c r="L17" t="str">
        <f t="shared" si="1"/>
        <v/>
      </c>
      <c r="M17" t="s">
        <v>350</v>
      </c>
      <c r="N17" t="str">
        <f t="shared" si="2"/>
        <v/>
      </c>
      <c r="O17" s="1" t="s">
        <v>354</v>
      </c>
      <c r="P17" t="s">
        <v>353</v>
      </c>
      <c r="R17" s="1" t="s">
        <v>394</v>
      </c>
      <c r="S17" t="s">
        <v>352</v>
      </c>
      <c r="T17" s="1" t="s">
        <v>388</v>
      </c>
      <c r="W17" s="1" t="s">
        <v>230</v>
      </c>
      <c r="Y17" s="11" t="str">
        <f t="shared" si="0"/>
        <v/>
      </c>
      <c r="Z17" s="11" t="str">
        <f t="shared" si="3"/>
        <v/>
      </c>
    </row>
    <row r="18" spans="1:26" x14ac:dyDescent="0.25">
      <c r="K18" s="1" t="s">
        <v>349</v>
      </c>
      <c r="L18" t="str">
        <f t="shared" si="1"/>
        <v/>
      </c>
      <c r="M18" t="s">
        <v>350</v>
      </c>
      <c r="N18" t="str">
        <f t="shared" si="2"/>
        <v/>
      </c>
      <c r="O18" s="1" t="s">
        <v>354</v>
      </c>
      <c r="P18" t="s">
        <v>353</v>
      </c>
      <c r="R18" s="1" t="s">
        <v>394</v>
      </c>
      <c r="S18" t="s">
        <v>352</v>
      </c>
      <c r="T18" s="1" t="s">
        <v>388</v>
      </c>
      <c r="W18" s="1" t="s">
        <v>230</v>
      </c>
      <c r="Y18" s="11" t="str">
        <f t="shared" si="0"/>
        <v/>
      </c>
      <c r="Z18" s="11" t="str">
        <f t="shared" si="3"/>
        <v/>
      </c>
    </row>
    <row r="19" spans="1:26" x14ac:dyDescent="0.25">
      <c r="K19" s="1" t="s">
        <v>349</v>
      </c>
      <c r="L19" t="str">
        <f t="shared" si="1"/>
        <v/>
      </c>
      <c r="M19" t="s">
        <v>350</v>
      </c>
      <c r="N19" t="str">
        <f t="shared" si="2"/>
        <v/>
      </c>
      <c r="O19" s="1" t="s">
        <v>354</v>
      </c>
      <c r="P19" t="s">
        <v>353</v>
      </c>
      <c r="R19" s="1" t="s">
        <v>394</v>
      </c>
      <c r="S19" t="s">
        <v>352</v>
      </c>
      <c r="T19" s="1" t="s">
        <v>388</v>
      </c>
      <c r="W19" s="1" t="s">
        <v>230</v>
      </c>
      <c r="Y19" s="11" t="str">
        <f t="shared" si="0"/>
        <v/>
      </c>
      <c r="Z19" s="11" t="str">
        <f t="shared" si="3"/>
        <v/>
      </c>
    </row>
    <row r="20" spans="1:26" x14ac:dyDescent="0.25">
      <c r="B20" s="2" t="s">
        <v>327</v>
      </c>
      <c r="K20" s="1" t="s">
        <v>349</v>
      </c>
      <c r="L20" t="str">
        <f t="shared" si="1"/>
        <v/>
      </c>
      <c r="M20" t="s">
        <v>350</v>
      </c>
      <c r="N20" t="str">
        <f t="shared" si="2"/>
        <v/>
      </c>
      <c r="O20" s="1" t="s">
        <v>354</v>
      </c>
      <c r="P20" t="s">
        <v>353</v>
      </c>
      <c r="R20" s="1" t="s">
        <v>394</v>
      </c>
      <c r="S20" t="s">
        <v>352</v>
      </c>
      <c r="T20" s="1" t="s">
        <v>388</v>
      </c>
      <c r="W20" s="1" t="s">
        <v>230</v>
      </c>
      <c r="Y20" s="11" t="str">
        <f t="shared" si="0"/>
        <v/>
      </c>
      <c r="Z20" s="11" t="str">
        <f t="shared" si="3"/>
        <v/>
      </c>
    </row>
    <row r="21" spans="1:26" x14ac:dyDescent="0.25">
      <c r="B21" s="3" t="s">
        <v>328</v>
      </c>
      <c r="C21" s="3"/>
      <c r="D21" s="3"/>
      <c r="E21" s="3"/>
      <c r="F21" s="3"/>
      <c r="G21" s="3"/>
      <c r="H21" s="3"/>
      <c r="I21" s="3"/>
      <c r="K21" s="1" t="s">
        <v>349</v>
      </c>
      <c r="L21" t="str">
        <f t="shared" si="1"/>
        <v/>
      </c>
      <c r="M21" t="s">
        <v>350</v>
      </c>
      <c r="N21" t="str">
        <f t="shared" si="2"/>
        <v/>
      </c>
      <c r="O21" s="1" t="s">
        <v>354</v>
      </c>
      <c r="P21" t="s">
        <v>353</v>
      </c>
      <c r="R21" s="1" t="s">
        <v>394</v>
      </c>
      <c r="S21" t="s">
        <v>352</v>
      </c>
      <c r="T21" s="1" t="s">
        <v>388</v>
      </c>
      <c r="W21" s="1" t="s">
        <v>230</v>
      </c>
      <c r="Y21" s="11" t="str">
        <f t="shared" si="0"/>
        <v/>
      </c>
      <c r="Z21" s="11" t="str">
        <f t="shared" si="3"/>
        <v/>
      </c>
    </row>
    <row r="22" spans="1:26" x14ac:dyDescent="0.25">
      <c r="A22">
        <v>0</v>
      </c>
      <c r="K22" s="1" t="s">
        <v>349</v>
      </c>
      <c r="L22" t="str">
        <f t="shared" si="1"/>
        <v/>
      </c>
      <c r="M22" t="s">
        <v>350</v>
      </c>
      <c r="N22" t="str">
        <f t="shared" si="2"/>
        <v/>
      </c>
      <c r="O22" s="1" t="s">
        <v>354</v>
      </c>
      <c r="P22" t="s">
        <v>353</v>
      </c>
      <c r="R22" s="1" t="s">
        <v>394</v>
      </c>
      <c r="S22" t="s">
        <v>352</v>
      </c>
      <c r="T22" s="1" t="s">
        <v>388</v>
      </c>
      <c r="W22" s="1" t="s">
        <v>230</v>
      </c>
      <c r="X22">
        <v>6</v>
      </c>
      <c r="Y22" s="11" t="str">
        <f t="shared" si="0"/>
        <v>insert into produto (prod_nome, prod_descricao, prod_preco_atual, prod_foto, prod_estado, id_estab)</v>
      </c>
      <c r="Z22" s="11" t="str">
        <f t="shared" si="3"/>
        <v/>
      </c>
    </row>
    <row r="23" spans="1:26" x14ac:dyDescent="0.25">
      <c r="A23">
        <v>1</v>
      </c>
      <c r="B23" t="s">
        <v>329</v>
      </c>
      <c r="K23" s="1" t="s">
        <v>349</v>
      </c>
      <c r="L23" t="str">
        <f t="shared" si="1"/>
        <v>bacon lovers</v>
      </c>
      <c r="M23" t="s">
        <v>350</v>
      </c>
      <c r="N23" t="str">
        <f t="shared" si="2"/>
        <v>Molho de Tomate, Queijo 100% Mozzarella, Orégãos e Bacon Extra</v>
      </c>
      <c r="O23" s="1" t="s">
        <v>354</v>
      </c>
      <c r="P23" t="s">
        <v>353</v>
      </c>
      <c r="Q23" t="s">
        <v>378</v>
      </c>
      <c r="R23" s="1" t="s">
        <v>394</v>
      </c>
      <c r="S23" t="s">
        <v>352</v>
      </c>
      <c r="T23" s="1" t="s">
        <v>388</v>
      </c>
      <c r="U23">
        <v>2</v>
      </c>
      <c r="V23">
        <v>6</v>
      </c>
      <c r="W23" s="1" t="s">
        <v>230</v>
      </c>
      <c r="Y23" s="11" t="str">
        <f t="shared" si="0"/>
        <v/>
      </c>
      <c r="Z23" s="11" t="str">
        <f t="shared" si="3"/>
        <v>values("bacon lovers","Molho de Tomate, Queijo 100% Mozzarella, Orégãos e Bacon Extra: Tamanho médio", 16.3, @pizza_media,TRUE, 26);</v>
      </c>
    </row>
    <row r="24" spans="1:26" x14ac:dyDescent="0.25">
      <c r="A24">
        <v>2</v>
      </c>
      <c r="B24" t="s">
        <v>360</v>
      </c>
      <c r="K24" s="1" t="s">
        <v>349</v>
      </c>
      <c r="L24" t="str">
        <f t="shared" si="1"/>
        <v/>
      </c>
      <c r="M24" t="s">
        <v>350</v>
      </c>
      <c r="N24" t="str">
        <f t="shared" si="2"/>
        <v/>
      </c>
      <c r="O24" s="1" t="s">
        <v>354</v>
      </c>
      <c r="P24" t="s">
        <v>353</v>
      </c>
      <c r="R24" s="1" t="s">
        <v>394</v>
      </c>
      <c r="S24" t="s">
        <v>352</v>
      </c>
      <c r="T24" s="1" t="s">
        <v>388</v>
      </c>
      <c r="W24" s="1" t="s">
        <v>230</v>
      </c>
      <c r="Y24" s="11" t="str">
        <f t="shared" si="0"/>
        <v/>
      </c>
      <c r="Z24" s="11" t="str">
        <f t="shared" si="3"/>
        <v/>
      </c>
    </row>
    <row r="25" spans="1:26" x14ac:dyDescent="0.25">
      <c r="A25">
        <v>0</v>
      </c>
      <c r="K25" s="1" t="s">
        <v>349</v>
      </c>
      <c r="L25" t="str">
        <f t="shared" si="1"/>
        <v/>
      </c>
      <c r="M25" t="s">
        <v>350</v>
      </c>
      <c r="N25" t="str">
        <f t="shared" si="2"/>
        <v/>
      </c>
      <c r="O25" s="1" t="s">
        <v>354</v>
      </c>
      <c r="P25" t="s">
        <v>353</v>
      </c>
      <c r="R25" s="1" t="s">
        <v>394</v>
      </c>
      <c r="S25" t="s">
        <v>352</v>
      </c>
      <c r="T25" s="1" t="s">
        <v>388</v>
      </c>
      <c r="W25" s="1" t="s">
        <v>230</v>
      </c>
      <c r="X25">
        <f>X22+1</f>
        <v>7</v>
      </c>
      <c r="Y25" s="11" t="str">
        <f t="shared" si="0"/>
        <v>insert into produto (prod_nome, prod_descricao, prod_preco_atual, prod_foto, prod_estado, id_estab)</v>
      </c>
      <c r="Z25" s="11" t="str">
        <f t="shared" si="3"/>
        <v/>
      </c>
    </row>
    <row r="26" spans="1:26" x14ac:dyDescent="0.25">
      <c r="A26">
        <v>1</v>
      </c>
      <c r="B26" t="s">
        <v>330</v>
      </c>
      <c r="K26" s="1" t="s">
        <v>349</v>
      </c>
      <c r="L26" t="str">
        <f t="shared" si="1"/>
        <v>pepperoni lovers</v>
      </c>
      <c r="M26" t="s">
        <v>350</v>
      </c>
      <c r="N26" t="str">
        <f t="shared" si="2"/>
        <v>Molho de Tomate, Queijo 100% Mozzarella, Orégãos e Pepperoni Extra</v>
      </c>
      <c r="O26" s="1" t="s">
        <v>354</v>
      </c>
      <c r="P26" t="s">
        <v>353</v>
      </c>
      <c r="Q26" t="s">
        <v>378</v>
      </c>
      <c r="R26" s="1" t="s">
        <v>394</v>
      </c>
      <c r="S26" t="s">
        <v>352</v>
      </c>
      <c r="T26" s="1" t="s">
        <v>388</v>
      </c>
      <c r="U26">
        <v>3</v>
      </c>
      <c r="V26">
        <v>7</v>
      </c>
      <c r="W26" s="1" t="s">
        <v>230</v>
      </c>
      <c r="Y26" s="11" t="str">
        <f t="shared" si="0"/>
        <v/>
      </c>
      <c r="Z26" s="11" t="str">
        <f t="shared" si="3"/>
        <v>values("pepperoni lovers","Molho de Tomate, Queijo 100% Mozzarella, Orégãos e Pepperoni Extra: Tamanho médio", 16.3, @pizza_media,TRUE, 37);</v>
      </c>
    </row>
    <row r="27" spans="1:26" x14ac:dyDescent="0.25">
      <c r="A27">
        <v>2</v>
      </c>
      <c r="B27" t="s">
        <v>361</v>
      </c>
      <c r="K27" s="1" t="s">
        <v>349</v>
      </c>
      <c r="L27" t="str">
        <f t="shared" si="1"/>
        <v/>
      </c>
      <c r="M27" t="s">
        <v>350</v>
      </c>
      <c r="N27" t="str">
        <f t="shared" si="2"/>
        <v/>
      </c>
      <c r="O27" s="1" t="s">
        <v>354</v>
      </c>
      <c r="P27" t="s">
        <v>353</v>
      </c>
      <c r="R27" s="1" t="s">
        <v>394</v>
      </c>
      <c r="S27" t="s">
        <v>352</v>
      </c>
      <c r="T27" s="1" t="s">
        <v>388</v>
      </c>
      <c r="W27" s="1" t="s">
        <v>230</v>
      </c>
      <c r="Y27" s="11" t="str">
        <f t="shared" si="0"/>
        <v/>
      </c>
      <c r="Z27" s="11" t="str">
        <f t="shared" si="3"/>
        <v/>
      </c>
    </row>
    <row r="28" spans="1:26" x14ac:dyDescent="0.25">
      <c r="A28">
        <v>0</v>
      </c>
      <c r="K28" s="1" t="s">
        <v>349</v>
      </c>
      <c r="L28" t="str">
        <f t="shared" si="1"/>
        <v/>
      </c>
      <c r="M28" t="s">
        <v>350</v>
      </c>
      <c r="N28" t="str">
        <f t="shared" si="2"/>
        <v/>
      </c>
      <c r="O28" s="1" t="s">
        <v>354</v>
      </c>
      <c r="P28" t="s">
        <v>353</v>
      </c>
      <c r="R28" s="1" t="s">
        <v>394</v>
      </c>
      <c r="S28" t="s">
        <v>352</v>
      </c>
      <c r="T28" s="1" t="s">
        <v>388</v>
      </c>
      <c r="W28" s="1" t="s">
        <v>230</v>
      </c>
      <c r="X28">
        <f t="shared" ref="X28:X31" si="5">X25+1</f>
        <v>8</v>
      </c>
      <c r="Y28" s="11" t="str">
        <f t="shared" si="0"/>
        <v>insert into produto (prod_nome, prod_descricao, prod_preco_atual, prod_foto, prod_estado, id_estab)</v>
      </c>
      <c r="Z28" s="11" t="str">
        <f t="shared" si="3"/>
        <v/>
      </c>
    </row>
    <row r="29" spans="1:26" x14ac:dyDescent="0.25">
      <c r="A29">
        <v>1</v>
      </c>
      <c r="B29" t="s">
        <v>331</v>
      </c>
      <c r="K29" s="1" t="s">
        <v>349</v>
      </c>
      <c r="L29" t="str">
        <f t="shared" si="1"/>
        <v>tropical</v>
      </c>
      <c r="M29" t="s">
        <v>350</v>
      </c>
      <c r="N29" t="str">
        <f t="shared" si="2"/>
        <v>Molho de Tomate, Queijo 100% Mozzarella, Orégãos, Ananás, Fiambre e Cogumelos Frescos</v>
      </c>
      <c r="O29" s="1" t="s">
        <v>354</v>
      </c>
      <c r="P29" t="s">
        <v>353</v>
      </c>
      <c r="Q29" t="s">
        <v>378</v>
      </c>
      <c r="R29" s="1" t="s">
        <v>394</v>
      </c>
      <c r="S29" t="s">
        <v>352</v>
      </c>
      <c r="T29" s="1" t="s">
        <v>388</v>
      </c>
      <c r="U29">
        <v>4</v>
      </c>
      <c r="V29">
        <v>8</v>
      </c>
      <c r="W29" s="1" t="s">
        <v>230</v>
      </c>
      <c r="Y29" s="11" t="str">
        <f t="shared" si="0"/>
        <v/>
      </c>
      <c r="Z29" s="11" t="str">
        <f t="shared" si="3"/>
        <v>values("tropical","Molho de Tomate, Queijo 100% Mozzarella, Orégãos, Ananás, Fiambre e Cogumelos Frescos: Tamanho médio", 16.3, @pizza_media,TRUE, 48);</v>
      </c>
    </row>
    <row r="30" spans="1:26" x14ac:dyDescent="0.25">
      <c r="A30">
        <v>2</v>
      </c>
      <c r="B30" t="s">
        <v>362</v>
      </c>
      <c r="K30" s="1" t="s">
        <v>349</v>
      </c>
      <c r="L30" t="str">
        <f t="shared" si="1"/>
        <v/>
      </c>
      <c r="M30" t="s">
        <v>350</v>
      </c>
      <c r="N30" t="str">
        <f t="shared" si="2"/>
        <v/>
      </c>
      <c r="O30" s="1" t="s">
        <v>354</v>
      </c>
      <c r="P30" t="s">
        <v>353</v>
      </c>
      <c r="R30" s="1" t="s">
        <v>394</v>
      </c>
      <c r="S30" t="s">
        <v>352</v>
      </c>
      <c r="T30" s="1" t="s">
        <v>388</v>
      </c>
      <c r="W30" s="1" t="s">
        <v>230</v>
      </c>
      <c r="Y30" s="11" t="str">
        <f t="shared" si="0"/>
        <v/>
      </c>
      <c r="Z30" s="11" t="str">
        <f t="shared" si="3"/>
        <v/>
      </c>
    </row>
    <row r="31" spans="1:26" x14ac:dyDescent="0.25">
      <c r="A31">
        <v>0</v>
      </c>
      <c r="K31" s="1" t="s">
        <v>349</v>
      </c>
      <c r="L31" t="str">
        <f t="shared" si="1"/>
        <v/>
      </c>
      <c r="M31" t="s">
        <v>350</v>
      </c>
      <c r="N31" t="str">
        <f t="shared" si="2"/>
        <v/>
      </c>
      <c r="O31" s="1" t="s">
        <v>354</v>
      </c>
      <c r="P31" t="s">
        <v>353</v>
      </c>
      <c r="R31" s="1" t="s">
        <v>394</v>
      </c>
      <c r="S31" t="s">
        <v>352</v>
      </c>
      <c r="T31" s="1" t="s">
        <v>388</v>
      </c>
      <c r="W31" s="1" t="s">
        <v>230</v>
      </c>
      <c r="X31">
        <f t="shared" si="5"/>
        <v>9</v>
      </c>
      <c r="Y31" s="11" t="str">
        <f t="shared" si="0"/>
        <v>insert into produto (prod_nome, prod_descricao, prod_preco_atual, prod_foto, prod_estado, id_estab)</v>
      </c>
      <c r="Z31" s="11" t="str">
        <f t="shared" si="3"/>
        <v/>
      </c>
    </row>
    <row r="32" spans="1:26" x14ac:dyDescent="0.25">
      <c r="A32">
        <v>1</v>
      </c>
      <c r="B32" t="s">
        <v>332</v>
      </c>
      <c r="K32" s="1" t="s">
        <v>349</v>
      </c>
      <c r="L32" t="str">
        <f t="shared" si="1"/>
        <v>portuguesa</v>
      </c>
      <c r="M32" t="s">
        <v>350</v>
      </c>
      <c r="N32" t="str">
        <f t="shared" si="2"/>
        <v>Molho de Tomate, Queijo 100% Mozzarella, Orégãos, Chouriço, Mistura de Pimentos</v>
      </c>
      <c r="O32" s="1" t="s">
        <v>354</v>
      </c>
      <c r="P32" t="s">
        <v>353</v>
      </c>
      <c r="Q32" t="s">
        <v>378</v>
      </c>
      <c r="R32" s="1" t="s">
        <v>394</v>
      </c>
      <c r="S32" t="s">
        <v>352</v>
      </c>
      <c r="T32" s="1" t="s">
        <v>388</v>
      </c>
      <c r="U32">
        <v>1</v>
      </c>
      <c r="V32">
        <v>9</v>
      </c>
      <c r="W32" s="1" t="s">
        <v>230</v>
      </c>
      <c r="Y32" s="11" t="str">
        <f t="shared" si="0"/>
        <v/>
      </c>
      <c r="Z32" s="11" t="str">
        <f t="shared" si="3"/>
        <v>values("portuguesa","Molho de Tomate, Queijo 100% Mozzarella, Orégãos, Chouriço, Mistura de Pimentos: Tamanho médio", 16.3, @pizza_media,TRUE, 19);</v>
      </c>
    </row>
    <row r="33" spans="1:26" x14ac:dyDescent="0.25">
      <c r="A33">
        <v>2</v>
      </c>
      <c r="B33" t="s">
        <v>333</v>
      </c>
      <c r="K33" s="1" t="s">
        <v>349</v>
      </c>
      <c r="L33" t="str">
        <f t="shared" si="1"/>
        <v/>
      </c>
      <c r="M33" t="s">
        <v>350</v>
      </c>
      <c r="N33" t="str">
        <f t="shared" si="2"/>
        <v/>
      </c>
      <c r="O33" s="1" t="s">
        <v>354</v>
      </c>
      <c r="P33" t="s">
        <v>353</v>
      </c>
      <c r="R33" s="1" t="s">
        <v>394</v>
      </c>
      <c r="S33" t="s">
        <v>352</v>
      </c>
      <c r="T33" s="1" t="s">
        <v>388</v>
      </c>
      <c r="W33" s="1" t="s">
        <v>230</v>
      </c>
      <c r="Y33" s="11" t="str">
        <f t="shared" si="0"/>
        <v/>
      </c>
      <c r="Z33" s="11" t="str">
        <f t="shared" si="3"/>
        <v/>
      </c>
    </row>
    <row r="34" spans="1:26" x14ac:dyDescent="0.25">
      <c r="K34" s="1" t="s">
        <v>349</v>
      </c>
      <c r="L34" t="str">
        <f t="shared" si="1"/>
        <v/>
      </c>
      <c r="M34" t="s">
        <v>350</v>
      </c>
      <c r="N34" t="str">
        <f t="shared" si="2"/>
        <v/>
      </c>
      <c r="O34" s="1" t="s">
        <v>354</v>
      </c>
      <c r="P34" t="s">
        <v>353</v>
      </c>
      <c r="R34" s="1" t="s">
        <v>394</v>
      </c>
      <c r="S34" t="s">
        <v>352</v>
      </c>
      <c r="T34" s="1" t="s">
        <v>388</v>
      </c>
      <c r="W34" s="1" t="s">
        <v>230</v>
      </c>
      <c r="Y34" s="11" t="str">
        <f t="shared" si="0"/>
        <v/>
      </c>
      <c r="Z34" s="11" t="str">
        <f t="shared" si="3"/>
        <v/>
      </c>
    </row>
    <row r="35" spans="1:26" x14ac:dyDescent="0.25">
      <c r="A35">
        <v>0</v>
      </c>
      <c r="K35" s="1" t="s">
        <v>349</v>
      </c>
      <c r="L35" t="str">
        <f t="shared" si="1"/>
        <v/>
      </c>
      <c r="M35" t="s">
        <v>350</v>
      </c>
      <c r="N35" t="str">
        <f t="shared" si="2"/>
        <v/>
      </c>
      <c r="O35" s="1" t="s">
        <v>354</v>
      </c>
      <c r="P35" t="s">
        <v>353</v>
      </c>
      <c r="R35" s="1" t="s">
        <v>394</v>
      </c>
      <c r="S35" t="s">
        <v>352</v>
      </c>
      <c r="T35" s="1" t="s">
        <v>388</v>
      </c>
      <c r="W35" s="1" t="s">
        <v>230</v>
      </c>
      <c r="X35">
        <v>10</v>
      </c>
      <c r="Y35" s="11" t="str">
        <f t="shared" si="0"/>
        <v>insert into produto (prod_nome, prod_descricao, prod_preco_atual, prod_foto, prod_estado, id_estab)</v>
      </c>
      <c r="Z35" s="11" t="str">
        <f t="shared" si="3"/>
        <v/>
      </c>
    </row>
    <row r="36" spans="1:26" x14ac:dyDescent="0.25">
      <c r="A36">
        <v>1</v>
      </c>
      <c r="B36" t="s">
        <v>334</v>
      </c>
      <c r="K36" s="1" t="s">
        <v>349</v>
      </c>
      <c r="L36" t="str">
        <f t="shared" si="1"/>
        <v>gália</v>
      </c>
      <c r="M36" t="s">
        <v>350</v>
      </c>
      <c r="N36" t="str">
        <f t="shared" si="2"/>
        <v>Molho de Tomate, Queijo 100% Mozzarella, Orégãos, Frango, Pepperoni e Ovo Cozido</v>
      </c>
      <c r="O36" s="1" t="s">
        <v>354</v>
      </c>
      <c r="P36" t="s">
        <v>353</v>
      </c>
      <c r="Q36" t="s">
        <v>378</v>
      </c>
      <c r="R36" s="1" t="s">
        <v>394</v>
      </c>
      <c r="S36" t="s">
        <v>352</v>
      </c>
      <c r="T36" s="1" t="s">
        <v>388</v>
      </c>
      <c r="U36">
        <v>2</v>
      </c>
      <c r="V36">
        <v>10</v>
      </c>
      <c r="W36" s="1" t="s">
        <v>230</v>
      </c>
      <c r="Y36" s="11" t="str">
        <f t="shared" si="0"/>
        <v/>
      </c>
      <c r="Z36" s="11" t="str">
        <f t="shared" si="3"/>
        <v>values("gália","Molho de Tomate, Queijo 100% Mozzarella, Orégãos, Frango, Pepperoni e Ovo Cozido: Tamanho médio", 16.3, @pizza_media,TRUE, 210);</v>
      </c>
    </row>
    <row r="37" spans="1:26" x14ac:dyDescent="0.25">
      <c r="A37">
        <v>2</v>
      </c>
      <c r="B37" t="s">
        <v>363</v>
      </c>
      <c r="K37" s="1" t="s">
        <v>349</v>
      </c>
      <c r="L37" t="str">
        <f t="shared" si="1"/>
        <v/>
      </c>
      <c r="M37" t="s">
        <v>350</v>
      </c>
      <c r="N37" t="str">
        <f t="shared" si="2"/>
        <v/>
      </c>
      <c r="O37" s="1" t="s">
        <v>354</v>
      </c>
      <c r="P37" t="s">
        <v>353</v>
      </c>
      <c r="R37" s="1" t="s">
        <v>394</v>
      </c>
      <c r="S37" t="s">
        <v>352</v>
      </c>
      <c r="T37" s="1" t="s">
        <v>388</v>
      </c>
      <c r="W37" s="1" t="s">
        <v>230</v>
      </c>
      <c r="Y37" s="11" t="str">
        <f t="shared" si="0"/>
        <v/>
      </c>
      <c r="Z37" s="11" t="str">
        <f t="shared" si="3"/>
        <v/>
      </c>
    </row>
    <row r="38" spans="1:26" x14ac:dyDescent="0.25">
      <c r="A38">
        <v>0</v>
      </c>
      <c r="K38" s="1" t="s">
        <v>349</v>
      </c>
      <c r="L38" t="str">
        <f t="shared" si="1"/>
        <v/>
      </c>
      <c r="M38" t="s">
        <v>350</v>
      </c>
      <c r="N38" t="str">
        <f t="shared" si="2"/>
        <v/>
      </c>
      <c r="O38" s="1" t="s">
        <v>354</v>
      </c>
      <c r="P38" t="s">
        <v>353</v>
      </c>
      <c r="R38" s="1" t="s">
        <v>394</v>
      </c>
      <c r="S38" t="s">
        <v>352</v>
      </c>
      <c r="T38" s="1" t="s">
        <v>388</v>
      </c>
      <c r="W38" s="1" t="s">
        <v>230</v>
      </c>
      <c r="X38">
        <f>X35+1</f>
        <v>11</v>
      </c>
      <c r="Y38" s="11" t="str">
        <f t="shared" si="0"/>
        <v>insert into produto (prod_nome, prod_descricao, prod_preco_atual, prod_foto, prod_estado, id_estab)</v>
      </c>
      <c r="Z38" s="11" t="str">
        <f t="shared" si="3"/>
        <v/>
      </c>
    </row>
    <row r="39" spans="1:26" x14ac:dyDescent="0.25">
      <c r="A39">
        <v>1</v>
      </c>
      <c r="B39" t="s">
        <v>335</v>
      </c>
      <c r="K39" s="1" t="s">
        <v>349</v>
      </c>
      <c r="L39" t="str">
        <f t="shared" si="1"/>
        <v>camponesa</v>
      </c>
      <c r="M39" t="s">
        <v>350</v>
      </c>
      <c r="N39" t="str">
        <f t="shared" si="2"/>
        <v>Molho de Tomate, Queijo 100% Mozzarella, Orégãos, Fiambre, Cogumelos Frescos e Tomate</v>
      </c>
      <c r="O39" s="1" t="s">
        <v>354</v>
      </c>
      <c r="P39" t="s">
        <v>353</v>
      </c>
      <c r="Q39" t="s">
        <v>378</v>
      </c>
      <c r="R39" s="1" t="s">
        <v>394</v>
      </c>
      <c r="S39" t="s">
        <v>352</v>
      </c>
      <c r="T39" s="1" t="s">
        <v>388</v>
      </c>
      <c r="U39">
        <v>3</v>
      </c>
      <c r="V39">
        <v>11</v>
      </c>
      <c r="W39" s="1" t="s">
        <v>230</v>
      </c>
      <c r="Y39" s="11" t="str">
        <f t="shared" si="0"/>
        <v/>
      </c>
      <c r="Z39" s="11" t="str">
        <f t="shared" si="3"/>
        <v>values("camponesa","Molho de Tomate, Queijo 100% Mozzarella, Orégãos, Fiambre, Cogumelos Frescos e Tomate: Tamanho médio", 16.3, @pizza_media,TRUE, 311);</v>
      </c>
    </row>
    <row r="40" spans="1:26" x14ac:dyDescent="0.25">
      <c r="A40">
        <v>2</v>
      </c>
      <c r="B40" t="s">
        <v>364</v>
      </c>
      <c r="K40" s="1" t="s">
        <v>349</v>
      </c>
      <c r="L40" t="str">
        <f t="shared" si="1"/>
        <v/>
      </c>
      <c r="M40" t="s">
        <v>350</v>
      </c>
      <c r="N40" t="str">
        <f t="shared" si="2"/>
        <v/>
      </c>
      <c r="O40" s="1" t="s">
        <v>354</v>
      </c>
      <c r="P40" t="s">
        <v>353</v>
      </c>
      <c r="R40" s="1" t="s">
        <v>394</v>
      </c>
      <c r="S40" t="s">
        <v>352</v>
      </c>
      <c r="T40" s="1" t="s">
        <v>388</v>
      </c>
      <c r="W40" s="1" t="s">
        <v>230</v>
      </c>
      <c r="Y40" s="11" t="str">
        <f t="shared" si="0"/>
        <v/>
      </c>
      <c r="Z40" s="11" t="str">
        <f t="shared" si="3"/>
        <v/>
      </c>
    </row>
    <row r="41" spans="1:26" x14ac:dyDescent="0.25">
      <c r="A41">
        <v>0</v>
      </c>
      <c r="K41" s="1" t="s">
        <v>349</v>
      </c>
      <c r="L41" t="str">
        <f t="shared" si="1"/>
        <v/>
      </c>
      <c r="M41" t="s">
        <v>350</v>
      </c>
      <c r="N41" t="str">
        <f t="shared" si="2"/>
        <v/>
      </c>
      <c r="O41" s="1" t="s">
        <v>354</v>
      </c>
      <c r="P41" t="s">
        <v>353</v>
      </c>
      <c r="R41" s="1" t="s">
        <v>394</v>
      </c>
      <c r="S41" t="s">
        <v>352</v>
      </c>
      <c r="T41" s="1" t="s">
        <v>388</v>
      </c>
      <c r="W41" s="1" t="s">
        <v>230</v>
      </c>
      <c r="X41">
        <f t="shared" ref="X41:X44" si="6">X38+1</f>
        <v>12</v>
      </c>
      <c r="Y41" s="11" t="str">
        <f t="shared" si="0"/>
        <v>insert into produto (prod_nome, prod_descricao, prod_preco_atual, prod_foto, prod_estado, id_estab)</v>
      </c>
      <c r="Z41" s="11" t="str">
        <f t="shared" si="3"/>
        <v/>
      </c>
    </row>
    <row r="42" spans="1:26" x14ac:dyDescent="0.25">
      <c r="A42">
        <v>1</v>
      </c>
      <c r="B42" t="s">
        <v>336</v>
      </c>
      <c r="K42" s="1" t="s">
        <v>349</v>
      </c>
      <c r="L42" t="str">
        <f t="shared" si="1"/>
        <v>cheese lovers</v>
      </c>
      <c r="M42" t="s">
        <v>350</v>
      </c>
      <c r="N42" t="str">
        <f t="shared" si="2"/>
        <v>Molho de Tomate, 3 Queijos, Queijo de Cabra e Orégãos</v>
      </c>
      <c r="O42" s="1" t="s">
        <v>354</v>
      </c>
      <c r="P42" t="s">
        <v>353</v>
      </c>
      <c r="Q42" t="s">
        <v>378</v>
      </c>
      <c r="R42" s="1" t="s">
        <v>394</v>
      </c>
      <c r="S42" t="s">
        <v>352</v>
      </c>
      <c r="T42" s="1" t="s">
        <v>388</v>
      </c>
      <c r="U42">
        <v>4</v>
      </c>
      <c r="V42">
        <v>12</v>
      </c>
      <c r="W42" s="1" t="s">
        <v>230</v>
      </c>
      <c r="Y42" s="11" t="str">
        <f t="shared" si="0"/>
        <v/>
      </c>
      <c r="Z42" s="11" t="str">
        <f t="shared" si="3"/>
        <v>values("cheese lovers","Molho de Tomate, 3 Queijos, Queijo de Cabra e Orégãos: Tamanho médio", 16.3, @pizza_media,TRUE, 412);</v>
      </c>
    </row>
    <row r="43" spans="1:26" x14ac:dyDescent="0.25">
      <c r="A43">
        <v>2</v>
      </c>
      <c r="B43" t="s">
        <v>365</v>
      </c>
      <c r="K43" s="1" t="s">
        <v>349</v>
      </c>
      <c r="L43" t="str">
        <f t="shared" si="1"/>
        <v/>
      </c>
      <c r="M43" t="s">
        <v>350</v>
      </c>
      <c r="N43" t="str">
        <f t="shared" si="2"/>
        <v/>
      </c>
      <c r="O43" s="1" t="s">
        <v>354</v>
      </c>
      <c r="P43" t="s">
        <v>353</v>
      </c>
      <c r="R43" s="1" t="s">
        <v>394</v>
      </c>
      <c r="S43" t="s">
        <v>352</v>
      </c>
      <c r="T43" s="1" t="s">
        <v>388</v>
      </c>
      <c r="W43" s="1" t="s">
        <v>230</v>
      </c>
      <c r="Y43" s="11" t="str">
        <f t="shared" si="0"/>
        <v/>
      </c>
      <c r="Z43" s="11" t="str">
        <f t="shared" si="3"/>
        <v/>
      </c>
    </row>
    <row r="44" spans="1:26" x14ac:dyDescent="0.25">
      <c r="A44">
        <v>0</v>
      </c>
      <c r="K44" s="1" t="s">
        <v>349</v>
      </c>
      <c r="L44" t="str">
        <f t="shared" si="1"/>
        <v/>
      </c>
      <c r="M44" t="s">
        <v>350</v>
      </c>
      <c r="N44" t="str">
        <f t="shared" si="2"/>
        <v/>
      </c>
      <c r="O44" s="1" t="s">
        <v>354</v>
      </c>
      <c r="P44" t="s">
        <v>353</v>
      </c>
      <c r="R44" s="1" t="s">
        <v>394</v>
      </c>
      <c r="S44" t="s">
        <v>352</v>
      </c>
      <c r="T44" s="1" t="s">
        <v>388</v>
      </c>
      <c r="W44" s="1" t="s">
        <v>230</v>
      </c>
      <c r="X44">
        <f t="shared" si="6"/>
        <v>13</v>
      </c>
      <c r="Y44" s="11" t="str">
        <f t="shared" si="0"/>
        <v>insert into produto (prod_nome, prod_descricao, prod_preco_atual, prod_foto, prod_estado, id_estab)</v>
      </c>
      <c r="Z44" s="11" t="str">
        <f t="shared" si="3"/>
        <v/>
      </c>
    </row>
    <row r="45" spans="1:26" x14ac:dyDescent="0.25">
      <c r="A45">
        <v>1</v>
      </c>
      <c r="B45" t="s">
        <v>337</v>
      </c>
      <c r="K45" s="1" t="s">
        <v>349</v>
      </c>
      <c r="L45" t="str">
        <f t="shared" si="1"/>
        <v>Prosciutto Garden</v>
      </c>
      <c r="M45" t="s">
        <v>350</v>
      </c>
      <c r="N45" t="str">
        <f t="shared" si="2"/>
        <v>Molho de Tomate, Queijo 100% Mozzarella, Presunto, Tomate, Azeitonas e Orégãos.</v>
      </c>
      <c r="O45" s="1" t="s">
        <v>354</v>
      </c>
      <c r="P45" t="s">
        <v>353</v>
      </c>
      <c r="Q45" t="s">
        <v>378</v>
      </c>
      <c r="R45" s="1" t="s">
        <v>394</v>
      </c>
      <c r="S45" t="s">
        <v>352</v>
      </c>
      <c r="T45" s="1" t="s">
        <v>388</v>
      </c>
      <c r="U45">
        <v>4</v>
      </c>
      <c r="V45">
        <v>13</v>
      </c>
      <c r="W45" s="1" t="s">
        <v>230</v>
      </c>
      <c r="Y45" s="11" t="str">
        <f t="shared" si="0"/>
        <v/>
      </c>
      <c r="Z45" s="11" t="str">
        <f t="shared" si="3"/>
        <v>values("Prosciutto Garden","Molho de Tomate, Queijo 100% Mozzarella, Presunto, Tomate, Azeitonas e Orégãos.: Tamanho médio", 16.3, @pizza_media,TRUE, 413);</v>
      </c>
    </row>
    <row r="46" spans="1:26" x14ac:dyDescent="0.25">
      <c r="A46">
        <v>2</v>
      </c>
      <c r="B46" t="s">
        <v>338</v>
      </c>
      <c r="K46" s="1" t="s">
        <v>349</v>
      </c>
      <c r="L46" t="str">
        <f t="shared" si="1"/>
        <v/>
      </c>
      <c r="M46" t="s">
        <v>350</v>
      </c>
      <c r="N46" t="str">
        <f t="shared" si="2"/>
        <v/>
      </c>
      <c r="O46" s="1" t="s">
        <v>354</v>
      </c>
      <c r="P46" t="s">
        <v>353</v>
      </c>
      <c r="R46" s="1" t="s">
        <v>394</v>
      </c>
      <c r="S46" t="s">
        <v>352</v>
      </c>
      <c r="T46" s="1" t="s">
        <v>388</v>
      </c>
      <c r="W46" s="1" t="s">
        <v>230</v>
      </c>
      <c r="Y46" s="11" t="str">
        <f t="shared" si="0"/>
        <v/>
      </c>
      <c r="Z46" s="11" t="str">
        <f t="shared" si="3"/>
        <v/>
      </c>
    </row>
    <row r="47" spans="1:26" x14ac:dyDescent="0.25">
      <c r="K47" s="1" t="s">
        <v>349</v>
      </c>
      <c r="L47" t="str">
        <f t="shared" si="1"/>
        <v/>
      </c>
      <c r="M47" t="s">
        <v>350</v>
      </c>
      <c r="N47" t="str">
        <f t="shared" si="2"/>
        <v/>
      </c>
      <c r="O47" s="1" t="s">
        <v>354</v>
      </c>
      <c r="P47" t="s">
        <v>353</v>
      </c>
      <c r="R47" s="1" t="s">
        <v>394</v>
      </c>
      <c r="S47" t="s">
        <v>352</v>
      </c>
      <c r="T47" s="1" t="s">
        <v>388</v>
      </c>
      <c r="W47" s="1" t="s">
        <v>230</v>
      </c>
      <c r="Y47" s="11" t="str">
        <f t="shared" si="0"/>
        <v/>
      </c>
      <c r="Z47" s="11" t="str">
        <f t="shared" si="3"/>
        <v/>
      </c>
    </row>
    <row r="48" spans="1:26" x14ac:dyDescent="0.25">
      <c r="K48" s="1" t="s">
        <v>349</v>
      </c>
      <c r="L48" t="str">
        <f t="shared" si="1"/>
        <v/>
      </c>
      <c r="M48" t="s">
        <v>350</v>
      </c>
      <c r="N48" t="str">
        <f t="shared" si="2"/>
        <v/>
      </c>
      <c r="O48" s="1" t="s">
        <v>354</v>
      </c>
      <c r="P48" t="s">
        <v>353</v>
      </c>
      <c r="R48" s="1" t="s">
        <v>394</v>
      </c>
      <c r="S48" t="s">
        <v>352</v>
      </c>
      <c r="T48" s="1" t="s">
        <v>388</v>
      </c>
      <c r="W48" s="1" t="s">
        <v>230</v>
      </c>
      <c r="Y48" s="11" t="str">
        <f t="shared" si="0"/>
        <v/>
      </c>
      <c r="Z48" s="11" t="str">
        <f t="shared" si="3"/>
        <v/>
      </c>
    </row>
    <row r="49" spans="1:26" x14ac:dyDescent="0.25">
      <c r="B49" s="2" t="s">
        <v>339</v>
      </c>
      <c r="K49" s="1" t="s">
        <v>349</v>
      </c>
      <c r="L49" t="str">
        <f t="shared" si="1"/>
        <v/>
      </c>
      <c r="M49" t="s">
        <v>350</v>
      </c>
      <c r="N49" t="str">
        <f t="shared" si="2"/>
        <v/>
      </c>
      <c r="O49" s="1" t="s">
        <v>354</v>
      </c>
      <c r="P49" t="s">
        <v>353</v>
      </c>
      <c r="R49" s="1" t="s">
        <v>394</v>
      </c>
      <c r="S49" t="s">
        <v>352</v>
      </c>
      <c r="T49" s="1" t="s">
        <v>388</v>
      </c>
      <c r="W49" s="1" t="s">
        <v>230</v>
      </c>
      <c r="Y49" s="11" t="str">
        <f t="shared" si="0"/>
        <v/>
      </c>
      <c r="Z49" s="11" t="str">
        <f t="shared" si="3"/>
        <v/>
      </c>
    </row>
    <row r="50" spans="1:26" x14ac:dyDescent="0.25">
      <c r="B50" s="3" t="s">
        <v>340</v>
      </c>
      <c r="C50" s="3"/>
      <c r="D50" s="3"/>
      <c r="E50" s="3"/>
      <c r="F50" s="3"/>
      <c r="G50" s="3"/>
      <c r="H50" s="3"/>
      <c r="I50" s="3"/>
      <c r="K50" s="1" t="s">
        <v>349</v>
      </c>
      <c r="L50" t="str">
        <f t="shared" si="1"/>
        <v/>
      </c>
      <c r="M50" t="s">
        <v>350</v>
      </c>
      <c r="N50" t="str">
        <f t="shared" si="2"/>
        <v/>
      </c>
      <c r="O50" s="1" t="s">
        <v>354</v>
      </c>
      <c r="P50" t="s">
        <v>353</v>
      </c>
      <c r="R50" s="1" t="s">
        <v>394</v>
      </c>
      <c r="S50" t="s">
        <v>352</v>
      </c>
      <c r="T50" s="1" t="s">
        <v>388</v>
      </c>
      <c r="W50" s="1" t="s">
        <v>230</v>
      </c>
      <c r="Y50" s="11" t="str">
        <f t="shared" si="0"/>
        <v/>
      </c>
      <c r="Z50" s="11" t="str">
        <f t="shared" si="3"/>
        <v/>
      </c>
    </row>
    <row r="51" spans="1:26" x14ac:dyDescent="0.25">
      <c r="A51">
        <v>0</v>
      </c>
      <c r="K51" s="1" t="s">
        <v>349</v>
      </c>
      <c r="L51" t="str">
        <f t="shared" si="1"/>
        <v/>
      </c>
      <c r="M51" t="s">
        <v>350</v>
      </c>
      <c r="N51" t="str">
        <f t="shared" si="2"/>
        <v/>
      </c>
      <c r="O51" s="1" t="s">
        <v>354</v>
      </c>
      <c r="P51" t="s">
        <v>353</v>
      </c>
      <c r="R51" s="1" t="s">
        <v>394</v>
      </c>
      <c r="S51" t="s">
        <v>352</v>
      </c>
      <c r="T51" s="1" t="s">
        <v>388</v>
      </c>
      <c r="W51" s="1" t="s">
        <v>230</v>
      </c>
      <c r="X51">
        <v>14</v>
      </c>
      <c r="Y51" s="11" t="str">
        <f t="shared" si="0"/>
        <v>insert into produto (prod_nome, prod_descricao, prod_preco_atual, prod_foto, prod_estado, id_estab)</v>
      </c>
      <c r="Z51" s="11" t="str">
        <f t="shared" si="3"/>
        <v/>
      </c>
    </row>
    <row r="52" spans="1:26" x14ac:dyDescent="0.25">
      <c r="A52">
        <v>1</v>
      </c>
      <c r="B52" t="s">
        <v>341</v>
      </c>
      <c r="K52" s="1" t="s">
        <v>349</v>
      </c>
      <c r="L52" t="str">
        <f t="shared" si="1"/>
        <v>havaiana</v>
      </c>
      <c r="M52" t="s">
        <v>350</v>
      </c>
      <c r="N52" t="str">
        <f t="shared" si="2"/>
        <v>Molho de Tomate, Queijo 100% Mozzarella, Orégãos, Atum, Camarão e Ananás</v>
      </c>
      <c r="O52" s="1" t="s">
        <v>354</v>
      </c>
      <c r="P52" t="s">
        <v>353</v>
      </c>
      <c r="Q52">
        <v>18</v>
      </c>
      <c r="R52" s="1" t="s">
        <v>394</v>
      </c>
      <c r="S52" t="s">
        <v>352</v>
      </c>
      <c r="T52" s="1" t="s">
        <v>388</v>
      </c>
      <c r="U52">
        <v>1</v>
      </c>
      <c r="V52">
        <v>14</v>
      </c>
      <c r="W52" s="1" t="s">
        <v>230</v>
      </c>
      <c r="Y52" s="11" t="str">
        <f t="shared" si="0"/>
        <v/>
      </c>
      <c r="Z52" s="11" t="str">
        <f t="shared" si="3"/>
        <v>values("havaiana","Molho de Tomate, Queijo 100% Mozzarella, Orégãos, Atum, Camarão e Ananás: Tamanho médio", 18, @pizza_media,TRUE, 114);</v>
      </c>
    </row>
    <row r="53" spans="1:26" x14ac:dyDescent="0.25">
      <c r="A53">
        <v>2</v>
      </c>
      <c r="B53" t="s">
        <v>366</v>
      </c>
      <c r="K53" s="1" t="s">
        <v>349</v>
      </c>
      <c r="L53" t="str">
        <f t="shared" si="1"/>
        <v/>
      </c>
      <c r="M53" t="s">
        <v>350</v>
      </c>
      <c r="N53" t="str">
        <f t="shared" si="2"/>
        <v/>
      </c>
      <c r="O53" s="1" t="s">
        <v>354</v>
      </c>
      <c r="P53" t="s">
        <v>353</v>
      </c>
      <c r="R53" s="1" t="s">
        <v>394</v>
      </c>
      <c r="S53" t="s">
        <v>352</v>
      </c>
      <c r="T53" s="1" t="s">
        <v>388</v>
      </c>
      <c r="W53" s="1" t="s">
        <v>230</v>
      </c>
      <c r="Y53" s="11" t="str">
        <f t="shared" si="0"/>
        <v/>
      </c>
      <c r="Z53" s="11" t="str">
        <f t="shared" si="3"/>
        <v/>
      </c>
    </row>
    <row r="54" spans="1:26" x14ac:dyDescent="0.25">
      <c r="A54">
        <v>0</v>
      </c>
      <c r="K54" s="1" t="s">
        <v>349</v>
      </c>
      <c r="L54" t="str">
        <f t="shared" si="1"/>
        <v/>
      </c>
      <c r="M54" t="s">
        <v>350</v>
      </c>
      <c r="N54" t="str">
        <f t="shared" si="2"/>
        <v/>
      </c>
      <c r="O54" s="1" t="s">
        <v>354</v>
      </c>
      <c r="P54" t="s">
        <v>353</v>
      </c>
      <c r="R54" s="1" t="s">
        <v>394</v>
      </c>
      <c r="S54" t="s">
        <v>352</v>
      </c>
      <c r="T54" s="1" t="s">
        <v>388</v>
      </c>
      <c r="W54" s="1" t="s">
        <v>230</v>
      </c>
      <c r="X54">
        <f>X51+1</f>
        <v>15</v>
      </c>
      <c r="Y54" s="11" t="str">
        <f t="shared" si="0"/>
        <v>insert into produto (prod_nome, prod_descricao, prod_preco_atual, prod_foto, prod_estado, id_estab)</v>
      </c>
      <c r="Z54" s="11" t="str">
        <f t="shared" si="3"/>
        <v/>
      </c>
    </row>
    <row r="55" spans="1:26" x14ac:dyDescent="0.25">
      <c r="A55">
        <v>1</v>
      </c>
      <c r="B55" t="s">
        <v>342</v>
      </c>
      <c r="K55" s="1" t="s">
        <v>349</v>
      </c>
      <c r="L55" t="str">
        <f t="shared" si="1"/>
        <v>garlic &amp; bacon</v>
      </c>
      <c r="M55" t="s">
        <v>350</v>
      </c>
      <c r="N55" t="str">
        <f t="shared" si="2"/>
        <v>Molho de Manteiga de Alho, Queijo 100% Mozzarella, Orégãos, Bacon, Cogumelos Frescos e Cebola</v>
      </c>
      <c r="O55" s="1" t="s">
        <v>354</v>
      </c>
      <c r="P55" t="s">
        <v>353</v>
      </c>
      <c r="Q55">
        <v>18</v>
      </c>
      <c r="R55" s="1" t="s">
        <v>394</v>
      </c>
      <c r="S55" t="s">
        <v>352</v>
      </c>
      <c r="T55" s="1" t="s">
        <v>388</v>
      </c>
      <c r="U55">
        <v>2</v>
      </c>
      <c r="V55">
        <v>15</v>
      </c>
      <c r="W55" s="1" t="s">
        <v>230</v>
      </c>
      <c r="Y55" s="11" t="str">
        <f t="shared" si="0"/>
        <v/>
      </c>
      <c r="Z55" s="11" t="str">
        <f t="shared" si="3"/>
        <v>values("garlic &amp; bacon","Molho de Manteiga de Alho, Queijo 100% Mozzarella, Orégãos, Bacon, Cogumelos Frescos e Cebola: Tamanho médio", 18, @pizza_media,TRUE, 215);</v>
      </c>
    </row>
    <row r="56" spans="1:26" x14ac:dyDescent="0.25">
      <c r="A56">
        <v>2</v>
      </c>
      <c r="B56" t="s">
        <v>367</v>
      </c>
      <c r="K56" s="1" t="s">
        <v>349</v>
      </c>
      <c r="L56" t="str">
        <f t="shared" si="1"/>
        <v/>
      </c>
      <c r="M56" t="s">
        <v>350</v>
      </c>
      <c r="N56" t="str">
        <f t="shared" si="2"/>
        <v/>
      </c>
      <c r="O56" s="1" t="s">
        <v>354</v>
      </c>
      <c r="P56" t="s">
        <v>353</v>
      </c>
      <c r="R56" s="1" t="s">
        <v>394</v>
      </c>
      <c r="S56" t="s">
        <v>352</v>
      </c>
      <c r="T56" s="1" t="s">
        <v>388</v>
      </c>
      <c r="W56" s="1" t="s">
        <v>230</v>
      </c>
      <c r="Y56" s="11" t="str">
        <f t="shared" si="0"/>
        <v/>
      </c>
      <c r="Z56" s="11" t="str">
        <f t="shared" si="3"/>
        <v/>
      </c>
    </row>
    <row r="57" spans="1:26" x14ac:dyDescent="0.25">
      <c r="A57">
        <v>0</v>
      </c>
      <c r="K57" s="1" t="s">
        <v>349</v>
      </c>
      <c r="L57" t="str">
        <f t="shared" si="1"/>
        <v/>
      </c>
      <c r="M57" t="s">
        <v>350</v>
      </c>
      <c r="N57" t="str">
        <f t="shared" si="2"/>
        <v/>
      </c>
      <c r="O57" s="1" t="s">
        <v>354</v>
      </c>
      <c r="P57" t="s">
        <v>353</v>
      </c>
      <c r="R57" s="1" t="s">
        <v>394</v>
      </c>
      <c r="S57" t="s">
        <v>352</v>
      </c>
      <c r="T57" s="1" t="s">
        <v>388</v>
      </c>
      <c r="W57" s="1" t="s">
        <v>230</v>
      </c>
      <c r="X57">
        <f t="shared" ref="X57:X60" si="7">X54+1</f>
        <v>16</v>
      </c>
      <c r="Y57" s="11" t="str">
        <f t="shared" si="0"/>
        <v>insert into produto (prod_nome, prod_descricao, prod_preco_atual, prod_foto, prod_estado, id_estab)</v>
      </c>
      <c r="Z57" s="11" t="str">
        <f t="shared" si="3"/>
        <v/>
      </c>
    </row>
    <row r="58" spans="1:26" x14ac:dyDescent="0.25">
      <c r="A58">
        <v>1</v>
      </c>
      <c r="B58" t="s">
        <v>343</v>
      </c>
      <c r="K58" s="1" t="s">
        <v>349</v>
      </c>
      <c r="L58" t="str">
        <f t="shared" si="1"/>
        <v>suprema</v>
      </c>
      <c r="M58" t="s">
        <v>350</v>
      </c>
      <c r="N58" t="str">
        <f t="shared" si="2"/>
        <v>Molho de Tomate, Queijo 100% Mozzarella, Orégãos, Pepperoni, Carne de Vaca, Mistura de Pimentos,Cogumelos Frescos e Cebola</v>
      </c>
      <c r="O58" s="1" t="s">
        <v>354</v>
      </c>
      <c r="P58" t="s">
        <v>353</v>
      </c>
      <c r="Q58">
        <v>18</v>
      </c>
      <c r="R58" s="1" t="s">
        <v>394</v>
      </c>
      <c r="S58" t="s">
        <v>352</v>
      </c>
      <c r="T58" s="1" t="s">
        <v>388</v>
      </c>
      <c r="U58">
        <v>3</v>
      </c>
      <c r="V58">
        <v>16</v>
      </c>
      <c r="W58" s="1" t="s">
        <v>230</v>
      </c>
      <c r="Y58" s="11" t="str">
        <f t="shared" si="0"/>
        <v/>
      </c>
      <c r="Z58" s="11" t="str">
        <f t="shared" si="3"/>
        <v>values("suprema","Molho de Tomate, Queijo 100% Mozzarella, Orégãos, Pepperoni, Carne de Vaca, Mistura de Pimentos,Cogumelos Frescos e Cebola: Tamanho médio", 18, @pizza_media,TRUE, 316);</v>
      </c>
    </row>
    <row r="59" spans="1:26" x14ac:dyDescent="0.25">
      <c r="A59">
        <v>2</v>
      </c>
      <c r="B59" t="s">
        <v>368</v>
      </c>
      <c r="K59" s="1" t="s">
        <v>349</v>
      </c>
      <c r="L59" t="str">
        <f t="shared" si="1"/>
        <v/>
      </c>
      <c r="M59" t="s">
        <v>350</v>
      </c>
      <c r="N59" t="str">
        <f t="shared" si="2"/>
        <v/>
      </c>
      <c r="O59" s="1" t="s">
        <v>354</v>
      </c>
      <c r="P59" t="s">
        <v>353</v>
      </c>
      <c r="R59" s="1" t="s">
        <v>394</v>
      </c>
      <c r="S59" t="s">
        <v>352</v>
      </c>
      <c r="T59" s="1" t="s">
        <v>388</v>
      </c>
      <c r="W59" s="1" t="s">
        <v>230</v>
      </c>
      <c r="Y59" s="11" t="str">
        <f t="shared" si="0"/>
        <v/>
      </c>
      <c r="Z59" s="11" t="str">
        <f t="shared" si="3"/>
        <v/>
      </c>
    </row>
    <row r="60" spans="1:26" x14ac:dyDescent="0.25">
      <c r="A60">
        <v>0</v>
      </c>
      <c r="K60" s="1" t="s">
        <v>349</v>
      </c>
      <c r="L60" t="str">
        <f t="shared" si="1"/>
        <v/>
      </c>
      <c r="M60" t="s">
        <v>350</v>
      </c>
      <c r="N60" t="str">
        <f t="shared" si="2"/>
        <v/>
      </c>
      <c r="O60" s="1" t="s">
        <v>354</v>
      </c>
      <c r="P60" t="s">
        <v>353</v>
      </c>
      <c r="R60" s="1" t="s">
        <v>394</v>
      </c>
      <c r="S60" t="s">
        <v>352</v>
      </c>
      <c r="T60" s="1" t="s">
        <v>388</v>
      </c>
      <c r="W60" s="1" t="s">
        <v>230</v>
      </c>
      <c r="X60">
        <f t="shared" si="7"/>
        <v>17</v>
      </c>
      <c r="Y60" s="11" t="str">
        <f t="shared" si="0"/>
        <v>insert into produto (prod_nome, prod_descricao, prod_preco_atual, prod_foto, prod_estado, id_estab)</v>
      </c>
      <c r="Z60" s="11" t="str">
        <f t="shared" si="3"/>
        <v/>
      </c>
    </row>
    <row r="61" spans="1:26" x14ac:dyDescent="0.25">
      <c r="A61">
        <v>1</v>
      </c>
      <c r="B61" t="s">
        <v>344</v>
      </c>
      <c r="K61" s="1" t="s">
        <v>349</v>
      </c>
      <c r="L61" t="str">
        <f t="shared" si="1"/>
        <v>barbecue</v>
      </c>
      <c r="M61" t="s">
        <v>350</v>
      </c>
      <c r="N61" t="str">
        <f t="shared" si="2"/>
        <v>Molho Barbecue, Queijo 100% Mozzarella, Orégãos, Bacon, Carne de Vaca e Cebola</v>
      </c>
      <c r="O61" s="1" t="s">
        <v>354</v>
      </c>
      <c r="P61" t="s">
        <v>353</v>
      </c>
      <c r="Q61">
        <v>18</v>
      </c>
      <c r="R61" s="1" t="s">
        <v>394</v>
      </c>
      <c r="S61" t="s">
        <v>352</v>
      </c>
      <c r="T61" s="1" t="s">
        <v>388</v>
      </c>
      <c r="U61">
        <v>4</v>
      </c>
      <c r="V61">
        <v>17</v>
      </c>
      <c r="W61" s="1" t="s">
        <v>230</v>
      </c>
      <c r="Y61" s="11" t="str">
        <f t="shared" si="0"/>
        <v/>
      </c>
      <c r="Z61" s="11" t="str">
        <f t="shared" si="3"/>
        <v>values("barbecue","Molho Barbecue, Queijo 100% Mozzarella, Orégãos, Bacon, Carne de Vaca e Cebola: Tamanho médio", 18, @pizza_media,TRUE, 417);</v>
      </c>
    </row>
    <row r="62" spans="1:26" x14ac:dyDescent="0.25">
      <c r="A62">
        <v>2</v>
      </c>
      <c r="B62" t="s">
        <v>369</v>
      </c>
      <c r="K62" s="1" t="s">
        <v>349</v>
      </c>
      <c r="L62" t="str">
        <f t="shared" si="1"/>
        <v/>
      </c>
      <c r="M62" t="s">
        <v>350</v>
      </c>
      <c r="N62" t="str">
        <f t="shared" si="2"/>
        <v/>
      </c>
      <c r="O62" s="1" t="s">
        <v>354</v>
      </c>
      <c r="P62" t="s">
        <v>353</v>
      </c>
      <c r="R62" s="1" t="s">
        <v>394</v>
      </c>
      <c r="S62" t="s">
        <v>352</v>
      </c>
      <c r="T62" s="1" t="s">
        <v>388</v>
      </c>
      <c r="W62" s="1" t="s">
        <v>230</v>
      </c>
      <c r="Y62" s="11" t="str">
        <f t="shared" si="0"/>
        <v/>
      </c>
      <c r="Z62" s="11" t="str">
        <f t="shared" si="3"/>
        <v/>
      </c>
    </row>
    <row r="63" spans="1:26" x14ac:dyDescent="0.25">
      <c r="A63">
        <v>0</v>
      </c>
      <c r="K63" s="1" t="s">
        <v>349</v>
      </c>
      <c r="L63" t="str">
        <f t="shared" si="1"/>
        <v/>
      </c>
      <c r="M63" t="s">
        <v>350</v>
      </c>
      <c r="N63" t="str">
        <f t="shared" si="2"/>
        <v/>
      </c>
      <c r="O63" s="1" t="s">
        <v>354</v>
      </c>
      <c r="P63" t="s">
        <v>353</v>
      </c>
      <c r="R63" s="1" t="s">
        <v>394</v>
      </c>
      <c r="S63" t="s">
        <v>352</v>
      </c>
      <c r="T63" s="1" t="s">
        <v>388</v>
      </c>
      <c r="W63" s="1" t="s">
        <v>230</v>
      </c>
      <c r="X63">
        <f>X60+1</f>
        <v>18</v>
      </c>
      <c r="Y63" s="11" t="str">
        <f t="shared" si="0"/>
        <v>insert into produto (prod_nome, prod_descricao, prod_preco_atual, prod_foto, prod_estado, id_estab)</v>
      </c>
      <c r="Z63" s="11" t="str">
        <f t="shared" si="3"/>
        <v/>
      </c>
    </row>
    <row r="64" spans="1:26" x14ac:dyDescent="0.25">
      <c r="A64">
        <v>1</v>
      </c>
      <c r="B64" t="s">
        <v>345</v>
      </c>
      <c r="K64" s="1" t="s">
        <v>349</v>
      </c>
      <c r="L64" t="str">
        <f t="shared" si="1"/>
        <v>farm lovers</v>
      </c>
      <c r="M64" t="s">
        <v>350</v>
      </c>
      <c r="N64" t="str">
        <f t="shared" si="2"/>
        <v>Molho Barbecue, Queijo 100% Mozzarella, Orégãos, Frango, Bacon, Milho e Cebola Crocante</v>
      </c>
      <c r="O64" s="1" t="s">
        <v>354</v>
      </c>
      <c r="P64" t="s">
        <v>353</v>
      </c>
      <c r="Q64">
        <v>18</v>
      </c>
      <c r="R64" s="1" t="s">
        <v>394</v>
      </c>
      <c r="S64" t="s">
        <v>352</v>
      </c>
      <c r="T64" s="1" t="s">
        <v>388</v>
      </c>
      <c r="U64">
        <v>1</v>
      </c>
      <c r="V64">
        <v>18</v>
      </c>
      <c r="W64" s="1" t="s">
        <v>230</v>
      </c>
      <c r="Y64" s="11" t="str">
        <f t="shared" si="0"/>
        <v/>
      </c>
      <c r="Z64" s="11" t="str">
        <f t="shared" si="3"/>
        <v>values("farm lovers","Molho Barbecue, Queijo 100% Mozzarella, Orégãos, Frango, Bacon, Milho e Cebola Crocante: Tamanho médio", 18, @pizza_media,TRUE, 118);</v>
      </c>
    </row>
    <row r="65" spans="1:26" x14ac:dyDescent="0.25">
      <c r="A65">
        <v>2</v>
      </c>
      <c r="B65" t="s">
        <v>370</v>
      </c>
      <c r="K65" s="1" t="s">
        <v>349</v>
      </c>
      <c r="L65" t="str">
        <f t="shared" si="1"/>
        <v/>
      </c>
      <c r="M65" t="s">
        <v>350</v>
      </c>
      <c r="N65" t="str">
        <f t="shared" si="2"/>
        <v/>
      </c>
      <c r="O65" s="1" t="s">
        <v>354</v>
      </c>
      <c r="P65" t="s">
        <v>353</v>
      </c>
      <c r="R65" s="1" t="s">
        <v>394</v>
      </c>
      <c r="S65" t="s">
        <v>352</v>
      </c>
      <c r="T65" s="1" t="s">
        <v>388</v>
      </c>
      <c r="W65" s="1" t="s">
        <v>230</v>
      </c>
      <c r="Y65" s="11" t="str">
        <f t="shared" si="0"/>
        <v/>
      </c>
      <c r="Z65" s="11" t="str">
        <f t="shared" si="3"/>
        <v/>
      </c>
    </row>
    <row r="66" spans="1:26" x14ac:dyDescent="0.25">
      <c r="A66">
        <v>0</v>
      </c>
      <c r="K66" s="1" t="s">
        <v>349</v>
      </c>
      <c r="L66" t="str">
        <f t="shared" si="1"/>
        <v/>
      </c>
      <c r="M66" t="s">
        <v>350</v>
      </c>
      <c r="N66" t="str">
        <f t="shared" si="2"/>
        <v/>
      </c>
      <c r="O66" s="1" t="s">
        <v>354</v>
      </c>
      <c r="P66" t="s">
        <v>353</v>
      </c>
      <c r="R66" s="1" t="s">
        <v>394</v>
      </c>
      <c r="S66" t="s">
        <v>352</v>
      </c>
      <c r="T66" s="1" t="s">
        <v>388</v>
      </c>
      <c r="W66" s="1" t="s">
        <v>230</v>
      </c>
      <c r="X66">
        <f t="shared" ref="X66:X69" si="8">X63+1</f>
        <v>19</v>
      </c>
      <c r="Y66" s="11" t="str">
        <f t="shared" si="0"/>
        <v>insert into produto (prod_nome, prod_descricao, prod_preco_atual, prod_foto, prod_estado, id_estab)</v>
      </c>
      <c r="Z66" s="11" t="str">
        <f t="shared" si="3"/>
        <v/>
      </c>
    </row>
    <row r="67" spans="1:26" x14ac:dyDescent="0.25">
      <c r="A67">
        <v>1</v>
      </c>
      <c r="B67" t="s">
        <v>346</v>
      </c>
      <c r="K67" s="1" t="s">
        <v>349</v>
      </c>
      <c r="L67" t="str">
        <f t="shared" si="1"/>
        <v xml:space="preserve">5 queijos </v>
      </c>
      <c r="M67" t="s">
        <v>350</v>
      </c>
      <c r="N67" t="str">
        <f t="shared" si="2"/>
        <v>Molho de Tomate, Queijo Mozzarella, Red Leicester, Monterey Jack, Queijo de Cabra,Parmesão e Orégãos</v>
      </c>
      <c r="O67" s="1" t="s">
        <v>354</v>
      </c>
      <c r="P67" t="s">
        <v>353</v>
      </c>
      <c r="Q67">
        <v>18</v>
      </c>
      <c r="R67" s="1" t="s">
        <v>394</v>
      </c>
      <c r="S67" t="s">
        <v>352</v>
      </c>
      <c r="T67" s="1" t="s">
        <v>388</v>
      </c>
      <c r="U67">
        <v>2</v>
      </c>
      <c r="V67">
        <v>19</v>
      </c>
      <c r="W67" s="1" t="s">
        <v>230</v>
      </c>
      <c r="Y67" s="11" t="str">
        <f t="shared" si="0"/>
        <v/>
      </c>
      <c r="Z67" s="11" t="str">
        <f t="shared" si="3"/>
        <v>values("5 queijos ","Molho de Tomate, Queijo Mozzarella, Red Leicester, Monterey Jack, Queijo de Cabra,Parmesão e Orégãos: Tamanho médio", 18, @pizza_media,TRUE, 219);</v>
      </c>
    </row>
    <row r="68" spans="1:26" x14ac:dyDescent="0.25">
      <c r="A68">
        <v>2</v>
      </c>
      <c r="B68" t="s">
        <v>371</v>
      </c>
      <c r="K68" s="1" t="s">
        <v>349</v>
      </c>
      <c r="L68" t="str">
        <f t="shared" si="1"/>
        <v/>
      </c>
      <c r="M68" t="s">
        <v>350</v>
      </c>
      <c r="N68" t="str">
        <f t="shared" si="2"/>
        <v/>
      </c>
      <c r="O68" s="1" t="s">
        <v>354</v>
      </c>
      <c r="P68" t="s">
        <v>353</v>
      </c>
      <c r="R68" s="1" t="s">
        <v>394</v>
      </c>
      <c r="S68" t="s">
        <v>352</v>
      </c>
      <c r="T68" s="1" t="s">
        <v>388</v>
      </c>
      <c r="W68" s="1" t="s">
        <v>230</v>
      </c>
      <c r="Y68" s="11" t="str">
        <f t="shared" ref="Y68:Y73" si="9">IF(A69=1,$N$1,"")</f>
        <v/>
      </c>
      <c r="Z68" s="11" t="str">
        <f t="shared" si="3"/>
        <v/>
      </c>
    </row>
    <row r="69" spans="1:26" x14ac:dyDescent="0.25">
      <c r="A69">
        <v>0</v>
      </c>
      <c r="K69" s="1" t="s">
        <v>349</v>
      </c>
      <c r="L69" t="str">
        <f t="shared" ref="L69:L74" si="10">IF(A70=2,B69,"")</f>
        <v/>
      </c>
      <c r="M69" t="s">
        <v>350</v>
      </c>
      <c r="N69" t="str">
        <f t="shared" ref="N69:N74" si="11">IF(A70=2,B70,"")</f>
        <v/>
      </c>
      <c r="O69" s="1" t="s">
        <v>354</v>
      </c>
      <c r="P69" t="s">
        <v>353</v>
      </c>
      <c r="R69" s="1" t="s">
        <v>394</v>
      </c>
      <c r="S69" t="s">
        <v>352</v>
      </c>
      <c r="T69" s="1" t="s">
        <v>388</v>
      </c>
      <c r="W69" s="1" t="s">
        <v>230</v>
      </c>
      <c r="X69">
        <f t="shared" si="8"/>
        <v>20</v>
      </c>
      <c r="Y69" s="11" t="str">
        <f t="shared" si="9"/>
        <v>insert into produto (prod_nome, prod_descricao, prod_preco_atual, prod_foto, prod_estado, id_estab)</v>
      </c>
      <c r="Z69" s="11" t="str">
        <f t="shared" ref="Z69:Z73" si="12">IF(A69=1,_xlfn.CONCAT("values(",K69,L69,M69,N69,O69,P69,Q69,R69,S69,T69,U69,V69,W69),"")</f>
        <v/>
      </c>
    </row>
    <row r="70" spans="1:26" x14ac:dyDescent="0.25">
      <c r="A70">
        <v>1</v>
      </c>
      <c r="B70" t="s">
        <v>347</v>
      </c>
      <c r="K70" s="1" t="s">
        <v>349</v>
      </c>
      <c r="L70" t="str">
        <f t="shared" si="10"/>
        <v xml:space="preserve">super suprema </v>
      </c>
      <c r="M70" t="s">
        <v>350</v>
      </c>
      <c r="N70" t="str">
        <f t="shared" si="11"/>
        <v>Molho de Tomate, Queijo 100% Mozzarella, Orégãos, Pepperoni, Carne de Vaca,Fiambre, Mistura de Pimentos, Cogumelos Frescos, Cebola e Azeitonas</v>
      </c>
      <c r="O70" s="1" t="s">
        <v>354</v>
      </c>
      <c r="P70" t="s">
        <v>353</v>
      </c>
      <c r="Q70">
        <v>18</v>
      </c>
      <c r="R70" s="1" t="s">
        <v>394</v>
      </c>
      <c r="S70" t="s">
        <v>352</v>
      </c>
      <c r="T70" s="1" t="s">
        <v>388</v>
      </c>
      <c r="U70">
        <v>3</v>
      </c>
      <c r="V70">
        <v>20</v>
      </c>
      <c r="W70" s="1" t="s">
        <v>230</v>
      </c>
      <c r="Y70" s="11" t="str">
        <f t="shared" si="9"/>
        <v/>
      </c>
      <c r="Z70" s="11" t="str">
        <f t="shared" si="12"/>
        <v>values("super suprema ","Molho de Tomate, Queijo 100% Mozzarella, Orégãos, Pepperoni, Carne de Vaca,Fiambre, Mistura de Pimentos, Cogumelos Frescos, Cebola e Azeitonas: Tamanho médio", 18, @pizza_media,TRUE, 320);</v>
      </c>
    </row>
    <row r="71" spans="1:26" x14ac:dyDescent="0.25">
      <c r="A71">
        <v>2</v>
      </c>
      <c r="B71" t="s">
        <v>372</v>
      </c>
      <c r="K71" s="1" t="s">
        <v>349</v>
      </c>
      <c r="L71" t="str">
        <f t="shared" si="10"/>
        <v/>
      </c>
      <c r="M71" t="s">
        <v>350</v>
      </c>
      <c r="N71" t="str">
        <f t="shared" si="11"/>
        <v/>
      </c>
      <c r="O71" s="1" t="s">
        <v>354</v>
      </c>
      <c r="P71" t="s">
        <v>353</v>
      </c>
      <c r="R71" s="1" t="s">
        <v>394</v>
      </c>
      <c r="S71" t="s">
        <v>352</v>
      </c>
      <c r="T71" s="1" t="s">
        <v>388</v>
      </c>
      <c r="W71" s="1" t="s">
        <v>230</v>
      </c>
      <c r="Y71" s="11" t="str">
        <f t="shared" si="9"/>
        <v/>
      </c>
      <c r="Z71" s="11" t="str">
        <f t="shared" si="12"/>
        <v/>
      </c>
    </row>
    <row r="72" spans="1:26" x14ac:dyDescent="0.25">
      <c r="A72">
        <v>0</v>
      </c>
      <c r="K72" s="1" t="s">
        <v>349</v>
      </c>
      <c r="L72" t="str">
        <f t="shared" si="10"/>
        <v/>
      </c>
      <c r="M72" t="s">
        <v>350</v>
      </c>
      <c r="N72" t="str">
        <f t="shared" si="11"/>
        <v/>
      </c>
      <c r="O72" s="1" t="s">
        <v>354</v>
      </c>
      <c r="P72" t="s">
        <v>353</v>
      </c>
      <c r="R72" s="1" t="s">
        <v>394</v>
      </c>
      <c r="S72" t="s">
        <v>352</v>
      </c>
      <c r="T72" s="1" t="s">
        <v>388</v>
      </c>
      <c r="W72" s="1" t="s">
        <v>230</v>
      </c>
      <c r="X72">
        <f>X69+1</f>
        <v>21</v>
      </c>
      <c r="Y72" s="11" t="str">
        <f t="shared" si="9"/>
        <v>insert into produto (prod_nome, prod_descricao, prod_preco_atual, prod_foto, prod_estado, id_estab)</v>
      </c>
      <c r="Z72" s="11" t="str">
        <f t="shared" si="12"/>
        <v/>
      </c>
    </row>
    <row r="73" spans="1:26" x14ac:dyDescent="0.25">
      <c r="A73">
        <v>1</v>
      </c>
      <c r="B73" t="s">
        <v>348</v>
      </c>
      <c r="K73" s="1" t="s">
        <v>349</v>
      </c>
      <c r="L73" t="str">
        <f t="shared" si="10"/>
        <v xml:space="preserve">Prosciutto </v>
      </c>
      <c r="M73" t="s">
        <v>350</v>
      </c>
      <c r="N73" t="str">
        <f t="shared" si="11"/>
        <v>Gourmet Molho de Tomate, Queijo 100% Mozzarela, Presunto, Queijo de Cabra,Cebola Crocante e Orégãos</v>
      </c>
      <c r="O73" s="1" t="s">
        <v>354</v>
      </c>
      <c r="P73" t="s">
        <v>353</v>
      </c>
      <c r="Q73">
        <v>18</v>
      </c>
      <c r="R73" s="1" t="s">
        <v>394</v>
      </c>
      <c r="S73" t="s">
        <v>352</v>
      </c>
      <c r="T73" s="1" t="s">
        <v>388</v>
      </c>
      <c r="U73">
        <v>4</v>
      </c>
      <c r="V73">
        <v>21</v>
      </c>
      <c r="W73" s="1" t="s">
        <v>230</v>
      </c>
      <c r="Y73" s="11" t="str">
        <f t="shared" si="9"/>
        <v/>
      </c>
      <c r="Z73" s="11" t="str">
        <f t="shared" si="12"/>
        <v>values("Prosciutto ","Gourmet Molho de Tomate, Queijo 100% Mozzarela, Presunto, Queijo de Cabra,Cebola Crocante e Orégãos: Tamanho médio", 18, @pizza_media,TRUE, 421);</v>
      </c>
    </row>
    <row r="74" spans="1:26" x14ac:dyDescent="0.25">
      <c r="A74">
        <v>2</v>
      </c>
      <c r="B74" t="s">
        <v>373</v>
      </c>
      <c r="K74" s="1" t="s">
        <v>349</v>
      </c>
      <c r="L74" t="str">
        <f t="shared" si="10"/>
        <v/>
      </c>
      <c r="M74" t="s">
        <v>350</v>
      </c>
      <c r="N74" t="str">
        <f t="shared" si="11"/>
        <v/>
      </c>
      <c r="O74" s="1" t="s">
        <v>354</v>
      </c>
      <c r="P74" t="s">
        <v>353</v>
      </c>
      <c r="R74" s="1" t="s">
        <v>394</v>
      </c>
      <c r="S74" t="s">
        <v>352</v>
      </c>
      <c r="T74" s="1" t="s">
        <v>388</v>
      </c>
      <c r="W74" s="1" t="s">
        <v>230</v>
      </c>
      <c r="Y74" s="11" t="str">
        <f t="shared" ref="Y74:Y82" si="13">IF(A75=1,$N$1,"")</f>
        <v/>
      </c>
      <c r="Z74" s="11" t="str">
        <f t="shared" ref="Z74:Z82" si="14">IF(A74=1,_xlfn.CONCAT("values(",K74,L74,M74,N74,O74,P74,Q74,R74,S74,T74,U74,V74,W74),"")</f>
        <v/>
      </c>
    </row>
    <row r="75" spans="1:26" x14ac:dyDescent="0.25">
      <c r="A75">
        <v>0</v>
      </c>
      <c r="K75" s="1" t="s">
        <v>349</v>
      </c>
      <c r="L75" t="str">
        <f t="shared" ref="L75:L99" si="15">IF(A76=2,B75,"")</f>
        <v/>
      </c>
      <c r="M75" t="s">
        <v>350</v>
      </c>
      <c r="N75" t="str">
        <f t="shared" ref="N75:N99" si="16">IF(A76=2,B76,"")</f>
        <v/>
      </c>
      <c r="O75" s="1"/>
      <c r="P75" t="s">
        <v>353</v>
      </c>
      <c r="R75" s="1" t="s">
        <v>394</v>
      </c>
      <c r="S75" t="s">
        <v>352</v>
      </c>
      <c r="T75" s="1" t="s">
        <v>388</v>
      </c>
      <c r="W75" s="1" t="s">
        <v>230</v>
      </c>
      <c r="Y75" s="11" t="str">
        <f t="shared" si="13"/>
        <v>insert into produto (prod_nome, prod_descricao, prod_preco_atual, prod_foto, prod_estado, id_estab)</v>
      </c>
      <c r="Z75" s="11" t="str">
        <f t="shared" si="14"/>
        <v/>
      </c>
    </row>
    <row r="76" spans="1:26" ht="15.75" x14ac:dyDescent="0.25">
      <c r="A76">
        <v>1</v>
      </c>
      <c r="B76" s="8" t="s">
        <v>418</v>
      </c>
      <c r="K76" s="1" t="s">
        <v>349</v>
      </c>
      <c r="L76" t="str">
        <f t="shared" si="15"/>
        <v>BigMac</v>
      </c>
      <c r="M76" t="s">
        <v>350</v>
      </c>
      <c r="N76" t="str">
        <f t="shared" si="16"/>
        <v>Com tomate</v>
      </c>
      <c r="O76" s="1"/>
      <c r="P76" t="s">
        <v>353</v>
      </c>
      <c r="Q76" s="8" t="s">
        <v>419</v>
      </c>
      <c r="R76" s="1" t="s">
        <v>394</v>
      </c>
      <c r="S76" t="s">
        <v>352</v>
      </c>
      <c r="T76" s="1" t="s">
        <v>388</v>
      </c>
      <c r="U76">
        <v>1</v>
      </c>
      <c r="V76">
        <v>22</v>
      </c>
      <c r="W76" s="1" t="s">
        <v>230</v>
      </c>
      <c r="X76">
        <v>22</v>
      </c>
      <c r="Y76" s="11" t="str">
        <f t="shared" si="13"/>
        <v/>
      </c>
      <c r="Z76" s="11" t="str">
        <f t="shared" si="14"/>
        <v>values("BigMac","Com tomate", 3.9, @pizza_media,TRUE, 122);</v>
      </c>
    </row>
    <row r="77" spans="1:26" x14ac:dyDescent="0.25">
      <c r="A77">
        <v>2</v>
      </c>
      <c r="B77" t="s">
        <v>433</v>
      </c>
      <c r="K77" s="1" t="s">
        <v>349</v>
      </c>
      <c r="L77" t="str">
        <f t="shared" si="15"/>
        <v/>
      </c>
      <c r="M77" t="s">
        <v>350</v>
      </c>
      <c r="N77" t="str">
        <f t="shared" si="16"/>
        <v/>
      </c>
      <c r="O77" s="1"/>
      <c r="P77" t="s">
        <v>353</v>
      </c>
      <c r="R77" s="1" t="s">
        <v>394</v>
      </c>
      <c r="S77" t="s">
        <v>352</v>
      </c>
      <c r="T77" s="1" t="s">
        <v>388</v>
      </c>
      <c r="W77" s="1" t="s">
        <v>230</v>
      </c>
      <c r="Y77" s="11" t="str">
        <f t="shared" si="13"/>
        <v/>
      </c>
      <c r="Z77" s="11" t="str">
        <f t="shared" si="14"/>
        <v/>
      </c>
    </row>
    <row r="78" spans="1:26" x14ac:dyDescent="0.25">
      <c r="A78">
        <v>0</v>
      </c>
      <c r="K78" s="1" t="s">
        <v>349</v>
      </c>
      <c r="L78" t="str">
        <f t="shared" si="15"/>
        <v/>
      </c>
      <c r="M78" t="s">
        <v>350</v>
      </c>
      <c r="N78" t="str">
        <f t="shared" si="16"/>
        <v/>
      </c>
      <c r="O78" s="1"/>
      <c r="P78" t="s">
        <v>353</v>
      </c>
      <c r="R78" s="1" t="s">
        <v>394</v>
      </c>
      <c r="S78" t="s">
        <v>352</v>
      </c>
      <c r="T78" s="1" t="s">
        <v>388</v>
      </c>
      <c r="W78" s="1" t="s">
        <v>230</v>
      </c>
      <c r="Y78" s="11" t="str">
        <f t="shared" si="13"/>
        <v>insert into produto (prod_nome, prod_descricao, prod_preco_atual, prod_foto, prod_estado, id_estab)</v>
      </c>
      <c r="Z78" s="11" t="str">
        <f t="shared" si="14"/>
        <v/>
      </c>
    </row>
    <row r="79" spans="1:26" ht="15.75" x14ac:dyDescent="0.25">
      <c r="A79">
        <v>1</v>
      </c>
      <c r="B79" s="8" t="s">
        <v>420</v>
      </c>
      <c r="K79" s="1" t="s">
        <v>349</v>
      </c>
      <c r="L79" t="str">
        <f t="shared" si="15"/>
        <v>CBO</v>
      </c>
      <c r="M79" t="s">
        <v>350</v>
      </c>
      <c r="N79" t="str">
        <f t="shared" si="16"/>
        <v>Com queijo</v>
      </c>
      <c r="O79" s="1"/>
      <c r="P79" t="s">
        <v>353</v>
      </c>
      <c r="Q79" s="8" t="s">
        <v>421</v>
      </c>
      <c r="R79" s="1" t="s">
        <v>394</v>
      </c>
      <c r="S79" t="s">
        <v>352</v>
      </c>
      <c r="T79" s="1" t="s">
        <v>388</v>
      </c>
      <c r="U79">
        <v>1</v>
      </c>
      <c r="W79" s="1" t="s">
        <v>230</v>
      </c>
      <c r="X79">
        <v>23</v>
      </c>
      <c r="Y79" s="11" t="str">
        <f t="shared" si="13"/>
        <v/>
      </c>
      <c r="Z79" s="11" t="str">
        <f t="shared" si="14"/>
        <v>values("CBO","Com queijo", 5.9, @pizza_media,TRUE, 1);</v>
      </c>
    </row>
    <row r="80" spans="1:26" x14ac:dyDescent="0.25">
      <c r="A80">
        <v>2</v>
      </c>
      <c r="B80" t="s">
        <v>434</v>
      </c>
      <c r="K80" s="1" t="s">
        <v>349</v>
      </c>
      <c r="L80" t="str">
        <f t="shared" si="15"/>
        <v/>
      </c>
      <c r="M80" t="s">
        <v>350</v>
      </c>
      <c r="N80" t="str">
        <f t="shared" si="16"/>
        <v/>
      </c>
      <c r="O80" s="1"/>
      <c r="P80" t="s">
        <v>353</v>
      </c>
      <c r="R80" s="1" t="s">
        <v>394</v>
      </c>
      <c r="S80" t="s">
        <v>352</v>
      </c>
      <c r="T80" s="1" t="s">
        <v>388</v>
      </c>
      <c r="W80" s="1" t="s">
        <v>230</v>
      </c>
      <c r="Y80" s="11" t="str">
        <f t="shared" si="13"/>
        <v/>
      </c>
      <c r="Z80" s="11" t="str">
        <f t="shared" si="14"/>
        <v/>
      </c>
    </row>
    <row r="81" spans="1:26" x14ac:dyDescent="0.25">
      <c r="A81">
        <v>0</v>
      </c>
      <c r="K81" s="1" t="s">
        <v>349</v>
      </c>
      <c r="L81" t="str">
        <f t="shared" si="15"/>
        <v/>
      </c>
      <c r="M81" t="s">
        <v>350</v>
      </c>
      <c r="N81" t="str">
        <f t="shared" si="16"/>
        <v/>
      </c>
      <c r="O81" s="1"/>
      <c r="P81" t="s">
        <v>353</v>
      </c>
      <c r="R81" s="1" t="s">
        <v>394</v>
      </c>
      <c r="S81" t="s">
        <v>352</v>
      </c>
      <c r="T81" s="1" t="s">
        <v>388</v>
      </c>
      <c r="W81" s="1" t="s">
        <v>230</v>
      </c>
      <c r="Y81" s="11" t="str">
        <f t="shared" si="13"/>
        <v>insert into produto (prod_nome, prod_descricao, prod_preco_atual, prod_foto, prod_estado, id_estab)</v>
      </c>
      <c r="Z81" s="11" t="str">
        <f t="shared" si="14"/>
        <v/>
      </c>
    </row>
    <row r="82" spans="1:26" ht="15.75" x14ac:dyDescent="0.25">
      <c r="A82">
        <v>1</v>
      </c>
      <c r="B82" s="8" t="s">
        <v>422</v>
      </c>
      <c r="K82" s="1" t="s">
        <v>349</v>
      </c>
      <c r="L82" t="str">
        <f t="shared" si="15"/>
        <v>Batatas pequenas</v>
      </c>
      <c r="M82" t="s">
        <v>350</v>
      </c>
      <c r="N82" t="str">
        <f t="shared" si="16"/>
        <v>em pacote</v>
      </c>
      <c r="O82" s="1"/>
      <c r="P82" t="s">
        <v>353</v>
      </c>
      <c r="Q82" s="8" t="s">
        <v>423</v>
      </c>
      <c r="R82" s="1" t="s">
        <v>394</v>
      </c>
      <c r="S82" t="s">
        <v>352</v>
      </c>
      <c r="T82" s="1" t="s">
        <v>388</v>
      </c>
      <c r="U82">
        <v>1</v>
      </c>
      <c r="W82" s="1" t="s">
        <v>230</v>
      </c>
      <c r="X82">
        <v>24</v>
      </c>
      <c r="Y82" s="11" t="str">
        <f t="shared" si="13"/>
        <v/>
      </c>
      <c r="Z82" s="11" t="str">
        <f t="shared" si="14"/>
        <v>values("Batatas pequenas","em pacote", 1.7, @pizza_media,TRUE, 1);</v>
      </c>
    </row>
    <row r="83" spans="1:26" x14ac:dyDescent="0.25">
      <c r="A83">
        <v>2</v>
      </c>
      <c r="B83" t="s">
        <v>435</v>
      </c>
      <c r="K83" s="1" t="s">
        <v>349</v>
      </c>
      <c r="L83" t="str">
        <f t="shared" si="15"/>
        <v/>
      </c>
      <c r="M83" t="s">
        <v>350</v>
      </c>
      <c r="N83" t="str">
        <f t="shared" si="16"/>
        <v/>
      </c>
      <c r="O83" s="1"/>
      <c r="P83" t="s">
        <v>353</v>
      </c>
      <c r="R83" s="1" t="s">
        <v>394</v>
      </c>
      <c r="S83" t="s">
        <v>352</v>
      </c>
      <c r="T83" s="1" t="s">
        <v>388</v>
      </c>
      <c r="U83">
        <v>1</v>
      </c>
      <c r="W83" s="1" t="s">
        <v>230</v>
      </c>
      <c r="Y83" s="11" t="str">
        <f t="shared" ref="Y83:Y99" si="17">IF(A84=1,$N$1,"")</f>
        <v/>
      </c>
      <c r="Z83" s="11" t="str">
        <f t="shared" ref="Z83:Z99" si="18">IF(A83=1,_xlfn.CONCAT("values(",K83,L83,M83,N83,O83,P83,Q83,R83,S83,T83,U83,V83,W83),"")</f>
        <v/>
      </c>
    </row>
    <row r="84" spans="1:26" x14ac:dyDescent="0.25">
      <c r="A84">
        <v>0</v>
      </c>
      <c r="K84" s="1" t="s">
        <v>349</v>
      </c>
      <c r="L84" t="str">
        <f t="shared" si="15"/>
        <v/>
      </c>
      <c r="M84" t="s">
        <v>350</v>
      </c>
      <c r="N84" t="str">
        <f t="shared" si="16"/>
        <v/>
      </c>
      <c r="O84" s="1"/>
      <c r="P84" t="s">
        <v>353</v>
      </c>
      <c r="R84" s="1" t="s">
        <v>394</v>
      </c>
      <c r="S84" t="s">
        <v>352</v>
      </c>
      <c r="T84" s="1" t="s">
        <v>388</v>
      </c>
      <c r="U84">
        <v>1</v>
      </c>
      <c r="W84" s="1" t="s">
        <v>230</v>
      </c>
      <c r="Y84" s="11" t="str">
        <f t="shared" si="17"/>
        <v>insert into produto (prod_nome, prod_descricao, prod_preco_atual, prod_foto, prod_estado, id_estab)</v>
      </c>
      <c r="Z84" s="11" t="str">
        <f t="shared" si="18"/>
        <v/>
      </c>
    </row>
    <row r="85" spans="1:26" ht="15.75" x14ac:dyDescent="0.25">
      <c r="A85">
        <v>1</v>
      </c>
      <c r="B85" s="8" t="s">
        <v>424</v>
      </c>
      <c r="K85" s="1" t="s">
        <v>349</v>
      </c>
      <c r="L85" t="str">
        <f t="shared" si="15"/>
        <v>Batatas médias</v>
      </c>
      <c r="M85" t="s">
        <v>350</v>
      </c>
      <c r="N85" t="str">
        <f t="shared" si="16"/>
        <v>feitas na hora</v>
      </c>
      <c r="O85" s="1"/>
      <c r="P85" t="s">
        <v>353</v>
      </c>
      <c r="Q85" s="8" t="s">
        <v>425</v>
      </c>
      <c r="R85" s="1" t="s">
        <v>394</v>
      </c>
      <c r="S85" t="s">
        <v>352</v>
      </c>
      <c r="T85" s="1" t="s">
        <v>388</v>
      </c>
      <c r="U85">
        <v>1</v>
      </c>
      <c r="W85" s="1" t="s">
        <v>230</v>
      </c>
      <c r="X85">
        <v>25</v>
      </c>
      <c r="Y85" s="11" t="str">
        <f t="shared" si="17"/>
        <v/>
      </c>
      <c r="Z85" s="11" t="str">
        <f t="shared" si="18"/>
        <v>values("Batatas médias","feitas na hora", 2.2, @pizza_media,TRUE, 1);</v>
      </c>
    </row>
    <row r="86" spans="1:26" x14ac:dyDescent="0.25">
      <c r="A86">
        <v>2</v>
      </c>
      <c r="B86" t="s">
        <v>436</v>
      </c>
      <c r="K86" s="1" t="s">
        <v>349</v>
      </c>
      <c r="L86" t="str">
        <f t="shared" si="15"/>
        <v/>
      </c>
      <c r="M86" t="s">
        <v>350</v>
      </c>
      <c r="N86" t="str">
        <f t="shared" si="16"/>
        <v/>
      </c>
      <c r="O86" s="1"/>
      <c r="P86" t="s">
        <v>353</v>
      </c>
      <c r="R86" s="1" t="s">
        <v>394</v>
      </c>
      <c r="S86" t="s">
        <v>352</v>
      </c>
      <c r="T86" s="1" t="s">
        <v>388</v>
      </c>
      <c r="U86">
        <v>1</v>
      </c>
      <c r="W86" s="1" t="s">
        <v>230</v>
      </c>
      <c r="Y86" s="11" t="str">
        <f t="shared" si="17"/>
        <v/>
      </c>
      <c r="Z86" s="11" t="str">
        <f t="shared" si="18"/>
        <v/>
      </c>
    </row>
    <row r="87" spans="1:26" x14ac:dyDescent="0.25">
      <c r="A87">
        <v>0</v>
      </c>
      <c r="K87" s="1" t="s">
        <v>349</v>
      </c>
      <c r="L87" t="str">
        <f t="shared" si="15"/>
        <v/>
      </c>
      <c r="M87" t="s">
        <v>350</v>
      </c>
      <c r="N87" t="str">
        <f t="shared" si="16"/>
        <v/>
      </c>
      <c r="O87" s="1"/>
      <c r="P87" t="s">
        <v>353</v>
      </c>
      <c r="R87" s="1" t="s">
        <v>394</v>
      </c>
      <c r="S87" t="s">
        <v>352</v>
      </c>
      <c r="T87" s="1" t="s">
        <v>388</v>
      </c>
      <c r="U87">
        <v>1</v>
      </c>
      <c r="W87" s="1" t="s">
        <v>230</v>
      </c>
      <c r="Y87" s="11" t="str">
        <f t="shared" si="17"/>
        <v>insert into produto (prod_nome, prod_descricao, prod_preco_atual, prod_foto, prod_estado, id_estab)</v>
      </c>
      <c r="Z87" s="11" t="str">
        <f t="shared" si="18"/>
        <v/>
      </c>
    </row>
    <row r="88" spans="1:26" ht="15.75" x14ac:dyDescent="0.25">
      <c r="A88">
        <v>1</v>
      </c>
      <c r="B88" s="8" t="s">
        <v>426</v>
      </c>
      <c r="K88" s="1" t="s">
        <v>349</v>
      </c>
      <c r="L88" t="str">
        <f t="shared" si="15"/>
        <v>Batatas grandes</v>
      </c>
      <c r="M88" t="s">
        <v>350</v>
      </c>
      <c r="N88" t="str">
        <f t="shared" si="16"/>
        <v>feitas na hora</v>
      </c>
      <c r="O88" s="1"/>
      <c r="P88" t="s">
        <v>353</v>
      </c>
      <c r="Q88" s="8" t="s">
        <v>427</v>
      </c>
      <c r="R88" s="1" t="s">
        <v>394</v>
      </c>
      <c r="S88" t="s">
        <v>352</v>
      </c>
      <c r="T88" s="1" t="s">
        <v>388</v>
      </c>
      <c r="U88">
        <v>1</v>
      </c>
      <c r="W88" s="1" t="s">
        <v>230</v>
      </c>
      <c r="X88">
        <v>26</v>
      </c>
      <c r="Y88" s="11" t="str">
        <f t="shared" si="17"/>
        <v/>
      </c>
      <c r="Z88" s="11" t="str">
        <f t="shared" si="18"/>
        <v>values("Batatas grandes","feitas na hora", 2.5, @pizza_media,TRUE, 1);</v>
      </c>
    </row>
    <row r="89" spans="1:26" x14ac:dyDescent="0.25">
      <c r="A89">
        <v>2</v>
      </c>
      <c r="B89" t="s">
        <v>436</v>
      </c>
      <c r="K89" s="1" t="s">
        <v>349</v>
      </c>
      <c r="L89" t="str">
        <f t="shared" si="15"/>
        <v/>
      </c>
      <c r="M89" t="s">
        <v>350</v>
      </c>
      <c r="N89" t="str">
        <f t="shared" si="16"/>
        <v/>
      </c>
      <c r="O89" s="1"/>
      <c r="P89" t="s">
        <v>353</v>
      </c>
      <c r="R89" s="1" t="s">
        <v>394</v>
      </c>
      <c r="S89" t="s">
        <v>352</v>
      </c>
      <c r="T89" s="1" t="s">
        <v>388</v>
      </c>
      <c r="U89">
        <v>1</v>
      </c>
      <c r="W89" s="1" t="s">
        <v>230</v>
      </c>
      <c r="Y89" s="11" t="str">
        <f t="shared" si="17"/>
        <v/>
      </c>
      <c r="Z89" s="11" t="str">
        <f t="shared" si="18"/>
        <v/>
      </c>
    </row>
    <row r="90" spans="1:26" x14ac:dyDescent="0.25">
      <c r="A90">
        <v>0</v>
      </c>
      <c r="K90" s="1" t="s">
        <v>349</v>
      </c>
      <c r="L90" t="str">
        <f t="shared" si="15"/>
        <v/>
      </c>
      <c r="M90" t="s">
        <v>350</v>
      </c>
      <c r="N90" t="str">
        <f t="shared" si="16"/>
        <v/>
      </c>
      <c r="O90" s="1"/>
      <c r="P90" t="s">
        <v>353</v>
      </c>
      <c r="R90" s="1" t="s">
        <v>394</v>
      </c>
      <c r="S90" t="s">
        <v>352</v>
      </c>
      <c r="T90" s="1" t="s">
        <v>388</v>
      </c>
      <c r="U90">
        <v>1</v>
      </c>
      <c r="W90" s="1" t="s">
        <v>230</v>
      </c>
      <c r="Y90" s="11" t="str">
        <f t="shared" si="17"/>
        <v>insert into produto (prod_nome, prod_descricao, prod_preco_atual, prod_foto, prod_estado, id_estab)</v>
      </c>
      <c r="Z90" s="11" t="str">
        <f t="shared" si="18"/>
        <v/>
      </c>
    </row>
    <row r="91" spans="1:26" ht="15.75" x14ac:dyDescent="0.25">
      <c r="A91">
        <v>1</v>
      </c>
      <c r="B91" s="8" t="s">
        <v>428</v>
      </c>
      <c r="K91" s="1" t="s">
        <v>349</v>
      </c>
      <c r="L91" t="str">
        <f t="shared" si="15"/>
        <v>Coca-cola pequena</v>
      </c>
      <c r="M91" t="s">
        <v>350</v>
      </c>
      <c r="N91" t="str">
        <f t="shared" si="16"/>
        <v>em garrafa</v>
      </c>
      <c r="O91" s="1"/>
      <c r="P91" t="s">
        <v>353</v>
      </c>
      <c r="Q91" s="8" t="s">
        <v>429</v>
      </c>
      <c r="R91" s="1" t="s">
        <v>394</v>
      </c>
      <c r="S91" t="s">
        <v>352</v>
      </c>
      <c r="T91" s="1" t="s">
        <v>388</v>
      </c>
      <c r="U91">
        <v>1</v>
      </c>
      <c r="W91" s="1" t="s">
        <v>230</v>
      </c>
      <c r="X91">
        <v>27</v>
      </c>
      <c r="Y91" s="11" t="str">
        <f t="shared" si="17"/>
        <v/>
      </c>
      <c r="Z91" s="11" t="str">
        <f t="shared" si="18"/>
        <v>values("Coca-cola pequena","em garrafa", 2.3, @pizza_media,TRUE, 1);</v>
      </c>
    </row>
    <row r="92" spans="1:26" x14ac:dyDescent="0.25">
      <c r="A92">
        <v>2</v>
      </c>
      <c r="B92" t="s">
        <v>437</v>
      </c>
      <c r="K92" s="1" t="s">
        <v>349</v>
      </c>
      <c r="L92" t="str">
        <f t="shared" si="15"/>
        <v/>
      </c>
      <c r="M92" t="s">
        <v>350</v>
      </c>
      <c r="N92" t="str">
        <f t="shared" si="16"/>
        <v/>
      </c>
      <c r="O92" s="1"/>
      <c r="P92" t="s">
        <v>353</v>
      </c>
      <c r="R92" s="1" t="s">
        <v>394</v>
      </c>
      <c r="S92" t="s">
        <v>352</v>
      </c>
      <c r="T92" s="1" t="s">
        <v>388</v>
      </c>
      <c r="U92">
        <v>1</v>
      </c>
      <c r="W92" s="1" t="s">
        <v>230</v>
      </c>
      <c r="Y92" s="11" t="str">
        <f t="shared" si="17"/>
        <v/>
      </c>
      <c r="Z92" s="11" t="str">
        <f t="shared" si="18"/>
        <v/>
      </c>
    </row>
    <row r="93" spans="1:26" x14ac:dyDescent="0.25">
      <c r="A93">
        <v>0</v>
      </c>
      <c r="K93" s="1" t="s">
        <v>349</v>
      </c>
      <c r="L93" t="str">
        <f t="shared" si="15"/>
        <v/>
      </c>
      <c r="M93" t="s">
        <v>350</v>
      </c>
      <c r="N93" t="str">
        <f t="shared" si="16"/>
        <v/>
      </c>
      <c r="O93" s="1"/>
      <c r="P93" t="s">
        <v>353</v>
      </c>
      <c r="R93" s="1" t="s">
        <v>394</v>
      </c>
      <c r="S93" t="s">
        <v>352</v>
      </c>
      <c r="T93" s="1" t="s">
        <v>388</v>
      </c>
      <c r="U93">
        <v>1</v>
      </c>
      <c r="W93" s="1" t="s">
        <v>230</v>
      </c>
      <c r="Y93" s="11" t="str">
        <f t="shared" si="17"/>
        <v>insert into produto (prod_nome, prod_descricao, prod_preco_atual, prod_foto, prod_estado, id_estab)</v>
      </c>
      <c r="Z93" s="11" t="str">
        <f t="shared" si="18"/>
        <v/>
      </c>
    </row>
    <row r="94" spans="1:26" ht="15.75" x14ac:dyDescent="0.25">
      <c r="A94">
        <v>1</v>
      </c>
      <c r="B94" s="8" t="s">
        <v>430</v>
      </c>
      <c r="K94" s="1" t="s">
        <v>349</v>
      </c>
      <c r="L94" t="str">
        <f t="shared" si="15"/>
        <v>Coca-cola média</v>
      </c>
      <c r="M94" t="s">
        <v>350</v>
      </c>
      <c r="N94" t="str">
        <f t="shared" si="16"/>
        <v>em copo</v>
      </c>
      <c r="O94" s="1"/>
      <c r="P94" t="s">
        <v>353</v>
      </c>
      <c r="Q94" s="8" t="s">
        <v>427</v>
      </c>
      <c r="R94" s="1" t="s">
        <v>394</v>
      </c>
      <c r="S94" t="s">
        <v>352</v>
      </c>
      <c r="T94" s="1" t="s">
        <v>388</v>
      </c>
      <c r="U94">
        <v>1</v>
      </c>
      <c r="W94" s="1" t="s">
        <v>230</v>
      </c>
      <c r="X94">
        <v>28</v>
      </c>
      <c r="Y94" s="11" t="str">
        <f t="shared" si="17"/>
        <v/>
      </c>
      <c r="Z94" s="11" t="str">
        <f t="shared" si="18"/>
        <v>values("Coca-cola média","em copo", 2.5, @pizza_media,TRUE, 1);</v>
      </c>
    </row>
    <row r="95" spans="1:26" x14ac:dyDescent="0.25">
      <c r="A95">
        <v>2</v>
      </c>
      <c r="B95" t="s">
        <v>438</v>
      </c>
      <c r="K95" s="1" t="s">
        <v>349</v>
      </c>
      <c r="L95" t="str">
        <f t="shared" si="15"/>
        <v/>
      </c>
      <c r="M95" t="s">
        <v>350</v>
      </c>
      <c r="N95" t="str">
        <f t="shared" si="16"/>
        <v/>
      </c>
      <c r="O95" s="1"/>
      <c r="P95" t="s">
        <v>353</v>
      </c>
      <c r="R95" s="1" t="s">
        <v>394</v>
      </c>
      <c r="S95" t="s">
        <v>352</v>
      </c>
      <c r="T95" s="1" t="s">
        <v>388</v>
      </c>
      <c r="U95">
        <v>1</v>
      </c>
      <c r="W95" s="1" t="s">
        <v>230</v>
      </c>
      <c r="Y95" s="11" t="str">
        <f t="shared" si="17"/>
        <v/>
      </c>
      <c r="Z95" s="11" t="str">
        <f t="shared" si="18"/>
        <v/>
      </c>
    </row>
    <row r="96" spans="1:26" x14ac:dyDescent="0.25">
      <c r="A96">
        <v>0</v>
      </c>
      <c r="K96" s="1" t="s">
        <v>349</v>
      </c>
      <c r="L96" t="str">
        <f t="shared" si="15"/>
        <v/>
      </c>
      <c r="M96" t="s">
        <v>350</v>
      </c>
      <c r="N96" t="str">
        <f t="shared" si="16"/>
        <v/>
      </c>
      <c r="O96" s="1"/>
      <c r="P96" t="s">
        <v>353</v>
      </c>
      <c r="R96" s="1" t="s">
        <v>394</v>
      </c>
      <c r="S96" t="s">
        <v>352</v>
      </c>
      <c r="T96" s="1" t="s">
        <v>388</v>
      </c>
      <c r="U96">
        <v>1</v>
      </c>
      <c r="W96" s="1" t="s">
        <v>230</v>
      </c>
      <c r="Y96" s="11" t="str">
        <f t="shared" si="17"/>
        <v>insert into produto (prod_nome, prod_descricao, prod_preco_atual, prod_foto, prod_estado, id_estab)</v>
      </c>
      <c r="Z96" s="11" t="str">
        <f t="shared" si="18"/>
        <v/>
      </c>
    </row>
    <row r="97" spans="1:26" ht="15.75" x14ac:dyDescent="0.25">
      <c r="A97">
        <v>1</v>
      </c>
      <c r="B97" s="8" t="s">
        <v>431</v>
      </c>
      <c r="K97" s="1" t="s">
        <v>349</v>
      </c>
      <c r="L97" t="str">
        <f t="shared" si="15"/>
        <v>Coca-cola grande</v>
      </c>
      <c r="M97" t="s">
        <v>350</v>
      </c>
      <c r="N97" t="str">
        <f t="shared" si="16"/>
        <v>em copo</v>
      </c>
      <c r="O97" s="1"/>
      <c r="P97" t="s">
        <v>353</v>
      </c>
      <c r="Q97" s="8" t="s">
        <v>432</v>
      </c>
      <c r="R97" s="1" t="s">
        <v>394</v>
      </c>
      <c r="S97" t="s">
        <v>352</v>
      </c>
      <c r="T97" s="1" t="s">
        <v>388</v>
      </c>
      <c r="U97">
        <v>1</v>
      </c>
      <c r="W97" s="1" t="s">
        <v>230</v>
      </c>
      <c r="X97">
        <v>29</v>
      </c>
      <c r="Y97" s="11" t="str">
        <f t="shared" si="17"/>
        <v/>
      </c>
      <c r="Z97" s="11" t="str">
        <f t="shared" si="18"/>
        <v>values("Coca-cola grande","em copo", 2.6, @pizza_media,TRUE, 1);</v>
      </c>
    </row>
    <row r="98" spans="1:26" x14ac:dyDescent="0.25">
      <c r="A98">
        <v>2</v>
      </c>
      <c r="B98" t="s">
        <v>438</v>
      </c>
      <c r="K98" s="1" t="s">
        <v>349</v>
      </c>
      <c r="L98" t="str">
        <f t="shared" si="15"/>
        <v/>
      </c>
      <c r="M98" t="s">
        <v>350</v>
      </c>
      <c r="N98" t="str">
        <f t="shared" si="16"/>
        <v/>
      </c>
      <c r="O98" s="1"/>
      <c r="P98" t="s">
        <v>353</v>
      </c>
      <c r="R98" s="1" t="s">
        <v>394</v>
      </c>
      <c r="S98" t="s">
        <v>352</v>
      </c>
      <c r="T98" s="1" t="s">
        <v>388</v>
      </c>
      <c r="U98">
        <v>1</v>
      </c>
      <c r="W98" s="1" t="s">
        <v>230</v>
      </c>
      <c r="Y98" s="11" t="str">
        <f t="shared" si="17"/>
        <v/>
      </c>
      <c r="Z98" s="11" t="str">
        <f t="shared" si="18"/>
        <v/>
      </c>
    </row>
    <row r="99" spans="1:26" x14ac:dyDescent="0.25">
      <c r="K99" s="1" t="s">
        <v>349</v>
      </c>
      <c r="L99" t="str">
        <f t="shared" si="15"/>
        <v/>
      </c>
      <c r="M99" t="s">
        <v>350</v>
      </c>
      <c r="N99" t="str">
        <f t="shared" si="16"/>
        <v/>
      </c>
      <c r="O99" s="1"/>
      <c r="P99" t="s">
        <v>353</v>
      </c>
      <c r="R99" s="1" t="s">
        <v>394</v>
      </c>
      <c r="S99" t="s">
        <v>352</v>
      </c>
      <c r="T99" s="1" t="s">
        <v>388</v>
      </c>
      <c r="U99">
        <v>1</v>
      </c>
      <c r="W99" s="1" t="s">
        <v>230</v>
      </c>
      <c r="Y99" s="11" t="str">
        <f t="shared" si="17"/>
        <v/>
      </c>
      <c r="Z99" s="11" t="str">
        <f t="shared" si="18"/>
        <v/>
      </c>
    </row>
    <row r="106" spans="1:26" x14ac:dyDescent="0.25">
      <c r="P106" s="4"/>
    </row>
    <row r="109" spans="1:26" x14ac:dyDescent="0.25">
      <c r="P109" s="4"/>
    </row>
    <row r="119" spans="16:16" x14ac:dyDescent="0.25">
      <c r="P119" s="4"/>
    </row>
    <row r="131" spans="16:16" x14ac:dyDescent="0.25">
      <c r="P131" s="2"/>
    </row>
    <row r="132" spans="16:16" x14ac:dyDescent="0.25">
      <c r="P132" s="2"/>
    </row>
    <row r="133" spans="16:16" x14ac:dyDescent="0.25">
      <c r="P133" s="2"/>
    </row>
    <row r="134" spans="16:16" x14ac:dyDescent="0.25">
      <c r="P134" s="2"/>
    </row>
    <row r="135" spans="16:16" x14ac:dyDescent="0.25">
      <c r="P1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B18B-162D-4705-A498-31B4312FBE0D}">
  <dimension ref="A1:BA344"/>
  <sheetViews>
    <sheetView tabSelected="1" zoomScaleNormal="100" workbookViewId="0">
      <selection activeCell="B4" sqref="B4"/>
    </sheetView>
  </sheetViews>
  <sheetFormatPr defaultRowHeight="15" x14ac:dyDescent="0.25"/>
  <cols>
    <col min="2" max="2" width="11" customWidth="1"/>
    <col min="6" max="14" width="10.28515625" customWidth="1"/>
    <col min="15" max="21" width="11.28515625" customWidth="1"/>
    <col min="23" max="41" width="9.140625" style="15"/>
  </cols>
  <sheetData>
    <row r="1" spans="1:41" x14ac:dyDescent="0.25">
      <c r="A1" t="s">
        <v>474</v>
      </c>
      <c r="B1" t="s">
        <v>475</v>
      </c>
      <c r="C1" t="s">
        <v>476</v>
      </c>
      <c r="G1" t="s">
        <v>477</v>
      </c>
      <c r="K1" s="11" t="s">
        <v>478</v>
      </c>
      <c r="L1" s="11"/>
    </row>
    <row r="2" spans="1:41" x14ac:dyDescent="0.25">
      <c r="A2" s="5">
        <v>1</v>
      </c>
      <c r="B2" s="11">
        <v>1504</v>
      </c>
      <c r="C2" s="4">
        <v>1</v>
      </c>
      <c r="D2" s="4"/>
      <c r="E2" s="4"/>
      <c r="F2" s="4"/>
      <c r="G2" s="3">
        <v>1</v>
      </c>
      <c r="H2" s="3">
        <v>2</v>
      </c>
      <c r="I2" s="3"/>
      <c r="J2" s="3"/>
      <c r="K2" s="12">
        <v>1</v>
      </c>
      <c r="L2" s="12">
        <v>5</v>
      </c>
      <c r="M2" s="12">
        <v>9</v>
      </c>
      <c r="N2" s="12">
        <v>14</v>
      </c>
      <c r="O2" s="12">
        <v>18</v>
      </c>
      <c r="P2" s="12">
        <v>22</v>
      </c>
      <c r="Q2" s="2">
        <v>4</v>
      </c>
      <c r="R2" s="2">
        <v>8</v>
      </c>
      <c r="S2" s="2">
        <v>12</v>
      </c>
      <c r="T2" s="2">
        <v>13</v>
      </c>
      <c r="U2" s="2">
        <v>17</v>
      </c>
      <c r="V2" s="2">
        <v>21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A3" s="5">
        <v>2</v>
      </c>
      <c r="B3" s="11">
        <v>1106</v>
      </c>
      <c r="C3" s="4">
        <v>1</v>
      </c>
      <c r="D3" s="4"/>
      <c r="E3" s="4">
        <v>3</v>
      </c>
      <c r="F3" s="4">
        <v>4</v>
      </c>
      <c r="G3" s="3"/>
      <c r="H3" s="3">
        <v>2</v>
      </c>
      <c r="I3" s="3"/>
      <c r="J3" s="3">
        <v>4</v>
      </c>
      <c r="K3" s="2">
        <v>4</v>
      </c>
      <c r="L3" s="2">
        <v>8</v>
      </c>
      <c r="M3" s="2">
        <v>12</v>
      </c>
      <c r="N3" s="2">
        <v>13</v>
      </c>
      <c r="O3" s="2">
        <v>17</v>
      </c>
      <c r="P3" s="2">
        <v>21</v>
      </c>
      <c r="Q3" s="13">
        <v>3</v>
      </c>
      <c r="R3" s="13">
        <v>7</v>
      </c>
      <c r="S3" s="13">
        <v>11</v>
      </c>
      <c r="T3" s="13">
        <v>16</v>
      </c>
      <c r="U3" s="13">
        <v>20</v>
      </c>
    </row>
    <row r="4" spans="1:41" x14ac:dyDescent="0.25">
      <c r="A4" s="5">
        <v>3</v>
      </c>
      <c r="B4" s="11">
        <v>1512</v>
      </c>
      <c r="C4" s="4">
        <v>1</v>
      </c>
      <c r="D4" s="4">
        <v>2</v>
      </c>
      <c r="E4" s="4"/>
      <c r="F4" s="4"/>
      <c r="G4" s="3">
        <v>1</v>
      </c>
      <c r="H4" s="3">
        <v>2</v>
      </c>
      <c r="I4" s="3">
        <v>3</v>
      </c>
      <c r="J4" s="3"/>
      <c r="K4" s="12">
        <v>1</v>
      </c>
      <c r="L4" s="12">
        <v>5</v>
      </c>
      <c r="M4" s="12">
        <v>9</v>
      </c>
      <c r="N4" s="12">
        <v>14</v>
      </c>
      <c r="O4" s="12">
        <v>18</v>
      </c>
      <c r="P4" s="12">
        <v>22</v>
      </c>
      <c r="Q4" s="14">
        <v>2</v>
      </c>
      <c r="R4" s="14">
        <v>6</v>
      </c>
      <c r="S4" s="14">
        <v>10</v>
      </c>
      <c r="T4" s="14">
        <v>15</v>
      </c>
      <c r="U4" s="14">
        <v>19</v>
      </c>
    </row>
    <row r="5" spans="1:41" x14ac:dyDescent="0.25">
      <c r="A5" s="5">
        <v>4</v>
      </c>
      <c r="B5" s="11">
        <v>1508</v>
      </c>
      <c r="C5" s="4">
        <v>1</v>
      </c>
      <c r="D5" s="4">
        <v>2</v>
      </c>
      <c r="E5" s="4"/>
      <c r="F5" s="4"/>
      <c r="G5" s="3">
        <v>1</v>
      </c>
      <c r="H5" s="3"/>
      <c r="I5" s="3"/>
      <c r="J5" s="3"/>
      <c r="K5" s="12">
        <v>1</v>
      </c>
      <c r="L5" s="12">
        <v>5</v>
      </c>
      <c r="M5" s="12">
        <v>9</v>
      </c>
      <c r="N5" s="12">
        <v>14</v>
      </c>
      <c r="O5" s="12">
        <v>18</v>
      </c>
      <c r="P5" s="12">
        <v>22</v>
      </c>
      <c r="Q5" s="14">
        <v>2</v>
      </c>
      <c r="R5" s="14">
        <v>6</v>
      </c>
      <c r="S5" s="14">
        <v>10</v>
      </c>
      <c r="T5" s="14">
        <v>15</v>
      </c>
      <c r="U5" s="14">
        <v>19</v>
      </c>
    </row>
    <row r="6" spans="1:41" x14ac:dyDescent="0.25">
      <c r="A6" s="5">
        <v>5</v>
      </c>
      <c r="B6" s="11">
        <v>1106</v>
      </c>
      <c r="C6" s="4">
        <v>1</v>
      </c>
      <c r="D6" s="4"/>
      <c r="E6" s="4">
        <v>3</v>
      </c>
      <c r="F6" s="4">
        <v>4</v>
      </c>
      <c r="G6" s="3"/>
      <c r="H6" s="3">
        <v>2</v>
      </c>
      <c r="I6" s="3"/>
      <c r="J6" s="3">
        <v>4</v>
      </c>
      <c r="K6" s="2">
        <v>4</v>
      </c>
      <c r="L6" s="2">
        <v>8</v>
      </c>
      <c r="M6" s="2">
        <v>12</v>
      </c>
      <c r="N6" s="2">
        <v>13</v>
      </c>
      <c r="O6" s="2">
        <v>17</v>
      </c>
      <c r="P6" s="2">
        <v>21</v>
      </c>
      <c r="Q6" s="13">
        <v>3</v>
      </c>
      <c r="R6" s="13">
        <v>7</v>
      </c>
      <c r="S6" s="13">
        <v>11</v>
      </c>
      <c r="T6" s="13">
        <v>16</v>
      </c>
      <c r="U6" s="13">
        <v>20</v>
      </c>
    </row>
    <row r="7" spans="1:41" x14ac:dyDescent="0.25">
      <c r="A7" s="5">
        <v>6</v>
      </c>
      <c r="B7" s="11">
        <v>1506</v>
      </c>
      <c r="C7" s="4">
        <v>1</v>
      </c>
      <c r="D7" s="4">
        <v>2</v>
      </c>
      <c r="E7" s="4"/>
      <c r="F7" s="4"/>
      <c r="G7" s="3">
        <v>1</v>
      </c>
      <c r="H7" s="3">
        <v>2</v>
      </c>
      <c r="I7" s="3"/>
      <c r="J7" s="3"/>
      <c r="K7" s="12">
        <v>1</v>
      </c>
      <c r="L7" s="12">
        <v>5</v>
      </c>
      <c r="M7" s="12">
        <v>9</v>
      </c>
      <c r="N7" s="12">
        <v>14</v>
      </c>
      <c r="O7" s="12">
        <v>18</v>
      </c>
      <c r="P7" s="12">
        <v>22</v>
      </c>
      <c r="Q7" s="14">
        <v>2</v>
      </c>
      <c r="R7" s="14">
        <v>6</v>
      </c>
      <c r="S7" s="14">
        <v>10</v>
      </c>
      <c r="T7" s="14">
        <v>15</v>
      </c>
      <c r="U7" s="14">
        <v>19</v>
      </c>
    </row>
    <row r="8" spans="1:41" x14ac:dyDescent="0.25">
      <c r="A8" s="5">
        <v>7</v>
      </c>
      <c r="B8" s="11">
        <v>1506</v>
      </c>
      <c r="C8" s="4">
        <v>1</v>
      </c>
      <c r="D8" s="4">
        <v>2</v>
      </c>
      <c r="E8" s="4"/>
      <c r="F8" s="4"/>
      <c r="G8" s="3">
        <v>1</v>
      </c>
      <c r="H8" s="3">
        <v>2</v>
      </c>
      <c r="I8" s="3"/>
      <c r="J8" s="3"/>
      <c r="K8" s="12">
        <v>1</v>
      </c>
      <c r="L8" s="12">
        <v>5</v>
      </c>
      <c r="M8" s="12">
        <v>9</v>
      </c>
      <c r="N8" s="12">
        <v>14</v>
      </c>
      <c r="O8" s="12">
        <v>18</v>
      </c>
      <c r="P8" s="12">
        <v>22</v>
      </c>
      <c r="Q8" s="14">
        <v>2</v>
      </c>
      <c r="R8" s="14">
        <v>6</v>
      </c>
      <c r="S8" s="14">
        <v>10</v>
      </c>
      <c r="T8" s="14">
        <v>15</v>
      </c>
      <c r="U8" s="14">
        <v>19</v>
      </c>
    </row>
    <row r="9" spans="1:41" x14ac:dyDescent="0.25">
      <c r="A9" s="5">
        <v>8</v>
      </c>
      <c r="B9" s="11">
        <v>1508</v>
      </c>
      <c r="C9" s="4">
        <v>1</v>
      </c>
      <c r="D9" s="4">
        <v>2</v>
      </c>
      <c r="E9" s="4"/>
      <c r="F9" s="4"/>
      <c r="G9" s="3">
        <v>1</v>
      </c>
      <c r="H9" s="3"/>
      <c r="I9" s="3"/>
      <c r="J9" s="3"/>
      <c r="K9" s="12">
        <v>1</v>
      </c>
      <c r="L9" s="12">
        <v>5</v>
      </c>
      <c r="M9" s="12">
        <v>9</v>
      </c>
      <c r="N9" s="12">
        <v>14</v>
      </c>
      <c r="O9" s="12">
        <v>18</v>
      </c>
      <c r="P9" s="12">
        <v>22</v>
      </c>
      <c r="Q9" s="14">
        <v>2</v>
      </c>
      <c r="R9" s="14">
        <v>6</v>
      </c>
      <c r="S9" s="14">
        <v>10</v>
      </c>
      <c r="T9" s="14">
        <v>15</v>
      </c>
      <c r="U9" s="14">
        <v>19</v>
      </c>
    </row>
    <row r="10" spans="1:41" x14ac:dyDescent="0.25">
      <c r="A10" s="5">
        <v>9</v>
      </c>
      <c r="B10" s="11">
        <v>1504</v>
      </c>
      <c r="C10" s="4">
        <v>1</v>
      </c>
      <c r="D10" s="4"/>
      <c r="E10" s="4"/>
      <c r="F10" s="4"/>
      <c r="G10" s="3">
        <v>1</v>
      </c>
      <c r="H10" s="3">
        <v>2</v>
      </c>
      <c r="I10" s="3"/>
      <c r="J10" s="3"/>
      <c r="K10" s="12">
        <v>1</v>
      </c>
      <c r="L10" s="12">
        <v>5</v>
      </c>
      <c r="M10" s="12">
        <v>9</v>
      </c>
      <c r="N10" s="12">
        <v>14</v>
      </c>
      <c r="O10" s="12">
        <v>18</v>
      </c>
      <c r="P10" s="12">
        <v>22</v>
      </c>
      <c r="Q10" s="2"/>
      <c r="R10" s="2"/>
      <c r="S10" s="2"/>
      <c r="T10" s="2"/>
      <c r="U10" s="2"/>
    </row>
    <row r="11" spans="1:41" x14ac:dyDescent="0.25">
      <c r="A11" s="5">
        <v>10</v>
      </c>
      <c r="B11" s="11">
        <v>1508</v>
      </c>
      <c r="C11" s="4">
        <v>1</v>
      </c>
      <c r="D11" s="4">
        <v>2</v>
      </c>
      <c r="E11" s="4"/>
      <c r="F11" s="4"/>
      <c r="G11" s="3">
        <v>1</v>
      </c>
      <c r="H11" s="3"/>
      <c r="I11" s="3"/>
      <c r="J11" s="3"/>
      <c r="K11" s="12">
        <v>1</v>
      </c>
      <c r="L11" s="12">
        <v>5</v>
      </c>
      <c r="M11" s="12">
        <v>9</v>
      </c>
      <c r="N11" s="12">
        <v>14</v>
      </c>
      <c r="O11" s="12">
        <v>18</v>
      </c>
      <c r="P11" s="12">
        <v>22</v>
      </c>
      <c r="Q11" s="14">
        <v>2</v>
      </c>
      <c r="R11" s="14">
        <v>6</v>
      </c>
      <c r="S11" s="14">
        <v>10</v>
      </c>
      <c r="T11" s="14">
        <v>15</v>
      </c>
      <c r="U11" s="14">
        <v>19</v>
      </c>
    </row>
    <row r="12" spans="1:41" x14ac:dyDescent="0.25">
      <c r="A12" s="5">
        <v>11</v>
      </c>
      <c r="B12" s="11">
        <v>1506</v>
      </c>
      <c r="C12" s="4">
        <v>1</v>
      </c>
      <c r="D12" s="4">
        <v>2</v>
      </c>
      <c r="E12" s="4"/>
      <c r="F12" s="4"/>
      <c r="G12" s="3">
        <v>1</v>
      </c>
      <c r="H12" s="3">
        <v>2</v>
      </c>
      <c r="I12" s="3"/>
      <c r="J12" s="3"/>
      <c r="K12" s="12">
        <v>1</v>
      </c>
      <c r="L12" s="12">
        <v>5</v>
      </c>
      <c r="M12" s="12">
        <v>9</v>
      </c>
      <c r="N12" s="12">
        <v>14</v>
      </c>
      <c r="O12" s="12">
        <v>18</v>
      </c>
      <c r="P12" s="12">
        <v>22</v>
      </c>
      <c r="Q12" s="14">
        <v>2</v>
      </c>
      <c r="R12" s="14">
        <v>6</v>
      </c>
      <c r="S12" s="14">
        <v>10</v>
      </c>
      <c r="T12" s="14">
        <v>15</v>
      </c>
      <c r="U12" s="14">
        <v>19</v>
      </c>
    </row>
    <row r="13" spans="1:41" x14ac:dyDescent="0.25">
      <c r="A13" s="5">
        <v>12</v>
      </c>
      <c r="B13" s="11">
        <v>1506</v>
      </c>
      <c r="C13" s="4">
        <v>1</v>
      </c>
      <c r="D13" s="4">
        <v>2</v>
      </c>
      <c r="E13" s="4"/>
      <c r="F13" s="4"/>
      <c r="G13" s="3">
        <v>1</v>
      </c>
      <c r="H13" s="3">
        <v>2</v>
      </c>
      <c r="I13" s="3"/>
      <c r="J13" s="3"/>
      <c r="K13" s="12">
        <v>1</v>
      </c>
      <c r="L13" s="12">
        <v>5</v>
      </c>
      <c r="M13" s="12">
        <v>9</v>
      </c>
      <c r="N13" s="12">
        <v>14</v>
      </c>
      <c r="O13" s="12">
        <v>18</v>
      </c>
      <c r="P13" s="12">
        <v>22</v>
      </c>
      <c r="Q13" s="14">
        <v>2</v>
      </c>
      <c r="R13" s="14">
        <v>6</v>
      </c>
      <c r="S13" s="14">
        <v>10</v>
      </c>
      <c r="T13" s="14">
        <v>15</v>
      </c>
      <c r="U13" s="14">
        <v>19</v>
      </c>
    </row>
    <row r="14" spans="1:41" s="28" customFormat="1" x14ac:dyDescent="0.25">
      <c r="A14" s="22">
        <v>13</v>
      </c>
      <c r="B14" s="23">
        <v>1508</v>
      </c>
      <c r="C14" s="24">
        <v>1</v>
      </c>
      <c r="D14" s="24">
        <v>2</v>
      </c>
      <c r="E14" s="24"/>
      <c r="F14" s="24"/>
      <c r="G14" s="25">
        <v>1</v>
      </c>
      <c r="H14" s="25"/>
      <c r="I14" s="25"/>
      <c r="J14" s="25"/>
      <c r="K14" s="26">
        <v>1</v>
      </c>
      <c r="L14" s="26">
        <v>5</v>
      </c>
      <c r="M14" s="26">
        <v>9</v>
      </c>
      <c r="N14" s="26">
        <v>14</v>
      </c>
      <c r="O14" s="26">
        <v>18</v>
      </c>
      <c r="P14" s="26">
        <v>22</v>
      </c>
      <c r="Q14" s="27">
        <v>2</v>
      </c>
      <c r="R14" s="27">
        <v>6</v>
      </c>
      <c r="S14" s="27">
        <v>10</v>
      </c>
      <c r="T14" s="27">
        <v>15</v>
      </c>
      <c r="U14" s="27">
        <v>19</v>
      </c>
    </row>
    <row r="17" spans="1:46" x14ac:dyDescent="0.25"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46" x14ac:dyDescent="0.25">
      <c r="F18" s="11" t="s">
        <v>490</v>
      </c>
      <c r="G18" s="11" t="s">
        <v>491</v>
      </c>
      <c r="H18" s="11" t="s">
        <v>492</v>
      </c>
      <c r="I18" s="11" t="s">
        <v>493</v>
      </c>
      <c r="J18" s="11" t="s">
        <v>494</v>
      </c>
      <c r="K18" s="11" t="s">
        <v>495</v>
      </c>
      <c r="L18" s="11" t="s">
        <v>496</v>
      </c>
      <c r="M18" s="11" t="s">
        <v>497</v>
      </c>
      <c r="N18" s="11" t="s">
        <v>498</v>
      </c>
      <c r="O18" s="11" t="s">
        <v>499</v>
      </c>
      <c r="P18" s="11" t="s">
        <v>500</v>
      </c>
      <c r="Q18" s="11" t="s">
        <v>501</v>
      </c>
      <c r="R18" s="11" t="s">
        <v>502</v>
      </c>
      <c r="S18" s="11" t="s">
        <v>503</v>
      </c>
      <c r="T18" s="11" t="s">
        <v>504</v>
      </c>
      <c r="U18" s="11" t="s">
        <v>505</v>
      </c>
      <c r="AS18" t="s">
        <v>482</v>
      </c>
    </row>
    <row r="19" spans="1:46" x14ac:dyDescent="0.25">
      <c r="A19">
        <v>1</v>
      </c>
      <c r="B19">
        <v>1</v>
      </c>
      <c r="F19" s="11">
        <v>1</v>
      </c>
      <c r="G19" s="11">
        <v>2</v>
      </c>
      <c r="H19" s="11">
        <v>1</v>
      </c>
      <c r="I19" s="11">
        <v>4</v>
      </c>
      <c r="J19" s="11">
        <v>4</v>
      </c>
      <c r="K19" s="11">
        <v>8</v>
      </c>
      <c r="L19" s="11"/>
      <c r="M19" s="11">
        <v>13</v>
      </c>
      <c r="N19" s="11">
        <v>17</v>
      </c>
      <c r="O19" s="11">
        <v>21</v>
      </c>
      <c r="P19" s="11">
        <v>14.6</v>
      </c>
      <c r="Q19" s="11">
        <v>16.3</v>
      </c>
      <c r="R19" s="11"/>
      <c r="S19" s="11">
        <v>16.3</v>
      </c>
      <c r="T19" s="11">
        <v>18</v>
      </c>
      <c r="U19" s="11">
        <v>18</v>
      </c>
      <c r="W19" s="15" t="s">
        <v>506</v>
      </c>
      <c r="X19" s="15" t="s">
        <v>483</v>
      </c>
      <c r="Y19" s="15" t="s">
        <v>507</v>
      </c>
      <c r="AS19">
        <v>1</v>
      </c>
      <c r="AT19">
        <v>14.6</v>
      </c>
    </row>
    <row r="20" spans="1:46" x14ac:dyDescent="0.25">
      <c r="A20">
        <v>1</v>
      </c>
      <c r="B20">
        <v>5</v>
      </c>
      <c r="F20" s="11">
        <v>2</v>
      </c>
      <c r="G20" s="11">
        <v>5</v>
      </c>
      <c r="H20" s="11">
        <v>3</v>
      </c>
      <c r="I20" s="11">
        <v>4</v>
      </c>
      <c r="J20" s="11"/>
      <c r="K20" s="11">
        <v>8</v>
      </c>
      <c r="L20" s="11"/>
      <c r="M20" s="11">
        <v>13</v>
      </c>
      <c r="N20" s="11">
        <v>17</v>
      </c>
      <c r="O20" s="11">
        <v>21</v>
      </c>
      <c r="P20" s="11"/>
      <c r="Q20" s="11">
        <v>16.3</v>
      </c>
      <c r="R20" s="11"/>
      <c r="S20" s="11">
        <v>16.3</v>
      </c>
      <c r="T20" s="11">
        <v>18</v>
      </c>
      <c r="U20" s="11">
        <v>18</v>
      </c>
      <c r="W20" s="15">
        <v>1</v>
      </c>
      <c r="X20" s="15">
        <v>21</v>
      </c>
      <c r="Y20" s="15">
        <v>18</v>
      </c>
      <c r="AQ20">
        <v>22</v>
      </c>
      <c r="AR20">
        <v>3.9</v>
      </c>
      <c r="AS20">
        <v>2</v>
      </c>
      <c r="AT20">
        <v>14.6</v>
      </c>
    </row>
    <row r="21" spans="1:46" x14ac:dyDescent="0.25">
      <c r="A21">
        <v>1</v>
      </c>
      <c r="B21">
        <v>9</v>
      </c>
      <c r="F21" s="11">
        <v>3</v>
      </c>
      <c r="G21" s="11">
        <v>5</v>
      </c>
      <c r="H21" s="11">
        <v>1</v>
      </c>
      <c r="I21" s="11">
        <v>4</v>
      </c>
      <c r="J21" s="11">
        <v>4</v>
      </c>
      <c r="K21" s="11">
        <v>8</v>
      </c>
      <c r="L21" s="11">
        <v>12</v>
      </c>
      <c r="M21" s="11">
        <v>13</v>
      </c>
      <c r="N21" s="11"/>
      <c r="O21" s="11">
        <v>21</v>
      </c>
      <c r="P21" s="11">
        <v>14.6</v>
      </c>
      <c r="Q21" s="11">
        <v>16.3</v>
      </c>
      <c r="R21" s="11">
        <v>16.3</v>
      </c>
      <c r="S21" s="11">
        <v>16.3</v>
      </c>
      <c r="T21" s="11"/>
      <c r="U21" s="11">
        <v>18</v>
      </c>
      <c r="W21" s="15">
        <v>1</v>
      </c>
      <c r="X21" s="15">
        <v>17</v>
      </c>
      <c r="Y21" s="15">
        <v>18</v>
      </c>
      <c r="AQ21">
        <v>23</v>
      </c>
      <c r="AR21">
        <v>5.9</v>
      </c>
      <c r="AS21">
        <v>3</v>
      </c>
      <c r="AT21">
        <v>14.6</v>
      </c>
    </row>
    <row r="22" spans="1:46" x14ac:dyDescent="0.25">
      <c r="A22">
        <v>1</v>
      </c>
      <c r="B22">
        <v>14</v>
      </c>
      <c r="F22" s="11">
        <v>4</v>
      </c>
      <c r="G22" s="11">
        <v>1</v>
      </c>
      <c r="H22" s="11">
        <v>1</v>
      </c>
      <c r="I22" s="11">
        <v>1</v>
      </c>
      <c r="J22" s="11">
        <v>1</v>
      </c>
      <c r="K22" s="11">
        <v>5</v>
      </c>
      <c r="L22" s="11">
        <v>9</v>
      </c>
      <c r="M22" s="11">
        <v>14</v>
      </c>
      <c r="N22" s="11">
        <v>18</v>
      </c>
      <c r="O22" s="11">
        <v>22</v>
      </c>
      <c r="P22" s="11">
        <v>14.6</v>
      </c>
      <c r="Q22" s="11">
        <v>14.6</v>
      </c>
      <c r="R22" s="11">
        <v>16.3</v>
      </c>
      <c r="S22" s="11">
        <v>18</v>
      </c>
      <c r="T22" s="11">
        <v>18</v>
      </c>
      <c r="U22" s="11">
        <v>3.9</v>
      </c>
      <c r="W22" s="15">
        <v>1</v>
      </c>
      <c r="X22" s="15">
        <v>13</v>
      </c>
      <c r="Y22" s="15">
        <v>16.3</v>
      </c>
      <c r="AQ22">
        <v>24</v>
      </c>
      <c r="AR22">
        <v>1.7</v>
      </c>
      <c r="AS22">
        <v>4</v>
      </c>
      <c r="AT22">
        <v>14.6</v>
      </c>
    </row>
    <row r="23" spans="1:46" x14ac:dyDescent="0.25">
      <c r="A23">
        <v>1</v>
      </c>
      <c r="B23">
        <v>18</v>
      </c>
      <c r="F23" s="11">
        <v>5</v>
      </c>
      <c r="G23" s="11">
        <v>8</v>
      </c>
      <c r="H23" s="11">
        <v>1</v>
      </c>
      <c r="I23" s="11">
        <v>1</v>
      </c>
      <c r="J23" s="11">
        <v>1</v>
      </c>
      <c r="K23" s="11">
        <v>5</v>
      </c>
      <c r="L23" s="11">
        <v>9</v>
      </c>
      <c r="M23" s="11">
        <v>14</v>
      </c>
      <c r="N23" s="11">
        <v>18</v>
      </c>
      <c r="O23" s="11">
        <v>22</v>
      </c>
      <c r="P23" s="11">
        <v>14.6</v>
      </c>
      <c r="Q23" s="11">
        <v>14.6</v>
      </c>
      <c r="R23" s="11">
        <v>16.3</v>
      </c>
      <c r="S23" s="11">
        <v>18</v>
      </c>
      <c r="T23" s="11">
        <v>18</v>
      </c>
      <c r="U23" s="11">
        <v>3.9</v>
      </c>
      <c r="W23" s="15">
        <v>1</v>
      </c>
      <c r="X23" s="15">
        <v>8</v>
      </c>
      <c r="Y23" s="15">
        <v>16.3</v>
      </c>
      <c r="AQ23">
        <v>25</v>
      </c>
      <c r="AR23">
        <v>2.2000000000000002</v>
      </c>
      <c r="AS23">
        <v>5</v>
      </c>
      <c r="AT23">
        <v>14.6</v>
      </c>
    </row>
    <row r="24" spans="1:46" x14ac:dyDescent="0.25">
      <c r="A24">
        <v>1</v>
      </c>
      <c r="B24">
        <v>22</v>
      </c>
      <c r="F24" s="11">
        <v>6</v>
      </c>
      <c r="G24" s="11">
        <v>6</v>
      </c>
      <c r="H24" s="11">
        <v>2</v>
      </c>
      <c r="I24" s="11">
        <v>1</v>
      </c>
      <c r="J24" s="11">
        <v>1</v>
      </c>
      <c r="K24" s="11">
        <v>5</v>
      </c>
      <c r="L24" s="11">
        <v>9</v>
      </c>
      <c r="M24" s="11">
        <v>14</v>
      </c>
      <c r="N24" s="11"/>
      <c r="O24" s="11">
        <v>22</v>
      </c>
      <c r="P24" s="11">
        <v>14.6</v>
      </c>
      <c r="Q24" s="11">
        <v>14.6</v>
      </c>
      <c r="R24" s="11">
        <v>16.3</v>
      </c>
      <c r="S24" s="11">
        <v>18</v>
      </c>
      <c r="T24" s="11"/>
      <c r="U24" s="11">
        <v>3.9</v>
      </c>
      <c r="W24" s="15">
        <v>1</v>
      </c>
      <c r="X24" s="15">
        <v>4</v>
      </c>
      <c r="Y24" s="15">
        <v>14.6</v>
      </c>
      <c r="AQ24">
        <v>26</v>
      </c>
      <c r="AR24">
        <v>2.5</v>
      </c>
      <c r="AS24">
        <v>6</v>
      </c>
      <c r="AT24">
        <v>16.3</v>
      </c>
    </row>
    <row r="25" spans="1:46" x14ac:dyDescent="0.25">
      <c r="A25">
        <v>2</v>
      </c>
      <c r="B25">
        <v>2</v>
      </c>
      <c r="F25" s="11">
        <v>7</v>
      </c>
      <c r="G25" s="11">
        <v>4</v>
      </c>
      <c r="H25" s="11">
        <v>1</v>
      </c>
      <c r="I25" s="11">
        <v>1</v>
      </c>
      <c r="J25" s="11">
        <v>1</v>
      </c>
      <c r="K25" s="11"/>
      <c r="L25" s="11"/>
      <c r="M25" s="11">
        <v>14</v>
      </c>
      <c r="N25" s="11"/>
      <c r="O25" s="11">
        <v>22</v>
      </c>
      <c r="P25" s="11">
        <v>14.6</v>
      </c>
      <c r="Q25" s="11"/>
      <c r="R25" s="11"/>
      <c r="S25" s="11">
        <v>18</v>
      </c>
      <c r="T25" s="11"/>
      <c r="U25" s="11">
        <v>3.9</v>
      </c>
      <c r="W25" s="15">
        <v>2</v>
      </c>
      <c r="X25" s="15">
        <v>21</v>
      </c>
      <c r="Y25" s="15">
        <v>18</v>
      </c>
      <c r="AQ25">
        <v>27</v>
      </c>
      <c r="AR25">
        <v>2.2999999999999998</v>
      </c>
      <c r="AS25">
        <v>7</v>
      </c>
      <c r="AT25">
        <v>16.3</v>
      </c>
    </row>
    <row r="26" spans="1:46" x14ac:dyDescent="0.25">
      <c r="A26">
        <v>2</v>
      </c>
      <c r="B26">
        <v>6</v>
      </c>
      <c r="F26" s="11">
        <v>8</v>
      </c>
      <c r="G26" s="11">
        <v>4</v>
      </c>
      <c r="H26" s="11">
        <v>1</v>
      </c>
      <c r="I26" s="11">
        <v>1</v>
      </c>
      <c r="J26" s="11">
        <v>1</v>
      </c>
      <c r="K26" s="11">
        <v>5</v>
      </c>
      <c r="L26" s="11">
        <v>9</v>
      </c>
      <c r="M26" s="11">
        <v>14</v>
      </c>
      <c r="N26" s="11">
        <v>18</v>
      </c>
      <c r="O26" s="11">
        <v>23</v>
      </c>
      <c r="P26" s="11">
        <v>14.6</v>
      </c>
      <c r="Q26" s="11">
        <v>14.6</v>
      </c>
      <c r="R26" s="11">
        <v>16.3</v>
      </c>
      <c r="S26" s="11">
        <v>18</v>
      </c>
      <c r="T26" s="11">
        <v>18</v>
      </c>
      <c r="U26" s="11">
        <v>5.9</v>
      </c>
      <c r="W26" s="15">
        <v>2</v>
      </c>
      <c r="X26" s="15">
        <v>17</v>
      </c>
      <c r="Y26" s="15">
        <v>18</v>
      </c>
      <c r="AQ26">
        <v>28</v>
      </c>
      <c r="AR26">
        <v>2.5</v>
      </c>
      <c r="AS26">
        <v>8</v>
      </c>
      <c r="AT26">
        <v>16.3</v>
      </c>
    </row>
    <row r="27" spans="1:46" x14ac:dyDescent="0.25">
      <c r="A27">
        <v>2</v>
      </c>
      <c r="B27">
        <v>10</v>
      </c>
      <c r="F27" s="11">
        <v>9</v>
      </c>
      <c r="G27" s="11">
        <v>9</v>
      </c>
      <c r="H27" s="11">
        <v>1</v>
      </c>
      <c r="I27" s="11">
        <v>1</v>
      </c>
      <c r="J27" s="11">
        <v>1</v>
      </c>
      <c r="K27" s="11">
        <v>5</v>
      </c>
      <c r="L27" s="11">
        <v>9</v>
      </c>
      <c r="M27" s="11">
        <v>14</v>
      </c>
      <c r="N27" s="11">
        <v>18</v>
      </c>
      <c r="O27" s="11">
        <v>23</v>
      </c>
      <c r="P27" s="11">
        <v>14.6</v>
      </c>
      <c r="Q27" s="11">
        <v>14.6</v>
      </c>
      <c r="R27" s="11">
        <v>16.3</v>
      </c>
      <c r="S27" s="11">
        <v>18</v>
      </c>
      <c r="T27" s="11">
        <v>18</v>
      </c>
      <c r="U27" s="11">
        <v>5.9</v>
      </c>
      <c r="W27" s="15">
        <v>2</v>
      </c>
      <c r="X27" s="15">
        <v>13</v>
      </c>
      <c r="Y27" s="15">
        <v>16.3</v>
      </c>
      <c r="AQ27">
        <v>29</v>
      </c>
      <c r="AR27">
        <v>2.6</v>
      </c>
      <c r="AS27">
        <v>9</v>
      </c>
      <c r="AT27">
        <v>16.3</v>
      </c>
    </row>
    <row r="28" spans="1:46" x14ac:dyDescent="0.25">
      <c r="A28">
        <v>2</v>
      </c>
      <c r="B28">
        <v>15</v>
      </c>
      <c r="F28" s="11">
        <v>10</v>
      </c>
      <c r="G28" s="11">
        <v>10</v>
      </c>
      <c r="H28" s="11">
        <v>2</v>
      </c>
      <c r="I28" s="11">
        <v>1</v>
      </c>
      <c r="J28" s="11"/>
      <c r="K28" s="11"/>
      <c r="L28" s="11"/>
      <c r="M28" s="11">
        <v>14</v>
      </c>
      <c r="N28" s="11">
        <v>18</v>
      </c>
      <c r="O28" s="11">
        <v>23</v>
      </c>
      <c r="P28" s="11"/>
      <c r="Q28" s="11"/>
      <c r="R28" s="11"/>
      <c r="S28" s="11">
        <v>18</v>
      </c>
      <c r="T28" s="11">
        <v>18</v>
      </c>
      <c r="U28" s="11">
        <v>5.9</v>
      </c>
      <c r="W28" s="15">
        <v>2</v>
      </c>
      <c r="X28" s="15">
        <v>8</v>
      </c>
      <c r="Y28" s="15">
        <v>16.3</v>
      </c>
      <c r="AS28">
        <v>10</v>
      </c>
      <c r="AT28">
        <v>16.3</v>
      </c>
    </row>
    <row r="29" spans="1:46" x14ac:dyDescent="0.25">
      <c r="A29">
        <v>2</v>
      </c>
      <c r="B29">
        <v>19</v>
      </c>
      <c r="F29" s="11">
        <v>11</v>
      </c>
      <c r="G29" s="11">
        <v>4</v>
      </c>
      <c r="H29" s="11">
        <v>1</v>
      </c>
      <c r="I29" s="11">
        <v>1</v>
      </c>
      <c r="J29" s="11">
        <v>1</v>
      </c>
      <c r="K29" s="11"/>
      <c r="L29" s="11">
        <v>9</v>
      </c>
      <c r="M29" s="11">
        <v>14</v>
      </c>
      <c r="N29" s="11"/>
      <c r="O29" s="11">
        <v>23</v>
      </c>
      <c r="P29" s="11">
        <v>14.6</v>
      </c>
      <c r="Q29" s="11"/>
      <c r="R29" s="11">
        <v>16.3</v>
      </c>
      <c r="S29" s="11">
        <v>18</v>
      </c>
      <c r="T29" s="11"/>
      <c r="U29" s="11">
        <v>5.9</v>
      </c>
      <c r="W29" s="15">
        <v>3</v>
      </c>
      <c r="X29" s="15">
        <v>21</v>
      </c>
      <c r="Y29" s="15">
        <v>18</v>
      </c>
      <c r="AS29">
        <v>11</v>
      </c>
      <c r="AT29">
        <v>16.3</v>
      </c>
    </row>
    <row r="30" spans="1:46" x14ac:dyDescent="0.25">
      <c r="A30">
        <v>3</v>
      </c>
      <c r="B30">
        <v>3</v>
      </c>
      <c r="F30" s="11">
        <v>12</v>
      </c>
      <c r="G30" s="11">
        <v>3</v>
      </c>
      <c r="H30" s="11">
        <v>2</v>
      </c>
      <c r="I30" s="11">
        <v>1</v>
      </c>
      <c r="J30" s="11"/>
      <c r="K30" s="11"/>
      <c r="L30" s="11"/>
      <c r="M30" s="11">
        <v>14</v>
      </c>
      <c r="N30" s="11"/>
      <c r="O30" s="11">
        <v>23</v>
      </c>
      <c r="P30" s="11"/>
      <c r="Q30" s="11"/>
      <c r="R30" s="11"/>
      <c r="S30" s="11">
        <v>18</v>
      </c>
      <c r="T30" s="11"/>
      <c r="U30" s="11">
        <v>5.9</v>
      </c>
      <c r="W30" s="15">
        <v>3</v>
      </c>
      <c r="X30" s="15">
        <v>13</v>
      </c>
      <c r="Y30" s="15">
        <v>16.3</v>
      </c>
      <c r="AS30">
        <v>12</v>
      </c>
      <c r="AT30">
        <v>16.3</v>
      </c>
    </row>
    <row r="31" spans="1:46" x14ac:dyDescent="0.25">
      <c r="A31">
        <v>3</v>
      </c>
      <c r="B31">
        <v>7</v>
      </c>
      <c r="F31" s="11">
        <v>13</v>
      </c>
      <c r="G31" s="11">
        <v>6</v>
      </c>
      <c r="H31" s="11">
        <v>2</v>
      </c>
      <c r="I31" s="11">
        <v>1</v>
      </c>
      <c r="J31" s="11">
        <v>1</v>
      </c>
      <c r="K31" s="11">
        <v>5</v>
      </c>
      <c r="L31" s="11">
        <v>9</v>
      </c>
      <c r="M31" s="11">
        <v>14</v>
      </c>
      <c r="N31" s="11">
        <v>18</v>
      </c>
      <c r="O31" s="11">
        <v>24</v>
      </c>
      <c r="P31" s="11">
        <v>14.6</v>
      </c>
      <c r="Q31" s="11">
        <v>14.6</v>
      </c>
      <c r="R31" s="11">
        <v>16.3</v>
      </c>
      <c r="S31" s="11">
        <v>18</v>
      </c>
      <c r="T31" s="11">
        <v>18</v>
      </c>
      <c r="U31" s="11">
        <v>1.7</v>
      </c>
      <c r="W31" s="15">
        <v>3</v>
      </c>
      <c r="X31" s="15">
        <v>12</v>
      </c>
      <c r="Y31" s="15">
        <v>16.3</v>
      </c>
      <c r="AS31">
        <v>13</v>
      </c>
      <c r="AT31">
        <v>16.3</v>
      </c>
    </row>
    <row r="32" spans="1:46" x14ac:dyDescent="0.25">
      <c r="A32">
        <v>3</v>
      </c>
      <c r="B32">
        <v>11</v>
      </c>
      <c r="F32" s="11">
        <v>14</v>
      </c>
      <c r="G32" s="11">
        <v>10</v>
      </c>
      <c r="H32" s="11">
        <v>1</v>
      </c>
      <c r="I32" s="11">
        <v>1</v>
      </c>
      <c r="J32" s="11">
        <v>1</v>
      </c>
      <c r="K32" s="11">
        <v>5</v>
      </c>
      <c r="L32" s="11">
        <v>9</v>
      </c>
      <c r="M32" s="11">
        <v>14</v>
      </c>
      <c r="N32" s="11">
        <v>18</v>
      </c>
      <c r="O32" s="11">
        <v>24</v>
      </c>
      <c r="P32" s="11">
        <v>14.6</v>
      </c>
      <c r="Q32" s="11">
        <v>14.6</v>
      </c>
      <c r="R32" s="11">
        <v>16.3</v>
      </c>
      <c r="S32" s="11">
        <v>18</v>
      </c>
      <c r="T32" s="11">
        <v>18</v>
      </c>
      <c r="U32" s="11">
        <v>1.7</v>
      </c>
      <c r="W32" s="15">
        <v>3</v>
      </c>
      <c r="X32" s="15">
        <v>8</v>
      </c>
      <c r="Y32" s="15">
        <v>16.3</v>
      </c>
      <c r="AS32">
        <v>14</v>
      </c>
      <c r="AT32">
        <v>18</v>
      </c>
    </row>
    <row r="33" spans="1:46" x14ac:dyDescent="0.25">
      <c r="A33">
        <v>3</v>
      </c>
      <c r="B33">
        <v>16</v>
      </c>
      <c r="F33" s="11">
        <v>15</v>
      </c>
      <c r="G33" s="11">
        <v>8</v>
      </c>
      <c r="H33" s="11">
        <v>2</v>
      </c>
      <c r="I33" s="11">
        <v>1</v>
      </c>
      <c r="J33" s="11">
        <v>1</v>
      </c>
      <c r="K33" s="11"/>
      <c r="L33" s="11"/>
      <c r="M33" s="11">
        <v>14</v>
      </c>
      <c r="N33" s="11">
        <v>18</v>
      </c>
      <c r="O33" s="11">
        <v>24</v>
      </c>
      <c r="P33" s="11">
        <v>14.6</v>
      </c>
      <c r="Q33" s="11"/>
      <c r="R33" s="11"/>
      <c r="S33" s="11">
        <v>18</v>
      </c>
      <c r="T33" s="11">
        <v>18</v>
      </c>
      <c r="U33" s="11">
        <v>1.7</v>
      </c>
      <c r="W33" s="15">
        <v>3</v>
      </c>
      <c r="X33" s="15">
        <v>4</v>
      </c>
      <c r="Y33" s="15">
        <v>14.6</v>
      </c>
      <c r="AS33">
        <v>15</v>
      </c>
      <c r="AT33">
        <v>18</v>
      </c>
    </row>
    <row r="34" spans="1:46" x14ac:dyDescent="0.25">
      <c r="A34">
        <v>3</v>
      </c>
      <c r="B34">
        <v>20</v>
      </c>
      <c r="F34" s="11">
        <v>16</v>
      </c>
      <c r="G34" s="11">
        <v>4</v>
      </c>
      <c r="H34" s="11">
        <v>2</v>
      </c>
      <c r="I34" s="11">
        <v>1</v>
      </c>
      <c r="J34" s="11"/>
      <c r="K34" s="11">
        <v>5</v>
      </c>
      <c r="L34" s="11">
        <v>9</v>
      </c>
      <c r="M34" s="11"/>
      <c r="N34" s="11">
        <v>18</v>
      </c>
      <c r="O34" s="11">
        <v>24</v>
      </c>
      <c r="P34" s="11"/>
      <c r="Q34" s="11">
        <v>14.6</v>
      </c>
      <c r="R34" s="11">
        <v>16.3</v>
      </c>
      <c r="S34" s="11"/>
      <c r="T34" s="11">
        <v>18</v>
      </c>
      <c r="U34" s="11">
        <v>1.7</v>
      </c>
      <c r="W34" s="15">
        <v>4</v>
      </c>
      <c r="X34" s="15">
        <v>22</v>
      </c>
      <c r="Y34" s="15">
        <v>3.9</v>
      </c>
      <c r="AS34">
        <v>16</v>
      </c>
      <c r="AT34">
        <v>18</v>
      </c>
    </row>
    <row r="35" spans="1:46" x14ac:dyDescent="0.25">
      <c r="A35">
        <v>4</v>
      </c>
      <c r="B35">
        <v>4</v>
      </c>
      <c r="F35" s="11">
        <v>17</v>
      </c>
      <c r="G35" s="11">
        <v>4</v>
      </c>
      <c r="H35" s="11">
        <v>2</v>
      </c>
      <c r="I35" s="11">
        <v>1</v>
      </c>
      <c r="J35" s="11">
        <v>1</v>
      </c>
      <c r="K35" s="11">
        <v>5</v>
      </c>
      <c r="L35" s="11"/>
      <c r="M35" s="11"/>
      <c r="N35" s="11">
        <v>18</v>
      </c>
      <c r="O35" s="11">
        <v>24</v>
      </c>
      <c r="P35" s="11">
        <v>14.6</v>
      </c>
      <c r="Q35" s="11">
        <v>14.6</v>
      </c>
      <c r="R35" s="11"/>
      <c r="S35" s="11"/>
      <c r="T35" s="11">
        <v>18</v>
      </c>
      <c r="U35" s="11">
        <v>1.7</v>
      </c>
      <c r="W35" s="15">
        <v>4</v>
      </c>
      <c r="X35" s="15">
        <v>18</v>
      </c>
      <c r="Y35" s="15">
        <v>18</v>
      </c>
      <c r="AS35">
        <v>17</v>
      </c>
      <c r="AT35">
        <v>18</v>
      </c>
    </row>
    <row r="36" spans="1:46" x14ac:dyDescent="0.25">
      <c r="A36">
        <v>4</v>
      </c>
      <c r="B36">
        <v>8</v>
      </c>
      <c r="F36" s="11">
        <v>18</v>
      </c>
      <c r="G36" s="11">
        <v>10</v>
      </c>
      <c r="H36" s="11">
        <v>2</v>
      </c>
      <c r="I36" s="11">
        <v>1</v>
      </c>
      <c r="J36" s="11">
        <v>1</v>
      </c>
      <c r="K36" s="11">
        <v>5</v>
      </c>
      <c r="L36" s="11"/>
      <c r="M36" s="11">
        <v>14</v>
      </c>
      <c r="N36" s="11"/>
      <c r="O36" s="11">
        <v>24</v>
      </c>
      <c r="P36" s="11">
        <v>14.6</v>
      </c>
      <c r="Q36" s="11">
        <v>14.6</v>
      </c>
      <c r="R36" s="11"/>
      <c r="S36" s="11">
        <v>18</v>
      </c>
      <c r="T36" s="11"/>
      <c r="U36" s="11">
        <v>1.7</v>
      </c>
      <c r="W36" s="15">
        <v>4</v>
      </c>
      <c r="X36" s="15">
        <v>14</v>
      </c>
      <c r="Y36" s="15">
        <v>18</v>
      </c>
      <c r="AS36">
        <v>18</v>
      </c>
      <c r="AT36">
        <v>18</v>
      </c>
    </row>
    <row r="37" spans="1:46" x14ac:dyDescent="0.25">
      <c r="A37">
        <v>4</v>
      </c>
      <c r="B37">
        <v>12</v>
      </c>
      <c r="F37" s="11">
        <v>19</v>
      </c>
      <c r="G37" s="11">
        <v>8</v>
      </c>
      <c r="H37" s="11">
        <v>2</v>
      </c>
      <c r="I37" s="11">
        <v>1</v>
      </c>
      <c r="J37" s="11"/>
      <c r="K37" s="11"/>
      <c r="L37" s="11"/>
      <c r="M37" s="11">
        <v>14</v>
      </c>
      <c r="N37" s="11"/>
      <c r="O37" s="11">
        <v>24</v>
      </c>
      <c r="P37" s="11"/>
      <c r="Q37" s="11"/>
      <c r="R37" s="11"/>
      <c r="S37" s="11">
        <v>18</v>
      </c>
      <c r="T37" s="11"/>
      <c r="U37" s="11">
        <v>1.7</v>
      </c>
      <c r="W37" s="15">
        <v>4</v>
      </c>
      <c r="X37" s="15">
        <v>9</v>
      </c>
      <c r="Y37" s="15">
        <v>16.3</v>
      </c>
      <c r="AS37">
        <v>19</v>
      </c>
      <c r="AT37">
        <v>18</v>
      </c>
    </row>
    <row r="38" spans="1:46" x14ac:dyDescent="0.25">
      <c r="A38">
        <v>4</v>
      </c>
      <c r="B38">
        <v>13</v>
      </c>
      <c r="F38" s="11">
        <v>20</v>
      </c>
      <c r="G38" s="11">
        <v>12</v>
      </c>
      <c r="H38" s="11">
        <v>2</v>
      </c>
      <c r="I38" s="11">
        <v>1</v>
      </c>
      <c r="J38" s="11">
        <v>1</v>
      </c>
      <c r="K38" s="11">
        <v>5</v>
      </c>
      <c r="L38" s="11">
        <v>9</v>
      </c>
      <c r="M38" s="11">
        <v>14</v>
      </c>
      <c r="N38" s="11">
        <v>18</v>
      </c>
      <c r="O38" s="11">
        <v>25</v>
      </c>
      <c r="P38" s="11">
        <v>14.6</v>
      </c>
      <c r="Q38" s="11">
        <v>14.6</v>
      </c>
      <c r="R38" s="11">
        <v>16.3</v>
      </c>
      <c r="S38" s="11">
        <v>18</v>
      </c>
      <c r="T38" s="11">
        <v>18</v>
      </c>
      <c r="U38" s="11">
        <v>2.2000000000000002</v>
      </c>
      <c r="W38" s="15">
        <v>4</v>
      </c>
      <c r="X38" s="15">
        <v>5</v>
      </c>
      <c r="Y38" s="15">
        <v>14.6</v>
      </c>
      <c r="AS38">
        <v>20</v>
      </c>
      <c r="AT38">
        <v>18</v>
      </c>
    </row>
    <row r="39" spans="1:46" x14ac:dyDescent="0.25">
      <c r="A39">
        <v>4</v>
      </c>
      <c r="B39">
        <v>17</v>
      </c>
      <c r="F39" s="11">
        <v>21</v>
      </c>
      <c r="G39" s="11">
        <v>6</v>
      </c>
      <c r="H39" s="11">
        <v>1</v>
      </c>
      <c r="I39" s="11">
        <v>1</v>
      </c>
      <c r="J39" s="11"/>
      <c r="K39" s="11"/>
      <c r="L39" s="11"/>
      <c r="M39" s="11"/>
      <c r="N39" s="11">
        <v>18</v>
      </c>
      <c r="O39" s="11">
        <v>25</v>
      </c>
      <c r="P39" s="11"/>
      <c r="Q39" s="11"/>
      <c r="R39" s="11"/>
      <c r="S39" s="11"/>
      <c r="T39" s="11">
        <v>18</v>
      </c>
      <c r="U39" s="11">
        <v>2.2000000000000002</v>
      </c>
      <c r="W39" s="15">
        <v>4</v>
      </c>
      <c r="X39" s="15">
        <v>1</v>
      </c>
      <c r="Y39" s="15">
        <v>14.6</v>
      </c>
      <c r="AS39">
        <v>21</v>
      </c>
      <c r="AT39">
        <v>18</v>
      </c>
    </row>
    <row r="40" spans="1:46" x14ac:dyDescent="0.25">
      <c r="A40">
        <v>4</v>
      </c>
      <c r="B40">
        <v>21</v>
      </c>
      <c r="F40" s="11">
        <v>22</v>
      </c>
      <c r="G40" s="11">
        <v>8</v>
      </c>
      <c r="H40" s="11">
        <v>2</v>
      </c>
      <c r="I40" s="11">
        <v>1</v>
      </c>
      <c r="J40" s="11">
        <v>1</v>
      </c>
      <c r="K40" s="11">
        <v>5</v>
      </c>
      <c r="L40" s="11"/>
      <c r="M40" s="11"/>
      <c r="N40" s="11"/>
      <c r="O40" s="11">
        <v>25</v>
      </c>
      <c r="P40" s="11">
        <v>14.6</v>
      </c>
      <c r="Q40" s="11">
        <v>14.6</v>
      </c>
      <c r="R40" s="11"/>
      <c r="S40" s="11"/>
      <c r="T40" s="11"/>
      <c r="U40" s="11">
        <v>2.2000000000000002</v>
      </c>
      <c r="W40" s="15">
        <v>5</v>
      </c>
      <c r="X40" s="15">
        <v>22</v>
      </c>
      <c r="Y40" s="15">
        <v>3.9</v>
      </c>
    </row>
    <row r="41" spans="1:46" x14ac:dyDescent="0.25">
      <c r="F41" s="11">
        <v>23</v>
      </c>
      <c r="G41" s="11">
        <v>4</v>
      </c>
      <c r="H41" s="11">
        <v>1</v>
      </c>
      <c r="I41" s="11">
        <v>1</v>
      </c>
      <c r="J41" s="11"/>
      <c r="K41" s="11">
        <v>5</v>
      </c>
      <c r="L41" s="11">
        <v>9</v>
      </c>
      <c r="M41" s="11">
        <v>14</v>
      </c>
      <c r="N41" s="11">
        <v>18</v>
      </c>
      <c r="O41" s="11">
        <v>26</v>
      </c>
      <c r="P41" s="11"/>
      <c r="Q41" s="11">
        <v>14.6</v>
      </c>
      <c r="R41" s="11">
        <v>16.3</v>
      </c>
      <c r="S41" s="11">
        <v>18</v>
      </c>
      <c r="T41" s="11">
        <v>18</v>
      </c>
      <c r="U41" s="11">
        <v>2.5</v>
      </c>
      <c r="W41" s="15">
        <v>5</v>
      </c>
      <c r="X41" s="15">
        <v>18</v>
      </c>
      <c r="Y41" s="15">
        <v>18</v>
      </c>
    </row>
    <row r="42" spans="1:46" x14ac:dyDescent="0.25">
      <c r="F42" s="11">
        <v>24</v>
      </c>
      <c r="G42" s="11">
        <v>11</v>
      </c>
      <c r="H42" s="11">
        <v>2</v>
      </c>
      <c r="I42" s="11">
        <v>1</v>
      </c>
      <c r="J42" s="11">
        <v>1</v>
      </c>
      <c r="K42" s="11">
        <v>5</v>
      </c>
      <c r="L42" s="11"/>
      <c r="M42" s="11"/>
      <c r="N42" s="11"/>
      <c r="O42" s="11">
        <v>26</v>
      </c>
      <c r="P42" s="11">
        <v>14.6</v>
      </c>
      <c r="Q42" s="11">
        <v>14.6</v>
      </c>
      <c r="R42" s="11"/>
      <c r="S42" s="11"/>
      <c r="T42" s="11"/>
      <c r="U42" s="11">
        <v>2.5</v>
      </c>
      <c r="W42" s="15">
        <v>5</v>
      </c>
      <c r="X42" s="15">
        <v>14</v>
      </c>
      <c r="Y42" s="15">
        <v>18</v>
      </c>
    </row>
    <row r="43" spans="1:46" x14ac:dyDescent="0.25">
      <c r="F43" s="11">
        <v>25</v>
      </c>
      <c r="G43" s="11">
        <v>11</v>
      </c>
      <c r="H43" s="11">
        <v>1</v>
      </c>
      <c r="I43" s="11">
        <v>1</v>
      </c>
      <c r="J43" s="11"/>
      <c r="K43" s="11">
        <v>5</v>
      </c>
      <c r="L43" s="11">
        <v>9</v>
      </c>
      <c r="M43" s="11">
        <v>14</v>
      </c>
      <c r="N43" s="11">
        <v>18</v>
      </c>
      <c r="O43" s="11">
        <v>27</v>
      </c>
      <c r="P43" s="11"/>
      <c r="Q43" s="11">
        <v>14.6</v>
      </c>
      <c r="R43" s="11">
        <v>16.3</v>
      </c>
      <c r="S43" s="11">
        <v>18</v>
      </c>
      <c r="T43" s="11">
        <v>18</v>
      </c>
      <c r="U43" s="11">
        <v>2.2999999999999998</v>
      </c>
      <c r="W43" s="15">
        <v>5</v>
      </c>
      <c r="X43" s="15">
        <v>9</v>
      </c>
      <c r="Y43" s="15">
        <v>16.3</v>
      </c>
    </row>
    <row r="44" spans="1:46" x14ac:dyDescent="0.25">
      <c r="F44" s="11">
        <v>26</v>
      </c>
      <c r="G44" s="11">
        <v>4</v>
      </c>
      <c r="H44" s="11">
        <v>1</v>
      </c>
      <c r="I44" s="11">
        <v>1</v>
      </c>
      <c r="J44" s="11">
        <v>1</v>
      </c>
      <c r="K44" s="11">
        <v>5</v>
      </c>
      <c r="L44" s="11"/>
      <c r="M44" s="11">
        <v>14</v>
      </c>
      <c r="N44" s="11">
        <v>18</v>
      </c>
      <c r="O44" s="11">
        <v>28</v>
      </c>
      <c r="P44" s="11">
        <v>14.6</v>
      </c>
      <c r="Q44" s="11">
        <v>14.6</v>
      </c>
      <c r="R44" s="11"/>
      <c r="S44" s="11">
        <v>18</v>
      </c>
      <c r="T44" s="11">
        <v>18</v>
      </c>
      <c r="U44" s="11">
        <v>2.5</v>
      </c>
      <c r="W44" s="15">
        <v>5</v>
      </c>
      <c r="X44" s="15">
        <v>5</v>
      </c>
      <c r="Y44" s="15">
        <v>14.6</v>
      </c>
    </row>
    <row r="45" spans="1:46" x14ac:dyDescent="0.25">
      <c r="F45" s="11">
        <v>27</v>
      </c>
      <c r="G45" s="11">
        <v>2</v>
      </c>
      <c r="H45" s="11">
        <v>3</v>
      </c>
      <c r="I45" s="11">
        <v>4</v>
      </c>
      <c r="J45" s="11"/>
      <c r="K45" s="11"/>
      <c r="L45" s="11"/>
      <c r="M45" s="11"/>
      <c r="N45" s="11">
        <v>17</v>
      </c>
      <c r="O45" s="11"/>
      <c r="P45" s="11"/>
      <c r="Q45" s="11"/>
      <c r="R45" s="11"/>
      <c r="S45" s="11"/>
      <c r="T45" s="11">
        <v>18</v>
      </c>
      <c r="U45" s="11"/>
      <c r="W45" s="15">
        <v>5</v>
      </c>
      <c r="X45" s="15">
        <v>1</v>
      </c>
      <c r="Y45" s="15">
        <v>14.6</v>
      </c>
    </row>
    <row r="46" spans="1:46" x14ac:dyDescent="0.25">
      <c r="F46" s="11">
        <v>28</v>
      </c>
      <c r="G46" s="11">
        <v>7</v>
      </c>
      <c r="H46" s="11">
        <v>2</v>
      </c>
      <c r="I46" s="11">
        <v>1</v>
      </c>
      <c r="J46" s="11">
        <v>1</v>
      </c>
      <c r="K46" s="11">
        <v>5</v>
      </c>
      <c r="L46" s="11">
        <v>9</v>
      </c>
      <c r="M46" s="11">
        <v>14</v>
      </c>
      <c r="N46" s="11">
        <v>18</v>
      </c>
      <c r="O46" s="11"/>
      <c r="P46" s="11">
        <v>14.6</v>
      </c>
      <c r="Q46" s="11">
        <v>14.6</v>
      </c>
      <c r="R46" s="11">
        <v>16.3</v>
      </c>
      <c r="S46" s="11">
        <v>18</v>
      </c>
      <c r="T46" s="11">
        <v>18</v>
      </c>
      <c r="U46" s="11"/>
      <c r="W46" s="15">
        <v>6</v>
      </c>
      <c r="X46" s="15">
        <v>22</v>
      </c>
      <c r="Y46" s="15">
        <v>3.9</v>
      </c>
    </row>
    <row r="47" spans="1:46" x14ac:dyDescent="0.25">
      <c r="F47" s="11">
        <v>29</v>
      </c>
      <c r="G47" s="11">
        <v>10</v>
      </c>
      <c r="H47" s="11">
        <v>1</v>
      </c>
      <c r="I47" s="11">
        <v>1</v>
      </c>
      <c r="J47" s="11"/>
      <c r="K47" s="11"/>
      <c r="L47" s="11"/>
      <c r="M47" s="11">
        <v>14</v>
      </c>
      <c r="N47" s="11">
        <v>18</v>
      </c>
      <c r="O47" s="11"/>
      <c r="P47" s="11"/>
      <c r="Q47" s="11"/>
      <c r="R47" s="11"/>
      <c r="S47" s="11">
        <v>18</v>
      </c>
      <c r="T47" s="11">
        <v>18</v>
      </c>
      <c r="U47" s="11"/>
      <c r="W47" s="15">
        <v>6</v>
      </c>
      <c r="X47" s="15">
        <v>14</v>
      </c>
      <c r="Y47" s="15">
        <v>18</v>
      </c>
    </row>
    <row r="48" spans="1:46" x14ac:dyDescent="0.25">
      <c r="F48" s="11">
        <v>30</v>
      </c>
      <c r="G48" s="11">
        <v>11</v>
      </c>
      <c r="H48" s="11">
        <v>1</v>
      </c>
      <c r="I48" s="11">
        <v>1</v>
      </c>
      <c r="J48" s="11"/>
      <c r="K48" s="11"/>
      <c r="L48" s="11">
        <v>9</v>
      </c>
      <c r="M48" s="11"/>
      <c r="N48" s="11">
        <v>18</v>
      </c>
      <c r="O48" s="11"/>
      <c r="P48" s="11"/>
      <c r="Q48" s="11"/>
      <c r="R48" s="11">
        <v>16.3</v>
      </c>
      <c r="S48" s="11"/>
      <c r="T48" s="11">
        <v>18</v>
      </c>
      <c r="U48" s="11"/>
      <c r="W48" s="15">
        <v>6</v>
      </c>
      <c r="X48" s="15">
        <v>9</v>
      </c>
      <c r="Y48" s="15">
        <v>16.3</v>
      </c>
    </row>
    <row r="49" spans="6:25" x14ac:dyDescent="0.25">
      <c r="F49" s="11">
        <v>31</v>
      </c>
      <c r="G49" s="11">
        <v>6</v>
      </c>
      <c r="H49" s="11">
        <v>1</v>
      </c>
      <c r="I49" s="11">
        <v>2</v>
      </c>
      <c r="J49" s="11">
        <v>2</v>
      </c>
      <c r="K49" s="11">
        <v>6</v>
      </c>
      <c r="L49" s="11">
        <v>10</v>
      </c>
      <c r="M49" s="11">
        <v>15</v>
      </c>
      <c r="N49" s="11">
        <v>19</v>
      </c>
      <c r="O49" s="11"/>
      <c r="P49" s="11">
        <v>14.6</v>
      </c>
      <c r="Q49" s="11">
        <v>16.3</v>
      </c>
      <c r="R49" s="11">
        <v>16.3</v>
      </c>
      <c r="S49" s="11">
        <v>18</v>
      </c>
      <c r="T49" s="11">
        <v>18</v>
      </c>
      <c r="U49" s="11"/>
      <c r="W49" s="15">
        <v>6</v>
      </c>
      <c r="X49" s="15">
        <v>5</v>
      </c>
      <c r="Y49" s="15">
        <v>14.6</v>
      </c>
    </row>
    <row r="50" spans="6:25" x14ac:dyDescent="0.25">
      <c r="F50" s="11">
        <v>32</v>
      </c>
      <c r="G50" s="11">
        <v>12</v>
      </c>
      <c r="H50" s="11">
        <v>2</v>
      </c>
      <c r="I50" s="11">
        <v>2</v>
      </c>
      <c r="J50" s="11">
        <v>2</v>
      </c>
      <c r="K50" s="11">
        <v>6</v>
      </c>
      <c r="L50" s="11">
        <v>10</v>
      </c>
      <c r="M50" s="11">
        <v>15</v>
      </c>
      <c r="N50" s="11">
        <v>19</v>
      </c>
      <c r="O50" s="11"/>
      <c r="P50" s="11">
        <v>14.6</v>
      </c>
      <c r="Q50" s="11">
        <v>16.3</v>
      </c>
      <c r="R50" s="11">
        <v>16.3</v>
      </c>
      <c r="S50" s="11">
        <v>18</v>
      </c>
      <c r="T50" s="11">
        <v>18</v>
      </c>
      <c r="U50" s="11"/>
      <c r="W50" s="15">
        <v>6</v>
      </c>
      <c r="X50" s="15">
        <v>1</v>
      </c>
      <c r="Y50" s="15">
        <v>14.6</v>
      </c>
    </row>
    <row r="51" spans="6:25" x14ac:dyDescent="0.25">
      <c r="F51" s="11">
        <v>33</v>
      </c>
      <c r="G51" s="11">
        <v>3</v>
      </c>
      <c r="H51" s="11">
        <v>2</v>
      </c>
      <c r="I51" s="11">
        <v>2</v>
      </c>
      <c r="J51" s="11">
        <v>2</v>
      </c>
      <c r="K51" s="11"/>
      <c r="L51" s="11">
        <v>10</v>
      </c>
      <c r="M51" s="11">
        <v>15</v>
      </c>
      <c r="N51" s="11">
        <v>19</v>
      </c>
      <c r="O51" s="11"/>
      <c r="P51" s="11">
        <v>14.6</v>
      </c>
      <c r="Q51" s="11"/>
      <c r="R51" s="11">
        <v>16.3</v>
      </c>
      <c r="S51" s="11">
        <v>18</v>
      </c>
      <c r="T51" s="11">
        <v>18</v>
      </c>
      <c r="U51" s="11"/>
      <c r="W51" s="15">
        <v>7</v>
      </c>
      <c r="X51" s="15">
        <v>22</v>
      </c>
      <c r="Y51" s="15">
        <v>3.9</v>
      </c>
    </row>
    <row r="52" spans="6:25" x14ac:dyDescent="0.25">
      <c r="F52" s="11">
        <v>34</v>
      </c>
      <c r="G52" s="11">
        <v>7</v>
      </c>
      <c r="H52" s="11">
        <v>2</v>
      </c>
      <c r="I52" s="11">
        <v>2</v>
      </c>
      <c r="J52" s="11">
        <v>2</v>
      </c>
      <c r="K52" s="11">
        <v>6</v>
      </c>
      <c r="L52" s="11"/>
      <c r="M52" s="11">
        <v>15</v>
      </c>
      <c r="N52" s="11">
        <v>19</v>
      </c>
      <c r="O52" s="11"/>
      <c r="P52" s="11">
        <v>14.6</v>
      </c>
      <c r="Q52" s="11">
        <v>16.3</v>
      </c>
      <c r="R52" s="11"/>
      <c r="S52" s="11">
        <v>18</v>
      </c>
      <c r="T52" s="11">
        <v>18</v>
      </c>
      <c r="U52" s="11"/>
      <c r="W52" s="15">
        <v>7</v>
      </c>
      <c r="X52" s="15">
        <v>14</v>
      </c>
      <c r="Y52" s="15">
        <v>18</v>
      </c>
    </row>
    <row r="53" spans="6:25" x14ac:dyDescent="0.25">
      <c r="F53" s="11">
        <v>35</v>
      </c>
      <c r="G53" s="11">
        <v>7</v>
      </c>
      <c r="H53" s="11">
        <v>1</v>
      </c>
      <c r="I53" s="11">
        <v>2</v>
      </c>
      <c r="J53" s="11">
        <v>2</v>
      </c>
      <c r="K53" s="11">
        <v>6</v>
      </c>
      <c r="L53" s="11"/>
      <c r="M53" s="11">
        <v>15</v>
      </c>
      <c r="N53" s="11">
        <v>19</v>
      </c>
      <c r="O53" s="11"/>
      <c r="P53" s="11">
        <v>14.6</v>
      </c>
      <c r="Q53" s="11">
        <v>16.3</v>
      </c>
      <c r="R53" s="11"/>
      <c r="S53" s="11">
        <v>18</v>
      </c>
      <c r="T53" s="11">
        <v>18</v>
      </c>
      <c r="U53" s="11"/>
      <c r="W53" s="15">
        <v>7</v>
      </c>
      <c r="X53" s="15">
        <v>1</v>
      </c>
      <c r="Y53" s="15">
        <v>14.6</v>
      </c>
    </row>
    <row r="54" spans="6:25" x14ac:dyDescent="0.25">
      <c r="F54" s="11">
        <v>36</v>
      </c>
      <c r="G54" s="11">
        <v>1</v>
      </c>
      <c r="H54" s="11">
        <v>1</v>
      </c>
      <c r="I54" s="11">
        <v>2</v>
      </c>
      <c r="J54" s="11"/>
      <c r="K54" s="11"/>
      <c r="L54" s="11"/>
      <c r="M54" s="11">
        <v>15</v>
      </c>
      <c r="N54" s="11">
        <v>19</v>
      </c>
      <c r="O54" s="11"/>
      <c r="P54" s="11"/>
      <c r="Q54" s="11"/>
      <c r="R54" s="11"/>
      <c r="S54" s="11">
        <v>18</v>
      </c>
      <c r="T54" s="11">
        <v>18</v>
      </c>
      <c r="U54" s="11"/>
      <c r="W54" s="15">
        <v>8</v>
      </c>
      <c r="X54" s="15">
        <v>23</v>
      </c>
      <c r="Y54" s="15">
        <v>5.9</v>
      </c>
    </row>
    <row r="55" spans="6:25" x14ac:dyDescent="0.25">
      <c r="F55" s="11">
        <v>37</v>
      </c>
      <c r="G55" s="11">
        <v>9</v>
      </c>
      <c r="H55" s="11">
        <v>1</v>
      </c>
      <c r="I55" s="11">
        <v>2</v>
      </c>
      <c r="J55" s="11">
        <v>2</v>
      </c>
      <c r="K55" s="11">
        <v>6</v>
      </c>
      <c r="L55" s="11">
        <v>10</v>
      </c>
      <c r="M55" s="11"/>
      <c r="N55" s="11">
        <v>19</v>
      </c>
      <c r="O55" s="11"/>
      <c r="P55" s="11">
        <v>14.6</v>
      </c>
      <c r="Q55" s="11">
        <v>16.3</v>
      </c>
      <c r="R55" s="11">
        <v>16.3</v>
      </c>
      <c r="S55" s="11"/>
      <c r="T55" s="11">
        <v>18</v>
      </c>
      <c r="U55" s="11"/>
      <c r="W55" s="15">
        <v>8</v>
      </c>
      <c r="X55" s="15">
        <v>18</v>
      </c>
      <c r="Y55" s="15">
        <v>18</v>
      </c>
    </row>
    <row r="56" spans="6:25" x14ac:dyDescent="0.25">
      <c r="F56" s="11">
        <v>38</v>
      </c>
      <c r="G56" s="11">
        <v>1</v>
      </c>
      <c r="H56" s="11">
        <v>1</v>
      </c>
      <c r="I56" s="11">
        <v>2</v>
      </c>
      <c r="J56" s="11">
        <v>2</v>
      </c>
      <c r="K56" s="11">
        <v>6</v>
      </c>
      <c r="L56" s="11"/>
      <c r="M56" s="11"/>
      <c r="N56" s="11">
        <v>19</v>
      </c>
      <c r="O56" s="11"/>
      <c r="P56" s="11">
        <v>14.6</v>
      </c>
      <c r="Q56" s="11">
        <v>16.3</v>
      </c>
      <c r="R56" s="11"/>
      <c r="S56" s="11"/>
      <c r="T56" s="11">
        <v>18</v>
      </c>
      <c r="U56" s="11"/>
      <c r="W56" s="15">
        <v>8</v>
      </c>
      <c r="X56" s="15">
        <v>14</v>
      </c>
      <c r="Y56" s="15">
        <v>18</v>
      </c>
    </row>
    <row r="57" spans="6:25" x14ac:dyDescent="0.25">
      <c r="F57" s="11">
        <v>39</v>
      </c>
      <c r="G57" s="11">
        <v>2</v>
      </c>
      <c r="H57" s="11">
        <v>1</v>
      </c>
      <c r="I57" s="11">
        <v>2</v>
      </c>
      <c r="J57" s="11">
        <v>2</v>
      </c>
      <c r="K57" s="11">
        <v>6</v>
      </c>
      <c r="L57" s="11"/>
      <c r="M57" s="11"/>
      <c r="N57" s="11">
        <v>19</v>
      </c>
      <c r="O57" s="11"/>
      <c r="P57" s="11">
        <v>14.6</v>
      </c>
      <c r="Q57" s="11">
        <v>16.3</v>
      </c>
      <c r="R57" s="11"/>
      <c r="S57" s="11"/>
      <c r="T57" s="11">
        <v>18</v>
      </c>
      <c r="U57" s="11"/>
      <c r="W57" s="15">
        <v>8</v>
      </c>
      <c r="X57" s="15">
        <v>9</v>
      </c>
      <c r="Y57" s="15">
        <v>16.3</v>
      </c>
    </row>
    <row r="58" spans="6:25" x14ac:dyDescent="0.25">
      <c r="F58" s="11">
        <v>40</v>
      </c>
      <c r="G58" s="11">
        <v>5</v>
      </c>
      <c r="H58" s="11">
        <v>3</v>
      </c>
      <c r="I58" s="11">
        <v>2</v>
      </c>
      <c r="J58" s="11">
        <v>2</v>
      </c>
      <c r="K58" s="11"/>
      <c r="L58" s="11"/>
      <c r="M58" s="11"/>
      <c r="N58" s="11">
        <v>19</v>
      </c>
      <c r="O58" s="11"/>
      <c r="P58" s="11">
        <v>14.6</v>
      </c>
      <c r="Q58" s="11"/>
      <c r="R58" s="11"/>
      <c r="S58" s="11"/>
      <c r="T58" s="11">
        <v>18</v>
      </c>
      <c r="U58" s="11"/>
      <c r="W58" s="15">
        <v>8</v>
      </c>
      <c r="X58" s="15">
        <v>5</v>
      </c>
      <c r="Y58" s="15">
        <v>14.6</v>
      </c>
    </row>
    <row r="59" spans="6:25" x14ac:dyDescent="0.25">
      <c r="F59" s="11">
        <v>41</v>
      </c>
      <c r="G59" s="11">
        <v>9</v>
      </c>
      <c r="H59" s="11">
        <v>1</v>
      </c>
      <c r="I59" s="11">
        <v>2</v>
      </c>
      <c r="J59" s="11">
        <v>2</v>
      </c>
      <c r="K59" s="11"/>
      <c r="L59" s="11"/>
      <c r="M59" s="11"/>
      <c r="N59" s="11">
        <v>19</v>
      </c>
      <c r="O59" s="11"/>
      <c r="P59" s="11">
        <v>14.6</v>
      </c>
      <c r="Q59" s="11"/>
      <c r="R59" s="11"/>
      <c r="S59" s="11"/>
      <c r="T59" s="11">
        <v>18</v>
      </c>
      <c r="U59" s="11"/>
      <c r="W59" s="15">
        <v>8</v>
      </c>
      <c r="X59" s="15">
        <v>1</v>
      </c>
      <c r="Y59" s="15">
        <v>14.6</v>
      </c>
    </row>
    <row r="60" spans="6:25" x14ac:dyDescent="0.25">
      <c r="F60" s="11">
        <v>42</v>
      </c>
      <c r="G60" s="11">
        <v>3</v>
      </c>
      <c r="H60" s="11">
        <v>1</v>
      </c>
      <c r="I60" s="11">
        <v>3</v>
      </c>
      <c r="J60" s="11">
        <v>3</v>
      </c>
      <c r="K60" s="11"/>
      <c r="L60" s="11">
        <v>11</v>
      </c>
      <c r="M60" s="11"/>
      <c r="N60" s="11">
        <v>20</v>
      </c>
      <c r="O60" s="11"/>
      <c r="P60" s="11">
        <v>14.6</v>
      </c>
      <c r="Q60" s="11"/>
      <c r="R60" s="11">
        <v>16.3</v>
      </c>
      <c r="S60" s="11"/>
      <c r="T60" s="11">
        <v>18</v>
      </c>
      <c r="U60" s="11"/>
      <c r="W60" s="15">
        <v>9</v>
      </c>
      <c r="X60" s="15">
        <v>23</v>
      </c>
      <c r="Y60" s="15">
        <v>5.9</v>
      </c>
    </row>
    <row r="61" spans="6:25" x14ac:dyDescent="0.25">
      <c r="F61" s="11">
        <v>43</v>
      </c>
      <c r="G61" s="11">
        <v>1</v>
      </c>
      <c r="H61" s="11">
        <v>1</v>
      </c>
      <c r="I61" s="11">
        <v>2</v>
      </c>
      <c r="J61" s="11">
        <v>2</v>
      </c>
      <c r="K61" s="11">
        <v>6</v>
      </c>
      <c r="L61" s="11">
        <v>10</v>
      </c>
      <c r="M61" s="11">
        <v>15</v>
      </c>
      <c r="N61" s="11"/>
      <c r="O61" s="11"/>
      <c r="P61" s="11">
        <v>14.6</v>
      </c>
      <c r="Q61" s="11">
        <v>16.3</v>
      </c>
      <c r="R61" s="11">
        <v>16.3</v>
      </c>
      <c r="S61" s="11">
        <v>18</v>
      </c>
      <c r="T61" s="11"/>
      <c r="U61" s="11"/>
      <c r="W61" s="15">
        <v>9</v>
      </c>
      <c r="X61" s="15">
        <v>18</v>
      </c>
      <c r="Y61" s="15">
        <v>18</v>
      </c>
    </row>
    <row r="62" spans="6:25" x14ac:dyDescent="0.25">
      <c r="F62" s="11">
        <v>44</v>
      </c>
      <c r="G62" s="11">
        <v>2</v>
      </c>
      <c r="H62" s="11">
        <v>4</v>
      </c>
      <c r="I62" s="11">
        <v>2</v>
      </c>
      <c r="J62" s="11">
        <v>2</v>
      </c>
      <c r="K62" s="11">
        <v>6</v>
      </c>
      <c r="L62" s="11">
        <v>10</v>
      </c>
      <c r="M62" s="11">
        <v>15</v>
      </c>
      <c r="N62" s="11"/>
      <c r="O62" s="11"/>
      <c r="P62" s="11">
        <v>14.6</v>
      </c>
      <c r="Q62" s="11">
        <v>16.3</v>
      </c>
      <c r="R62" s="11">
        <v>16.3</v>
      </c>
      <c r="S62" s="11">
        <v>18</v>
      </c>
      <c r="T62" s="11"/>
      <c r="U62" s="11"/>
      <c r="W62" s="15">
        <v>9</v>
      </c>
      <c r="X62" s="15">
        <v>14</v>
      </c>
      <c r="Y62" s="15">
        <v>18</v>
      </c>
    </row>
    <row r="63" spans="6:25" x14ac:dyDescent="0.25">
      <c r="F63" s="11">
        <v>45</v>
      </c>
      <c r="G63" s="11">
        <v>5</v>
      </c>
      <c r="H63" s="11">
        <v>4</v>
      </c>
      <c r="I63" s="11">
        <v>2</v>
      </c>
      <c r="J63" s="11"/>
      <c r="K63" s="11">
        <v>6</v>
      </c>
      <c r="L63" s="11">
        <v>10</v>
      </c>
      <c r="M63" s="11">
        <v>15</v>
      </c>
      <c r="N63" s="11"/>
      <c r="O63" s="11"/>
      <c r="P63" s="11"/>
      <c r="Q63" s="11">
        <v>16.3</v>
      </c>
      <c r="R63" s="11">
        <v>16.3</v>
      </c>
      <c r="S63" s="11">
        <v>18</v>
      </c>
      <c r="T63" s="11"/>
      <c r="U63" s="11"/>
      <c r="W63" s="15">
        <v>9</v>
      </c>
      <c r="X63" s="15">
        <v>9</v>
      </c>
      <c r="Y63" s="15">
        <v>16.3</v>
      </c>
    </row>
    <row r="64" spans="6:25" x14ac:dyDescent="0.25">
      <c r="F64" s="11">
        <v>46</v>
      </c>
      <c r="G64" s="11">
        <v>9</v>
      </c>
      <c r="H64" s="11">
        <v>1</v>
      </c>
      <c r="I64" s="11">
        <v>2</v>
      </c>
      <c r="J64" s="11"/>
      <c r="K64" s="11">
        <v>6</v>
      </c>
      <c r="L64" s="11">
        <v>10</v>
      </c>
      <c r="M64" s="11">
        <v>15</v>
      </c>
      <c r="N64" s="11"/>
      <c r="O64" s="11"/>
      <c r="P64" s="11"/>
      <c r="Q64" s="11">
        <v>16.3</v>
      </c>
      <c r="R64" s="11">
        <v>16.3</v>
      </c>
      <c r="S64" s="11">
        <v>18</v>
      </c>
      <c r="T64" s="11"/>
      <c r="U64" s="11"/>
      <c r="W64" s="15">
        <v>9</v>
      </c>
      <c r="X64" s="15">
        <v>5</v>
      </c>
      <c r="Y64" s="15">
        <v>14.6</v>
      </c>
    </row>
    <row r="65" spans="6:53" x14ac:dyDescent="0.25">
      <c r="F65" s="11">
        <v>47</v>
      </c>
      <c r="G65" s="11">
        <v>7</v>
      </c>
      <c r="H65" s="11">
        <v>2</v>
      </c>
      <c r="I65" s="11">
        <v>2</v>
      </c>
      <c r="J65" s="11"/>
      <c r="K65" s="11"/>
      <c r="L65" s="11">
        <v>10</v>
      </c>
      <c r="M65" s="11">
        <v>15</v>
      </c>
      <c r="N65" s="11"/>
      <c r="O65" s="11"/>
      <c r="P65" s="11"/>
      <c r="Q65" s="11"/>
      <c r="R65" s="11">
        <v>16.3</v>
      </c>
      <c r="S65" s="11">
        <v>18</v>
      </c>
      <c r="T65" s="11"/>
      <c r="U65" s="11"/>
      <c r="W65" s="15">
        <v>9</v>
      </c>
      <c r="X65" s="15">
        <v>1</v>
      </c>
      <c r="Y65" s="15">
        <v>14.6</v>
      </c>
    </row>
    <row r="66" spans="6:53" x14ac:dyDescent="0.25">
      <c r="F66" s="11">
        <v>48</v>
      </c>
      <c r="G66" s="11">
        <v>12</v>
      </c>
      <c r="H66" s="11">
        <v>1</v>
      </c>
      <c r="I66" s="11">
        <v>2</v>
      </c>
      <c r="J66" s="11">
        <v>2</v>
      </c>
      <c r="K66" s="11">
        <v>6</v>
      </c>
      <c r="L66" s="11">
        <v>10</v>
      </c>
      <c r="M66" s="11"/>
      <c r="N66" s="11"/>
      <c r="O66" s="11"/>
      <c r="P66" s="11">
        <v>14.6</v>
      </c>
      <c r="Q66" s="11">
        <v>16.3</v>
      </c>
      <c r="R66" s="11">
        <v>16.3</v>
      </c>
      <c r="S66" s="11"/>
      <c r="T66" s="11"/>
      <c r="U66" s="11"/>
      <c r="W66" s="15">
        <v>10</v>
      </c>
      <c r="X66" s="15">
        <v>23</v>
      </c>
      <c r="Y66" s="15">
        <v>5.9</v>
      </c>
    </row>
    <row r="67" spans="6:53" x14ac:dyDescent="0.25">
      <c r="F67" s="11">
        <v>49</v>
      </c>
      <c r="G67" s="11">
        <v>3</v>
      </c>
      <c r="H67" s="11">
        <v>1</v>
      </c>
      <c r="I67" s="11">
        <v>3</v>
      </c>
      <c r="J67" s="11"/>
      <c r="K67" s="11">
        <v>7</v>
      </c>
      <c r="L67" s="11">
        <v>11</v>
      </c>
      <c r="M67" s="11"/>
      <c r="N67" s="11"/>
      <c r="O67" s="11"/>
      <c r="P67" s="11"/>
      <c r="Q67" s="11">
        <v>16.3</v>
      </c>
      <c r="R67" s="11">
        <v>16.3</v>
      </c>
      <c r="S67" s="11"/>
      <c r="T67" s="15"/>
      <c r="U67" s="15"/>
      <c r="W67" s="15">
        <v>10</v>
      </c>
      <c r="X67" s="15">
        <v>18</v>
      </c>
      <c r="Y67" s="15">
        <v>18</v>
      </c>
    </row>
    <row r="68" spans="6:53" x14ac:dyDescent="0.25">
      <c r="F68" s="11" t="s">
        <v>480</v>
      </c>
      <c r="G68" s="11" t="s">
        <v>474</v>
      </c>
      <c r="H68" s="11" t="s">
        <v>487</v>
      </c>
      <c r="I68" s="11" t="s">
        <v>481</v>
      </c>
      <c r="J68" s="11" t="s">
        <v>483</v>
      </c>
      <c r="K68" s="11" t="s">
        <v>484</v>
      </c>
      <c r="L68" s="11" t="s">
        <v>485</v>
      </c>
      <c r="M68" s="11" t="s">
        <v>486</v>
      </c>
      <c r="N68" s="11" t="s">
        <v>488</v>
      </c>
      <c r="O68" s="11" t="s">
        <v>489</v>
      </c>
      <c r="P68" s="11" t="s">
        <v>483</v>
      </c>
      <c r="Q68" s="11" t="s">
        <v>484</v>
      </c>
      <c r="R68" s="11" t="s">
        <v>485</v>
      </c>
      <c r="S68" s="11" t="s">
        <v>486</v>
      </c>
      <c r="T68" s="11" t="s">
        <v>488</v>
      </c>
      <c r="U68" s="11" t="s">
        <v>489</v>
      </c>
      <c r="W68" s="15">
        <v>10</v>
      </c>
      <c r="X68" s="15">
        <v>14</v>
      </c>
      <c r="Y68" s="15">
        <v>18</v>
      </c>
    </row>
    <row r="69" spans="6:53" x14ac:dyDescent="0.25">
      <c r="G69" s="11"/>
      <c r="W69" s="15">
        <v>11</v>
      </c>
      <c r="X69" s="15">
        <v>23</v>
      </c>
      <c r="Y69" s="15">
        <v>5.9</v>
      </c>
    </row>
    <row r="70" spans="6:53" x14ac:dyDescent="0.25">
      <c r="G70" s="11"/>
      <c r="W70" s="15">
        <v>11</v>
      </c>
      <c r="X70" s="15">
        <v>14</v>
      </c>
      <c r="Y70" s="15">
        <v>18</v>
      </c>
    </row>
    <row r="71" spans="6:53" x14ac:dyDescent="0.25">
      <c r="W71" s="15">
        <v>11</v>
      </c>
      <c r="X71" s="15">
        <v>9</v>
      </c>
      <c r="Y71" s="15">
        <v>16.3</v>
      </c>
    </row>
    <row r="72" spans="6:53" x14ac:dyDescent="0.25">
      <c r="W72" s="15">
        <v>11</v>
      </c>
      <c r="X72" s="15">
        <v>1</v>
      </c>
      <c r="Y72" s="15">
        <v>14.6</v>
      </c>
    </row>
    <row r="73" spans="6:53" x14ac:dyDescent="0.25">
      <c r="F73" s="15"/>
      <c r="G73" s="15"/>
      <c r="H73" s="15"/>
      <c r="J73" s="15"/>
      <c r="K73" s="15"/>
      <c r="M73" s="15"/>
      <c r="N73" s="15"/>
      <c r="P73" s="15"/>
      <c r="Q73" s="15"/>
      <c r="S73" s="15"/>
      <c r="T73" s="15"/>
      <c r="V73" s="15"/>
      <c r="W73" s="15">
        <v>12</v>
      </c>
      <c r="X73" s="15">
        <v>23</v>
      </c>
      <c r="Y73" s="15">
        <v>5.9</v>
      </c>
      <c r="AP73" s="15"/>
    </row>
    <row r="74" spans="6:53" x14ac:dyDescent="0.25">
      <c r="F74" s="15"/>
      <c r="G74" s="15"/>
      <c r="H74" s="15"/>
      <c r="W74" s="15">
        <v>12</v>
      </c>
      <c r="X74" s="15">
        <v>14</v>
      </c>
      <c r="Y74" s="15">
        <v>18</v>
      </c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6:53" x14ac:dyDescent="0.25">
      <c r="F75" s="15"/>
      <c r="G75" s="15"/>
      <c r="H75" s="15"/>
      <c r="W75" s="15">
        <v>13</v>
      </c>
      <c r="X75" s="15">
        <v>24</v>
      </c>
      <c r="Y75" s="15">
        <v>1.7</v>
      </c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6:53" x14ac:dyDescent="0.25">
      <c r="F76" s="15"/>
      <c r="G76" s="15"/>
      <c r="H76" s="15"/>
      <c r="W76" s="15">
        <v>13</v>
      </c>
      <c r="X76" s="15">
        <v>18</v>
      </c>
      <c r="Y76" s="15">
        <v>18</v>
      </c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6:53" x14ac:dyDescent="0.25">
      <c r="F77" s="15"/>
      <c r="G77" s="15"/>
      <c r="H77" s="15"/>
      <c r="W77" s="15">
        <v>13</v>
      </c>
      <c r="X77" s="15">
        <v>14</v>
      </c>
      <c r="Y77" s="15">
        <v>18</v>
      </c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6:53" x14ac:dyDescent="0.25">
      <c r="F78" s="15"/>
      <c r="G78" s="15"/>
      <c r="H78" s="15"/>
      <c r="W78" s="15">
        <v>13</v>
      </c>
      <c r="X78" s="15">
        <v>9</v>
      </c>
      <c r="Y78" s="15">
        <v>16.3</v>
      </c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6:53" x14ac:dyDescent="0.25">
      <c r="F79" s="15"/>
      <c r="G79" s="15"/>
      <c r="H79" s="15"/>
      <c r="W79" s="15">
        <v>13</v>
      </c>
      <c r="X79" s="15">
        <v>5</v>
      </c>
      <c r="Y79" s="15">
        <v>14.6</v>
      </c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6:53" x14ac:dyDescent="0.25">
      <c r="F80" s="15"/>
      <c r="G80" s="15"/>
      <c r="H80" s="15"/>
      <c r="W80" s="15">
        <v>13</v>
      </c>
      <c r="X80" s="15">
        <v>1</v>
      </c>
      <c r="Y80" s="15">
        <v>14.6</v>
      </c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6:53" x14ac:dyDescent="0.25">
      <c r="F81" s="15"/>
      <c r="G81" s="15"/>
      <c r="H81" s="15"/>
      <c r="W81" s="15">
        <v>14</v>
      </c>
      <c r="X81" s="15">
        <v>24</v>
      </c>
      <c r="Y81" s="15">
        <v>1.7</v>
      </c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6:53" x14ac:dyDescent="0.25">
      <c r="F82" s="15"/>
      <c r="G82" s="15"/>
      <c r="H82" s="15"/>
      <c r="W82" s="15">
        <v>14</v>
      </c>
      <c r="X82" s="15">
        <v>18</v>
      </c>
      <c r="Y82" s="15">
        <v>18</v>
      </c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6:53" x14ac:dyDescent="0.25">
      <c r="F83" s="15"/>
      <c r="G83" s="15"/>
      <c r="H83" s="15"/>
      <c r="W83" s="15">
        <v>14</v>
      </c>
      <c r="X83" s="15">
        <v>14</v>
      </c>
      <c r="Y83" s="15">
        <v>18</v>
      </c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6:53" x14ac:dyDescent="0.25">
      <c r="F84" s="15"/>
      <c r="G84" s="15"/>
      <c r="H84" s="15"/>
      <c r="W84" s="15">
        <v>14</v>
      </c>
      <c r="X84" s="15">
        <v>9</v>
      </c>
      <c r="Y84" s="15">
        <v>16.3</v>
      </c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6:53" x14ac:dyDescent="0.25">
      <c r="F85" s="15"/>
      <c r="G85" s="15"/>
      <c r="H85" s="15"/>
      <c r="W85" s="15">
        <v>14</v>
      </c>
      <c r="X85" s="15">
        <v>5</v>
      </c>
      <c r="Y85" s="15">
        <v>14.6</v>
      </c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6:53" x14ac:dyDescent="0.25">
      <c r="F86" s="15"/>
      <c r="G86" s="15"/>
      <c r="H86" s="15"/>
      <c r="W86" s="15">
        <v>14</v>
      </c>
      <c r="X86" s="15">
        <v>1</v>
      </c>
      <c r="Y86" s="15">
        <v>14.6</v>
      </c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6:53" x14ac:dyDescent="0.25">
      <c r="F87" s="15"/>
      <c r="G87" s="15"/>
      <c r="H87" s="15"/>
      <c r="W87" s="15">
        <v>15</v>
      </c>
      <c r="X87" s="15">
        <v>24</v>
      </c>
      <c r="Y87" s="15">
        <v>1.7</v>
      </c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6:53" x14ac:dyDescent="0.25">
      <c r="F88" s="15"/>
      <c r="G88" s="15"/>
      <c r="H88" s="15"/>
      <c r="W88" s="15">
        <v>15</v>
      </c>
      <c r="X88" s="15">
        <v>18</v>
      </c>
      <c r="Y88" s="15">
        <v>18</v>
      </c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6:53" x14ac:dyDescent="0.25">
      <c r="F89" s="15"/>
      <c r="G89" s="15"/>
      <c r="H89" s="15"/>
      <c r="W89" s="15">
        <v>15</v>
      </c>
      <c r="X89" s="15">
        <v>14</v>
      </c>
      <c r="Y89" s="15">
        <v>18</v>
      </c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6:53" x14ac:dyDescent="0.25">
      <c r="F90" s="15"/>
      <c r="G90" s="15"/>
      <c r="H90" s="15"/>
      <c r="W90" s="15">
        <v>15</v>
      </c>
      <c r="X90" s="15">
        <v>1</v>
      </c>
      <c r="Y90" s="15">
        <v>14.6</v>
      </c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6:53" x14ac:dyDescent="0.25">
      <c r="F91" s="15"/>
      <c r="G91" s="15"/>
      <c r="H91" s="15"/>
      <c r="W91" s="15">
        <v>16</v>
      </c>
      <c r="X91" s="15">
        <v>24</v>
      </c>
      <c r="Y91" s="15">
        <v>1.7</v>
      </c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6:53" x14ac:dyDescent="0.25">
      <c r="F92" s="15"/>
      <c r="G92" s="15"/>
      <c r="H92" s="15"/>
      <c r="W92" s="15">
        <v>16</v>
      </c>
      <c r="X92" s="15">
        <v>18</v>
      </c>
      <c r="Y92" s="15">
        <v>18</v>
      </c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6:53" x14ac:dyDescent="0.25">
      <c r="F93" s="15"/>
      <c r="G93" s="15"/>
      <c r="H93" s="15"/>
      <c r="W93" s="15">
        <v>16</v>
      </c>
      <c r="X93" s="15">
        <v>9</v>
      </c>
      <c r="Y93" s="15">
        <v>16.3</v>
      </c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6:53" x14ac:dyDescent="0.25">
      <c r="F94" s="15"/>
      <c r="G94" s="15"/>
      <c r="H94" s="15"/>
      <c r="W94" s="15">
        <v>16</v>
      </c>
      <c r="X94" s="15">
        <v>5</v>
      </c>
      <c r="Y94" s="15">
        <v>14.6</v>
      </c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6:53" x14ac:dyDescent="0.25">
      <c r="F95" s="15"/>
      <c r="G95" s="15"/>
      <c r="H95" s="15"/>
      <c r="W95" s="15">
        <v>17</v>
      </c>
      <c r="X95" s="15">
        <v>24</v>
      </c>
      <c r="Y95" s="15">
        <v>1.7</v>
      </c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6:53" x14ac:dyDescent="0.25">
      <c r="F96" s="15"/>
      <c r="G96" s="15"/>
      <c r="H96" s="15"/>
      <c r="W96" s="15">
        <v>17</v>
      </c>
      <c r="X96" s="15">
        <v>18</v>
      </c>
      <c r="Y96" s="15">
        <v>18</v>
      </c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6:53" x14ac:dyDescent="0.25">
      <c r="F97" s="15"/>
      <c r="G97" s="15"/>
      <c r="H97" s="15"/>
      <c r="W97" s="15">
        <v>17</v>
      </c>
      <c r="X97" s="15">
        <v>5</v>
      </c>
      <c r="Y97" s="15">
        <v>14.6</v>
      </c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6:53" x14ac:dyDescent="0.25">
      <c r="F98" s="15"/>
      <c r="G98" s="15"/>
      <c r="H98" s="15"/>
      <c r="W98" s="15">
        <v>17</v>
      </c>
      <c r="X98" s="15">
        <v>1</v>
      </c>
      <c r="Y98" s="15">
        <v>14.6</v>
      </c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6:53" x14ac:dyDescent="0.25">
      <c r="F99" s="15"/>
      <c r="G99" s="15"/>
      <c r="H99" s="15"/>
      <c r="W99" s="15">
        <v>18</v>
      </c>
      <c r="X99" s="15">
        <v>24</v>
      </c>
      <c r="Y99" s="15">
        <v>1.7</v>
      </c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6:53" x14ac:dyDescent="0.25">
      <c r="F100" s="15"/>
      <c r="G100" s="15"/>
      <c r="H100" s="15"/>
      <c r="W100" s="15">
        <v>18</v>
      </c>
      <c r="X100" s="15">
        <v>14</v>
      </c>
      <c r="Y100" s="15">
        <v>18</v>
      </c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6:53" x14ac:dyDescent="0.25">
      <c r="F101" s="15"/>
      <c r="G101" s="15"/>
      <c r="H101" s="15"/>
      <c r="W101" s="15">
        <v>18</v>
      </c>
      <c r="X101" s="15">
        <v>5</v>
      </c>
      <c r="Y101" s="15">
        <v>14.6</v>
      </c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6:53" x14ac:dyDescent="0.25">
      <c r="F102" s="15"/>
      <c r="G102" s="15"/>
      <c r="H102" s="15"/>
      <c r="W102" s="15">
        <v>18</v>
      </c>
      <c r="X102" s="15">
        <v>1</v>
      </c>
      <c r="Y102" s="15">
        <v>14.6</v>
      </c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6:53" x14ac:dyDescent="0.25">
      <c r="F103" s="15"/>
      <c r="G103" s="15"/>
      <c r="H103" s="15"/>
      <c r="W103" s="15">
        <v>19</v>
      </c>
      <c r="X103" s="15">
        <v>24</v>
      </c>
      <c r="Y103" s="15">
        <v>1.7</v>
      </c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6:53" x14ac:dyDescent="0.25">
      <c r="F104" s="15"/>
      <c r="G104" s="15"/>
      <c r="H104" s="15"/>
      <c r="W104" s="15">
        <v>19</v>
      </c>
      <c r="X104" s="15">
        <v>14</v>
      </c>
      <c r="Y104" s="15">
        <v>18</v>
      </c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6:53" x14ac:dyDescent="0.25">
      <c r="F105" s="15"/>
      <c r="G105" s="15"/>
      <c r="H105" s="15"/>
      <c r="W105" s="15">
        <v>20</v>
      </c>
      <c r="X105" s="15">
        <v>25</v>
      </c>
      <c r="Y105" s="15">
        <v>2.2000000000000002</v>
      </c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6:53" x14ac:dyDescent="0.25">
      <c r="F106" s="15"/>
      <c r="G106" s="15"/>
      <c r="H106" s="15"/>
      <c r="W106" s="15">
        <v>20</v>
      </c>
      <c r="X106" s="15">
        <v>18</v>
      </c>
      <c r="Y106" s="15">
        <v>18</v>
      </c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6:53" x14ac:dyDescent="0.25">
      <c r="F107" s="15"/>
      <c r="G107" s="15"/>
      <c r="H107" s="15"/>
      <c r="W107" s="15">
        <v>20</v>
      </c>
      <c r="X107" s="15">
        <v>14</v>
      </c>
      <c r="Y107" s="15">
        <v>18</v>
      </c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6:53" x14ac:dyDescent="0.25">
      <c r="F108" s="15"/>
      <c r="G108" s="15"/>
      <c r="H108" s="15"/>
      <c r="W108" s="15">
        <v>20</v>
      </c>
      <c r="X108" s="15">
        <v>9</v>
      </c>
      <c r="Y108" s="15">
        <v>16.3</v>
      </c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6:53" x14ac:dyDescent="0.25">
      <c r="F109" s="15"/>
      <c r="G109" s="15"/>
      <c r="H109" s="15"/>
      <c r="W109" s="15">
        <v>20</v>
      </c>
      <c r="X109" s="15">
        <v>5</v>
      </c>
      <c r="Y109" s="15">
        <v>14.6</v>
      </c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6:53" x14ac:dyDescent="0.25">
      <c r="F110" s="15"/>
      <c r="G110" s="15"/>
      <c r="H110" s="15"/>
      <c r="W110" s="15">
        <v>20</v>
      </c>
      <c r="X110" s="15">
        <v>1</v>
      </c>
      <c r="Y110" s="15">
        <v>14.6</v>
      </c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6:53" x14ac:dyDescent="0.25">
      <c r="F111" s="15"/>
      <c r="G111" s="15"/>
      <c r="H111" s="15"/>
      <c r="W111" s="15">
        <v>21</v>
      </c>
      <c r="X111" s="15">
        <v>25</v>
      </c>
      <c r="Y111" s="15">
        <v>2.2000000000000002</v>
      </c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6:53" x14ac:dyDescent="0.25">
      <c r="F112" s="15"/>
      <c r="G112" s="15"/>
      <c r="H112" s="15"/>
      <c r="W112" s="15">
        <v>21</v>
      </c>
      <c r="X112" s="15">
        <v>18</v>
      </c>
      <c r="Y112" s="15">
        <v>18</v>
      </c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6:53" x14ac:dyDescent="0.25">
      <c r="F113" s="15"/>
      <c r="G113" s="15"/>
      <c r="H113" s="15"/>
      <c r="W113" s="15">
        <v>22</v>
      </c>
      <c r="X113" s="15">
        <v>25</v>
      </c>
      <c r="Y113" s="15">
        <v>2.2000000000000002</v>
      </c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6:53" x14ac:dyDescent="0.25">
      <c r="F114" s="15"/>
      <c r="G114" s="15"/>
      <c r="H114" s="15"/>
      <c r="W114" s="15">
        <v>22</v>
      </c>
      <c r="X114" s="15">
        <v>5</v>
      </c>
      <c r="Y114" s="15">
        <v>14.6</v>
      </c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6:53" x14ac:dyDescent="0.25">
      <c r="F115" s="15"/>
      <c r="G115" s="15"/>
      <c r="H115" s="15"/>
      <c r="W115" s="15">
        <v>22</v>
      </c>
      <c r="X115" s="15">
        <v>1</v>
      </c>
      <c r="Y115" s="15">
        <v>14.6</v>
      </c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6:53" x14ac:dyDescent="0.25">
      <c r="F116" s="15"/>
      <c r="G116" s="15"/>
      <c r="H116" s="15"/>
      <c r="W116" s="15">
        <v>23</v>
      </c>
      <c r="X116" s="15">
        <v>26</v>
      </c>
      <c r="Y116" s="15">
        <v>2.5</v>
      </c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6:53" x14ac:dyDescent="0.25">
      <c r="F117" s="15"/>
      <c r="G117" s="15"/>
      <c r="H117" s="15"/>
      <c r="W117" s="15">
        <v>23</v>
      </c>
      <c r="X117" s="15">
        <v>18</v>
      </c>
      <c r="Y117" s="15">
        <v>18</v>
      </c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6:53" x14ac:dyDescent="0.25">
      <c r="F118" s="15"/>
      <c r="G118" s="15"/>
      <c r="H118" s="15"/>
      <c r="W118" s="15">
        <v>23</v>
      </c>
      <c r="X118" s="15">
        <v>14</v>
      </c>
      <c r="Y118" s="15">
        <v>18</v>
      </c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6:53" x14ac:dyDescent="0.25">
      <c r="F119" s="15"/>
      <c r="G119" s="15"/>
      <c r="H119" s="15"/>
      <c r="W119" s="15">
        <v>23</v>
      </c>
      <c r="X119" s="15">
        <v>9</v>
      </c>
      <c r="Y119" s="15">
        <v>16.3</v>
      </c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6:53" x14ac:dyDescent="0.25">
      <c r="F120" s="15"/>
      <c r="G120" s="15"/>
      <c r="H120" s="15"/>
      <c r="W120" s="15">
        <v>23</v>
      </c>
      <c r="X120" s="15">
        <v>5</v>
      </c>
      <c r="Y120" s="15">
        <v>14.6</v>
      </c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6:53" x14ac:dyDescent="0.25">
      <c r="F121" s="15"/>
      <c r="G121" s="15"/>
      <c r="H121" s="15"/>
      <c r="W121" s="15">
        <v>24</v>
      </c>
      <c r="X121" s="15">
        <v>26</v>
      </c>
      <c r="Y121" s="15">
        <v>2.5</v>
      </c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6:53" x14ac:dyDescent="0.25">
      <c r="F122" s="15"/>
      <c r="G122" s="15"/>
      <c r="H122" s="15"/>
      <c r="W122" s="15">
        <v>24</v>
      </c>
      <c r="X122" s="15">
        <v>5</v>
      </c>
      <c r="Y122" s="15">
        <v>14.6</v>
      </c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6:53" x14ac:dyDescent="0.25">
      <c r="G123" s="15"/>
      <c r="H123" s="15"/>
      <c r="W123" s="15">
        <v>24</v>
      </c>
      <c r="X123" s="15">
        <v>1</v>
      </c>
      <c r="Y123" s="15">
        <v>14.6</v>
      </c>
    </row>
    <row r="124" spans="6:53" x14ac:dyDescent="0.25">
      <c r="F124" s="15"/>
      <c r="G124" s="15"/>
      <c r="H124" s="15"/>
      <c r="W124" s="15">
        <v>25</v>
      </c>
      <c r="X124" s="15">
        <v>27</v>
      </c>
      <c r="Y124" s="15">
        <v>2.2999999999999998</v>
      </c>
    </row>
    <row r="125" spans="6:53" x14ac:dyDescent="0.25">
      <c r="F125" s="15"/>
      <c r="G125" s="15"/>
      <c r="H125" s="15"/>
      <c r="W125" s="15">
        <v>25</v>
      </c>
      <c r="X125" s="15">
        <v>18</v>
      </c>
      <c r="Y125" s="15">
        <v>18</v>
      </c>
    </row>
    <row r="126" spans="6:53" x14ac:dyDescent="0.25">
      <c r="F126" s="15"/>
      <c r="G126" s="15"/>
      <c r="H126" s="15"/>
      <c r="W126" s="15">
        <v>25</v>
      </c>
      <c r="X126" s="15">
        <v>14</v>
      </c>
      <c r="Y126" s="15">
        <v>18</v>
      </c>
    </row>
    <row r="127" spans="6:53" x14ac:dyDescent="0.25">
      <c r="F127" s="15"/>
      <c r="G127" s="15"/>
      <c r="H127" s="15"/>
      <c r="W127" s="15">
        <v>25</v>
      </c>
      <c r="X127" s="15">
        <v>9</v>
      </c>
      <c r="Y127" s="15">
        <v>16.3</v>
      </c>
    </row>
    <row r="128" spans="6:53" x14ac:dyDescent="0.25">
      <c r="F128" s="15"/>
      <c r="G128" s="15"/>
      <c r="H128" s="15"/>
      <c r="W128" s="15">
        <v>25</v>
      </c>
      <c r="X128" s="15">
        <v>5</v>
      </c>
      <c r="Y128" s="15">
        <v>14.6</v>
      </c>
    </row>
    <row r="129" spans="6:25" x14ac:dyDescent="0.25">
      <c r="F129" s="15"/>
      <c r="G129" s="15"/>
      <c r="H129" s="15"/>
      <c r="W129" s="15">
        <v>26</v>
      </c>
      <c r="X129" s="15">
        <v>28</v>
      </c>
      <c r="Y129" s="15">
        <v>2.5</v>
      </c>
    </row>
    <row r="130" spans="6:25" x14ac:dyDescent="0.25">
      <c r="F130" s="15"/>
      <c r="G130" s="15"/>
      <c r="H130" s="15"/>
      <c r="W130" s="15">
        <v>26</v>
      </c>
      <c r="X130" s="15">
        <v>18</v>
      </c>
      <c r="Y130" s="15">
        <v>18</v>
      </c>
    </row>
    <row r="131" spans="6:25" x14ac:dyDescent="0.25">
      <c r="F131" s="15"/>
      <c r="G131" s="15"/>
      <c r="H131" s="15"/>
      <c r="W131" s="15">
        <v>26</v>
      </c>
      <c r="X131" s="15">
        <v>14</v>
      </c>
      <c r="Y131" s="15">
        <v>18</v>
      </c>
    </row>
    <row r="132" spans="6:25" x14ac:dyDescent="0.25">
      <c r="F132" s="15"/>
      <c r="G132" s="15"/>
      <c r="H132" s="15"/>
      <c r="W132" s="15">
        <v>26</v>
      </c>
      <c r="X132" s="15">
        <v>5</v>
      </c>
      <c r="Y132" s="15">
        <v>14.6</v>
      </c>
    </row>
    <row r="133" spans="6:25" x14ac:dyDescent="0.25">
      <c r="F133" s="15"/>
      <c r="G133" s="15"/>
      <c r="H133" s="15"/>
      <c r="W133" s="15">
        <v>26</v>
      </c>
      <c r="X133" s="15">
        <v>1</v>
      </c>
      <c r="Y133" s="15">
        <v>14.6</v>
      </c>
    </row>
    <row r="134" spans="6:25" x14ac:dyDescent="0.25">
      <c r="F134" s="15"/>
      <c r="G134" s="15"/>
      <c r="H134" s="15"/>
      <c r="W134" s="15">
        <v>27</v>
      </c>
      <c r="X134" s="15">
        <v>17</v>
      </c>
      <c r="Y134" s="15">
        <v>18</v>
      </c>
    </row>
    <row r="135" spans="6:25" x14ac:dyDescent="0.25">
      <c r="F135" s="15"/>
      <c r="G135" s="15"/>
      <c r="H135" s="15"/>
      <c r="W135" s="15">
        <v>28</v>
      </c>
      <c r="X135" s="15">
        <v>18</v>
      </c>
      <c r="Y135" s="15">
        <v>18</v>
      </c>
    </row>
    <row r="136" spans="6:25" x14ac:dyDescent="0.25">
      <c r="F136" s="15"/>
      <c r="G136" s="15"/>
      <c r="H136" s="15"/>
      <c r="W136" s="15">
        <v>28</v>
      </c>
      <c r="X136" s="15">
        <v>14</v>
      </c>
      <c r="Y136" s="15">
        <v>18</v>
      </c>
    </row>
    <row r="137" spans="6:25" x14ac:dyDescent="0.25">
      <c r="F137" s="15"/>
      <c r="G137" s="15"/>
      <c r="H137" s="15"/>
      <c r="W137" s="15">
        <v>28</v>
      </c>
      <c r="X137" s="15">
        <v>9</v>
      </c>
      <c r="Y137" s="15">
        <v>16.3</v>
      </c>
    </row>
    <row r="138" spans="6:25" x14ac:dyDescent="0.25">
      <c r="F138" s="15"/>
      <c r="G138" s="15"/>
      <c r="H138" s="15"/>
      <c r="W138" s="15">
        <v>28</v>
      </c>
      <c r="X138" s="15">
        <v>5</v>
      </c>
      <c r="Y138" s="15">
        <v>14.6</v>
      </c>
    </row>
    <row r="139" spans="6:25" x14ac:dyDescent="0.25">
      <c r="F139" s="15"/>
      <c r="G139" s="15"/>
      <c r="H139" s="15"/>
      <c r="W139" s="15">
        <v>28</v>
      </c>
      <c r="X139" s="15">
        <v>1</v>
      </c>
      <c r="Y139" s="15">
        <v>14.6</v>
      </c>
    </row>
    <row r="140" spans="6:25" x14ac:dyDescent="0.25">
      <c r="F140" s="15"/>
      <c r="G140" s="15"/>
      <c r="H140" s="15"/>
      <c r="W140" s="15">
        <v>29</v>
      </c>
      <c r="X140" s="15">
        <v>18</v>
      </c>
      <c r="Y140" s="15">
        <v>18</v>
      </c>
    </row>
    <row r="141" spans="6:25" x14ac:dyDescent="0.25">
      <c r="F141" s="15"/>
      <c r="G141" s="15"/>
      <c r="H141" s="15"/>
      <c r="W141" s="15">
        <v>29</v>
      </c>
      <c r="X141" s="15">
        <v>14</v>
      </c>
      <c r="Y141" s="15">
        <v>18</v>
      </c>
    </row>
    <row r="142" spans="6:25" x14ac:dyDescent="0.25">
      <c r="F142" s="15"/>
      <c r="G142" s="15"/>
      <c r="H142" s="15"/>
      <c r="W142" s="15">
        <v>30</v>
      </c>
      <c r="X142" s="15">
        <v>18</v>
      </c>
      <c r="Y142" s="15">
        <v>18</v>
      </c>
    </row>
    <row r="143" spans="6:25" x14ac:dyDescent="0.25">
      <c r="F143" s="15"/>
      <c r="G143" s="15"/>
      <c r="H143" s="15"/>
      <c r="W143" s="15">
        <v>30</v>
      </c>
      <c r="X143" s="15">
        <v>9</v>
      </c>
      <c r="Y143" s="15">
        <v>16.3</v>
      </c>
    </row>
    <row r="144" spans="6:25" x14ac:dyDescent="0.25">
      <c r="F144" s="15"/>
      <c r="G144" s="15"/>
      <c r="H144" s="15"/>
      <c r="W144" s="15">
        <v>31</v>
      </c>
      <c r="X144" s="15">
        <v>19</v>
      </c>
      <c r="Y144" s="15">
        <v>18</v>
      </c>
    </row>
    <row r="145" spans="6:25" x14ac:dyDescent="0.25">
      <c r="F145" s="15"/>
      <c r="G145" s="15"/>
      <c r="H145" s="15"/>
      <c r="W145" s="15">
        <v>31</v>
      </c>
      <c r="X145" s="15">
        <v>15</v>
      </c>
      <c r="Y145" s="15">
        <v>18</v>
      </c>
    </row>
    <row r="146" spans="6:25" x14ac:dyDescent="0.25">
      <c r="F146" s="15"/>
      <c r="G146" s="15"/>
      <c r="H146" s="15"/>
      <c r="W146" s="15">
        <v>31</v>
      </c>
      <c r="X146" s="15">
        <v>10</v>
      </c>
      <c r="Y146" s="15">
        <v>16.3</v>
      </c>
    </row>
    <row r="147" spans="6:25" x14ac:dyDescent="0.25">
      <c r="F147" s="15"/>
      <c r="G147" s="15"/>
      <c r="H147" s="15"/>
      <c r="W147" s="15">
        <v>31</v>
      </c>
      <c r="X147" s="15">
        <v>6</v>
      </c>
      <c r="Y147" s="15">
        <v>16.3</v>
      </c>
    </row>
    <row r="148" spans="6:25" x14ac:dyDescent="0.25">
      <c r="F148" s="15"/>
      <c r="G148" s="15"/>
      <c r="H148" s="15"/>
      <c r="W148" s="15">
        <v>31</v>
      </c>
      <c r="X148" s="15">
        <v>2</v>
      </c>
      <c r="Y148" s="15">
        <v>14.6</v>
      </c>
    </row>
    <row r="149" spans="6:25" x14ac:dyDescent="0.25">
      <c r="F149" s="15"/>
      <c r="G149" s="15"/>
      <c r="H149" s="15"/>
      <c r="T149" s="15"/>
      <c r="W149" s="15">
        <v>32</v>
      </c>
      <c r="X149" s="15">
        <v>19</v>
      </c>
      <c r="Y149" s="15">
        <v>18</v>
      </c>
    </row>
    <row r="150" spans="6:25" x14ac:dyDescent="0.25">
      <c r="F150" s="15"/>
      <c r="G150" s="15"/>
      <c r="H150" s="15"/>
      <c r="T150" s="15"/>
      <c r="W150" s="15">
        <v>32</v>
      </c>
      <c r="X150" s="15">
        <v>15</v>
      </c>
      <c r="Y150" s="15">
        <v>18</v>
      </c>
    </row>
    <row r="151" spans="6:25" x14ac:dyDescent="0.25">
      <c r="F151" s="15"/>
      <c r="G151" s="15"/>
      <c r="H151" s="15"/>
      <c r="T151" s="15"/>
      <c r="W151" s="15">
        <v>32</v>
      </c>
      <c r="X151" s="15">
        <v>10</v>
      </c>
      <c r="Y151" s="15">
        <v>16.3</v>
      </c>
    </row>
    <row r="152" spans="6:25" x14ac:dyDescent="0.25">
      <c r="F152" s="15"/>
      <c r="G152" s="15"/>
      <c r="H152" s="15"/>
      <c r="T152" s="15"/>
      <c r="W152" s="15">
        <v>32</v>
      </c>
      <c r="X152" s="15">
        <v>6</v>
      </c>
      <c r="Y152" s="15">
        <v>16.3</v>
      </c>
    </row>
    <row r="153" spans="6:25" x14ac:dyDescent="0.25">
      <c r="F153" s="15"/>
      <c r="G153" s="15"/>
      <c r="H153" s="15"/>
      <c r="T153" s="15"/>
      <c r="W153" s="15">
        <v>32</v>
      </c>
      <c r="X153" s="15">
        <v>2</v>
      </c>
      <c r="Y153" s="15">
        <v>14.6</v>
      </c>
    </row>
    <row r="154" spans="6:25" x14ac:dyDescent="0.25">
      <c r="F154" s="15"/>
      <c r="G154" s="15"/>
      <c r="H154" s="15"/>
      <c r="T154" s="15"/>
      <c r="W154" s="15">
        <v>33</v>
      </c>
      <c r="X154" s="15">
        <v>19</v>
      </c>
      <c r="Y154" s="15">
        <v>18</v>
      </c>
    </row>
    <row r="155" spans="6:25" x14ac:dyDescent="0.25">
      <c r="F155" s="15"/>
      <c r="G155" s="15"/>
      <c r="H155" s="15"/>
      <c r="T155" s="15"/>
      <c r="W155" s="15">
        <v>33</v>
      </c>
      <c r="X155" s="15">
        <v>15</v>
      </c>
      <c r="Y155" s="15">
        <v>18</v>
      </c>
    </row>
    <row r="156" spans="6:25" x14ac:dyDescent="0.25">
      <c r="F156" s="15"/>
      <c r="G156" s="15"/>
      <c r="H156" s="15"/>
      <c r="T156" s="15"/>
      <c r="W156" s="15">
        <v>33</v>
      </c>
      <c r="X156" s="15">
        <v>10</v>
      </c>
      <c r="Y156" s="15">
        <v>16.3</v>
      </c>
    </row>
    <row r="157" spans="6:25" x14ac:dyDescent="0.25">
      <c r="F157" s="15"/>
      <c r="G157" s="15"/>
      <c r="H157" s="15"/>
      <c r="T157" s="15"/>
      <c r="W157" s="15">
        <v>33</v>
      </c>
      <c r="X157" s="15">
        <v>2</v>
      </c>
      <c r="Y157" s="15">
        <v>14.6</v>
      </c>
    </row>
    <row r="158" spans="6:25" x14ac:dyDescent="0.25">
      <c r="F158" s="15"/>
      <c r="G158" s="15"/>
      <c r="H158" s="15"/>
      <c r="T158" s="15"/>
      <c r="W158" s="15">
        <v>34</v>
      </c>
      <c r="X158" s="15">
        <v>19</v>
      </c>
      <c r="Y158" s="15">
        <v>18</v>
      </c>
    </row>
    <row r="159" spans="6:25" x14ac:dyDescent="0.25">
      <c r="F159" s="15"/>
      <c r="G159" s="15"/>
      <c r="H159" s="15"/>
      <c r="T159" s="15"/>
      <c r="W159" s="15">
        <v>34</v>
      </c>
      <c r="X159" s="15">
        <v>15</v>
      </c>
      <c r="Y159" s="15">
        <v>18</v>
      </c>
    </row>
    <row r="160" spans="6:25" x14ac:dyDescent="0.25">
      <c r="F160" s="15"/>
      <c r="G160" s="15"/>
      <c r="H160" s="15"/>
      <c r="T160" s="15"/>
      <c r="W160" s="15">
        <v>34</v>
      </c>
      <c r="X160" s="15">
        <v>6</v>
      </c>
      <c r="Y160" s="15">
        <v>16.3</v>
      </c>
    </row>
    <row r="161" spans="6:25" x14ac:dyDescent="0.25">
      <c r="F161" s="15"/>
      <c r="G161" s="15"/>
      <c r="H161" s="15"/>
      <c r="T161" s="15"/>
      <c r="W161" s="15">
        <v>34</v>
      </c>
      <c r="X161" s="15">
        <v>2</v>
      </c>
      <c r="Y161" s="15">
        <v>14.6</v>
      </c>
    </row>
    <row r="162" spans="6:25" x14ac:dyDescent="0.25">
      <c r="F162" s="15"/>
      <c r="G162" s="15"/>
      <c r="H162" s="15"/>
      <c r="T162" s="15"/>
      <c r="W162" s="15">
        <v>35</v>
      </c>
      <c r="X162" s="15">
        <v>19</v>
      </c>
      <c r="Y162" s="15">
        <v>18</v>
      </c>
    </row>
    <row r="163" spans="6:25" x14ac:dyDescent="0.25">
      <c r="F163" s="15"/>
      <c r="G163" s="15"/>
      <c r="H163" s="15"/>
      <c r="T163" s="15"/>
      <c r="W163" s="15">
        <v>35</v>
      </c>
      <c r="X163" s="15">
        <v>15</v>
      </c>
      <c r="Y163" s="15">
        <v>18</v>
      </c>
    </row>
    <row r="164" spans="6:25" x14ac:dyDescent="0.25">
      <c r="F164" s="15"/>
      <c r="G164" s="15"/>
      <c r="H164" s="15"/>
      <c r="W164" s="15">
        <v>35</v>
      </c>
      <c r="X164" s="15">
        <v>6</v>
      </c>
      <c r="Y164" s="15">
        <v>16.3</v>
      </c>
    </row>
    <row r="165" spans="6:25" x14ac:dyDescent="0.25">
      <c r="F165" s="15"/>
      <c r="G165" s="15"/>
      <c r="H165" s="15"/>
      <c r="W165" s="15">
        <v>35</v>
      </c>
      <c r="X165" s="15">
        <v>2</v>
      </c>
      <c r="Y165" s="15">
        <v>14.6</v>
      </c>
    </row>
    <row r="166" spans="6:25" x14ac:dyDescent="0.25">
      <c r="F166" s="15"/>
      <c r="G166" s="15"/>
      <c r="H166" s="15"/>
      <c r="T166" s="15"/>
      <c r="W166" s="15">
        <v>36</v>
      </c>
      <c r="X166" s="15">
        <v>19</v>
      </c>
      <c r="Y166" s="15">
        <v>18</v>
      </c>
    </row>
    <row r="167" spans="6:25" x14ac:dyDescent="0.25">
      <c r="F167" s="15"/>
      <c r="G167" s="15"/>
      <c r="H167" s="15"/>
      <c r="T167" s="15"/>
      <c r="W167" s="15">
        <v>36</v>
      </c>
      <c r="X167" s="15">
        <v>15</v>
      </c>
      <c r="Y167" s="15">
        <v>18</v>
      </c>
    </row>
    <row r="168" spans="6:25" x14ac:dyDescent="0.25">
      <c r="F168" s="15"/>
      <c r="G168" s="15"/>
      <c r="H168" s="15"/>
      <c r="T168" s="15"/>
      <c r="W168" s="15">
        <v>37</v>
      </c>
      <c r="X168" s="15">
        <v>19</v>
      </c>
      <c r="Y168" s="15">
        <v>18</v>
      </c>
    </row>
    <row r="169" spans="6:25" x14ac:dyDescent="0.25">
      <c r="F169" s="15"/>
      <c r="G169" s="15"/>
      <c r="H169" s="15"/>
      <c r="T169" s="15"/>
      <c r="W169" s="15">
        <v>37</v>
      </c>
      <c r="X169" s="15">
        <v>10</v>
      </c>
      <c r="Y169" s="15">
        <v>16.3</v>
      </c>
    </row>
    <row r="170" spans="6:25" x14ac:dyDescent="0.25">
      <c r="F170" s="15"/>
      <c r="G170" s="15"/>
      <c r="H170" s="15"/>
      <c r="T170" s="15"/>
      <c r="W170" s="15">
        <v>37</v>
      </c>
      <c r="X170" s="15">
        <v>6</v>
      </c>
      <c r="Y170" s="15">
        <v>16.3</v>
      </c>
    </row>
    <row r="171" spans="6:25" x14ac:dyDescent="0.25">
      <c r="F171" s="15"/>
      <c r="G171" s="15"/>
      <c r="H171" s="15"/>
      <c r="T171" s="15"/>
      <c r="W171" s="15">
        <v>37</v>
      </c>
      <c r="X171" s="15">
        <v>2</v>
      </c>
      <c r="Y171" s="15">
        <v>14.6</v>
      </c>
    </row>
    <row r="172" spans="6:25" x14ac:dyDescent="0.25">
      <c r="F172" s="15"/>
      <c r="G172" s="15"/>
      <c r="H172" s="15"/>
      <c r="W172" s="15">
        <v>38</v>
      </c>
      <c r="X172" s="15">
        <v>19</v>
      </c>
      <c r="Y172" s="15">
        <v>18</v>
      </c>
    </row>
    <row r="173" spans="6:25" x14ac:dyDescent="0.25">
      <c r="F173" s="15"/>
      <c r="G173" s="15"/>
      <c r="H173" s="15"/>
      <c r="W173" s="15">
        <v>38</v>
      </c>
      <c r="X173" s="15">
        <v>6</v>
      </c>
      <c r="Y173" s="15">
        <v>16.3</v>
      </c>
    </row>
    <row r="174" spans="6:25" x14ac:dyDescent="0.25">
      <c r="F174" s="15"/>
      <c r="G174" s="15"/>
      <c r="H174" s="15"/>
      <c r="W174" s="15">
        <v>38</v>
      </c>
      <c r="X174" s="15">
        <v>2</v>
      </c>
      <c r="Y174" s="15">
        <v>14.6</v>
      </c>
    </row>
    <row r="175" spans="6:25" x14ac:dyDescent="0.25">
      <c r="F175" s="15"/>
      <c r="G175" s="15"/>
      <c r="H175" s="15"/>
      <c r="W175" s="15">
        <v>39</v>
      </c>
      <c r="X175" s="15">
        <v>19</v>
      </c>
      <c r="Y175" s="15">
        <v>18</v>
      </c>
    </row>
    <row r="176" spans="6:25" x14ac:dyDescent="0.25">
      <c r="F176" s="15"/>
      <c r="G176" s="15"/>
      <c r="H176" s="15"/>
      <c r="W176" s="15">
        <v>39</v>
      </c>
      <c r="X176" s="15">
        <v>6</v>
      </c>
      <c r="Y176" s="15">
        <v>16.3</v>
      </c>
    </row>
    <row r="177" spans="6:25" x14ac:dyDescent="0.25">
      <c r="F177" s="15"/>
      <c r="G177" s="15"/>
      <c r="H177" s="15"/>
      <c r="W177" s="15">
        <v>39</v>
      </c>
      <c r="X177" s="15">
        <v>2</v>
      </c>
      <c r="Y177" s="15">
        <v>14.6</v>
      </c>
    </row>
    <row r="178" spans="6:25" x14ac:dyDescent="0.25">
      <c r="F178" s="15"/>
      <c r="G178" s="15"/>
      <c r="H178" s="15"/>
      <c r="W178" s="15">
        <v>40</v>
      </c>
      <c r="X178" s="15">
        <v>19</v>
      </c>
      <c r="Y178" s="15">
        <v>18</v>
      </c>
    </row>
    <row r="179" spans="6:25" x14ac:dyDescent="0.25">
      <c r="F179" s="15"/>
      <c r="G179" s="15"/>
      <c r="H179" s="15"/>
      <c r="W179" s="15">
        <v>40</v>
      </c>
      <c r="X179" s="15">
        <v>2</v>
      </c>
      <c r="Y179" s="15">
        <v>14.6</v>
      </c>
    </row>
    <row r="180" spans="6:25" x14ac:dyDescent="0.25">
      <c r="F180" s="15"/>
      <c r="G180" s="15"/>
      <c r="H180" s="15"/>
      <c r="W180" s="15">
        <v>41</v>
      </c>
      <c r="X180" s="15">
        <v>19</v>
      </c>
      <c r="Y180" s="15">
        <v>18</v>
      </c>
    </row>
    <row r="181" spans="6:25" x14ac:dyDescent="0.25">
      <c r="F181" s="15"/>
      <c r="G181" s="15"/>
      <c r="H181" s="15"/>
      <c r="W181" s="15">
        <v>41</v>
      </c>
      <c r="X181" s="15">
        <v>2</v>
      </c>
      <c r="Y181" s="15">
        <v>14.6</v>
      </c>
    </row>
    <row r="182" spans="6:25" x14ac:dyDescent="0.25">
      <c r="F182" s="15"/>
      <c r="G182" s="15"/>
      <c r="H182" s="15"/>
      <c r="W182" s="15">
        <v>42</v>
      </c>
      <c r="X182" s="15">
        <v>20</v>
      </c>
      <c r="Y182" s="15">
        <v>18</v>
      </c>
    </row>
    <row r="183" spans="6:25" x14ac:dyDescent="0.25">
      <c r="F183" s="15"/>
      <c r="G183" s="15"/>
      <c r="H183" s="15"/>
      <c r="W183" s="15">
        <v>42</v>
      </c>
      <c r="X183" s="15">
        <v>11</v>
      </c>
      <c r="Y183" s="15">
        <v>16.3</v>
      </c>
    </row>
    <row r="184" spans="6:25" x14ac:dyDescent="0.25">
      <c r="F184" s="15"/>
      <c r="G184" s="15"/>
      <c r="H184" s="15"/>
      <c r="W184" s="15">
        <v>42</v>
      </c>
      <c r="X184" s="15">
        <v>3</v>
      </c>
      <c r="Y184" s="15">
        <v>14.6</v>
      </c>
    </row>
    <row r="185" spans="6:25" x14ac:dyDescent="0.25">
      <c r="F185" s="15"/>
      <c r="G185" s="15"/>
      <c r="H185" s="15"/>
      <c r="W185" s="15">
        <v>43</v>
      </c>
      <c r="X185" s="15">
        <v>15</v>
      </c>
      <c r="Y185" s="15">
        <v>18</v>
      </c>
    </row>
    <row r="186" spans="6:25" x14ac:dyDescent="0.25">
      <c r="F186" s="15"/>
      <c r="G186" s="15"/>
      <c r="H186" s="15"/>
      <c r="W186" s="15">
        <v>43</v>
      </c>
      <c r="X186" s="15">
        <v>10</v>
      </c>
      <c r="Y186" s="15">
        <v>16.3</v>
      </c>
    </row>
    <row r="187" spans="6:25" x14ac:dyDescent="0.25">
      <c r="F187" s="15"/>
      <c r="G187" s="15"/>
      <c r="H187" s="15"/>
      <c r="W187" s="15">
        <v>43</v>
      </c>
      <c r="X187" s="15">
        <v>6</v>
      </c>
      <c r="Y187" s="15">
        <v>16.3</v>
      </c>
    </row>
    <row r="188" spans="6:25" x14ac:dyDescent="0.25">
      <c r="F188" s="15"/>
      <c r="G188" s="15"/>
      <c r="H188" s="15"/>
      <c r="W188" s="15">
        <v>43</v>
      </c>
      <c r="X188" s="15">
        <v>2</v>
      </c>
      <c r="Y188" s="15">
        <v>14.6</v>
      </c>
    </row>
    <row r="189" spans="6:25" x14ac:dyDescent="0.25">
      <c r="F189" s="15"/>
      <c r="G189" s="15"/>
      <c r="H189" s="15"/>
      <c r="W189" s="15">
        <v>44</v>
      </c>
      <c r="X189" s="15">
        <v>15</v>
      </c>
      <c r="Y189" s="15">
        <v>18</v>
      </c>
    </row>
    <row r="190" spans="6:25" x14ac:dyDescent="0.25">
      <c r="F190" s="15"/>
      <c r="G190" s="15"/>
      <c r="H190" s="15"/>
      <c r="W190" s="15">
        <v>44</v>
      </c>
      <c r="X190" s="15">
        <v>10</v>
      </c>
      <c r="Y190" s="15">
        <v>16.3</v>
      </c>
    </row>
    <row r="191" spans="6:25" x14ac:dyDescent="0.25">
      <c r="F191" s="15"/>
      <c r="G191" s="15"/>
      <c r="H191" s="15"/>
      <c r="W191" s="15">
        <v>44</v>
      </c>
      <c r="X191" s="15">
        <v>6</v>
      </c>
      <c r="Y191" s="15">
        <v>16.3</v>
      </c>
    </row>
    <row r="192" spans="6:25" x14ac:dyDescent="0.25">
      <c r="F192" s="15"/>
      <c r="G192" s="15"/>
      <c r="H192" s="15"/>
      <c r="W192" s="15">
        <v>44</v>
      </c>
      <c r="X192" s="15">
        <v>2</v>
      </c>
      <c r="Y192" s="15">
        <v>14.6</v>
      </c>
    </row>
    <row r="193" spans="6:25" x14ac:dyDescent="0.25">
      <c r="F193" s="15"/>
      <c r="G193" s="15"/>
      <c r="H193" s="15"/>
      <c r="W193" s="15">
        <v>45</v>
      </c>
      <c r="X193" s="15">
        <v>15</v>
      </c>
      <c r="Y193" s="15">
        <v>18</v>
      </c>
    </row>
    <row r="194" spans="6:25" x14ac:dyDescent="0.25">
      <c r="F194" s="15"/>
      <c r="G194" s="15"/>
      <c r="H194" s="15"/>
      <c r="W194" s="15">
        <v>45</v>
      </c>
      <c r="X194" s="15">
        <v>10</v>
      </c>
      <c r="Y194" s="15">
        <v>16.3</v>
      </c>
    </row>
    <row r="195" spans="6:25" x14ac:dyDescent="0.25">
      <c r="F195" s="15"/>
      <c r="G195" s="15"/>
      <c r="H195" s="15"/>
      <c r="W195" s="15">
        <v>45</v>
      </c>
      <c r="X195" s="15">
        <v>6</v>
      </c>
      <c r="Y195" s="15">
        <v>16.3</v>
      </c>
    </row>
    <row r="196" spans="6:25" x14ac:dyDescent="0.25">
      <c r="F196" s="15"/>
      <c r="G196" s="15"/>
      <c r="H196" s="15"/>
      <c r="W196" s="15">
        <v>46</v>
      </c>
      <c r="X196" s="15">
        <v>15</v>
      </c>
      <c r="Y196" s="15">
        <v>18</v>
      </c>
    </row>
    <row r="197" spans="6:25" x14ac:dyDescent="0.25">
      <c r="F197" s="15"/>
      <c r="G197" s="15"/>
      <c r="H197" s="15"/>
      <c r="W197" s="15">
        <v>46</v>
      </c>
      <c r="X197" s="15">
        <v>10</v>
      </c>
      <c r="Y197" s="15">
        <v>16.3</v>
      </c>
    </row>
    <row r="198" spans="6:25" x14ac:dyDescent="0.25">
      <c r="F198" s="15"/>
      <c r="G198" s="15"/>
      <c r="H198" s="15"/>
      <c r="W198" s="15">
        <v>46</v>
      </c>
      <c r="X198" s="15">
        <v>6</v>
      </c>
      <c r="Y198" s="15">
        <v>16.3</v>
      </c>
    </row>
    <row r="199" spans="6:25" x14ac:dyDescent="0.25">
      <c r="F199" s="15"/>
      <c r="G199" s="15"/>
      <c r="H199" s="15"/>
      <c r="W199" s="15">
        <v>47</v>
      </c>
      <c r="X199" s="15">
        <v>15</v>
      </c>
      <c r="Y199" s="15">
        <v>18</v>
      </c>
    </row>
    <row r="200" spans="6:25" x14ac:dyDescent="0.25">
      <c r="F200" s="15"/>
      <c r="G200" s="15"/>
      <c r="H200" s="15"/>
      <c r="W200" s="15">
        <v>47</v>
      </c>
      <c r="X200" s="15">
        <v>10</v>
      </c>
      <c r="Y200" s="15">
        <v>16.3</v>
      </c>
    </row>
    <row r="201" spans="6:25" x14ac:dyDescent="0.25">
      <c r="F201" s="15"/>
      <c r="G201" s="15"/>
      <c r="H201" s="15"/>
      <c r="W201" s="15">
        <v>48</v>
      </c>
      <c r="X201" s="15">
        <v>10</v>
      </c>
      <c r="Y201" s="15">
        <v>16.3</v>
      </c>
    </row>
    <row r="202" spans="6:25" x14ac:dyDescent="0.25">
      <c r="F202" s="15"/>
      <c r="G202" s="15"/>
      <c r="H202" s="15"/>
      <c r="W202" s="15">
        <v>48</v>
      </c>
      <c r="X202" s="15">
        <v>6</v>
      </c>
      <c r="Y202" s="15">
        <v>16.3</v>
      </c>
    </row>
    <row r="203" spans="6:25" x14ac:dyDescent="0.25">
      <c r="F203" s="15"/>
      <c r="G203" s="15"/>
      <c r="H203" s="15"/>
      <c r="W203" s="15">
        <v>48</v>
      </c>
      <c r="X203" s="15">
        <v>2</v>
      </c>
      <c r="Y203" s="15">
        <v>14.6</v>
      </c>
    </row>
    <row r="204" spans="6:25" x14ac:dyDescent="0.25">
      <c r="F204" s="15"/>
      <c r="G204" s="15"/>
      <c r="H204" s="15"/>
      <c r="W204" s="15">
        <v>49</v>
      </c>
      <c r="X204" s="15">
        <v>11</v>
      </c>
      <c r="Y204" s="15">
        <v>16.3</v>
      </c>
    </row>
    <row r="205" spans="6:25" x14ac:dyDescent="0.25">
      <c r="F205" s="15"/>
      <c r="G205" s="15"/>
      <c r="H205" s="15"/>
      <c r="W205" s="15">
        <v>49</v>
      </c>
      <c r="X205" s="15">
        <v>7</v>
      </c>
      <c r="Y205" s="15">
        <v>16.3</v>
      </c>
    </row>
    <row r="206" spans="6:25" x14ac:dyDescent="0.25">
      <c r="F206" s="15"/>
      <c r="G206" s="15"/>
      <c r="H206" s="15"/>
    </row>
    <row r="207" spans="6:25" x14ac:dyDescent="0.25">
      <c r="F207" s="15"/>
      <c r="G207" s="15"/>
      <c r="H207" s="15"/>
    </row>
    <row r="208" spans="6:25" x14ac:dyDescent="0.25">
      <c r="F208" s="15"/>
      <c r="G208" s="15"/>
      <c r="H208" s="15"/>
    </row>
    <row r="209" spans="6:8" x14ac:dyDescent="0.25">
      <c r="F209" s="15"/>
      <c r="G209" s="15"/>
      <c r="H209" s="15"/>
    </row>
    <row r="210" spans="6:8" x14ac:dyDescent="0.25">
      <c r="F210" s="15"/>
      <c r="G210" s="15"/>
      <c r="H210" s="15"/>
    </row>
    <row r="211" spans="6:8" x14ac:dyDescent="0.25">
      <c r="F211" s="15"/>
      <c r="G211" s="15"/>
      <c r="H211" s="15"/>
    </row>
    <row r="212" spans="6:8" x14ac:dyDescent="0.25">
      <c r="F212" s="15"/>
      <c r="G212" s="15"/>
      <c r="H212" s="15"/>
    </row>
    <row r="213" spans="6:8" x14ac:dyDescent="0.25">
      <c r="F213" s="15"/>
      <c r="G213" s="15"/>
      <c r="H213" s="15"/>
    </row>
    <row r="214" spans="6:8" x14ac:dyDescent="0.25">
      <c r="F214" s="15"/>
      <c r="G214" s="15"/>
      <c r="H214" s="15"/>
    </row>
    <row r="215" spans="6:8" x14ac:dyDescent="0.25">
      <c r="F215" s="15"/>
      <c r="G215" s="15"/>
      <c r="H215" s="15"/>
    </row>
    <row r="216" spans="6:8" x14ac:dyDescent="0.25">
      <c r="F216" s="15"/>
      <c r="G216" s="15"/>
      <c r="H216" s="15"/>
    </row>
    <row r="217" spans="6:8" x14ac:dyDescent="0.25">
      <c r="F217" s="15"/>
      <c r="G217" s="15"/>
      <c r="H217" s="15"/>
    </row>
    <row r="218" spans="6:8" x14ac:dyDescent="0.25">
      <c r="F218" s="15"/>
      <c r="G218" s="15"/>
      <c r="H218" s="15"/>
    </row>
    <row r="219" spans="6:8" x14ac:dyDescent="0.25">
      <c r="F219" s="15"/>
      <c r="G219" s="15"/>
      <c r="H219" s="15"/>
    </row>
    <row r="220" spans="6:8" x14ac:dyDescent="0.25">
      <c r="F220" s="15"/>
      <c r="G220" s="15"/>
      <c r="H220" s="15"/>
    </row>
    <row r="221" spans="6:8" x14ac:dyDescent="0.25">
      <c r="F221" s="15"/>
      <c r="G221" s="15"/>
      <c r="H221" s="15"/>
    </row>
    <row r="222" spans="6:8" x14ac:dyDescent="0.25">
      <c r="F222" s="15"/>
      <c r="G222" s="15"/>
      <c r="H222" s="15"/>
    </row>
    <row r="223" spans="6:8" x14ac:dyDescent="0.25">
      <c r="F223" s="15"/>
      <c r="G223" s="15"/>
      <c r="H223" s="15"/>
    </row>
    <row r="224" spans="6:8" x14ac:dyDescent="0.25">
      <c r="F224" s="15"/>
      <c r="G224" s="15"/>
      <c r="H224" s="15"/>
    </row>
    <row r="225" spans="6:8" x14ac:dyDescent="0.25">
      <c r="F225" s="15"/>
      <c r="G225" s="15"/>
      <c r="H225" s="15"/>
    </row>
    <row r="226" spans="6:8" x14ac:dyDescent="0.25">
      <c r="F226" s="15"/>
      <c r="G226" s="15"/>
      <c r="H226" s="15"/>
    </row>
    <row r="227" spans="6:8" x14ac:dyDescent="0.25">
      <c r="F227" s="15"/>
      <c r="G227" s="15"/>
      <c r="H227" s="15"/>
    </row>
    <row r="228" spans="6:8" x14ac:dyDescent="0.25">
      <c r="F228" s="15"/>
      <c r="G228" s="15"/>
      <c r="H228" s="15"/>
    </row>
    <row r="229" spans="6:8" x14ac:dyDescent="0.25">
      <c r="F229" s="15"/>
      <c r="G229" s="15"/>
      <c r="H229" s="15"/>
    </row>
    <row r="230" spans="6:8" x14ac:dyDescent="0.25">
      <c r="F230" s="15"/>
      <c r="G230" s="15"/>
      <c r="H230" s="15"/>
    </row>
    <row r="231" spans="6:8" x14ac:dyDescent="0.25">
      <c r="F231" s="15"/>
      <c r="G231" s="15"/>
      <c r="H231" s="15"/>
    </row>
    <row r="232" spans="6:8" x14ac:dyDescent="0.25">
      <c r="F232" s="15"/>
      <c r="G232" s="15"/>
      <c r="H232" s="15"/>
    </row>
    <row r="233" spans="6:8" x14ac:dyDescent="0.25">
      <c r="F233" s="15"/>
      <c r="G233" s="15"/>
      <c r="H233" s="15"/>
    </row>
    <row r="234" spans="6:8" x14ac:dyDescent="0.25">
      <c r="F234" s="15"/>
      <c r="G234" s="15"/>
      <c r="H234" s="15"/>
    </row>
    <row r="235" spans="6:8" x14ac:dyDescent="0.25">
      <c r="F235" s="15"/>
      <c r="G235" s="15"/>
      <c r="H235" s="15"/>
    </row>
    <row r="236" spans="6:8" x14ac:dyDescent="0.25">
      <c r="F236" s="15"/>
      <c r="G236" s="15"/>
      <c r="H236" s="15"/>
    </row>
    <row r="237" spans="6:8" x14ac:dyDescent="0.25">
      <c r="F237" s="15"/>
      <c r="G237" s="15"/>
      <c r="H237" s="15"/>
    </row>
    <row r="238" spans="6:8" x14ac:dyDescent="0.25">
      <c r="F238" s="15"/>
      <c r="G238" s="15"/>
      <c r="H238" s="15"/>
    </row>
    <row r="239" spans="6:8" x14ac:dyDescent="0.25">
      <c r="F239" s="15"/>
      <c r="G239" s="15"/>
      <c r="H239" s="15"/>
    </row>
    <row r="240" spans="6:8" x14ac:dyDescent="0.25">
      <c r="F240" s="15"/>
      <c r="G240" s="15"/>
      <c r="H240" s="15"/>
    </row>
    <row r="241" spans="6:8" x14ac:dyDescent="0.25">
      <c r="F241" s="15"/>
      <c r="G241" s="15"/>
      <c r="H241" s="15"/>
    </row>
    <row r="242" spans="6:8" x14ac:dyDescent="0.25">
      <c r="F242" s="15"/>
      <c r="G242" s="15"/>
      <c r="H242" s="15"/>
    </row>
    <row r="243" spans="6:8" x14ac:dyDescent="0.25">
      <c r="F243" s="15"/>
      <c r="G243" s="15"/>
      <c r="H243" s="15"/>
    </row>
    <row r="244" spans="6:8" x14ac:dyDescent="0.25">
      <c r="F244" s="15"/>
      <c r="G244" s="15"/>
      <c r="H244" s="15"/>
    </row>
    <row r="245" spans="6:8" x14ac:dyDescent="0.25">
      <c r="F245" s="15"/>
      <c r="G245" s="15"/>
      <c r="H245" s="15"/>
    </row>
    <row r="246" spans="6:8" x14ac:dyDescent="0.25">
      <c r="F246" s="15"/>
      <c r="G246" s="15"/>
      <c r="H246" s="15"/>
    </row>
    <row r="247" spans="6:8" x14ac:dyDescent="0.25">
      <c r="F247" s="15"/>
      <c r="G247" s="15"/>
      <c r="H247" s="15"/>
    </row>
    <row r="248" spans="6:8" x14ac:dyDescent="0.25">
      <c r="F248" s="15"/>
      <c r="G248" s="15"/>
      <c r="H248" s="15"/>
    </row>
    <row r="249" spans="6:8" x14ac:dyDescent="0.25">
      <c r="F249" s="15"/>
      <c r="G249" s="15"/>
      <c r="H249" s="15"/>
    </row>
    <row r="250" spans="6:8" x14ac:dyDescent="0.25">
      <c r="F250" s="15"/>
      <c r="G250" s="15"/>
      <c r="H250" s="15"/>
    </row>
    <row r="251" spans="6:8" x14ac:dyDescent="0.25">
      <c r="F251" s="15"/>
      <c r="G251" s="15"/>
      <c r="H251" s="15"/>
    </row>
    <row r="252" spans="6:8" x14ac:dyDescent="0.25">
      <c r="F252" s="15"/>
      <c r="G252" s="15"/>
      <c r="H252" s="15"/>
    </row>
    <row r="253" spans="6:8" x14ac:dyDescent="0.25">
      <c r="F253" s="15"/>
      <c r="G253" s="15"/>
      <c r="H253" s="15"/>
    </row>
    <row r="254" spans="6:8" x14ac:dyDescent="0.25">
      <c r="F254" s="15"/>
      <c r="G254" s="15"/>
      <c r="H254" s="15"/>
    </row>
    <row r="255" spans="6:8" x14ac:dyDescent="0.25">
      <c r="F255" s="15"/>
      <c r="G255" s="15"/>
      <c r="H255" s="15"/>
    </row>
    <row r="256" spans="6:8" x14ac:dyDescent="0.25">
      <c r="F256" s="15"/>
      <c r="G256" s="15"/>
      <c r="H256" s="15"/>
    </row>
    <row r="257" spans="6:8" x14ac:dyDescent="0.25">
      <c r="F257" s="15"/>
      <c r="G257" s="15"/>
      <c r="H257" s="15"/>
    </row>
    <row r="258" spans="6:8" x14ac:dyDescent="0.25">
      <c r="F258" s="15"/>
      <c r="G258" s="15"/>
      <c r="H258" s="15"/>
    </row>
    <row r="259" spans="6:8" x14ac:dyDescent="0.25">
      <c r="F259" s="15"/>
      <c r="G259" s="15"/>
      <c r="H259" s="15"/>
    </row>
    <row r="260" spans="6:8" x14ac:dyDescent="0.25">
      <c r="F260" s="15"/>
      <c r="G260" s="15"/>
      <c r="H260" s="15"/>
    </row>
    <row r="261" spans="6:8" x14ac:dyDescent="0.25">
      <c r="F261" s="15"/>
      <c r="G261" s="15"/>
      <c r="H261" s="15"/>
    </row>
    <row r="262" spans="6:8" x14ac:dyDescent="0.25">
      <c r="F262" s="15"/>
      <c r="G262" s="15"/>
      <c r="H262" s="15"/>
    </row>
    <row r="263" spans="6:8" x14ac:dyDescent="0.25">
      <c r="F263" s="15"/>
      <c r="G263" s="15"/>
      <c r="H263" s="15"/>
    </row>
    <row r="264" spans="6:8" x14ac:dyDescent="0.25">
      <c r="F264" s="15"/>
      <c r="G264" s="15"/>
      <c r="H264" s="15"/>
    </row>
    <row r="265" spans="6:8" x14ac:dyDescent="0.25">
      <c r="F265" s="15"/>
      <c r="G265" s="15"/>
      <c r="H265" s="15"/>
    </row>
    <row r="266" spans="6:8" x14ac:dyDescent="0.25">
      <c r="F266" s="15"/>
      <c r="G266" s="15"/>
      <c r="H266" s="15"/>
    </row>
    <row r="267" spans="6:8" x14ac:dyDescent="0.25">
      <c r="F267" s="15"/>
      <c r="G267" s="15"/>
      <c r="H267" s="15"/>
    </row>
    <row r="268" spans="6:8" x14ac:dyDescent="0.25">
      <c r="F268" s="15"/>
      <c r="G268" s="15"/>
      <c r="H268" s="15"/>
    </row>
    <row r="269" spans="6:8" x14ac:dyDescent="0.25">
      <c r="F269" s="15"/>
      <c r="G269" s="15"/>
      <c r="H269" s="15"/>
    </row>
    <row r="270" spans="6:8" x14ac:dyDescent="0.25">
      <c r="F270" s="15"/>
      <c r="G270" s="15"/>
      <c r="H270" s="15"/>
    </row>
    <row r="271" spans="6:8" x14ac:dyDescent="0.25">
      <c r="F271" s="15"/>
      <c r="G271" s="15"/>
      <c r="H271" s="15"/>
    </row>
    <row r="272" spans="6:8" x14ac:dyDescent="0.25">
      <c r="F272" s="15"/>
      <c r="G272" s="15"/>
      <c r="H272" s="15"/>
    </row>
    <row r="273" spans="6:8" x14ac:dyDescent="0.25">
      <c r="F273" s="15"/>
      <c r="G273" s="15"/>
      <c r="H273" s="15"/>
    </row>
    <row r="274" spans="6:8" x14ac:dyDescent="0.25">
      <c r="F274" s="15"/>
      <c r="G274" s="15"/>
      <c r="H274" s="15"/>
    </row>
    <row r="275" spans="6:8" x14ac:dyDescent="0.25">
      <c r="F275" s="15"/>
      <c r="G275" s="15"/>
      <c r="H275" s="15"/>
    </row>
    <row r="276" spans="6:8" x14ac:dyDescent="0.25">
      <c r="F276" s="15"/>
      <c r="G276" s="15"/>
      <c r="H276" s="15"/>
    </row>
    <row r="277" spans="6:8" x14ac:dyDescent="0.25">
      <c r="F277" s="15"/>
      <c r="G277" s="15"/>
      <c r="H277" s="15"/>
    </row>
    <row r="278" spans="6:8" x14ac:dyDescent="0.25">
      <c r="F278" s="15"/>
      <c r="G278" s="15"/>
      <c r="H278" s="15"/>
    </row>
    <row r="279" spans="6:8" x14ac:dyDescent="0.25">
      <c r="F279" s="15"/>
      <c r="G279" s="15"/>
      <c r="H279" s="15"/>
    </row>
    <row r="280" spans="6:8" x14ac:dyDescent="0.25">
      <c r="F280" s="15"/>
      <c r="G280" s="15"/>
      <c r="H280" s="15"/>
    </row>
    <row r="281" spans="6:8" x14ac:dyDescent="0.25">
      <c r="F281" s="15"/>
      <c r="G281" s="15"/>
      <c r="H281" s="15"/>
    </row>
    <row r="282" spans="6:8" x14ac:dyDescent="0.25">
      <c r="F282" s="15"/>
      <c r="G282" s="15"/>
      <c r="H282" s="15"/>
    </row>
    <row r="283" spans="6:8" x14ac:dyDescent="0.25">
      <c r="F283" s="15"/>
      <c r="G283" s="15"/>
      <c r="H283" s="15"/>
    </row>
    <row r="284" spans="6:8" x14ac:dyDescent="0.25">
      <c r="F284" s="15"/>
      <c r="G284" s="15"/>
      <c r="H284" s="15"/>
    </row>
    <row r="285" spans="6:8" x14ac:dyDescent="0.25">
      <c r="F285" s="15"/>
      <c r="G285" s="15"/>
      <c r="H285" s="15"/>
    </row>
    <row r="286" spans="6:8" x14ac:dyDescent="0.25">
      <c r="F286" s="15"/>
      <c r="G286" s="15"/>
      <c r="H286" s="15"/>
    </row>
    <row r="287" spans="6:8" x14ac:dyDescent="0.25">
      <c r="F287" s="15"/>
      <c r="G287" s="15"/>
      <c r="H287" s="15"/>
    </row>
    <row r="288" spans="6:8" x14ac:dyDescent="0.25">
      <c r="F288" s="15"/>
      <c r="G288" s="15"/>
      <c r="H288" s="15"/>
    </row>
    <row r="289" spans="6:8" x14ac:dyDescent="0.25">
      <c r="F289" s="15"/>
      <c r="G289" s="15"/>
      <c r="H289" s="15"/>
    </row>
    <row r="290" spans="6:8" x14ac:dyDescent="0.25">
      <c r="F290" s="15"/>
      <c r="G290" s="15"/>
      <c r="H290" s="15"/>
    </row>
    <row r="291" spans="6:8" x14ac:dyDescent="0.25">
      <c r="F291" s="15"/>
      <c r="G291" s="15"/>
      <c r="H291" s="15"/>
    </row>
    <row r="292" spans="6:8" x14ac:dyDescent="0.25">
      <c r="F292" s="15"/>
      <c r="G292" s="15"/>
      <c r="H292" s="15"/>
    </row>
    <row r="293" spans="6:8" x14ac:dyDescent="0.25">
      <c r="F293" s="15"/>
      <c r="G293" s="15"/>
      <c r="H293" s="15"/>
    </row>
    <row r="294" spans="6:8" x14ac:dyDescent="0.25">
      <c r="F294" s="15"/>
      <c r="G294" s="15"/>
      <c r="H294" s="15"/>
    </row>
    <row r="295" spans="6:8" x14ac:dyDescent="0.25">
      <c r="F295" s="15"/>
      <c r="G295" s="15"/>
      <c r="H295" s="15"/>
    </row>
    <row r="296" spans="6:8" x14ac:dyDescent="0.25">
      <c r="F296" s="15"/>
      <c r="G296" s="15"/>
      <c r="H296" s="15"/>
    </row>
    <row r="297" spans="6:8" x14ac:dyDescent="0.25">
      <c r="F297" s="15"/>
      <c r="G297" s="15"/>
      <c r="H297" s="15"/>
    </row>
    <row r="298" spans="6:8" x14ac:dyDescent="0.25">
      <c r="F298" s="15"/>
      <c r="G298" s="15"/>
      <c r="H298" s="15"/>
    </row>
    <row r="299" spans="6:8" x14ac:dyDescent="0.25">
      <c r="F299" s="15"/>
      <c r="G299" s="15"/>
      <c r="H299" s="15"/>
    </row>
    <row r="300" spans="6:8" x14ac:dyDescent="0.25">
      <c r="F300" s="15"/>
      <c r="G300" s="15"/>
      <c r="H300" s="15"/>
    </row>
    <row r="301" spans="6:8" x14ac:dyDescent="0.25">
      <c r="F301" s="15"/>
      <c r="G301" s="15"/>
      <c r="H301" s="15"/>
    </row>
    <row r="302" spans="6:8" x14ac:dyDescent="0.25">
      <c r="F302" s="15"/>
      <c r="G302" s="15"/>
      <c r="H302" s="15"/>
    </row>
    <row r="303" spans="6:8" x14ac:dyDescent="0.25">
      <c r="F303" s="15"/>
      <c r="G303" s="15"/>
      <c r="H303" s="15"/>
    </row>
    <row r="304" spans="6:8" x14ac:dyDescent="0.25">
      <c r="F304" s="15"/>
      <c r="G304" s="15"/>
      <c r="H304" s="15"/>
    </row>
    <row r="305" spans="6:8" x14ac:dyDescent="0.25">
      <c r="F305" s="15"/>
      <c r="G305" s="15"/>
      <c r="H305" s="15"/>
    </row>
    <row r="306" spans="6:8" x14ac:dyDescent="0.25">
      <c r="F306" s="15"/>
      <c r="G306" s="15"/>
      <c r="H306" s="15"/>
    </row>
    <row r="307" spans="6:8" x14ac:dyDescent="0.25">
      <c r="F307" s="15"/>
      <c r="G307" s="15"/>
      <c r="H307" s="15"/>
    </row>
    <row r="308" spans="6:8" x14ac:dyDescent="0.25">
      <c r="F308" s="15"/>
      <c r="G308" s="15"/>
      <c r="H308" s="15"/>
    </row>
    <row r="309" spans="6:8" x14ac:dyDescent="0.25">
      <c r="F309" s="15"/>
      <c r="G309" s="15"/>
      <c r="H309" s="15"/>
    </row>
    <row r="310" spans="6:8" x14ac:dyDescent="0.25">
      <c r="F310" s="15"/>
      <c r="G310" s="15"/>
      <c r="H310" s="15"/>
    </row>
    <row r="311" spans="6:8" x14ac:dyDescent="0.25">
      <c r="F311" s="15"/>
      <c r="G311" s="15"/>
      <c r="H311" s="15"/>
    </row>
    <row r="312" spans="6:8" x14ac:dyDescent="0.25">
      <c r="F312" s="15"/>
      <c r="G312" s="15"/>
      <c r="H312" s="15"/>
    </row>
    <row r="313" spans="6:8" x14ac:dyDescent="0.25">
      <c r="F313" s="15"/>
      <c r="G313" s="15"/>
    </row>
    <row r="314" spans="6:8" x14ac:dyDescent="0.25">
      <c r="F314" s="15"/>
      <c r="G314" s="15"/>
    </row>
    <row r="315" spans="6:8" x14ac:dyDescent="0.25">
      <c r="F315" s="15"/>
      <c r="G315" s="15"/>
    </row>
    <row r="316" spans="6:8" x14ac:dyDescent="0.25">
      <c r="F316" s="15"/>
      <c r="G316" s="15"/>
    </row>
    <row r="317" spans="6:8" x14ac:dyDescent="0.25">
      <c r="F317" s="15"/>
    </row>
    <row r="318" spans="6:8" x14ac:dyDescent="0.25">
      <c r="F318" s="15"/>
    </row>
    <row r="319" spans="6:8" x14ac:dyDescent="0.25">
      <c r="F319" s="15"/>
      <c r="G319" s="15"/>
      <c r="H319" s="15"/>
    </row>
    <row r="320" spans="6:8" x14ac:dyDescent="0.25">
      <c r="F320" s="15"/>
      <c r="G320" s="15"/>
      <c r="H320" s="15"/>
    </row>
    <row r="321" spans="6:8" x14ac:dyDescent="0.25">
      <c r="F321" s="15"/>
      <c r="G321" s="15"/>
      <c r="H321" s="15"/>
    </row>
    <row r="322" spans="6:8" x14ac:dyDescent="0.25">
      <c r="F322" s="15"/>
      <c r="G322" s="15"/>
      <c r="H322" s="15"/>
    </row>
    <row r="323" spans="6:8" x14ac:dyDescent="0.25">
      <c r="F323" s="15"/>
      <c r="G323" s="15"/>
      <c r="H323" s="15"/>
    </row>
    <row r="324" spans="6:8" x14ac:dyDescent="0.25">
      <c r="F324" s="15"/>
      <c r="G324" s="15"/>
      <c r="H324" s="15"/>
    </row>
    <row r="325" spans="6:8" x14ac:dyDescent="0.25">
      <c r="F325" s="15"/>
      <c r="G325" s="15"/>
      <c r="H325" s="15"/>
    </row>
    <row r="326" spans="6:8" x14ac:dyDescent="0.25">
      <c r="F326" s="15"/>
      <c r="G326" s="15"/>
      <c r="H326" s="15"/>
    </row>
    <row r="327" spans="6:8" x14ac:dyDescent="0.25">
      <c r="F327" s="15"/>
      <c r="G327" s="15"/>
      <c r="H327" s="15"/>
    </row>
    <row r="328" spans="6:8" x14ac:dyDescent="0.25">
      <c r="F328" s="15"/>
      <c r="G328" s="15"/>
      <c r="H328" s="15"/>
    </row>
    <row r="329" spans="6:8" x14ac:dyDescent="0.25">
      <c r="F329" s="15"/>
      <c r="G329" s="15"/>
      <c r="H329" s="15"/>
    </row>
    <row r="330" spans="6:8" x14ac:dyDescent="0.25">
      <c r="F330" s="15"/>
      <c r="G330" s="15"/>
      <c r="H330" s="15"/>
    </row>
    <row r="331" spans="6:8" x14ac:dyDescent="0.25">
      <c r="F331" s="15"/>
      <c r="G331" s="15"/>
      <c r="H331" s="15"/>
    </row>
    <row r="332" spans="6:8" x14ac:dyDescent="0.25">
      <c r="F332" s="15"/>
      <c r="G332" s="15"/>
      <c r="H332" s="15"/>
    </row>
    <row r="333" spans="6:8" x14ac:dyDescent="0.25">
      <c r="F333" s="15"/>
      <c r="G333" s="15"/>
      <c r="H333" s="15"/>
    </row>
    <row r="334" spans="6:8" x14ac:dyDescent="0.25">
      <c r="F334" s="15"/>
      <c r="G334" s="15"/>
      <c r="H334" s="15"/>
    </row>
    <row r="335" spans="6:8" x14ac:dyDescent="0.25">
      <c r="F335" s="15"/>
      <c r="G335" s="15"/>
      <c r="H335" s="15"/>
    </row>
    <row r="336" spans="6:8" x14ac:dyDescent="0.25">
      <c r="F336" s="15"/>
      <c r="G336" s="15"/>
      <c r="H336" s="15"/>
    </row>
    <row r="337" spans="6:8" x14ac:dyDescent="0.25">
      <c r="F337" s="15"/>
      <c r="G337" s="15"/>
      <c r="H337" s="15"/>
    </row>
    <row r="338" spans="6:8" x14ac:dyDescent="0.25">
      <c r="F338" s="15"/>
      <c r="G338" s="15"/>
      <c r="H338" s="15"/>
    </row>
    <row r="339" spans="6:8" x14ac:dyDescent="0.25">
      <c r="F339" s="15"/>
      <c r="G339" s="15"/>
      <c r="H339" s="15"/>
    </row>
    <row r="340" spans="6:8" x14ac:dyDescent="0.25">
      <c r="F340" s="15"/>
      <c r="G340" s="15"/>
      <c r="H340" s="15"/>
    </row>
    <row r="341" spans="6:8" x14ac:dyDescent="0.25">
      <c r="F341" s="15"/>
      <c r="G341" s="15"/>
      <c r="H341" s="15"/>
    </row>
    <row r="342" spans="6:8" x14ac:dyDescent="0.25">
      <c r="F342" s="15"/>
      <c r="G342" s="15"/>
      <c r="H342" s="15"/>
    </row>
    <row r="343" spans="6:8" x14ac:dyDescent="0.25">
      <c r="F343" s="15"/>
      <c r="G343" s="15"/>
      <c r="H343" s="15"/>
    </row>
    <row r="344" spans="6:8" x14ac:dyDescent="0.25">
      <c r="F344" s="15"/>
      <c r="G344" s="15"/>
      <c r="H344" s="15"/>
    </row>
  </sheetData>
  <sortState xmlns:xlrd2="http://schemas.microsoft.com/office/spreadsheetml/2017/richdata2" ref="W20:Y205">
    <sortCondition ref="W20:W205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="130" zoomScaleNormal="130" workbookViewId="0">
      <selection activeCell="A2" sqref="A2:D28"/>
    </sheetView>
  </sheetViews>
  <sheetFormatPr defaultRowHeight="15" x14ac:dyDescent="0.25"/>
  <sheetData>
    <row r="1" spans="1:17" x14ac:dyDescent="0.25">
      <c r="D1" t="s">
        <v>375</v>
      </c>
    </row>
    <row r="2" spans="1:17" x14ac:dyDescent="0.25">
      <c r="A2" s="4" t="s">
        <v>380</v>
      </c>
      <c r="B2" s="4">
        <v>1106</v>
      </c>
      <c r="C2" s="4" t="s">
        <v>312</v>
      </c>
      <c r="D2" s="4">
        <v>1</v>
      </c>
      <c r="J2" t="s">
        <v>473</v>
      </c>
      <c r="K2" t="s">
        <v>474</v>
      </c>
      <c r="L2" t="s">
        <v>475</v>
      </c>
      <c r="M2" t="s">
        <v>476</v>
      </c>
      <c r="Q2" t="s">
        <v>477</v>
      </c>
    </row>
    <row r="3" spans="1:17" s="15" customFormat="1" x14ac:dyDescent="0.25">
      <c r="A3" s="4" t="s">
        <v>380</v>
      </c>
      <c r="B3" s="4">
        <v>1501</v>
      </c>
      <c r="C3" s="4" t="s">
        <v>312</v>
      </c>
      <c r="D3" s="4">
        <v>1</v>
      </c>
      <c r="E3" s="1" t="s">
        <v>230</v>
      </c>
    </row>
    <row r="4" spans="1:17" x14ac:dyDescent="0.25">
      <c r="A4" s="4" t="s">
        <v>380</v>
      </c>
      <c r="B4" s="4">
        <v>1502</v>
      </c>
      <c r="C4" s="4" t="s">
        <v>312</v>
      </c>
      <c r="D4" s="4">
        <v>1</v>
      </c>
      <c r="E4" s="1" t="s">
        <v>230</v>
      </c>
      <c r="J4">
        <v>1</v>
      </c>
      <c r="L4">
        <v>1508</v>
      </c>
      <c r="M4">
        <v>1</v>
      </c>
      <c r="N4">
        <v>2</v>
      </c>
    </row>
    <row r="5" spans="1:17" x14ac:dyDescent="0.25">
      <c r="A5" s="4" t="s">
        <v>380</v>
      </c>
      <c r="B5" s="4">
        <v>1504</v>
      </c>
      <c r="C5" s="4" t="s">
        <v>312</v>
      </c>
      <c r="D5" s="4">
        <v>1</v>
      </c>
      <c r="E5" s="1" t="s">
        <v>230</v>
      </c>
      <c r="J5">
        <v>2</v>
      </c>
      <c r="K5">
        <v>1</v>
      </c>
      <c r="L5">
        <v>1504</v>
      </c>
      <c r="M5">
        <v>1</v>
      </c>
    </row>
    <row r="6" spans="1:17" x14ac:dyDescent="0.25">
      <c r="A6" s="4" t="s">
        <v>380</v>
      </c>
      <c r="B6" s="4">
        <v>1506</v>
      </c>
      <c r="C6" s="4" t="s">
        <v>312</v>
      </c>
      <c r="D6" s="4">
        <v>1</v>
      </c>
      <c r="E6" s="1" t="s">
        <v>230</v>
      </c>
      <c r="J6">
        <v>3</v>
      </c>
      <c r="K6">
        <v>2</v>
      </c>
      <c r="L6" s="4">
        <v>1106</v>
      </c>
      <c r="M6">
        <v>1</v>
      </c>
      <c r="O6">
        <v>3</v>
      </c>
      <c r="P6">
        <v>4</v>
      </c>
    </row>
    <row r="7" spans="1:17" x14ac:dyDescent="0.25">
      <c r="A7" s="4" t="s">
        <v>380</v>
      </c>
      <c r="B7" s="4">
        <v>1508</v>
      </c>
      <c r="C7" s="4" t="s">
        <v>312</v>
      </c>
      <c r="D7" s="4">
        <v>1</v>
      </c>
      <c r="E7" s="1" t="s">
        <v>230</v>
      </c>
      <c r="J7">
        <v>4</v>
      </c>
      <c r="K7">
        <v>3</v>
      </c>
      <c r="L7">
        <v>1512</v>
      </c>
      <c r="M7">
        <v>1</v>
      </c>
      <c r="N7">
        <v>2</v>
      </c>
    </row>
    <row r="8" spans="1:17" x14ac:dyDescent="0.25">
      <c r="A8" s="4" t="s">
        <v>380</v>
      </c>
      <c r="B8" s="4">
        <v>1509</v>
      </c>
      <c r="C8" s="4" t="s">
        <v>312</v>
      </c>
      <c r="D8" s="4">
        <v>1</v>
      </c>
      <c r="E8" s="1" t="s">
        <v>230</v>
      </c>
      <c r="J8">
        <v>5</v>
      </c>
      <c r="K8">
        <v>4</v>
      </c>
      <c r="L8">
        <v>1508</v>
      </c>
      <c r="M8">
        <v>1</v>
      </c>
      <c r="N8">
        <v>2</v>
      </c>
    </row>
    <row r="9" spans="1:17" x14ac:dyDescent="0.25">
      <c r="A9" s="4" t="s">
        <v>380</v>
      </c>
      <c r="B9" s="4">
        <v>1510</v>
      </c>
      <c r="C9" s="4" t="s">
        <v>312</v>
      </c>
      <c r="D9" s="4">
        <v>1</v>
      </c>
      <c r="E9" s="1" t="s">
        <v>230</v>
      </c>
      <c r="J9">
        <v>6</v>
      </c>
      <c r="K9">
        <v>5</v>
      </c>
      <c r="L9" s="4">
        <v>1106</v>
      </c>
      <c r="M9">
        <v>1</v>
      </c>
      <c r="O9">
        <v>3</v>
      </c>
      <c r="P9">
        <v>4</v>
      </c>
    </row>
    <row r="10" spans="1:17" x14ac:dyDescent="0.25">
      <c r="A10" s="4" t="s">
        <v>380</v>
      </c>
      <c r="B10" s="4">
        <v>1511</v>
      </c>
      <c r="C10" s="4" t="s">
        <v>312</v>
      </c>
      <c r="D10" s="4">
        <v>1</v>
      </c>
      <c r="E10" s="1" t="s">
        <v>230</v>
      </c>
      <c r="J10">
        <v>7</v>
      </c>
      <c r="K10">
        <v>6</v>
      </c>
      <c r="L10">
        <v>1506</v>
      </c>
      <c r="M10">
        <v>1</v>
      </c>
      <c r="N10">
        <v>2</v>
      </c>
    </row>
    <row r="11" spans="1:17" x14ac:dyDescent="0.25">
      <c r="A11" s="4" t="s">
        <v>380</v>
      </c>
      <c r="B11" s="4">
        <v>1512</v>
      </c>
      <c r="C11" s="4" t="s">
        <v>312</v>
      </c>
      <c r="D11" s="4">
        <v>1</v>
      </c>
      <c r="E11" s="1" t="s">
        <v>230</v>
      </c>
      <c r="J11">
        <v>8</v>
      </c>
      <c r="K11">
        <v>7</v>
      </c>
      <c r="L11">
        <v>1506</v>
      </c>
      <c r="M11">
        <v>1</v>
      </c>
      <c r="N11">
        <v>2</v>
      </c>
    </row>
    <row r="12" spans="1:17" x14ac:dyDescent="0.25">
      <c r="A12" s="4" t="s">
        <v>380</v>
      </c>
      <c r="B12" s="4">
        <v>1513</v>
      </c>
      <c r="C12" s="4" t="s">
        <v>312</v>
      </c>
      <c r="D12" s="4">
        <v>1</v>
      </c>
      <c r="E12" s="1" t="s">
        <v>230</v>
      </c>
      <c r="J12">
        <v>9</v>
      </c>
      <c r="K12">
        <v>8</v>
      </c>
      <c r="L12">
        <v>1508</v>
      </c>
      <c r="M12">
        <v>1</v>
      </c>
      <c r="N12">
        <v>2</v>
      </c>
    </row>
    <row r="13" spans="1:17" x14ac:dyDescent="0.25">
      <c r="A13" s="15" t="s">
        <v>380</v>
      </c>
      <c r="B13" s="15">
        <v>1106</v>
      </c>
      <c r="C13" s="15" t="s">
        <v>312</v>
      </c>
      <c r="D13" s="15">
        <v>2</v>
      </c>
      <c r="E13" s="1" t="s">
        <v>230</v>
      </c>
      <c r="J13">
        <v>10</v>
      </c>
      <c r="K13">
        <v>9</v>
      </c>
      <c r="L13">
        <v>1504</v>
      </c>
      <c r="M13">
        <v>1</v>
      </c>
    </row>
    <row r="14" spans="1:17" x14ac:dyDescent="0.25">
      <c r="A14" s="15" t="s">
        <v>380</v>
      </c>
      <c r="B14" s="15">
        <v>1501</v>
      </c>
      <c r="C14" s="15" t="s">
        <v>312</v>
      </c>
      <c r="D14" s="15">
        <v>2</v>
      </c>
      <c r="E14" s="1" t="s">
        <v>230</v>
      </c>
      <c r="J14">
        <v>11</v>
      </c>
      <c r="K14">
        <v>10</v>
      </c>
      <c r="L14">
        <v>1508</v>
      </c>
      <c r="M14">
        <v>1</v>
      </c>
      <c r="N14">
        <v>2</v>
      </c>
    </row>
    <row r="15" spans="1:17" x14ac:dyDescent="0.25">
      <c r="A15" s="15" t="s">
        <v>380</v>
      </c>
      <c r="B15" s="15">
        <v>1506</v>
      </c>
      <c r="C15" s="15" t="s">
        <v>312</v>
      </c>
      <c r="D15" s="15">
        <v>2</v>
      </c>
      <c r="E15" s="1" t="s">
        <v>230</v>
      </c>
      <c r="J15">
        <v>12</v>
      </c>
      <c r="K15">
        <v>11</v>
      </c>
      <c r="L15">
        <v>1506</v>
      </c>
      <c r="M15">
        <v>1</v>
      </c>
      <c r="N15">
        <v>2</v>
      </c>
    </row>
    <row r="16" spans="1:17" x14ac:dyDescent="0.25">
      <c r="A16" t="s">
        <v>380</v>
      </c>
      <c r="B16">
        <v>1507</v>
      </c>
      <c r="C16" t="s">
        <v>312</v>
      </c>
      <c r="D16">
        <v>2</v>
      </c>
      <c r="E16" s="1" t="s">
        <v>230</v>
      </c>
      <c r="J16">
        <v>13</v>
      </c>
      <c r="K16">
        <v>12</v>
      </c>
      <c r="L16">
        <v>1506</v>
      </c>
      <c r="M16">
        <v>1</v>
      </c>
      <c r="N16">
        <v>2</v>
      </c>
    </row>
    <row r="17" spans="1:14" x14ac:dyDescent="0.25">
      <c r="A17" t="s">
        <v>380</v>
      </c>
      <c r="B17">
        <v>1508</v>
      </c>
      <c r="C17" t="s">
        <v>312</v>
      </c>
      <c r="D17">
        <v>2</v>
      </c>
      <c r="E17" s="1" t="s">
        <v>230</v>
      </c>
      <c r="J17">
        <v>14</v>
      </c>
      <c r="K17">
        <v>13</v>
      </c>
      <c r="L17">
        <v>1508</v>
      </c>
      <c r="M17">
        <v>1</v>
      </c>
      <c r="N17">
        <v>2</v>
      </c>
    </row>
    <row r="18" spans="1:14" x14ac:dyDescent="0.25">
      <c r="A18" s="15" t="s">
        <v>380</v>
      </c>
      <c r="B18" s="15">
        <v>1509</v>
      </c>
      <c r="C18" s="15" t="s">
        <v>312</v>
      </c>
      <c r="D18" s="15">
        <v>2</v>
      </c>
      <c r="E18" s="1" t="s">
        <v>230</v>
      </c>
      <c r="J18">
        <v>15</v>
      </c>
    </row>
    <row r="19" spans="1:14" x14ac:dyDescent="0.25">
      <c r="A19" t="s">
        <v>380</v>
      </c>
      <c r="B19">
        <v>1510</v>
      </c>
      <c r="C19" t="s">
        <v>312</v>
      </c>
      <c r="D19">
        <v>2</v>
      </c>
      <c r="E19" s="1" t="s">
        <v>230</v>
      </c>
      <c r="J19">
        <v>16</v>
      </c>
      <c r="L19" s="4"/>
    </row>
    <row r="20" spans="1:14" x14ac:dyDescent="0.25">
      <c r="A20" s="15" t="s">
        <v>380</v>
      </c>
      <c r="B20" s="15">
        <v>1511</v>
      </c>
      <c r="C20" s="15" t="s">
        <v>312</v>
      </c>
      <c r="D20" s="15">
        <v>2</v>
      </c>
      <c r="E20" s="1" t="s">
        <v>230</v>
      </c>
      <c r="J20">
        <v>17</v>
      </c>
    </row>
    <row r="21" spans="1:14" x14ac:dyDescent="0.25">
      <c r="A21" t="s">
        <v>380</v>
      </c>
      <c r="B21">
        <v>1512</v>
      </c>
      <c r="C21" t="s">
        <v>312</v>
      </c>
      <c r="D21">
        <v>2</v>
      </c>
      <c r="E21" s="1" t="s">
        <v>230</v>
      </c>
      <c r="J21">
        <v>18</v>
      </c>
    </row>
    <row r="22" spans="1:14" x14ac:dyDescent="0.25">
      <c r="A22" s="15" t="s">
        <v>380</v>
      </c>
      <c r="B22" s="15">
        <v>1513</v>
      </c>
      <c r="C22" s="15" t="s">
        <v>312</v>
      </c>
      <c r="D22" s="15">
        <v>2</v>
      </c>
      <c r="E22" s="1" t="s">
        <v>230</v>
      </c>
    </row>
    <row r="23" spans="1:14" x14ac:dyDescent="0.25">
      <c r="A23" s="4" t="s">
        <v>380</v>
      </c>
      <c r="B23" s="4">
        <v>1106</v>
      </c>
      <c r="C23" s="4" t="s">
        <v>312</v>
      </c>
      <c r="D23" s="4">
        <v>3</v>
      </c>
      <c r="E23" s="1" t="s">
        <v>230</v>
      </c>
    </row>
    <row r="24" spans="1:14" x14ac:dyDescent="0.25">
      <c r="A24" s="4" t="s">
        <v>380</v>
      </c>
      <c r="B24" s="4">
        <v>1107</v>
      </c>
      <c r="C24" s="4" t="s">
        <v>312</v>
      </c>
      <c r="D24" s="4">
        <v>3</v>
      </c>
      <c r="E24" s="1" t="s">
        <v>230</v>
      </c>
    </row>
    <row r="25" spans="1:14" x14ac:dyDescent="0.25">
      <c r="A25" s="4" t="s">
        <v>380</v>
      </c>
      <c r="B25" s="4">
        <v>1110</v>
      </c>
      <c r="C25" s="4" t="s">
        <v>312</v>
      </c>
      <c r="D25" s="4">
        <v>3</v>
      </c>
      <c r="E25" s="1" t="s">
        <v>230</v>
      </c>
    </row>
    <row r="26" spans="1:14" x14ac:dyDescent="0.25">
      <c r="A26" s="4" t="s">
        <v>380</v>
      </c>
      <c r="B26" s="4">
        <v>1503</v>
      </c>
      <c r="C26" s="4" t="s">
        <v>312</v>
      </c>
      <c r="D26" s="4">
        <v>3</v>
      </c>
      <c r="E26" s="1" t="s">
        <v>230</v>
      </c>
    </row>
    <row r="27" spans="1:14" x14ac:dyDescent="0.25">
      <c r="A27" s="15" t="s">
        <v>380</v>
      </c>
      <c r="B27" s="15">
        <v>1106</v>
      </c>
      <c r="C27" s="15" t="s">
        <v>312</v>
      </c>
      <c r="D27" s="15">
        <v>4</v>
      </c>
      <c r="E27" s="1" t="s">
        <v>230</v>
      </c>
    </row>
    <row r="28" spans="1:14" x14ac:dyDescent="0.25">
      <c r="A28" s="15" t="s">
        <v>380</v>
      </c>
      <c r="B28" s="15">
        <v>1110</v>
      </c>
      <c r="C28" s="15" t="s">
        <v>312</v>
      </c>
      <c r="D28" s="15">
        <v>4</v>
      </c>
      <c r="E28" s="1" t="s">
        <v>230</v>
      </c>
    </row>
    <row r="29" spans="1:14" x14ac:dyDescent="0.25">
      <c r="B29" t="s">
        <v>374</v>
      </c>
      <c r="D29" t="s">
        <v>381</v>
      </c>
      <c r="E29" s="1" t="s">
        <v>230</v>
      </c>
    </row>
  </sheetData>
  <sortState xmlns:xlrd2="http://schemas.microsoft.com/office/spreadsheetml/2017/richdata2" ref="A2:D29">
    <sortCondition ref="D2:D29"/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E2" sqref="A2:E2"/>
    </sheetView>
  </sheetViews>
  <sheetFormatPr defaultRowHeight="15" x14ac:dyDescent="0.25"/>
  <cols>
    <col min="1" max="1" width="70.28515625" customWidth="1"/>
    <col min="9" max="9" width="4" customWidth="1"/>
    <col min="10" max="10" width="4.140625" customWidth="1"/>
    <col min="11" max="11" width="4.28515625" customWidth="1"/>
    <col min="12" max="12" width="5.28515625" customWidth="1"/>
  </cols>
  <sheetData>
    <row r="1" spans="1:5" x14ac:dyDescent="0.25">
      <c r="B1" t="s">
        <v>374</v>
      </c>
      <c r="D1" t="s">
        <v>319</v>
      </c>
    </row>
    <row r="2" spans="1:5" s="15" customFormat="1" x14ac:dyDescent="0.25">
      <c r="A2" t="s">
        <v>385</v>
      </c>
      <c r="B2" s="15">
        <v>1508</v>
      </c>
      <c r="C2" s="15" t="s">
        <v>312</v>
      </c>
      <c r="D2" s="15">
        <v>1</v>
      </c>
      <c r="E2" s="1" t="s">
        <v>230</v>
      </c>
    </row>
    <row r="3" spans="1:5" s="15" customFormat="1" x14ac:dyDescent="0.25"/>
    <row r="4" spans="1:5" s="15" customFormat="1" x14ac:dyDescent="0.25"/>
    <row r="5" spans="1:5" s="15" customFormat="1" x14ac:dyDescent="0.25"/>
    <row r="6" spans="1:5" x14ac:dyDescent="0.25">
      <c r="A6" s="15" t="s">
        <v>385</v>
      </c>
      <c r="B6">
        <v>1506</v>
      </c>
      <c r="C6" t="s">
        <v>312</v>
      </c>
      <c r="D6">
        <v>1</v>
      </c>
      <c r="E6" s="1" t="s">
        <v>230</v>
      </c>
    </row>
    <row r="7" spans="1:5" x14ac:dyDescent="0.25">
      <c r="A7" t="s">
        <v>385</v>
      </c>
      <c r="B7">
        <f>B6+1</f>
        <v>1507</v>
      </c>
      <c r="C7" t="s">
        <v>312</v>
      </c>
      <c r="D7">
        <v>1</v>
      </c>
      <c r="E7" s="1" t="s">
        <v>230</v>
      </c>
    </row>
    <row r="8" spans="1:5" x14ac:dyDescent="0.25">
      <c r="A8" t="s">
        <v>385</v>
      </c>
      <c r="B8">
        <v>1510</v>
      </c>
      <c r="C8" t="s">
        <v>312</v>
      </c>
      <c r="D8">
        <v>1</v>
      </c>
      <c r="E8" s="1" t="s">
        <v>230</v>
      </c>
    </row>
    <row r="9" spans="1:5" x14ac:dyDescent="0.25">
      <c r="A9" t="s">
        <v>385</v>
      </c>
      <c r="B9">
        <f t="shared" ref="B9:B29" si="0">B8+1</f>
        <v>1511</v>
      </c>
      <c r="C9" t="s">
        <v>312</v>
      </c>
      <c r="D9">
        <v>1</v>
      </c>
      <c r="E9" s="1" t="s">
        <v>230</v>
      </c>
    </row>
    <row r="10" spans="1:5" x14ac:dyDescent="0.25">
      <c r="A10" t="s">
        <v>385</v>
      </c>
      <c r="B10">
        <f t="shared" si="0"/>
        <v>1512</v>
      </c>
      <c r="C10" t="s">
        <v>312</v>
      </c>
      <c r="D10">
        <v>1</v>
      </c>
      <c r="E10" s="1" t="s">
        <v>230</v>
      </c>
    </row>
    <row r="11" spans="1:5" x14ac:dyDescent="0.25">
      <c r="A11" t="s">
        <v>385</v>
      </c>
      <c r="B11">
        <v>1514</v>
      </c>
      <c r="C11" t="s">
        <v>312</v>
      </c>
      <c r="D11">
        <v>1</v>
      </c>
      <c r="E11" s="1" t="s">
        <v>230</v>
      </c>
    </row>
    <row r="12" spans="1:5" x14ac:dyDescent="0.25">
      <c r="A12" t="s">
        <v>385</v>
      </c>
      <c r="B12">
        <v>1502</v>
      </c>
      <c r="C12" t="s">
        <v>312</v>
      </c>
      <c r="D12">
        <v>1</v>
      </c>
      <c r="E12" s="1" t="s">
        <v>230</v>
      </c>
    </row>
    <row r="13" spans="1:5" x14ac:dyDescent="0.25">
      <c r="A13" t="s">
        <v>385</v>
      </c>
      <c r="B13">
        <f t="shared" si="0"/>
        <v>1503</v>
      </c>
      <c r="C13" t="s">
        <v>312</v>
      </c>
      <c r="D13">
        <v>1</v>
      </c>
      <c r="E13" s="1" t="s">
        <v>230</v>
      </c>
    </row>
    <row r="14" spans="1:5" x14ac:dyDescent="0.25">
      <c r="A14" t="s">
        <v>385</v>
      </c>
      <c r="B14">
        <f t="shared" si="0"/>
        <v>1504</v>
      </c>
      <c r="C14" t="s">
        <v>312</v>
      </c>
      <c r="D14">
        <v>1</v>
      </c>
      <c r="E14" s="1" t="s">
        <v>230</v>
      </c>
    </row>
    <row r="15" spans="1:5" x14ac:dyDescent="0.25">
      <c r="A15" t="s">
        <v>385</v>
      </c>
      <c r="B15">
        <f t="shared" si="0"/>
        <v>1505</v>
      </c>
      <c r="C15" t="s">
        <v>312</v>
      </c>
      <c r="D15">
        <v>1</v>
      </c>
      <c r="E15" s="1" t="s">
        <v>230</v>
      </c>
    </row>
    <row r="16" spans="1:5" x14ac:dyDescent="0.25">
      <c r="A16" t="s">
        <v>385</v>
      </c>
      <c r="B16">
        <v>1106</v>
      </c>
      <c r="C16" t="s">
        <v>312</v>
      </c>
      <c r="D16">
        <v>2</v>
      </c>
      <c r="E16" s="1" t="s">
        <v>230</v>
      </c>
    </row>
    <row r="17" spans="1:5" x14ac:dyDescent="0.25">
      <c r="A17" t="s">
        <v>385</v>
      </c>
      <c r="B17">
        <v>1506</v>
      </c>
      <c r="C17" t="s">
        <v>312</v>
      </c>
      <c r="D17">
        <v>2</v>
      </c>
      <c r="E17" s="1" t="s">
        <v>230</v>
      </c>
    </row>
    <row r="18" spans="1:5" x14ac:dyDescent="0.25">
      <c r="A18" t="s">
        <v>385</v>
      </c>
      <c r="B18">
        <f>B17+1</f>
        <v>1507</v>
      </c>
      <c r="C18" t="s">
        <v>312</v>
      </c>
      <c r="D18">
        <v>2</v>
      </c>
      <c r="E18" s="1" t="s">
        <v>230</v>
      </c>
    </row>
    <row r="19" spans="1:5" x14ac:dyDescent="0.25">
      <c r="A19" t="s">
        <v>385</v>
      </c>
      <c r="B19">
        <v>1510</v>
      </c>
      <c r="C19" t="s">
        <v>312</v>
      </c>
      <c r="D19">
        <v>2</v>
      </c>
      <c r="E19" s="1" t="s">
        <v>230</v>
      </c>
    </row>
    <row r="20" spans="1:5" x14ac:dyDescent="0.25">
      <c r="A20" t="s">
        <v>385</v>
      </c>
      <c r="B20">
        <f t="shared" si="0"/>
        <v>1511</v>
      </c>
      <c r="C20" t="s">
        <v>312</v>
      </c>
      <c r="D20">
        <v>2</v>
      </c>
      <c r="E20" s="1" t="s">
        <v>230</v>
      </c>
    </row>
    <row r="21" spans="1:5" x14ac:dyDescent="0.25">
      <c r="A21" t="s">
        <v>385</v>
      </c>
      <c r="B21">
        <f t="shared" si="0"/>
        <v>1512</v>
      </c>
      <c r="C21" t="s">
        <v>312</v>
      </c>
      <c r="D21">
        <v>2</v>
      </c>
      <c r="E21" s="1" t="s">
        <v>230</v>
      </c>
    </row>
    <row r="22" spans="1:5" x14ac:dyDescent="0.25">
      <c r="A22" t="s">
        <v>385</v>
      </c>
      <c r="B22">
        <v>1514</v>
      </c>
      <c r="C22" t="s">
        <v>312</v>
      </c>
      <c r="D22">
        <v>2</v>
      </c>
      <c r="E22" s="1" t="s">
        <v>230</v>
      </c>
    </row>
    <row r="23" spans="1:5" x14ac:dyDescent="0.25">
      <c r="A23" t="s">
        <v>385</v>
      </c>
      <c r="B23">
        <v>1502</v>
      </c>
      <c r="C23" t="s">
        <v>312</v>
      </c>
      <c r="D23">
        <v>2</v>
      </c>
      <c r="E23" s="1" t="s">
        <v>230</v>
      </c>
    </row>
    <row r="24" spans="1:5" x14ac:dyDescent="0.25">
      <c r="A24" t="s">
        <v>385</v>
      </c>
      <c r="B24">
        <f t="shared" si="0"/>
        <v>1503</v>
      </c>
      <c r="C24" t="s">
        <v>312</v>
      </c>
      <c r="D24">
        <v>2</v>
      </c>
      <c r="E24" s="1" t="s">
        <v>230</v>
      </c>
    </row>
    <row r="25" spans="1:5" x14ac:dyDescent="0.25">
      <c r="A25" t="s">
        <v>385</v>
      </c>
      <c r="B25">
        <f t="shared" si="0"/>
        <v>1504</v>
      </c>
      <c r="C25" t="s">
        <v>312</v>
      </c>
      <c r="D25">
        <v>2</v>
      </c>
      <c r="E25" s="1" t="s">
        <v>230</v>
      </c>
    </row>
    <row r="26" spans="1:5" x14ac:dyDescent="0.25">
      <c r="A26" t="s">
        <v>385</v>
      </c>
      <c r="B26">
        <v>1503</v>
      </c>
      <c r="C26" t="s">
        <v>312</v>
      </c>
      <c r="D26">
        <v>3</v>
      </c>
      <c r="E26" s="1" t="s">
        <v>230</v>
      </c>
    </row>
    <row r="27" spans="1:5" x14ac:dyDescent="0.25">
      <c r="A27" t="s">
        <v>385</v>
      </c>
      <c r="B27">
        <v>1510</v>
      </c>
      <c r="C27" t="s">
        <v>312</v>
      </c>
      <c r="D27">
        <v>3</v>
      </c>
      <c r="E27" s="1" t="s">
        <v>230</v>
      </c>
    </row>
    <row r="28" spans="1:5" x14ac:dyDescent="0.25">
      <c r="A28" t="s">
        <v>385</v>
      </c>
      <c r="B28">
        <f t="shared" si="0"/>
        <v>1511</v>
      </c>
      <c r="C28" t="s">
        <v>312</v>
      </c>
      <c r="D28">
        <v>3</v>
      </c>
      <c r="E28" s="1" t="s">
        <v>230</v>
      </c>
    </row>
    <row r="29" spans="1:5" x14ac:dyDescent="0.25">
      <c r="A29" t="s">
        <v>385</v>
      </c>
      <c r="B29">
        <f t="shared" si="0"/>
        <v>1512</v>
      </c>
      <c r="C29" t="s">
        <v>312</v>
      </c>
      <c r="D29">
        <v>3</v>
      </c>
      <c r="E29" s="1" t="s">
        <v>230</v>
      </c>
    </row>
    <row r="30" spans="1:5" x14ac:dyDescent="0.25">
      <c r="A30" t="s">
        <v>385</v>
      </c>
      <c r="B30">
        <v>1106</v>
      </c>
      <c r="C30" t="s">
        <v>312</v>
      </c>
      <c r="D30">
        <v>4</v>
      </c>
      <c r="E30" s="1" t="s">
        <v>230</v>
      </c>
    </row>
    <row r="31" spans="1:5" x14ac:dyDescent="0.25">
      <c r="A31" t="s">
        <v>385</v>
      </c>
      <c r="B31">
        <v>1107</v>
      </c>
      <c r="C31" t="s">
        <v>312</v>
      </c>
      <c r="D31">
        <v>4</v>
      </c>
      <c r="E31" s="1" t="s">
        <v>230</v>
      </c>
    </row>
    <row r="32" spans="1:5" x14ac:dyDescent="0.25">
      <c r="A32" t="s">
        <v>385</v>
      </c>
      <c r="B32">
        <v>1110</v>
      </c>
      <c r="D32">
        <v>4</v>
      </c>
      <c r="E32" s="1" t="s">
        <v>230</v>
      </c>
    </row>
    <row r="36" spans="1:1" x14ac:dyDescent="0.25">
      <c r="A36" t="s">
        <v>382</v>
      </c>
    </row>
    <row r="37" spans="1:1" x14ac:dyDescent="0.25">
      <c r="A37" t="s">
        <v>379</v>
      </c>
    </row>
    <row r="38" spans="1:1" x14ac:dyDescent="0.25">
      <c r="A38" t="s">
        <v>383</v>
      </c>
    </row>
    <row r="39" spans="1:1" x14ac:dyDescent="0.25">
      <c r="A39" t="s">
        <v>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CD50-7740-4CDA-BDC0-FEF143B8D8CA}">
  <dimension ref="A1:BE239"/>
  <sheetViews>
    <sheetView topLeftCell="K1" zoomScaleNormal="100" workbookViewId="0">
      <selection activeCell="A6" sqref="A6:XFD6"/>
    </sheetView>
  </sheetViews>
  <sheetFormatPr defaultRowHeight="15" x14ac:dyDescent="0.25"/>
  <cols>
    <col min="1" max="1" width="9.140625" style="15"/>
    <col min="2" max="2" width="9" style="15" customWidth="1"/>
    <col min="3" max="3" width="20.140625" style="2" customWidth="1"/>
    <col min="4" max="4" width="15.85546875" style="4" bestFit="1" customWidth="1"/>
    <col min="5" max="5" width="3.28515625" style="15" customWidth="1"/>
    <col min="6" max="6" width="3.7109375" style="15" customWidth="1"/>
    <col min="8" max="8" width="7.85546875" customWidth="1"/>
    <col min="9" max="9" width="15.7109375" customWidth="1"/>
    <col min="10" max="10" width="12.42578125" customWidth="1"/>
    <col min="11" max="12" width="14.28515625" customWidth="1"/>
    <col min="13" max="13" width="8.28515625" customWidth="1"/>
    <col min="14" max="14" width="15" customWidth="1"/>
    <col min="15" max="18" width="12.28515625" customWidth="1"/>
    <col min="19" max="19" width="6.85546875" customWidth="1"/>
    <col min="20" max="20" width="4" customWidth="1"/>
    <col min="21" max="21" width="12.28515625" style="4" customWidth="1"/>
    <col min="22" max="22" width="12.28515625" customWidth="1"/>
    <col min="23" max="23" width="15.42578125" customWidth="1"/>
    <col min="24" max="24" width="4.85546875" style="4" customWidth="1"/>
    <col min="25" max="26" width="3.5703125" customWidth="1"/>
    <col min="28" max="28" width="9.140625" style="3"/>
  </cols>
  <sheetData>
    <row r="1" spans="1:57" x14ac:dyDescent="0.25">
      <c r="B1">
        <v>300</v>
      </c>
      <c r="H1" t="s">
        <v>386</v>
      </c>
      <c r="I1" t="s">
        <v>466</v>
      </c>
      <c r="U1" s="4" t="s">
        <v>381</v>
      </c>
      <c r="X1" s="4" t="s">
        <v>479</v>
      </c>
    </row>
    <row r="2" spans="1:57" x14ac:dyDescent="0.25">
      <c r="C2" s="20">
        <v>44253.333333333336</v>
      </c>
      <c r="L2" s="10"/>
    </row>
    <row r="3" spans="1:57" ht="17.25" x14ac:dyDescent="0.3">
      <c r="A3" s="15">
        <v>1</v>
      </c>
      <c r="B3" s="10">
        <f ca="1">C2+RANDBETWEEN(1,$B$1)/1440</f>
        <v>44253.397222222222</v>
      </c>
      <c r="C3" s="20">
        <f ca="1">IF(B3-TRUNC(B3)&gt;0.33,B3,B3+0.33)</f>
        <v>44253.397222222222</v>
      </c>
      <c r="D3" s="21">
        <f ca="1">C3+40/1440</f>
        <v>44253.425000000003</v>
      </c>
      <c r="G3" t="s">
        <v>468</v>
      </c>
      <c r="H3" s="15" t="s">
        <v>517</v>
      </c>
      <c r="I3" t="s">
        <v>389</v>
      </c>
      <c r="J3" s="6" t="str">
        <f ca="1">TEXT(C3,"D/M/AAAA")</f>
        <v>26/2/2021</v>
      </c>
      <c r="K3" t="s">
        <v>392</v>
      </c>
      <c r="L3" t="str">
        <f ca="1">TEXT(C3,"H:MM")</f>
        <v>9:32</v>
      </c>
      <c r="M3" t="s">
        <v>350</v>
      </c>
      <c r="N3" t="s">
        <v>459</v>
      </c>
      <c r="O3" t="s">
        <v>467</v>
      </c>
      <c r="P3" t="str">
        <f ca="1">TEXT(D3,"D/M/AAAA")</f>
        <v>26/2/2021</v>
      </c>
      <c r="Q3" t="s">
        <v>472</v>
      </c>
      <c r="R3" t="str">
        <f ca="1">TEXT(D3, "H:MM")</f>
        <v>10:12</v>
      </c>
      <c r="S3" s="10" t="s">
        <v>353</v>
      </c>
      <c r="U3" s="4">
        <v>1</v>
      </c>
      <c r="W3" t="s">
        <v>312</v>
      </c>
      <c r="X3" s="4">
        <v>2</v>
      </c>
      <c r="Y3" t="s">
        <v>230</v>
      </c>
      <c r="AB3" s="3" t="str">
        <f ca="1">_xlfn.CONCAT(G3:Y3)</f>
        <v>insert into encomenda (enc_preco_total, enc_data_pedido, enc_hora_pedido,  enc_estado_entrega, enc_data_entrega, enc_hora_entrega, id_estaf, id_cli) values (117.50, STR_TO_DATE("26/2/2021", "%e/%c/%Y") ,"9:32","entregue", STR_TO_DATE("26/2/2021"," %e/%c/%Y") ,"10:12", 1,2);</v>
      </c>
    </row>
    <row r="4" spans="1:57" ht="17.25" x14ac:dyDescent="0.3">
      <c r="A4" s="15">
        <v>2</v>
      </c>
      <c r="B4" s="10">
        <f t="shared" ref="B4:B51" ca="1" si="0">C3+RANDBETWEEN(1,$B$1)/1440</f>
        <v>44253.476388888892</v>
      </c>
      <c r="C4" s="20">
        <f t="shared" ref="C4:C51" ca="1" si="1">IF(B4-TRUNC(B4)&gt;0.33,B4,B4+0.33)</f>
        <v>44253.476388888892</v>
      </c>
      <c r="D4" s="21">
        <f t="shared" ref="D4:D51" ca="1" si="2">C4+40/1440</f>
        <v>44253.504166666673</v>
      </c>
      <c r="G4" t="s">
        <v>468</v>
      </c>
      <c r="H4" s="15" t="s">
        <v>518</v>
      </c>
      <c r="I4" t="s">
        <v>389</v>
      </c>
      <c r="J4" s="6" t="str">
        <f t="shared" ref="J4:J48" ca="1" si="3">TEXT(C4,"D/M/AAAA")</f>
        <v>26/2/2021</v>
      </c>
      <c r="K4" t="s">
        <v>392</v>
      </c>
      <c r="L4" s="15" t="str">
        <f t="shared" ref="L4:L51" ca="1" si="4">TEXT(C4,"H:MM")</f>
        <v>11:26</v>
      </c>
      <c r="M4" t="s">
        <v>350</v>
      </c>
      <c r="N4" t="s">
        <v>459</v>
      </c>
      <c r="O4" t="s">
        <v>467</v>
      </c>
      <c r="P4" s="15" t="str">
        <f t="shared" ref="P4:P44" ca="1" si="5">TEXT(D4,"D/M/AAAA")</f>
        <v>26/2/2021</v>
      </c>
      <c r="Q4" t="s">
        <v>472</v>
      </c>
      <c r="R4" s="15" t="str">
        <f t="shared" ref="R4:R44" ca="1" si="6">TEXT(D4, "H:MM")</f>
        <v>12:06</v>
      </c>
      <c r="S4" s="10" t="s">
        <v>353</v>
      </c>
      <c r="U4" s="4">
        <v>3</v>
      </c>
      <c r="W4" t="s">
        <v>312</v>
      </c>
      <c r="X4" s="4">
        <v>5</v>
      </c>
      <c r="Y4" t="s">
        <v>230</v>
      </c>
      <c r="AB4" s="3" t="str">
        <f t="shared" ref="AB4:AB51" ca="1" si="7">_xlfn.CONCAT(G4:Y4)</f>
        <v>insert into encomenda (enc_preco_total, enc_data_pedido, enc_hora_pedido,  enc_estado_entrega, enc_data_entrega, enc_hora_entrega, id_estaf, id_cli) values (102.90, STR_TO_DATE("26/2/2021", "%e/%c/%Y") ,"11:26","entregue", STR_TO_DATE("26/2/2021"," %e/%c/%Y") ,"12:06", 3,5);</v>
      </c>
      <c r="BE4">
        <v>1</v>
      </c>
    </row>
    <row r="5" spans="1:57" ht="17.25" x14ac:dyDescent="0.3">
      <c r="A5" s="15">
        <v>3</v>
      </c>
      <c r="B5" s="10">
        <f t="shared" ca="1" si="0"/>
        <v>44253.577083333337</v>
      </c>
      <c r="C5" s="20">
        <f t="shared" ca="1" si="1"/>
        <v>44253.577083333337</v>
      </c>
      <c r="D5" s="21">
        <f t="shared" ca="1" si="2"/>
        <v>44253.604861111118</v>
      </c>
      <c r="G5" t="s">
        <v>468</v>
      </c>
      <c r="H5" s="15" t="s">
        <v>519</v>
      </c>
      <c r="I5" t="s">
        <v>389</v>
      </c>
      <c r="J5" s="6" t="str">
        <f t="shared" ca="1" si="3"/>
        <v>26/2/2021</v>
      </c>
      <c r="K5" t="s">
        <v>392</v>
      </c>
      <c r="L5" s="15" t="str">
        <f t="shared" ca="1" si="4"/>
        <v>13:51</v>
      </c>
      <c r="M5" t="s">
        <v>350</v>
      </c>
      <c r="N5" t="s">
        <v>459</v>
      </c>
      <c r="O5" t="s">
        <v>467</v>
      </c>
      <c r="P5" s="15" t="str">
        <f t="shared" ca="1" si="5"/>
        <v>26/2/2021</v>
      </c>
      <c r="Q5" t="s">
        <v>472</v>
      </c>
      <c r="R5" s="15" t="str">
        <f t="shared" ca="1" si="6"/>
        <v>14:31</v>
      </c>
      <c r="S5" s="10" t="s">
        <v>353</v>
      </c>
      <c r="U5" s="4">
        <v>1</v>
      </c>
      <c r="W5" t="s">
        <v>312</v>
      </c>
      <c r="X5" s="4">
        <v>5</v>
      </c>
      <c r="Y5" t="s">
        <v>230</v>
      </c>
      <c r="AB5" s="3" t="str">
        <f t="shared" ca="1" si="7"/>
        <v>insert into encomenda (enc_preco_total, enc_data_pedido, enc_hora_pedido,  enc_estado_entrega, enc_data_entrega, enc_hora_entrega, id_estaf, id_cli) values (114.10, STR_TO_DATE("26/2/2021", "%e/%c/%Y") ,"13:51","entregue", STR_TO_DATE("26/2/2021"," %e/%c/%Y") ,"14:31", 1,5);</v>
      </c>
      <c r="BE5">
        <v>2</v>
      </c>
    </row>
    <row r="6" spans="1:57" ht="17.25" x14ac:dyDescent="0.3">
      <c r="A6" s="15">
        <v>4</v>
      </c>
      <c r="B6" s="10">
        <f t="shared" ca="1" si="0"/>
        <v>44253.580555555556</v>
      </c>
      <c r="C6" s="20">
        <f t="shared" ca="1" si="1"/>
        <v>44253.580555555556</v>
      </c>
      <c r="D6" s="21">
        <f t="shared" ca="1" si="2"/>
        <v>44253.608333333337</v>
      </c>
      <c r="G6" t="s">
        <v>468</v>
      </c>
      <c r="H6" s="15" t="s">
        <v>520</v>
      </c>
      <c r="I6" t="s">
        <v>389</v>
      </c>
      <c r="J6" s="6" t="str">
        <f t="shared" ca="1" si="3"/>
        <v>26/2/2021</v>
      </c>
      <c r="K6" t="s">
        <v>392</v>
      </c>
      <c r="L6" s="15" t="str">
        <f t="shared" ca="1" si="4"/>
        <v>13:56</v>
      </c>
      <c r="M6" t="s">
        <v>350</v>
      </c>
      <c r="N6" t="s">
        <v>459</v>
      </c>
      <c r="O6" t="s">
        <v>467</v>
      </c>
      <c r="P6" s="15" t="str">
        <f t="shared" ca="1" si="5"/>
        <v>26/2/2021</v>
      </c>
      <c r="Q6" t="s">
        <v>472</v>
      </c>
      <c r="R6" s="15" t="str">
        <f t="shared" ca="1" si="6"/>
        <v>14:36</v>
      </c>
      <c r="S6" s="10" t="s">
        <v>353</v>
      </c>
      <c r="U6" s="4">
        <v>1</v>
      </c>
      <c r="W6" t="s">
        <v>312</v>
      </c>
      <c r="X6" s="4">
        <v>1</v>
      </c>
      <c r="Y6" t="s">
        <v>230</v>
      </c>
      <c r="AB6" s="3" t="str">
        <f t="shared" ca="1" si="7"/>
        <v>insert into encomenda (enc_preco_total, enc_data_pedido, enc_hora_pedido,  enc_estado_entrega, enc_data_entrega, enc_hora_entrega, id_estaf, id_cli) values (101.70, STR_TO_DATE("26/2/2021", "%e/%c/%Y") ,"13:56","entregue", STR_TO_DATE("26/2/2021"," %e/%c/%Y") ,"14:36", 1,1);</v>
      </c>
      <c r="BE6">
        <v>3</v>
      </c>
    </row>
    <row r="7" spans="1:57" ht="17.25" x14ac:dyDescent="0.3">
      <c r="A7" s="15">
        <v>5</v>
      </c>
      <c r="B7" s="10">
        <f t="shared" ca="1" si="0"/>
        <v>44253.686805555553</v>
      </c>
      <c r="C7" s="20">
        <f t="shared" ca="1" si="1"/>
        <v>44253.686805555553</v>
      </c>
      <c r="D7" s="21">
        <f t="shared" ca="1" si="2"/>
        <v>44253.714583333334</v>
      </c>
      <c r="G7" t="s">
        <v>468</v>
      </c>
      <c r="H7" s="15" t="s">
        <v>521</v>
      </c>
      <c r="I7" t="s">
        <v>389</v>
      </c>
      <c r="J7" s="6" t="str">
        <f t="shared" ca="1" si="3"/>
        <v>26/2/2021</v>
      </c>
      <c r="K7" t="s">
        <v>392</v>
      </c>
      <c r="L7" s="15" t="str">
        <f t="shared" ca="1" si="4"/>
        <v>16:29</v>
      </c>
      <c r="M7" t="s">
        <v>350</v>
      </c>
      <c r="N7" t="s">
        <v>459</v>
      </c>
      <c r="O7" t="s">
        <v>467</v>
      </c>
      <c r="P7" s="15" t="str">
        <f t="shared" ca="1" si="5"/>
        <v>26/2/2021</v>
      </c>
      <c r="Q7" t="s">
        <v>472</v>
      </c>
      <c r="R7" s="15" t="str">
        <f t="shared" ca="1" si="6"/>
        <v>17:09</v>
      </c>
      <c r="S7" s="10" t="s">
        <v>353</v>
      </c>
      <c r="U7" s="4">
        <v>1</v>
      </c>
      <c r="W7" t="s">
        <v>312</v>
      </c>
      <c r="X7" s="4">
        <v>8</v>
      </c>
      <c r="Y7" t="s">
        <v>230</v>
      </c>
      <c r="AB7" s="3" t="str">
        <f t="shared" ca="1" si="7"/>
        <v>insert into encomenda (enc_preco_total, enc_data_pedido, enc_hora_pedido,  enc_estado_entrega, enc_data_entrega, enc_hora_entrega, id_estaf, id_cli) values (121.40, STR_TO_DATE("26/2/2021", "%e/%c/%Y") ,"16:29","entregue", STR_TO_DATE("26/2/2021"," %e/%c/%Y") ,"17:09", 1,8);</v>
      </c>
      <c r="BE7">
        <v>4</v>
      </c>
    </row>
    <row r="8" spans="1:57" ht="17.25" x14ac:dyDescent="0.3">
      <c r="A8" s="15">
        <v>6</v>
      </c>
      <c r="B8" s="10">
        <f t="shared" ca="1" si="0"/>
        <v>44253.827777777777</v>
      </c>
      <c r="C8" s="20">
        <f t="shared" ca="1" si="1"/>
        <v>44253.827777777777</v>
      </c>
      <c r="D8" s="21">
        <f t="shared" ca="1" si="2"/>
        <v>44253.855555555558</v>
      </c>
      <c r="G8" t="s">
        <v>468</v>
      </c>
      <c r="H8" s="15" t="s">
        <v>522</v>
      </c>
      <c r="I8" t="s">
        <v>389</v>
      </c>
      <c r="J8" s="6" t="str">
        <f t="shared" ca="1" si="3"/>
        <v>26/2/2021</v>
      </c>
      <c r="K8" t="s">
        <v>392</v>
      </c>
      <c r="L8" s="15" t="str">
        <f t="shared" ca="1" si="4"/>
        <v>19:52</v>
      </c>
      <c r="M8" t="s">
        <v>350</v>
      </c>
      <c r="N8" t="s">
        <v>459</v>
      </c>
      <c r="O8" t="s">
        <v>467</v>
      </c>
      <c r="P8" s="15" t="str">
        <f t="shared" ca="1" si="5"/>
        <v>26/2/2021</v>
      </c>
      <c r="Q8" t="s">
        <v>472</v>
      </c>
      <c r="R8" s="15" t="str">
        <f t="shared" ca="1" si="6"/>
        <v>20:32</v>
      </c>
      <c r="S8" s="10" t="s">
        <v>353</v>
      </c>
      <c r="U8" s="4">
        <v>2</v>
      </c>
      <c r="W8" t="s">
        <v>312</v>
      </c>
      <c r="X8" s="4">
        <v>6</v>
      </c>
      <c r="Y8" t="s">
        <v>230</v>
      </c>
      <c r="AB8" s="3" t="str">
        <f t="shared" ca="1" si="7"/>
        <v>insert into encomenda (enc_preco_total, enc_data_pedido, enc_hora_pedido,  enc_estado_entrega, enc_data_entrega, enc_hora_entrega, id_estaf, id_cli) values (116.30, STR_TO_DATE("26/2/2021", "%e/%c/%Y") ,"19:52","entregue", STR_TO_DATE("26/2/2021"," %e/%c/%Y") ,"20:32", 2,6);</v>
      </c>
      <c r="BE8">
        <v>5</v>
      </c>
    </row>
    <row r="9" spans="1:57" ht="17.25" x14ac:dyDescent="0.3">
      <c r="A9" s="15">
        <v>7</v>
      </c>
      <c r="B9" s="10">
        <f t="shared" ca="1" si="0"/>
        <v>44253.865972222222</v>
      </c>
      <c r="C9" s="20">
        <f t="shared" ca="1" si="1"/>
        <v>44253.865972222222</v>
      </c>
      <c r="D9" s="21">
        <f t="shared" ca="1" si="2"/>
        <v>44253.893750000003</v>
      </c>
      <c r="G9" t="s">
        <v>468</v>
      </c>
      <c r="H9" s="15" t="s">
        <v>523</v>
      </c>
      <c r="I9" t="s">
        <v>389</v>
      </c>
      <c r="J9" s="6" t="str">
        <f t="shared" ca="1" si="3"/>
        <v>26/2/2021</v>
      </c>
      <c r="K9" t="s">
        <v>392</v>
      </c>
      <c r="L9" s="15" t="str">
        <f t="shared" ca="1" si="4"/>
        <v>20:47</v>
      </c>
      <c r="M9" t="s">
        <v>350</v>
      </c>
      <c r="N9" t="s">
        <v>459</v>
      </c>
      <c r="O9" t="s">
        <v>467</v>
      </c>
      <c r="P9" s="15" t="str">
        <f t="shared" ca="1" si="5"/>
        <v>26/2/2021</v>
      </c>
      <c r="Q9" t="s">
        <v>472</v>
      </c>
      <c r="R9" s="15" t="str">
        <f t="shared" ca="1" si="6"/>
        <v>21:27</v>
      </c>
      <c r="S9" s="10" t="s">
        <v>353</v>
      </c>
      <c r="U9" s="4">
        <v>1</v>
      </c>
      <c r="W9" t="s">
        <v>312</v>
      </c>
      <c r="X9" s="4">
        <v>4</v>
      </c>
      <c r="Y9" t="s">
        <v>230</v>
      </c>
      <c r="AB9" s="3" t="str">
        <f t="shared" ca="1" si="7"/>
        <v>insert into encomenda (enc_preco_total, enc_data_pedido, enc_hora_pedido,  enc_estado_entrega, enc_data_entrega, enc_hora_entrega, id_estaf, id_cli) values (58.40, STR_TO_DATE("26/2/2021", "%e/%c/%Y") ,"20:47","entregue", STR_TO_DATE("26/2/2021"," %e/%c/%Y") ,"21:27", 1,4);</v>
      </c>
      <c r="BE9">
        <v>4</v>
      </c>
    </row>
    <row r="10" spans="1:57" ht="16.5" customHeight="1" x14ac:dyDescent="0.3">
      <c r="A10" s="15">
        <v>8</v>
      </c>
      <c r="B10" s="10">
        <f t="shared" ca="1" si="0"/>
        <v>44253.898611111108</v>
      </c>
      <c r="C10" s="20">
        <f t="shared" ca="1" si="1"/>
        <v>44253.898611111108</v>
      </c>
      <c r="D10" s="21">
        <f t="shared" ca="1" si="2"/>
        <v>44253.926388888889</v>
      </c>
      <c r="G10" t="s">
        <v>468</v>
      </c>
      <c r="H10" s="15" t="s">
        <v>524</v>
      </c>
      <c r="I10" t="s">
        <v>389</v>
      </c>
      <c r="J10" s="6" t="str">
        <f t="shared" ca="1" si="3"/>
        <v>26/2/2021</v>
      </c>
      <c r="K10" t="s">
        <v>392</v>
      </c>
      <c r="L10" s="15" t="str">
        <f t="shared" ca="1" si="4"/>
        <v>21:34</v>
      </c>
      <c r="M10" t="s">
        <v>350</v>
      </c>
      <c r="N10" t="s">
        <v>459</v>
      </c>
      <c r="O10" t="s">
        <v>467</v>
      </c>
      <c r="P10" s="15" t="str">
        <f t="shared" ca="1" si="5"/>
        <v>26/2/2021</v>
      </c>
      <c r="Q10" t="s">
        <v>472</v>
      </c>
      <c r="R10" s="15" t="str">
        <f t="shared" ca="1" si="6"/>
        <v>22:14</v>
      </c>
      <c r="S10" s="10" t="s">
        <v>353</v>
      </c>
      <c r="U10" s="4">
        <v>1</v>
      </c>
      <c r="W10" t="s">
        <v>312</v>
      </c>
      <c r="X10" s="4">
        <v>4</v>
      </c>
      <c r="Y10" t="s">
        <v>230</v>
      </c>
      <c r="AB10" s="3" t="str">
        <f t="shared" ca="1" si="7"/>
        <v>insert into encomenda (enc_preco_total, enc_data_pedido, enc_hora_pedido,  enc_estado_entrega, enc_data_entrega, enc_hora_entrega, id_estaf, id_cli) values (120.0, STR_TO_DATE("26/2/2021", "%e/%c/%Y") ,"21:34","entregue", STR_TO_DATE("26/2/2021"," %e/%c/%Y") ,"22:14", 1,4);</v>
      </c>
      <c r="BE10">
        <v>7</v>
      </c>
    </row>
    <row r="11" spans="1:57" ht="17.25" x14ac:dyDescent="0.3">
      <c r="A11" s="15">
        <v>9</v>
      </c>
      <c r="B11" s="10">
        <f t="shared" ca="1" si="0"/>
        <v>44253.995833333327</v>
      </c>
      <c r="C11" s="20">
        <f t="shared" ca="1" si="1"/>
        <v>44253.995833333327</v>
      </c>
      <c r="D11" s="21">
        <f t="shared" ca="1" si="2"/>
        <v>44254.023611111108</v>
      </c>
      <c r="G11" t="s">
        <v>468</v>
      </c>
      <c r="H11" s="15" t="s">
        <v>525</v>
      </c>
      <c r="I11" t="s">
        <v>389</v>
      </c>
      <c r="J11" s="6" t="str">
        <f t="shared" ca="1" si="3"/>
        <v>26/2/2021</v>
      </c>
      <c r="K11" t="s">
        <v>392</v>
      </c>
      <c r="L11" s="15" t="str">
        <f t="shared" ca="1" si="4"/>
        <v>23:54</v>
      </c>
      <c r="M11" t="s">
        <v>350</v>
      </c>
      <c r="N11" t="s">
        <v>459</v>
      </c>
      <c r="O11" t="s">
        <v>467</v>
      </c>
      <c r="P11" s="15" t="str">
        <f t="shared" ca="1" si="5"/>
        <v>27/2/2021</v>
      </c>
      <c r="Q11" t="s">
        <v>472</v>
      </c>
      <c r="R11" s="15" t="str">
        <f t="shared" ca="1" si="6"/>
        <v>0:34</v>
      </c>
      <c r="S11" s="10" t="s">
        <v>353</v>
      </c>
      <c r="U11" s="4">
        <v>1</v>
      </c>
      <c r="W11" t="s">
        <v>312</v>
      </c>
      <c r="X11" s="4">
        <v>9</v>
      </c>
      <c r="Y11" t="s">
        <v>230</v>
      </c>
      <c r="AB11" s="3" t="str">
        <f t="shared" ca="1" si="7"/>
        <v>insert into encomenda (enc_preco_total, enc_data_pedido, enc_hora_pedido,  enc_estado_entrega, enc_data_entrega, enc_hora_entrega, id_estaf, id_cli) values (105.40, STR_TO_DATE("26/2/2021", "%e/%c/%Y") ,"23:54","entregue", STR_TO_DATE("27/2/2021"," %e/%c/%Y") ,"0:34", 1,9);</v>
      </c>
    </row>
    <row r="12" spans="1:57" ht="17.25" x14ac:dyDescent="0.3">
      <c r="A12" s="15">
        <v>10</v>
      </c>
      <c r="B12" s="10">
        <f t="shared" ca="1" si="0"/>
        <v>44254.089583333327</v>
      </c>
      <c r="C12" s="20">
        <f t="shared" ca="1" si="1"/>
        <v>44254.419583333329</v>
      </c>
      <c r="D12" s="21">
        <f t="shared" ca="1" si="2"/>
        <v>44254.44736111111</v>
      </c>
      <c r="G12" t="s">
        <v>468</v>
      </c>
      <c r="H12" s="15" t="s">
        <v>526</v>
      </c>
      <c r="I12" t="s">
        <v>389</v>
      </c>
      <c r="J12" s="6" t="str">
        <f t="shared" ca="1" si="3"/>
        <v>27/2/2021</v>
      </c>
      <c r="K12" t="s">
        <v>392</v>
      </c>
      <c r="L12" s="15" t="str">
        <f t="shared" ca="1" si="4"/>
        <v>10:04</v>
      </c>
      <c r="M12" t="s">
        <v>350</v>
      </c>
      <c r="N12" t="s">
        <v>459</v>
      </c>
      <c r="O12" t="s">
        <v>467</v>
      </c>
      <c r="P12" s="15" t="str">
        <f t="shared" ca="1" si="5"/>
        <v>27/2/2021</v>
      </c>
      <c r="Q12" t="s">
        <v>472</v>
      </c>
      <c r="R12" s="15" t="str">
        <f t="shared" ca="1" si="6"/>
        <v>10:44</v>
      </c>
      <c r="S12" s="10" t="s">
        <v>353</v>
      </c>
      <c r="U12" s="4">
        <v>2</v>
      </c>
      <c r="W12" t="s">
        <v>312</v>
      </c>
      <c r="X12" s="4">
        <v>10</v>
      </c>
      <c r="Y12" t="s">
        <v>230</v>
      </c>
      <c r="AB12" s="3" t="str">
        <f t="shared" ca="1" si="7"/>
        <v>insert into encomenda (enc_preco_total, enc_data_pedido, enc_hora_pedido,  enc_estado_entrega, enc_data_entrega, enc_hora_entrega, id_estaf, id_cli) values (47.80, STR_TO_DATE("27/2/2021", "%e/%c/%Y") ,"10:04","entregue", STR_TO_DATE("27/2/2021"," %e/%c/%Y") ,"10:44", 2,10);</v>
      </c>
    </row>
    <row r="13" spans="1:57" ht="17.25" x14ac:dyDescent="0.3">
      <c r="A13" s="15">
        <v>11</v>
      </c>
      <c r="B13" s="10">
        <f t="shared" ca="1" si="0"/>
        <v>44254.498749999999</v>
      </c>
      <c r="C13" s="20">
        <f t="shared" ca="1" si="1"/>
        <v>44254.498749999999</v>
      </c>
      <c r="D13" s="21">
        <f t="shared" ca="1" si="2"/>
        <v>44254.52652777778</v>
      </c>
      <c r="G13" t="s">
        <v>468</v>
      </c>
      <c r="H13" s="15" t="s">
        <v>527</v>
      </c>
      <c r="I13" t="s">
        <v>389</v>
      </c>
      <c r="J13" s="6" t="str">
        <f t="shared" ca="1" si="3"/>
        <v>27/2/2021</v>
      </c>
      <c r="K13" t="s">
        <v>392</v>
      </c>
      <c r="L13" s="15" t="str">
        <f t="shared" ca="1" si="4"/>
        <v>11:58</v>
      </c>
      <c r="M13" t="s">
        <v>350</v>
      </c>
      <c r="N13" t="s">
        <v>459</v>
      </c>
      <c r="O13" t="s">
        <v>467</v>
      </c>
      <c r="P13" s="15" t="str">
        <f t="shared" ca="1" si="5"/>
        <v>27/2/2021</v>
      </c>
      <c r="Q13" t="s">
        <v>472</v>
      </c>
      <c r="R13" s="15" t="str">
        <f t="shared" ca="1" si="6"/>
        <v>12:38</v>
      </c>
      <c r="S13" s="10" t="s">
        <v>353</v>
      </c>
      <c r="U13" s="4">
        <v>1</v>
      </c>
      <c r="W13" t="s">
        <v>312</v>
      </c>
      <c r="X13" s="4">
        <v>4</v>
      </c>
      <c r="Y13" t="s">
        <v>230</v>
      </c>
      <c r="AB13" s="3" t="str">
        <f t="shared" ca="1" si="7"/>
        <v>insert into encomenda (enc_preco_total, enc_data_pedido, enc_hora_pedido,  enc_estado_entrega, enc_data_entrega, enc_hora_entrega, id_estaf, id_cli) values (103.70, STR_TO_DATE("27/2/2021", "%e/%c/%Y") ,"11:58","entregue", STR_TO_DATE("27/2/2021"," %e/%c/%Y") ,"12:38", 1,4);</v>
      </c>
    </row>
    <row r="14" spans="1:57" ht="17.25" x14ac:dyDescent="0.3">
      <c r="A14" s="15">
        <v>12</v>
      </c>
      <c r="B14" s="10">
        <f t="shared" ca="1" si="0"/>
        <v>44254.541805555556</v>
      </c>
      <c r="C14" s="20">
        <f t="shared" ca="1" si="1"/>
        <v>44254.541805555556</v>
      </c>
      <c r="D14" s="21">
        <f t="shared" ca="1" si="2"/>
        <v>44254.569583333338</v>
      </c>
      <c r="G14" t="s">
        <v>468</v>
      </c>
      <c r="H14" s="15" t="s">
        <v>528</v>
      </c>
      <c r="I14" t="s">
        <v>389</v>
      </c>
      <c r="J14" s="6" t="str">
        <f t="shared" ca="1" si="3"/>
        <v>27/2/2021</v>
      </c>
      <c r="K14" t="s">
        <v>392</v>
      </c>
      <c r="L14" s="15" t="str">
        <f t="shared" ca="1" si="4"/>
        <v>13:00</v>
      </c>
      <c r="M14" t="s">
        <v>350</v>
      </c>
      <c r="N14" t="s">
        <v>459</v>
      </c>
      <c r="O14" t="s">
        <v>467</v>
      </c>
      <c r="P14" s="15" t="str">
        <f t="shared" ca="1" si="5"/>
        <v>27/2/2021</v>
      </c>
      <c r="Q14" t="s">
        <v>472</v>
      </c>
      <c r="R14" s="15" t="str">
        <f t="shared" ca="1" si="6"/>
        <v>13:40</v>
      </c>
      <c r="S14" s="10" t="s">
        <v>353</v>
      </c>
      <c r="U14" s="4">
        <v>2</v>
      </c>
      <c r="W14" t="s">
        <v>312</v>
      </c>
      <c r="X14" s="4">
        <v>3</v>
      </c>
      <c r="Y14" t="s">
        <v>230</v>
      </c>
      <c r="AB14" s="3" t="str">
        <f t="shared" ca="1" si="7"/>
        <v>insert into encomenda (enc_preco_total, enc_data_pedido, enc_hora_pedido,  enc_estado_entrega, enc_data_entrega, enc_hora_entrega, id_estaf, id_cli) values (41.90, STR_TO_DATE("27/2/2021", "%e/%c/%Y") ,"13:00","entregue", STR_TO_DATE("27/2/2021"," %e/%c/%Y") ,"13:40", 2,3);</v>
      </c>
    </row>
    <row r="15" spans="1:57" ht="17.25" x14ac:dyDescent="0.3">
      <c r="A15" s="15">
        <v>13</v>
      </c>
      <c r="B15" s="10">
        <f t="shared" ca="1" si="0"/>
        <v>44254.610555555555</v>
      </c>
      <c r="C15" s="20">
        <f t="shared" ca="1" si="1"/>
        <v>44254.610555555555</v>
      </c>
      <c r="D15" s="21">
        <f t="shared" ca="1" si="2"/>
        <v>44254.638333333336</v>
      </c>
      <c r="G15" t="s">
        <v>468</v>
      </c>
      <c r="H15" s="15" t="s">
        <v>529</v>
      </c>
      <c r="I15" t="s">
        <v>389</v>
      </c>
      <c r="J15" s="6" t="str">
        <f t="shared" ca="1" si="3"/>
        <v>27/2/2021</v>
      </c>
      <c r="K15" t="s">
        <v>392</v>
      </c>
      <c r="L15" s="15" t="str">
        <f t="shared" ca="1" si="4"/>
        <v>14:39</v>
      </c>
      <c r="M15" t="s">
        <v>350</v>
      </c>
      <c r="N15" t="s">
        <v>459</v>
      </c>
      <c r="O15" t="s">
        <v>467</v>
      </c>
      <c r="P15" s="15" t="str">
        <f t="shared" ca="1" si="5"/>
        <v>27/2/2021</v>
      </c>
      <c r="Q15" t="s">
        <v>472</v>
      </c>
      <c r="R15" s="15" t="str">
        <f t="shared" ca="1" si="6"/>
        <v>15:19</v>
      </c>
      <c r="S15" s="10" t="s">
        <v>353</v>
      </c>
      <c r="U15" s="4">
        <v>2</v>
      </c>
      <c r="W15" t="s">
        <v>312</v>
      </c>
      <c r="X15" s="4">
        <v>6</v>
      </c>
      <c r="Y15" t="s">
        <v>230</v>
      </c>
      <c r="AB15" s="3" t="str">
        <f t="shared" ca="1" si="7"/>
        <v>insert into encomenda (enc_preco_total, enc_data_pedido, enc_hora_pedido,  enc_estado_entrega, enc_data_entrega, enc_hora_entrega, id_estaf, id_cli) values (119.20, STR_TO_DATE("27/2/2021", "%e/%c/%Y") ,"14:39","entregue", STR_TO_DATE("27/2/2021"," %e/%c/%Y") ,"15:19", 2,6);</v>
      </c>
      <c r="BE15" s="2">
        <v>4</v>
      </c>
    </row>
    <row r="16" spans="1:57" ht="17.25" x14ac:dyDescent="0.3">
      <c r="A16" s="15">
        <v>14</v>
      </c>
      <c r="B16" s="10">
        <f t="shared" ca="1" si="0"/>
        <v>44254.662638888891</v>
      </c>
      <c r="C16" s="20">
        <f t="shared" ca="1" si="1"/>
        <v>44254.662638888891</v>
      </c>
      <c r="D16" s="21">
        <f t="shared" ca="1" si="2"/>
        <v>44254.690416666672</v>
      </c>
      <c r="G16" t="s">
        <v>468</v>
      </c>
      <c r="H16" s="15" t="s">
        <v>530</v>
      </c>
      <c r="I16" t="s">
        <v>389</v>
      </c>
      <c r="J16" s="6" t="str">
        <f t="shared" ca="1" si="3"/>
        <v>27/2/2021</v>
      </c>
      <c r="K16" t="s">
        <v>392</v>
      </c>
      <c r="L16" s="15" t="str">
        <f t="shared" ca="1" si="4"/>
        <v>15:54</v>
      </c>
      <c r="M16" t="s">
        <v>350</v>
      </c>
      <c r="N16" t="s">
        <v>459</v>
      </c>
      <c r="O16" t="s">
        <v>467</v>
      </c>
      <c r="P16" s="15" t="str">
        <f t="shared" ca="1" si="5"/>
        <v>27/2/2021</v>
      </c>
      <c r="Q16" t="s">
        <v>472</v>
      </c>
      <c r="R16" s="15" t="str">
        <f t="shared" ca="1" si="6"/>
        <v>16:34</v>
      </c>
      <c r="S16" s="10" t="s">
        <v>353</v>
      </c>
      <c r="U16" s="4">
        <v>1</v>
      </c>
      <c r="W16" t="s">
        <v>312</v>
      </c>
      <c r="X16" s="4">
        <v>10</v>
      </c>
      <c r="Y16" t="s">
        <v>230</v>
      </c>
      <c r="AB16" s="3" t="str">
        <f t="shared" ca="1" si="7"/>
        <v>insert into encomenda (enc_preco_total, enc_data_pedido, enc_hora_pedido,  enc_estado_entrega, enc_data_entrega, enc_hora_entrega, id_estaf, id_cli) values (97.80, STR_TO_DATE("27/2/2021", "%e/%c/%Y") ,"15:54","entregue", STR_TO_DATE("27/2/2021"," %e/%c/%Y") ,"16:34", 1,10);</v>
      </c>
    </row>
    <row r="17" spans="1:28" ht="17.25" x14ac:dyDescent="0.3">
      <c r="A17" s="15">
        <v>15</v>
      </c>
      <c r="B17" s="10">
        <f t="shared" ca="1" si="0"/>
        <v>44254.811249999999</v>
      </c>
      <c r="C17" s="20">
        <f t="shared" ca="1" si="1"/>
        <v>44254.811249999999</v>
      </c>
      <c r="D17" s="21">
        <f t="shared" ca="1" si="2"/>
        <v>44254.83902777778</v>
      </c>
      <c r="G17" t="s">
        <v>468</v>
      </c>
      <c r="H17" s="15" t="s">
        <v>518</v>
      </c>
      <c r="I17" t="s">
        <v>389</v>
      </c>
      <c r="J17" s="6" t="str">
        <f t="shared" ca="1" si="3"/>
        <v>27/2/2021</v>
      </c>
      <c r="K17" t="s">
        <v>392</v>
      </c>
      <c r="L17" s="15" t="str">
        <f t="shared" ca="1" si="4"/>
        <v>19:28</v>
      </c>
      <c r="M17" t="s">
        <v>350</v>
      </c>
      <c r="N17" t="s">
        <v>459</v>
      </c>
      <c r="O17" t="s">
        <v>467</v>
      </c>
      <c r="P17" s="15" t="str">
        <f t="shared" ca="1" si="5"/>
        <v>27/2/2021</v>
      </c>
      <c r="Q17" t="s">
        <v>472</v>
      </c>
      <c r="R17" s="15" t="str">
        <f t="shared" ca="1" si="6"/>
        <v>20:08</v>
      </c>
      <c r="S17" s="10" t="s">
        <v>353</v>
      </c>
      <c r="U17" s="4">
        <v>2</v>
      </c>
      <c r="W17" t="s">
        <v>312</v>
      </c>
      <c r="X17" s="4">
        <v>8</v>
      </c>
      <c r="Y17" t="s">
        <v>230</v>
      </c>
      <c r="AB17" s="3" t="str">
        <f t="shared" ca="1" si="7"/>
        <v>insert into encomenda (enc_preco_total, enc_data_pedido, enc_hora_pedido,  enc_estado_entrega, enc_data_entrega, enc_hora_entrega, id_estaf, id_cli) values (102.90, STR_TO_DATE("27/2/2021", "%e/%c/%Y") ,"19:28","entregue", STR_TO_DATE("27/2/2021"," %e/%c/%Y") ,"20:08", 2,8);</v>
      </c>
    </row>
    <row r="18" spans="1:28" ht="17.25" x14ac:dyDescent="0.3">
      <c r="A18" s="15">
        <v>16</v>
      </c>
      <c r="B18" s="10">
        <f t="shared" ca="1" si="0"/>
        <v>44254.955694444441</v>
      </c>
      <c r="C18" s="20">
        <f t="shared" ca="1" si="1"/>
        <v>44254.955694444441</v>
      </c>
      <c r="D18" s="21">
        <f t="shared" ca="1" si="2"/>
        <v>44254.983472222222</v>
      </c>
      <c r="G18" t="s">
        <v>468</v>
      </c>
      <c r="H18" s="15" t="s">
        <v>531</v>
      </c>
      <c r="I18" t="s">
        <v>389</v>
      </c>
      <c r="J18" s="6" t="str">
        <f t="shared" ca="1" si="3"/>
        <v>27/2/2021</v>
      </c>
      <c r="K18" t="s">
        <v>392</v>
      </c>
      <c r="L18" s="15" t="str">
        <f t="shared" ca="1" si="4"/>
        <v>22:56</v>
      </c>
      <c r="M18" t="s">
        <v>350</v>
      </c>
      <c r="N18" t="s">
        <v>459</v>
      </c>
      <c r="O18" t="s">
        <v>467</v>
      </c>
      <c r="P18" s="15" t="str">
        <f t="shared" ca="1" si="5"/>
        <v>27/2/2021</v>
      </c>
      <c r="Q18" t="s">
        <v>472</v>
      </c>
      <c r="R18" s="15" t="str">
        <f t="shared" ca="1" si="6"/>
        <v>23:36</v>
      </c>
      <c r="S18" s="10" t="s">
        <v>353</v>
      </c>
      <c r="U18" s="4">
        <v>2</v>
      </c>
      <c r="W18" t="s">
        <v>312</v>
      </c>
      <c r="X18" s="4">
        <v>4</v>
      </c>
      <c r="Y18" t="s">
        <v>230</v>
      </c>
      <c r="AB18" s="3" t="str">
        <f t="shared" ca="1" si="7"/>
        <v>insert into encomenda (enc_preco_total, enc_data_pedido, enc_hora_pedido,  enc_estado_entrega, enc_data_entrega, enc_hora_entrega, id_estaf, id_cli) values (68.60, STR_TO_DATE("27/2/2021", "%e/%c/%Y") ,"22:56","entregue", STR_TO_DATE("27/2/2021"," %e/%c/%Y") ,"23:36", 2,4);</v>
      </c>
    </row>
    <row r="19" spans="1:28" ht="17.25" x14ac:dyDescent="0.3">
      <c r="A19" s="15">
        <v>17</v>
      </c>
      <c r="B19" s="10">
        <f t="shared" ca="1" si="0"/>
        <v>44255.022361111107</v>
      </c>
      <c r="C19" s="20">
        <f t="shared" ca="1" si="1"/>
        <v>44255.352361111109</v>
      </c>
      <c r="D19" s="21">
        <f t="shared" ca="1" si="2"/>
        <v>44255.38013888889</v>
      </c>
      <c r="G19" t="s">
        <v>468</v>
      </c>
      <c r="H19" s="15" t="s">
        <v>532</v>
      </c>
      <c r="I19" t="s">
        <v>389</v>
      </c>
      <c r="J19" s="6" t="str">
        <f t="shared" ca="1" si="3"/>
        <v>28/2/2021</v>
      </c>
      <c r="K19" t="s">
        <v>392</v>
      </c>
      <c r="L19" s="15" t="str">
        <f t="shared" ca="1" si="4"/>
        <v>8:27</v>
      </c>
      <c r="M19" t="s">
        <v>350</v>
      </c>
      <c r="N19" t="s">
        <v>459</v>
      </c>
      <c r="O19" t="s">
        <v>467</v>
      </c>
      <c r="P19" s="15" t="str">
        <f t="shared" ca="1" si="5"/>
        <v>28/2/2021</v>
      </c>
      <c r="Q19" t="s">
        <v>472</v>
      </c>
      <c r="R19" s="15" t="str">
        <f t="shared" ca="1" si="6"/>
        <v>9:07</v>
      </c>
      <c r="S19" s="10" t="s">
        <v>353</v>
      </c>
      <c r="U19" s="4">
        <v>2</v>
      </c>
      <c r="W19" t="s">
        <v>312</v>
      </c>
      <c r="X19" s="4">
        <v>4</v>
      </c>
      <c r="Y19" t="s">
        <v>230</v>
      </c>
      <c r="AB19" s="3" t="str">
        <f t="shared" ca="1" si="7"/>
        <v>insert into encomenda (enc_preco_total, enc_data_pedido, enc_hora_pedido,  enc_estado_entrega, enc_data_entrega, enc_hora_entrega, id_estaf, id_cli) values (66.90, STR_TO_DATE("28/2/2021", "%e/%c/%Y") ,"8:27","entregue", STR_TO_DATE("28/2/2021"," %e/%c/%Y") ,"9:07", 2,4);</v>
      </c>
    </row>
    <row r="20" spans="1:28" ht="17.25" x14ac:dyDescent="0.3">
      <c r="A20" s="15">
        <v>18</v>
      </c>
      <c r="B20" s="10">
        <f t="shared" ca="1" si="0"/>
        <v>44255.36069444444</v>
      </c>
      <c r="C20" s="20">
        <f t="shared" ca="1" si="1"/>
        <v>44255.36069444444</v>
      </c>
      <c r="D20" s="21">
        <f t="shared" ca="1" si="2"/>
        <v>44255.388472222221</v>
      </c>
      <c r="G20" t="s">
        <v>468</v>
      </c>
      <c r="H20" s="15" t="s">
        <v>531</v>
      </c>
      <c r="I20" t="s">
        <v>389</v>
      </c>
      <c r="J20" s="6" t="str">
        <f t="shared" ca="1" si="3"/>
        <v>28/2/2021</v>
      </c>
      <c r="K20" t="s">
        <v>392</v>
      </c>
      <c r="L20" s="15" t="str">
        <f t="shared" ca="1" si="4"/>
        <v>8:39</v>
      </c>
      <c r="M20" t="s">
        <v>350</v>
      </c>
      <c r="N20" t="s">
        <v>459</v>
      </c>
      <c r="O20" t="s">
        <v>467</v>
      </c>
      <c r="P20" s="15" t="str">
        <f t="shared" ca="1" si="5"/>
        <v>28/2/2021</v>
      </c>
      <c r="Q20" t="s">
        <v>472</v>
      </c>
      <c r="R20" s="15" t="str">
        <f t="shared" ca="1" si="6"/>
        <v>9:19</v>
      </c>
      <c r="S20" s="10" t="s">
        <v>353</v>
      </c>
      <c r="U20" s="4">
        <v>2</v>
      </c>
      <c r="W20" t="s">
        <v>312</v>
      </c>
      <c r="X20" s="4">
        <v>10</v>
      </c>
      <c r="Y20" t="s">
        <v>230</v>
      </c>
      <c r="AB20" s="3" t="str">
        <f t="shared" ca="1" si="7"/>
        <v>insert into encomenda (enc_preco_total, enc_data_pedido, enc_hora_pedido,  enc_estado_entrega, enc_data_entrega, enc_hora_entrega, id_estaf, id_cli) values (68.60, STR_TO_DATE("28/2/2021", "%e/%c/%Y") ,"8:39","entregue", STR_TO_DATE("28/2/2021"," %e/%c/%Y") ,"9:19", 2,10);</v>
      </c>
    </row>
    <row r="21" spans="1:28" ht="17.25" x14ac:dyDescent="0.3">
      <c r="A21" s="15">
        <v>19</v>
      </c>
      <c r="B21" s="10">
        <f t="shared" ca="1" si="0"/>
        <v>44255.484305555554</v>
      </c>
      <c r="C21" s="20">
        <f t="shared" ca="1" si="1"/>
        <v>44255.484305555554</v>
      </c>
      <c r="D21" s="21">
        <f t="shared" ca="1" si="2"/>
        <v>44255.512083333335</v>
      </c>
      <c r="G21" t="s">
        <v>468</v>
      </c>
      <c r="H21" s="15" t="s">
        <v>533</v>
      </c>
      <c r="I21" t="s">
        <v>389</v>
      </c>
      <c r="J21" s="6" t="str">
        <f t="shared" ca="1" si="3"/>
        <v>28/2/2021</v>
      </c>
      <c r="K21" t="s">
        <v>392</v>
      </c>
      <c r="L21" s="15" t="str">
        <f t="shared" ca="1" si="4"/>
        <v>11:37</v>
      </c>
      <c r="M21" t="s">
        <v>350</v>
      </c>
      <c r="N21" t="s">
        <v>459</v>
      </c>
      <c r="O21" t="s">
        <v>467</v>
      </c>
      <c r="P21" s="15" t="str">
        <f t="shared" ca="1" si="5"/>
        <v>28/2/2021</v>
      </c>
      <c r="Q21" t="s">
        <v>472</v>
      </c>
      <c r="R21" s="15" t="str">
        <f t="shared" ca="1" si="6"/>
        <v>12:17</v>
      </c>
      <c r="S21" s="10" t="s">
        <v>353</v>
      </c>
      <c r="U21" s="4">
        <v>2</v>
      </c>
      <c r="W21" t="s">
        <v>312</v>
      </c>
      <c r="X21" s="4">
        <v>8</v>
      </c>
      <c r="Y21" t="s">
        <v>230</v>
      </c>
      <c r="AB21" s="3" t="str">
        <f t="shared" ca="1" si="7"/>
        <v>insert into encomenda (enc_preco_total, enc_data_pedido, enc_hora_pedido,  enc_estado_entrega, enc_data_entrega, enc_hora_entrega, id_estaf, id_cli) values (19.70, STR_TO_DATE("28/2/2021", "%e/%c/%Y") ,"11:37","entregue", STR_TO_DATE("28/2/2021"," %e/%c/%Y") ,"12:17", 2,8);</v>
      </c>
    </row>
    <row r="22" spans="1:28" ht="17.25" x14ac:dyDescent="0.3">
      <c r="A22" s="15">
        <v>20</v>
      </c>
      <c r="B22" s="10">
        <f t="shared" ca="1" si="0"/>
        <v>44255.500972222224</v>
      </c>
      <c r="C22" s="20">
        <f t="shared" ca="1" si="1"/>
        <v>44255.500972222224</v>
      </c>
      <c r="D22" s="21">
        <f t="shared" ca="1" si="2"/>
        <v>44255.528750000005</v>
      </c>
      <c r="G22" t="s">
        <v>468</v>
      </c>
      <c r="H22" s="15" t="s">
        <v>534</v>
      </c>
      <c r="I22" t="s">
        <v>389</v>
      </c>
      <c r="J22" s="6" t="str">
        <f t="shared" ca="1" si="3"/>
        <v>28/2/2021</v>
      </c>
      <c r="K22" t="s">
        <v>392</v>
      </c>
      <c r="L22" s="15" t="str">
        <f t="shared" ca="1" si="4"/>
        <v>12:01</v>
      </c>
      <c r="M22" t="s">
        <v>350</v>
      </c>
      <c r="N22" t="s">
        <v>459</v>
      </c>
      <c r="O22" t="s">
        <v>467</v>
      </c>
      <c r="P22" s="15" t="str">
        <f t="shared" ca="1" si="5"/>
        <v>28/2/2021</v>
      </c>
      <c r="Q22" t="s">
        <v>472</v>
      </c>
      <c r="R22" s="15" t="str">
        <f t="shared" ca="1" si="6"/>
        <v>12:41</v>
      </c>
      <c r="S22" s="10" t="s">
        <v>353</v>
      </c>
      <c r="U22" s="4">
        <v>2</v>
      </c>
      <c r="W22" t="s">
        <v>312</v>
      </c>
      <c r="X22" s="4">
        <v>12</v>
      </c>
      <c r="Y22" t="s">
        <v>230</v>
      </c>
      <c r="AB22" s="3" t="str">
        <f t="shared" ca="1" si="7"/>
        <v>insert into encomenda (enc_preco_total, enc_data_pedido, enc_hora_pedido,  enc_estado_entrega, enc_data_entrega, enc_hora_entrega, id_estaf, id_cli) values (134.80, STR_TO_DATE("28/2/2021", "%e/%c/%Y") ,"12:01","entregue", STR_TO_DATE("28/2/2021"," %e/%c/%Y") ,"12:41", 2,12);</v>
      </c>
    </row>
    <row r="23" spans="1:28" ht="17.25" x14ac:dyDescent="0.3">
      <c r="A23" s="15">
        <v>21</v>
      </c>
      <c r="B23" s="10">
        <f t="shared" ca="1" si="0"/>
        <v>44255.635694444449</v>
      </c>
      <c r="C23" s="20">
        <f t="shared" ca="1" si="1"/>
        <v>44255.635694444449</v>
      </c>
      <c r="D23" s="21">
        <f t="shared" ca="1" si="2"/>
        <v>44255.66347222223</v>
      </c>
      <c r="G23" t="s">
        <v>468</v>
      </c>
      <c r="H23" s="15" t="s">
        <v>535</v>
      </c>
      <c r="I23" t="s">
        <v>389</v>
      </c>
      <c r="J23" s="6" t="str">
        <f t="shared" ca="1" si="3"/>
        <v>28/2/2021</v>
      </c>
      <c r="K23" t="s">
        <v>392</v>
      </c>
      <c r="L23" s="15" t="str">
        <f t="shared" ca="1" si="4"/>
        <v>15:15</v>
      </c>
      <c r="M23" t="s">
        <v>350</v>
      </c>
      <c r="N23" t="s">
        <v>459</v>
      </c>
      <c r="O23" t="s">
        <v>467</v>
      </c>
      <c r="P23" s="15" t="str">
        <f t="shared" ca="1" si="5"/>
        <v>28/2/2021</v>
      </c>
      <c r="Q23" t="s">
        <v>472</v>
      </c>
      <c r="R23" s="15" t="str">
        <f t="shared" ca="1" si="6"/>
        <v>15:55</v>
      </c>
      <c r="S23" s="10" t="s">
        <v>353</v>
      </c>
      <c r="U23" s="4">
        <v>1</v>
      </c>
      <c r="W23" t="s">
        <v>312</v>
      </c>
      <c r="X23" s="4">
        <v>6</v>
      </c>
      <c r="Y23" t="s">
        <v>230</v>
      </c>
      <c r="AB23" s="3" t="str">
        <f t="shared" ca="1" si="7"/>
        <v>insert into encomenda (enc_preco_total, enc_data_pedido, enc_hora_pedido,  enc_estado_entrega, enc_data_entrega, enc_hora_entrega, id_estaf, id_cli) values (20.20, STR_TO_DATE("28/2/2021", "%e/%c/%Y") ,"15:15","entregue", STR_TO_DATE("28/2/2021"," %e/%c/%Y") ,"15:55", 1,6);</v>
      </c>
    </row>
    <row r="24" spans="1:28" ht="17.25" x14ac:dyDescent="0.3">
      <c r="A24" s="15">
        <v>22</v>
      </c>
      <c r="B24" s="10">
        <f t="shared" ca="1" si="0"/>
        <v>44255.771111111113</v>
      </c>
      <c r="C24" s="20">
        <f t="shared" ca="1" si="1"/>
        <v>44255.771111111113</v>
      </c>
      <c r="D24" s="21">
        <f t="shared" ca="1" si="2"/>
        <v>44255.798888888894</v>
      </c>
      <c r="G24" t="s">
        <v>468</v>
      </c>
      <c r="H24" s="15" t="s">
        <v>536</v>
      </c>
      <c r="I24" t="s">
        <v>389</v>
      </c>
      <c r="J24" s="6" t="str">
        <f t="shared" ca="1" si="3"/>
        <v>28/2/2021</v>
      </c>
      <c r="K24" t="s">
        <v>392</v>
      </c>
      <c r="L24" s="15" t="str">
        <f t="shared" ca="1" si="4"/>
        <v>18:30</v>
      </c>
      <c r="M24" t="s">
        <v>350</v>
      </c>
      <c r="N24" t="s">
        <v>459</v>
      </c>
      <c r="O24" t="s">
        <v>467</v>
      </c>
      <c r="P24" s="15" t="str">
        <f t="shared" ca="1" si="5"/>
        <v>28/2/2021</v>
      </c>
      <c r="Q24" t="s">
        <v>472</v>
      </c>
      <c r="R24" s="15" t="str">
        <f t="shared" ca="1" si="6"/>
        <v>19:10</v>
      </c>
      <c r="S24" s="10" t="s">
        <v>353</v>
      </c>
      <c r="U24" s="4">
        <v>2</v>
      </c>
      <c r="W24" t="s">
        <v>312</v>
      </c>
      <c r="X24" s="4">
        <v>8</v>
      </c>
      <c r="Y24" t="s">
        <v>230</v>
      </c>
      <c r="AB24" s="3" t="str">
        <f t="shared" ca="1" si="7"/>
        <v>insert into encomenda (enc_preco_total, enc_data_pedido, enc_hora_pedido,  enc_estado_entrega, enc_data_entrega, enc_hora_entrega, id_estaf, id_cli) values (60.60, STR_TO_DATE("28/2/2021", "%e/%c/%Y") ,"18:30","entregue", STR_TO_DATE("28/2/2021"," %e/%c/%Y") ,"19:10", 2,8);</v>
      </c>
    </row>
    <row r="25" spans="1:28" ht="17.25" x14ac:dyDescent="0.3">
      <c r="A25" s="15">
        <v>23</v>
      </c>
      <c r="B25" s="10">
        <f t="shared" ca="1" si="0"/>
        <v>44255.914166666669</v>
      </c>
      <c r="C25" s="20">
        <f t="shared" ca="1" si="1"/>
        <v>44255.914166666669</v>
      </c>
      <c r="D25" s="21">
        <f t="shared" ca="1" si="2"/>
        <v>44255.94194444445</v>
      </c>
      <c r="G25" t="s">
        <v>468</v>
      </c>
      <c r="H25" s="15" t="s">
        <v>537</v>
      </c>
      <c r="I25" t="s">
        <v>389</v>
      </c>
      <c r="J25" s="6" t="str">
        <f t="shared" ca="1" si="3"/>
        <v>28/2/2021</v>
      </c>
      <c r="K25" t="s">
        <v>392</v>
      </c>
      <c r="L25" s="15" t="str">
        <f t="shared" ca="1" si="4"/>
        <v>21:56</v>
      </c>
      <c r="M25" t="s">
        <v>350</v>
      </c>
      <c r="N25" t="s">
        <v>459</v>
      </c>
      <c r="O25" t="s">
        <v>467</v>
      </c>
      <c r="P25" s="15" t="str">
        <f t="shared" ca="1" si="5"/>
        <v>28/2/2021</v>
      </c>
      <c r="Q25" t="s">
        <v>472</v>
      </c>
      <c r="R25" s="15" t="str">
        <f t="shared" ca="1" si="6"/>
        <v>22:36</v>
      </c>
      <c r="S25" s="10" t="s">
        <v>353</v>
      </c>
      <c r="U25" s="4">
        <v>1</v>
      </c>
      <c r="W25" t="s">
        <v>312</v>
      </c>
      <c r="X25" s="4">
        <v>4</v>
      </c>
      <c r="Y25" t="s">
        <v>230</v>
      </c>
      <c r="AB25" s="3" t="str">
        <f t="shared" ca="1" si="7"/>
        <v>insert into encomenda (enc_preco_total, enc_data_pedido, enc_hora_pedido,  enc_estado_entrega, enc_data_entrega, enc_hora_entrega, id_estaf, id_cli) values (120.80, STR_TO_DATE("28/2/2021", "%e/%c/%Y") ,"21:56","entregue", STR_TO_DATE("28/2/2021"," %e/%c/%Y") ,"22:36", 1,4);</v>
      </c>
    </row>
    <row r="26" spans="1:28" ht="17.25" x14ac:dyDescent="0.3">
      <c r="A26" s="15">
        <v>24</v>
      </c>
      <c r="B26" s="10">
        <f t="shared" ca="1" si="0"/>
        <v>44256.026666666672</v>
      </c>
      <c r="C26" s="20">
        <f t="shared" ca="1" si="1"/>
        <v>44256.356666666674</v>
      </c>
      <c r="D26" s="21">
        <f t="shared" ca="1" si="2"/>
        <v>44256.384444444455</v>
      </c>
      <c r="G26" t="s">
        <v>468</v>
      </c>
      <c r="H26" s="15" t="s">
        <v>538</v>
      </c>
      <c r="I26" t="s">
        <v>389</v>
      </c>
      <c r="J26" s="6" t="str">
        <f t="shared" ca="1" si="3"/>
        <v>1/3/2021</v>
      </c>
      <c r="K26" t="s">
        <v>392</v>
      </c>
      <c r="L26" s="15" t="str">
        <f t="shared" ca="1" si="4"/>
        <v>8:33</v>
      </c>
      <c r="M26" t="s">
        <v>350</v>
      </c>
      <c r="N26" t="s">
        <v>459</v>
      </c>
      <c r="O26" t="s">
        <v>467</v>
      </c>
      <c r="P26" s="15" t="str">
        <f t="shared" ca="1" si="5"/>
        <v>1/3/2021</v>
      </c>
      <c r="Q26" t="s">
        <v>472</v>
      </c>
      <c r="R26" s="15" t="str">
        <f t="shared" ca="1" si="6"/>
        <v>9:13</v>
      </c>
      <c r="S26" s="10" t="s">
        <v>353</v>
      </c>
      <c r="U26" s="4">
        <v>2</v>
      </c>
      <c r="W26" t="s">
        <v>312</v>
      </c>
      <c r="X26" s="4">
        <v>11</v>
      </c>
      <c r="Y26" t="s">
        <v>230</v>
      </c>
      <c r="AB26" s="3" t="str">
        <f t="shared" ca="1" si="7"/>
        <v>insert into encomenda (enc_preco_total, enc_data_pedido, enc_hora_pedido,  enc_estado_entrega, enc_data_entrega, enc_hora_entrega, id_estaf, id_cli) values (46.30, STR_TO_DATE("1/3/2021", "%e/%c/%Y") ,"8:33","entregue", STR_TO_DATE("1/3/2021"," %e/%c/%Y") ,"9:13", 2,11);</v>
      </c>
    </row>
    <row r="27" spans="1:28" ht="17.25" x14ac:dyDescent="0.3">
      <c r="A27" s="15">
        <v>25</v>
      </c>
      <c r="B27" s="10">
        <f t="shared" ca="1" si="0"/>
        <v>44256.493472222232</v>
      </c>
      <c r="C27" s="20">
        <f t="shared" ca="1" si="1"/>
        <v>44256.493472222232</v>
      </c>
      <c r="D27" s="21">
        <f t="shared" ca="1" si="2"/>
        <v>44256.521250000013</v>
      </c>
      <c r="G27" t="s">
        <v>468</v>
      </c>
      <c r="H27" s="15" t="s">
        <v>539</v>
      </c>
      <c r="I27" t="s">
        <v>389</v>
      </c>
      <c r="J27" s="6" t="str">
        <f t="shared" ca="1" si="3"/>
        <v>1/3/2021</v>
      </c>
      <c r="K27" t="s">
        <v>392</v>
      </c>
      <c r="L27" s="15" t="str">
        <f t="shared" ca="1" si="4"/>
        <v>11:50</v>
      </c>
      <c r="M27" t="s">
        <v>350</v>
      </c>
      <c r="N27" t="s">
        <v>459</v>
      </c>
      <c r="O27" t="s">
        <v>467</v>
      </c>
      <c r="P27" s="15" t="str">
        <f t="shared" ca="1" si="5"/>
        <v>1/3/2021</v>
      </c>
      <c r="Q27" t="s">
        <v>472</v>
      </c>
      <c r="R27" s="15" t="str">
        <f t="shared" ca="1" si="6"/>
        <v>12:30</v>
      </c>
      <c r="S27" s="10" t="s">
        <v>353</v>
      </c>
      <c r="U27" s="4">
        <v>1</v>
      </c>
      <c r="W27" t="s">
        <v>312</v>
      </c>
      <c r="X27" s="4">
        <v>11</v>
      </c>
      <c r="Y27" t="s">
        <v>230</v>
      </c>
      <c r="AB27" s="3" t="str">
        <f t="shared" ca="1" si="7"/>
        <v>insert into encomenda (enc_preco_total, enc_data_pedido, enc_hora_pedido,  enc_estado_entrega, enc_data_entrega, enc_hora_entrega, id_estaf, id_cli) values (101.80, STR_TO_DATE("1/3/2021", "%e/%c/%Y") ,"11:50","entregue", STR_TO_DATE("1/3/2021"," %e/%c/%Y") ,"12:30", 1,11);</v>
      </c>
    </row>
    <row r="28" spans="1:28" ht="17.25" x14ac:dyDescent="0.3">
      <c r="A28" s="15">
        <v>26</v>
      </c>
      <c r="B28" s="10">
        <f t="shared" ca="1" si="0"/>
        <v>44256.688611111123</v>
      </c>
      <c r="C28" s="20">
        <f t="shared" ca="1" si="1"/>
        <v>44256.688611111123</v>
      </c>
      <c r="D28" s="21">
        <f t="shared" ca="1" si="2"/>
        <v>44256.716388888904</v>
      </c>
      <c r="G28" t="s">
        <v>468</v>
      </c>
      <c r="H28" s="15" t="s">
        <v>540</v>
      </c>
      <c r="I28" t="s">
        <v>389</v>
      </c>
      <c r="J28" s="6" t="str">
        <f t="shared" ca="1" si="3"/>
        <v>1/3/2021</v>
      </c>
      <c r="K28" t="s">
        <v>392</v>
      </c>
      <c r="L28" s="15" t="str">
        <f t="shared" ca="1" si="4"/>
        <v>16:31</v>
      </c>
      <c r="M28" t="s">
        <v>350</v>
      </c>
      <c r="N28" t="s">
        <v>459</v>
      </c>
      <c r="O28" t="s">
        <v>467</v>
      </c>
      <c r="P28" s="15" t="str">
        <f t="shared" ca="1" si="5"/>
        <v>1/3/2021</v>
      </c>
      <c r="Q28" t="s">
        <v>472</v>
      </c>
      <c r="R28" s="15" t="str">
        <f t="shared" ca="1" si="6"/>
        <v>17:11</v>
      </c>
      <c r="S28" s="10" t="s">
        <v>353</v>
      </c>
      <c r="U28" s="4">
        <v>1</v>
      </c>
      <c r="W28" t="s">
        <v>312</v>
      </c>
      <c r="X28" s="4">
        <v>4</v>
      </c>
      <c r="Y28" t="s">
        <v>230</v>
      </c>
      <c r="AB28" s="3" t="str">
        <f t="shared" ca="1" si="7"/>
        <v>insert into encomenda (enc_preco_total, enc_data_pedido, enc_hora_pedido,  enc_estado_entrega, enc_data_entrega, enc_hora_entrega, id_estaf, id_cli) values (100.30, STR_TO_DATE("1/3/2021", "%e/%c/%Y") ,"16:31","entregue", STR_TO_DATE("1/3/2021"," %e/%c/%Y") ,"17:11", 1,4);</v>
      </c>
    </row>
    <row r="29" spans="1:28" ht="17.25" x14ac:dyDescent="0.3">
      <c r="A29" s="15">
        <v>27</v>
      </c>
      <c r="B29" s="10">
        <f t="shared" ca="1" si="0"/>
        <v>44256.767083333347</v>
      </c>
      <c r="C29" s="20">
        <f t="shared" ca="1" si="1"/>
        <v>44256.767083333347</v>
      </c>
      <c r="D29" s="21">
        <f t="shared" ca="1" si="2"/>
        <v>44256.794861111128</v>
      </c>
      <c r="G29" t="s">
        <v>468</v>
      </c>
      <c r="H29" s="15" t="s">
        <v>541</v>
      </c>
      <c r="I29" t="s">
        <v>389</v>
      </c>
      <c r="J29" s="6" t="str">
        <f t="shared" ca="1" si="3"/>
        <v>1/3/2021</v>
      </c>
      <c r="K29" t="s">
        <v>392</v>
      </c>
      <c r="L29" s="15" t="str">
        <f t="shared" ca="1" si="4"/>
        <v>18:24</v>
      </c>
      <c r="M29" t="s">
        <v>350</v>
      </c>
      <c r="N29" t="s">
        <v>459</v>
      </c>
      <c r="O29" t="s">
        <v>467</v>
      </c>
      <c r="P29" s="15" t="str">
        <f t="shared" ca="1" si="5"/>
        <v>1/3/2021</v>
      </c>
      <c r="Q29" t="s">
        <v>472</v>
      </c>
      <c r="R29" s="15" t="str">
        <f t="shared" ca="1" si="6"/>
        <v>19:04</v>
      </c>
      <c r="S29" s="10" t="s">
        <v>353</v>
      </c>
      <c r="U29" s="4">
        <v>3</v>
      </c>
      <c r="W29" t="s">
        <v>312</v>
      </c>
      <c r="X29" s="4">
        <v>2</v>
      </c>
      <c r="Y29" t="s">
        <v>230</v>
      </c>
      <c r="AB29" s="3" t="str">
        <f t="shared" ca="1" si="7"/>
        <v>insert into encomenda (enc_preco_total, enc_data_pedido, enc_hora_pedido,  enc_estado_entrega, enc_data_entrega, enc_hora_entrega, id_estaf, id_cli) values (36.0, STR_TO_DATE("1/3/2021", "%e/%c/%Y") ,"18:24","entregue", STR_TO_DATE("1/3/2021"," %e/%c/%Y") ,"19:04", 3,2);</v>
      </c>
    </row>
    <row r="30" spans="1:28" ht="17.25" x14ac:dyDescent="0.3">
      <c r="A30" s="15">
        <v>28</v>
      </c>
      <c r="B30" s="10">
        <f t="shared" ca="1" si="0"/>
        <v>44256.870555555572</v>
      </c>
      <c r="C30" s="20">
        <f t="shared" ca="1" si="1"/>
        <v>44256.870555555572</v>
      </c>
      <c r="D30" s="21">
        <f t="shared" ca="1" si="2"/>
        <v>44256.898333333353</v>
      </c>
      <c r="G30" t="s">
        <v>468</v>
      </c>
      <c r="H30" s="15" t="s">
        <v>542</v>
      </c>
      <c r="I30" t="s">
        <v>389</v>
      </c>
      <c r="J30" s="6" t="str">
        <f t="shared" ca="1" si="3"/>
        <v>1/3/2021</v>
      </c>
      <c r="K30" t="s">
        <v>392</v>
      </c>
      <c r="L30" s="15" t="str">
        <f t="shared" ca="1" si="4"/>
        <v>20:53</v>
      </c>
      <c r="M30" t="s">
        <v>350</v>
      </c>
      <c r="N30" t="s">
        <v>459</v>
      </c>
      <c r="O30" t="s">
        <v>467</v>
      </c>
      <c r="P30" s="15" t="str">
        <f t="shared" ca="1" si="5"/>
        <v>1/3/2021</v>
      </c>
      <c r="Q30" t="s">
        <v>472</v>
      </c>
      <c r="R30" s="15" t="str">
        <f t="shared" ca="1" si="6"/>
        <v>21:33</v>
      </c>
      <c r="S30" s="10" t="s">
        <v>353</v>
      </c>
      <c r="U30" s="4">
        <v>2</v>
      </c>
      <c r="W30" t="s">
        <v>312</v>
      </c>
      <c r="X30" s="4">
        <v>7</v>
      </c>
      <c r="Y30" t="s">
        <v>230</v>
      </c>
      <c r="AB30" s="3" t="str">
        <f t="shared" ca="1" si="7"/>
        <v>insert into encomenda (enc_preco_total, enc_data_pedido, enc_hora_pedido,  enc_estado_entrega, enc_data_entrega, enc_hora_entrega, id_estaf, id_cli) values (133.80, STR_TO_DATE("1/3/2021", "%e/%c/%Y") ,"20:53","entregue", STR_TO_DATE("1/3/2021"," %e/%c/%Y") ,"21:33", 2,7);</v>
      </c>
    </row>
    <row r="31" spans="1:28" ht="17.25" x14ac:dyDescent="0.3">
      <c r="A31" s="15">
        <v>29</v>
      </c>
      <c r="B31" s="10">
        <f t="shared" ca="1" si="0"/>
        <v>44256.952500000014</v>
      </c>
      <c r="C31" s="20">
        <f t="shared" ca="1" si="1"/>
        <v>44256.952500000014</v>
      </c>
      <c r="D31" s="21">
        <f t="shared" ca="1" si="2"/>
        <v>44256.980277777795</v>
      </c>
      <c r="G31" t="s">
        <v>468</v>
      </c>
      <c r="H31" s="15" t="s">
        <v>543</v>
      </c>
      <c r="I31" t="s">
        <v>389</v>
      </c>
      <c r="J31" s="6" t="str">
        <f t="shared" ca="1" si="3"/>
        <v>1/3/2021</v>
      </c>
      <c r="K31" t="s">
        <v>392</v>
      </c>
      <c r="L31" s="15" t="str">
        <f t="shared" ca="1" si="4"/>
        <v>22:51</v>
      </c>
      <c r="M31" t="s">
        <v>350</v>
      </c>
      <c r="N31" t="s">
        <v>459</v>
      </c>
      <c r="O31" t="s">
        <v>467</v>
      </c>
      <c r="P31" s="15" t="str">
        <f t="shared" ca="1" si="5"/>
        <v>1/3/2021</v>
      </c>
      <c r="Q31" t="s">
        <v>472</v>
      </c>
      <c r="R31" s="15" t="str">
        <f t="shared" ca="1" si="6"/>
        <v>23:31</v>
      </c>
      <c r="S31" s="10" t="s">
        <v>353</v>
      </c>
      <c r="U31" s="4">
        <v>1</v>
      </c>
      <c r="W31" t="s">
        <v>312</v>
      </c>
      <c r="X31" s="4">
        <v>10</v>
      </c>
      <c r="Y31" t="s">
        <v>230</v>
      </c>
      <c r="AB31" s="3" t="str">
        <f t="shared" ca="1" si="7"/>
        <v>insert into encomenda (enc_preco_total, enc_data_pedido, enc_hora_pedido,  enc_estado_entrega, enc_data_entrega, enc_hora_entrega, id_estaf, id_cli) values (54.0, STR_TO_DATE("1/3/2021", "%e/%c/%Y") ,"22:51","entregue", STR_TO_DATE("1/3/2021"," %e/%c/%Y") ,"23:31", 1,10);</v>
      </c>
    </row>
    <row r="32" spans="1:28" ht="17.25" x14ac:dyDescent="0.3">
      <c r="A32" s="15">
        <v>30</v>
      </c>
      <c r="B32" s="10">
        <f t="shared" ca="1" si="0"/>
        <v>44256.999027777791</v>
      </c>
      <c r="C32" s="20">
        <f t="shared" ca="1" si="1"/>
        <v>44256.999027777791</v>
      </c>
      <c r="D32" s="21">
        <f t="shared" ca="1" si="2"/>
        <v>44257.026805555572</v>
      </c>
      <c r="G32" t="s">
        <v>468</v>
      </c>
      <c r="H32" s="15" t="s">
        <v>544</v>
      </c>
      <c r="I32" t="s">
        <v>389</v>
      </c>
      <c r="J32" s="6" t="str">
        <f t="shared" ca="1" si="3"/>
        <v>1/3/2021</v>
      </c>
      <c r="K32" t="s">
        <v>392</v>
      </c>
      <c r="L32" s="15" t="str">
        <f t="shared" ca="1" si="4"/>
        <v>23:58</v>
      </c>
      <c r="M32" t="s">
        <v>350</v>
      </c>
      <c r="N32" t="s">
        <v>459</v>
      </c>
      <c r="O32" t="s">
        <v>467</v>
      </c>
      <c r="P32" s="15" t="str">
        <f t="shared" ca="1" si="5"/>
        <v>2/3/2021</v>
      </c>
      <c r="Q32" t="s">
        <v>472</v>
      </c>
      <c r="R32" s="15" t="str">
        <f t="shared" ca="1" si="6"/>
        <v>0:38</v>
      </c>
      <c r="S32" s="10" t="s">
        <v>353</v>
      </c>
      <c r="U32" s="4">
        <v>1</v>
      </c>
      <c r="W32" t="s">
        <v>312</v>
      </c>
      <c r="X32" s="4">
        <v>11</v>
      </c>
      <c r="Y32" t="s">
        <v>230</v>
      </c>
      <c r="AB32" s="3" t="str">
        <f t="shared" ca="1" si="7"/>
        <v>insert into encomenda (enc_preco_total, enc_data_pedido, enc_hora_pedido,  enc_estado_entrega, enc_data_entrega, enc_hora_entrega, id_estaf, id_cli) values (50.60, STR_TO_DATE("1/3/2021", "%e/%c/%Y") ,"23:58","entregue", STR_TO_DATE("2/3/2021"," %e/%c/%Y") ,"0:38", 1,11);</v>
      </c>
    </row>
    <row r="33" spans="1:28" ht="17.25" x14ac:dyDescent="0.3">
      <c r="A33" s="15">
        <v>31</v>
      </c>
      <c r="B33" s="10">
        <f t="shared" ca="1" si="0"/>
        <v>44257.142083333347</v>
      </c>
      <c r="C33" s="20">
        <f t="shared" ca="1" si="1"/>
        <v>44257.472083333349</v>
      </c>
      <c r="D33" s="21">
        <f t="shared" ca="1" si="2"/>
        <v>44257.49986111113</v>
      </c>
      <c r="G33" t="s">
        <v>468</v>
      </c>
      <c r="H33" s="15" t="s">
        <v>517</v>
      </c>
      <c r="I33" t="s">
        <v>389</v>
      </c>
      <c r="J33" s="6" t="str">
        <f t="shared" ca="1" si="3"/>
        <v>2/3/2021</v>
      </c>
      <c r="K33" t="s">
        <v>392</v>
      </c>
      <c r="L33" s="15" t="str">
        <f t="shared" ca="1" si="4"/>
        <v>11:19</v>
      </c>
      <c r="M33" t="s">
        <v>350</v>
      </c>
      <c r="N33" t="s">
        <v>459</v>
      </c>
      <c r="O33" t="s">
        <v>467</v>
      </c>
      <c r="P33" s="15" t="str">
        <f t="shared" ca="1" si="5"/>
        <v>2/3/2021</v>
      </c>
      <c r="Q33" t="s">
        <v>472</v>
      </c>
      <c r="R33" s="15" t="str">
        <f t="shared" ca="1" si="6"/>
        <v>11:59</v>
      </c>
      <c r="S33" s="10" t="s">
        <v>353</v>
      </c>
      <c r="U33" s="4">
        <v>1</v>
      </c>
      <c r="W33" t="s">
        <v>312</v>
      </c>
      <c r="X33" s="4">
        <v>6</v>
      </c>
      <c r="Y33" t="s">
        <v>230</v>
      </c>
      <c r="AB33" s="3" t="str">
        <f t="shared" ca="1" si="7"/>
        <v>insert into encomenda (enc_preco_total, enc_data_pedido, enc_hora_pedido,  enc_estado_entrega, enc_data_entrega, enc_hora_entrega, id_estaf, id_cli) values (117.50, STR_TO_DATE("2/3/2021", "%e/%c/%Y") ,"11:19","entregue", STR_TO_DATE("2/3/2021"," %e/%c/%Y") ,"11:59", 1,6);</v>
      </c>
    </row>
    <row r="34" spans="1:28" ht="17.25" x14ac:dyDescent="0.3">
      <c r="A34" s="15">
        <v>32</v>
      </c>
      <c r="B34" s="10">
        <f t="shared" ca="1" si="0"/>
        <v>44257.641527777792</v>
      </c>
      <c r="C34" s="20">
        <f t="shared" ca="1" si="1"/>
        <v>44257.641527777792</v>
      </c>
      <c r="D34" s="21">
        <f t="shared" ca="1" si="2"/>
        <v>44257.669305555573</v>
      </c>
      <c r="G34" t="s">
        <v>468</v>
      </c>
      <c r="H34" s="15" t="s">
        <v>545</v>
      </c>
      <c r="I34" t="s">
        <v>389</v>
      </c>
      <c r="J34" s="6" t="str">
        <f t="shared" ca="1" si="3"/>
        <v>2/3/2021</v>
      </c>
      <c r="K34" t="s">
        <v>392</v>
      </c>
      <c r="L34" s="15" t="str">
        <f t="shared" ca="1" si="4"/>
        <v>15:23</v>
      </c>
      <c r="M34" t="s">
        <v>350</v>
      </c>
      <c r="N34" t="s">
        <v>459</v>
      </c>
      <c r="O34" t="s">
        <v>467</v>
      </c>
      <c r="P34" s="15" t="str">
        <f t="shared" ca="1" si="5"/>
        <v>2/3/2021</v>
      </c>
      <c r="Q34" t="s">
        <v>472</v>
      </c>
      <c r="R34" s="15" t="str">
        <f t="shared" ca="1" si="6"/>
        <v>16:03</v>
      </c>
      <c r="S34" s="10" t="s">
        <v>353</v>
      </c>
      <c r="U34" s="4">
        <v>2</v>
      </c>
      <c r="W34" t="s">
        <v>312</v>
      </c>
      <c r="X34" s="4">
        <v>12</v>
      </c>
      <c r="Y34" t="s">
        <v>230</v>
      </c>
      <c r="AB34" s="3" t="str">
        <f t="shared" ca="1" si="7"/>
        <v>insert into encomenda (enc_preco_total, enc_data_pedido, enc_hora_pedido,  enc_estado_entrega, enc_data_entrega, enc_hora_entrega, id_estaf, id_cli) values (115.80, STR_TO_DATE("2/3/2021", "%e/%c/%Y") ,"15:23","entregue", STR_TO_DATE("2/3/2021"," %e/%c/%Y") ,"16:03", 2,12);</v>
      </c>
    </row>
    <row r="35" spans="1:28" ht="17.25" x14ac:dyDescent="0.3">
      <c r="A35" s="15">
        <v>33</v>
      </c>
      <c r="B35" s="10">
        <f t="shared" ca="1" si="0"/>
        <v>44257.7588888889</v>
      </c>
      <c r="C35" s="20">
        <f t="shared" ca="1" si="1"/>
        <v>44257.7588888889</v>
      </c>
      <c r="D35" s="21">
        <f t="shared" ca="1" si="2"/>
        <v>44257.786666666681</v>
      </c>
      <c r="G35" t="s">
        <v>468</v>
      </c>
      <c r="H35" s="15" t="s">
        <v>517</v>
      </c>
      <c r="I35" t="s">
        <v>389</v>
      </c>
      <c r="J35" s="6" t="str">
        <f t="shared" ca="1" si="3"/>
        <v>2/3/2021</v>
      </c>
      <c r="K35" t="s">
        <v>392</v>
      </c>
      <c r="L35" s="15" t="str">
        <f t="shared" ca="1" si="4"/>
        <v>18:12</v>
      </c>
      <c r="M35" t="s">
        <v>350</v>
      </c>
      <c r="N35" t="s">
        <v>459</v>
      </c>
      <c r="O35" t="s">
        <v>467</v>
      </c>
      <c r="P35" s="15" t="str">
        <f t="shared" ca="1" si="5"/>
        <v>2/3/2021</v>
      </c>
      <c r="Q35" t="s">
        <v>472</v>
      </c>
      <c r="R35" s="15" t="str">
        <f t="shared" ca="1" si="6"/>
        <v>18:52</v>
      </c>
      <c r="S35" s="10" t="s">
        <v>353</v>
      </c>
      <c r="U35" s="4">
        <v>2</v>
      </c>
      <c r="W35" t="s">
        <v>312</v>
      </c>
      <c r="X35" s="4">
        <v>3</v>
      </c>
      <c r="Y35" t="s">
        <v>230</v>
      </c>
      <c r="AB35" s="3" t="str">
        <f t="shared" ca="1" si="7"/>
        <v>insert into encomenda (enc_preco_total, enc_data_pedido, enc_hora_pedido,  enc_estado_entrega, enc_data_entrega, enc_hora_entrega, id_estaf, id_cli) values (117.50, STR_TO_DATE("2/3/2021", "%e/%c/%Y") ,"18:12","entregue", STR_TO_DATE("2/3/2021"," %e/%c/%Y") ,"18:52", 2,3);</v>
      </c>
    </row>
    <row r="36" spans="1:28" ht="17.25" x14ac:dyDescent="0.3">
      <c r="A36" s="15">
        <v>34</v>
      </c>
      <c r="B36" s="10">
        <f t="shared" ca="1" si="0"/>
        <v>44257.938750000008</v>
      </c>
      <c r="C36" s="20">
        <f t="shared" ca="1" si="1"/>
        <v>44257.938750000008</v>
      </c>
      <c r="D36" s="21">
        <f t="shared" ca="1" si="2"/>
        <v>44257.966527777789</v>
      </c>
      <c r="G36" t="s">
        <v>468</v>
      </c>
      <c r="H36" s="15" t="s">
        <v>546</v>
      </c>
      <c r="I36" t="s">
        <v>389</v>
      </c>
      <c r="J36" s="6" t="str">
        <f t="shared" ca="1" si="3"/>
        <v>2/3/2021</v>
      </c>
      <c r="K36" t="s">
        <v>392</v>
      </c>
      <c r="L36" s="15" t="str">
        <f t="shared" ca="1" si="4"/>
        <v>22:31</v>
      </c>
      <c r="M36" t="s">
        <v>350</v>
      </c>
      <c r="N36" t="s">
        <v>459</v>
      </c>
      <c r="O36" t="s">
        <v>467</v>
      </c>
      <c r="P36" s="15" t="str">
        <f t="shared" ca="1" si="5"/>
        <v>2/3/2021</v>
      </c>
      <c r="Q36" t="s">
        <v>472</v>
      </c>
      <c r="R36" s="15" t="str">
        <f t="shared" ca="1" si="6"/>
        <v>23:11</v>
      </c>
      <c r="S36" s="10" t="s">
        <v>353</v>
      </c>
      <c r="U36" s="4">
        <v>2</v>
      </c>
      <c r="W36" t="s">
        <v>312</v>
      </c>
      <c r="X36" s="4">
        <v>7</v>
      </c>
      <c r="Y36" t="s">
        <v>230</v>
      </c>
      <c r="AB36" s="3" t="str">
        <f t="shared" ca="1" si="7"/>
        <v>insert into encomenda (enc_preco_total, enc_data_pedido, enc_hora_pedido,  enc_estado_entrega, enc_data_entrega, enc_hora_entrega, id_estaf, id_cli) values (83.20, STR_TO_DATE("2/3/2021", "%e/%c/%Y") ,"22:31","entregue", STR_TO_DATE("2/3/2021"," %e/%c/%Y") ,"23:11", 2,7);</v>
      </c>
    </row>
    <row r="37" spans="1:28" ht="17.25" x14ac:dyDescent="0.3">
      <c r="A37" s="15">
        <v>35</v>
      </c>
      <c r="B37" s="10">
        <f t="shared" ca="1" si="0"/>
        <v>44258.035972222227</v>
      </c>
      <c r="C37" s="20">
        <f t="shared" ca="1" si="1"/>
        <v>44258.365972222229</v>
      </c>
      <c r="D37" s="21">
        <f t="shared" ca="1" si="2"/>
        <v>44258.39375000001</v>
      </c>
      <c r="G37" t="s">
        <v>468</v>
      </c>
      <c r="H37" s="15" t="s">
        <v>546</v>
      </c>
      <c r="I37" t="s">
        <v>389</v>
      </c>
      <c r="J37" s="6" t="str">
        <f t="shared" ca="1" si="3"/>
        <v>3/3/2021</v>
      </c>
      <c r="K37" t="s">
        <v>392</v>
      </c>
      <c r="L37" s="15" t="str">
        <f t="shared" ca="1" si="4"/>
        <v>8:47</v>
      </c>
      <c r="M37" t="s">
        <v>350</v>
      </c>
      <c r="N37" t="s">
        <v>459</v>
      </c>
      <c r="O37" t="s">
        <v>467</v>
      </c>
      <c r="P37" s="15" t="str">
        <f t="shared" ca="1" si="5"/>
        <v>3/3/2021</v>
      </c>
      <c r="Q37" t="s">
        <v>472</v>
      </c>
      <c r="R37" s="15" t="str">
        <f t="shared" ca="1" si="6"/>
        <v>9:27</v>
      </c>
      <c r="S37" s="10" t="s">
        <v>353</v>
      </c>
      <c r="U37" s="4">
        <v>1</v>
      </c>
      <c r="W37" t="s">
        <v>312</v>
      </c>
      <c r="X37" s="4">
        <v>7</v>
      </c>
      <c r="Y37" t="s">
        <v>230</v>
      </c>
      <c r="AB37" s="3" t="str">
        <f t="shared" ca="1" si="7"/>
        <v>insert into encomenda (enc_preco_total, enc_data_pedido, enc_hora_pedido,  enc_estado_entrega, enc_data_entrega, enc_hora_entrega, id_estaf, id_cli) values (83.20, STR_TO_DATE("3/3/2021", "%e/%c/%Y") ,"8:47","entregue", STR_TO_DATE("3/3/2021"," %e/%c/%Y") ,"9:27", 1,7);</v>
      </c>
    </row>
    <row r="38" spans="1:28" ht="17.25" x14ac:dyDescent="0.3">
      <c r="A38" s="15">
        <v>36</v>
      </c>
      <c r="B38" s="10">
        <f t="shared" ca="1" si="0"/>
        <v>44258.525000000009</v>
      </c>
      <c r="C38" s="20">
        <f t="shared" ca="1" si="1"/>
        <v>44258.525000000009</v>
      </c>
      <c r="D38" s="21">
        <f t="shared" ca="1" si="2"/>
        <v>44258.55277777779</v>
      </c>
      <c r="G38" t="s">
        <v>468</v>
      </c>
      <c r="H38" s="15" t="s">
        <v>541</v>
      </c>
      <c r="I38" t="s">
        <v>389</v>
      </c>
      <c r="J38" s="6" t="str">
        <f t="shared" ca="1" si="3"/>
        <v>3/3/2021</v>
      </c>
      <c r="K38" t="s">
        <v>392</v>
      </c>
      <c r="L38" s="15" t="str">
        <f t="shared" ca="1" si="4"/>
        <v>12:36</v>
      </c>
      <c r="M38" t="s">
        <v>350</v>
      </c>
      <c r="N38" t="s">
        <v>459</v>
      </c>
      <c r="O38" t="s">
        <v>467</v>
      </c>
      <c r="P38" s="15" t="str">
        <f t="shared" ca="1" si="5"/>
        <v>3/3/2021</v>
      </c>
      <c r="Q38" t="s">
        <v>472</v>
      </c>
      <c r="R38" s="15" t="str">
        <f t="shared" ca="1" si="6"/>
        <v>13:16</v>
      </c>
      <c r="S38" s="10" t="s">
        <v>353</v>
      </c>
      <c r="U38" s="4">
        <v>1</v>
      </c>
      <c r="W38" t="s">
        <v>312</v>
      </c>
      <c r="X38" s="4">
        <v>1</v>
      </c>
      <c r="Y38" t="s">
        <v>230</v>
      </c>
      <c r="AB38" s="3" t="str">
        <f t="shared" ca="1" si="7"/>
        <v>insert into encomenda (enc_preco_total, enc_data_pedido, enc_hora_pedido,  enc_estado_entrega, enc_data_entrega, enc_hora_entrega, id_estaf, id_cli) values (36.0, STR_TO_DATE("3/3/2021", "%e/%c/%Y") ,"12:36","entregue", STR_TO_DATE("3/3/2021"," %e/%c/%Y") ,"13:16", 1,1);</v>
      </c>
    </row>
    <row r="39" spans="1:28" ht="17.25" x14ac:dyDescent="0.3">
      <c r="A39" s="15">
        <v>37</v>
      </c>
      <c r="B39" s="10">
        <f t="shared" ca="1" si="0"/>
        <v>44258.642361111117</v>
      </c>
      <c r="C39" s="20">
        <f t="shared" ca="1" si="1"/>
        <v>44258.642361111117</v>
      </c>
      <c r="D39" s="21">
        <f t="shared" ca="1" si="2"/>
        <v>44258.670138888898</v>
      </c>
      <c r="G39" t="s">
        <v>468</v>
      </c>
      <c r="H39" s="15" t="s">
        <v>547</v>
      </c>
      <c r="I39" t="s">
        <v>389</v>
      </c>
      <c r="J39" s="6" t="str">
        <f t="shared" ca="1" si="3"/>
        <v>3/3/2021</v>
      </c>
      <c r="K39" t="s">
        <v>392</v>
      </c>
      <c r="L39" s="15" t="str">
        <f t="shared" ca="1" si="4"/>
        <v>15:25</v>
      </c>
      <c r="M39" t="s">
        <v>350</v>
      </c>
      <c r="N39" t="s">
        <v>459</v>
      </c>
      <c r="O39" t="s">
        <v>467</v>
      </c>
      <c r="P39" s="15" t="str">
        <f t="shared" ca="1" si="5"/>
        <v>3/3/2021</v>
      </c>
      <c r="Q39" t="s">
        <v>472</v>
      </c>
      <c r="R39" s="15" t="str">
        <f t="shared" ca="1" si="6"/>
        <v>16:05</v>
      </c>
      <c r="S39" s="10" t="s">
        <v>353</v>
      </c>
      <c r="U39" s="4">
        <v>1</v>
      </c>
      <c r="W39" t="s">
        <v>312</v>
      </c>
      <c r="X39" s="4">
        <v>9</v>
      </c>
      <c r="Y39" t="s">
        <v>230</v>
      </c>
      <c r="AB39" s="3" t="str">
        <f t="shared" ca="1" si="7"/>
        <v>insert into encomenda (enc_preco_total, enc_data_pedido, enc_hora_pedido,  enc_estado_entrega, enc_data_entrega, enc_hora_entrega, id_estaf, id_cli) values (96.10, STR_TO_DATE("3/3/2021", "%e/%c/%Y") ,"15:25","entregue", STR_TO_DATE("3/3/2021"," %e/%c/%Y") ,"16:05", 1,9);</v>
      </c>
    </row>
    <row r="40" spans="1:28" ht="17.25" x14ac:dyDescent="0.3">
      <c r="A40" s="15">
        <v>38</v>
      </c>
      <c r="B40" s="10">
        <f t="shared" ca="1" si="0"/>
        <v>44258.784027777787</v>
      </c>
      <c r="C40" s="20">
        <f t="shared" ca="1" si="1"/>
        <v>44258.784027777787</v>
      </c>
      <c r="D40" s="21">
        <f t="shared" ca="1" si="2"/>
        <v>44258.811805555568</v>
      </c>
      <c r="G40" t="s">
        <v>468</v>
      </c>
      <c r="H40" s="15" t="s">
        <v>548</v>
      </c>
      <c r="I40" t="s">
        <v>389</v>
      </c>
      <c r="J40" s="6" t="str">
        <f t="shared" ca="1" si="3"/>
        <v>3/3/2021</v>
      </c>
      <c r="K40" t="s">
        <v>392</v>
      </c>
      <c r="L40" s="15" t="str">
        <f t="shared" ca="1" si="4"/>
        <v>18:49</v>
      </c>
      <c r="M40" t="s">
        <v>350</v>
      </c>
      <c r="N40" t="s">
        <v>459</v>
      </c>
      <c r="O40" t="s">
        <v>467</v>
      </c>
      <c r="P40" s="15" t="str">
        <f t="shared" ca="1" si="5"/>
        <v>3/3/2021</v>
      </c>
      <c r="Q40" t="s">
        <v>472</v>
      </c>
      <c r="R40" s="15" t="str">
        <f t="shared" ca="1" si="6"/>
        <v>19:29</v>
      </c>
      <c r="S40" s="10" t="s">
        <v>353</v>
      </c>
      <c r="U40" s="4">
        <v>1</v>
      </c>
      <c r="W40" t="s">
        <v>312</v>
      </c>
      <c r="X40" s="4">
        <v>1</v>
      </c>
      <c r="Y40" t="s">
        <v>230</v>
      </c>
      <c r="AB40" s="3" t="str">
        <f t="shared" ca="1" si="7"/>
        <v>insert into encomenda (enc_preco_total, enc_data_pedido, enc_hora_pedido,  enc_estado_entrega, enc_data_entrega, enc_hora_entrega, id_estaf, id_cli) values (65.20, STR_TO_DATE("3/3/2021", "%e/%c/%Y") ,"18:49","entregue", STR_TO_DATE("3/3/2021"," %e/%c/%Y") ,"19:29", 1,1);</v>
      </c>
    </row>
    <row r="41" spans="1:28" ht="17.25" x14ac:dyDescent="0.3">
      <c r="A41" s="15">
        <v>39</v>
      </c>
      <c r="B41" s="10">
        <f t="shared" ca="1" si="0"/>
        <v>44258.899305555562</v>
      </c>
      <c r="C41" s="20">
        <f t="shared" ca="1" si="1"/>
        <v>44258.899305555562</v>
      </c>
      <c r="D41" s="21">
        <f t="shared" ca="1" si="2"/>
        <v>44258.927083333343</v>
      </c>
      <c r="G41" t="s">
        <v>468</v>
      </c>
      <c r="H41" s="15" t="s">
        <v>549</v>
      </c>
      <c r="I41" t="s">
        <v>389</v>
      </c>
      <c r="J41" s="6" t="str">
        <f t="shared" ca="1" si="3"/>
        <v>3/3/2021</v>
      </c>
      <c r="K41" t="s">
        <v>392</v>
      </c>
      <c r="L41" s="15" t="str">
        <f t="shared" ca="1" si="4"/>
        <v>21:35</v>
      </c>
      <c r="M41" t="s">
        <v>350</v>
      </c>
      <c r="N41" t="s">
        <v>459</v>
      </c>
      <c r="O41" t="s">
        <v>467</v>
      </c>
      <c r="P41" s="15" t="str">
        <f t="shared" ca="1" si="5"/>
        <v>3/3/2021</v>
      </c>
      <c r="Q41" t="s">
        <v>472</v>
      </c>
      <c r="R41" s="15" t="str">
        <f t="shared" ca="1" si="6"/>
        <v>22:15</v>
      </c>
      <c r="S41" s="10" t="s">
        <v>353</v>
      </c>
      <c r="U41" s="4">
        <v>1</v>
      </c>
      <c r="W41" t="s">
        <v>312</v>
      </c>
      <c r="X41" s="4">
        <v>2</v>
      </c>
      <c r="Y41" t="s">
        <v>230</v>
      </c>
      <c r="AB41" s="3" t="str">
        <f t="shared" ca="1" si="7"/>
        <v>insert into encomenda (enc_preco_total, enc_data_pedido, enc_hora_pedido,  enc_estado_entrega, enc_data_entrega, enc_hora_entrega, id_estaf, id_cli) values (81.50, STR_TO_DATE("3/3/2021", "%e/%c/%Y") ,"21:35","entregue", STR_TO_DATE("3/3/2021"," %e/%c/%Y") ,"22:15", 1,2);</v>
      </c>
    </row>
    <row r="42" spans="1:28" ht="17.25" x14ac:dyDescent="0.3">
      <c r="A42" s="15">
        <v>40</v>
      </c>
      <c r="B42" s="10">
        <f t="shared" ca="1" si="0"/>
        <v>44259.040972222232</v>
      </c>
      <c r="C42" s="20">
        <f t="shared" ca="1" si="1"/>
        <v>44259.370972222234</v>
      </c>
      <c r="D42" s="21">
        <f t="shared" ca="1" si="2"/>
        <v>44259.398750000015</v>
      </c>
      <c r="G42" t="s">
        <v>468</v>
      </c>
      <c r="H42" s="15" t="s">
        <v>544</v>
      </c>
      <c r="I42" t="s">
        <v>389</v>
      </c>
      <c r="J42" s="6" t="str">
        <f t="shared" ca="1" si="3"/>
        <v>4/3/2021</v>
      </c>
      <c r="K42" t="s">
        <v>392</v>
      </c>
      <c r="L42" s="15" t="str">
        <f t="shared" ca="1" si="4"/>
        <v>8:54</v>
      </c>
      <c r="M42" t="s">
        <v>350</v>
      </c>
      <c r="N42" t="s">
        <v>459</v>
      </c>
      <c r="O42" t="s">
        <v>467</v>
      </c>
      <c r="P42" s="15" t="str">
        <f t="shared" ca="1" si="5"/>
        <v>4/3/2021</v>
      </c>
      <c r="Q42" t="s">
        <v>472</v>
      </c>
      <c r="R42" s="15" t="str">
        <f t="shared" ca="1" si="6"/>
        <v>9:34</v>
      </c>
      <c r="S42" s="10" t="s">
        <v>353</v>
      </c>
      <c r="U42" s="4">
        <v>3</v>
      </c>
      <c r="W42" t="s">
        <v>312</v>
      </c>
      <c r="X42" s="4">
        <v>5</v>
      </c>
      <c r="Y42" t="s">
        <v>230</v>
      </c>
      <c r="AB42" s="3" t="str">
        <f t="shared" ca="1" si="7"/>
        <v>insert into encomenda (enc_preco_total, enc_data_pedido, enc_hora_pedido,  enc_estado_entrega, enc_data_entrega, enc_hora_entrega, id_estaf, id_cli) values (50.60, STR_TO_DATE("4/3/2021", "%e/%c/%Y") ,"8:54","entregue", STR_TO_DATE("4/3/2021"," %e/%c/%Y") ,"9:34", 3,5);</v>
      </c>
    </row>
    <row r="43" spans="1:28" ht="17.25" x14ac:dyDescent="0.3">
      <c r="A43" s="15">
        <v>41</v>
      </c>
      <c r="B43" s="10">
        <f t="shared" ca="1" si="0"/>
        <v>44259.398055555568</v>
      </c>
      <c r="C43" s="20">
        <f t="shared" ca="1" si="1"/>
        <v>44259.398055555568</v>
      </c>
      <c r="D43" s="21">
        <f t="shared" ca="1" si="2"/>
        <v>44259.425833333349</v>
      </c>
      <c r="G43" t="s">
        <v>468</v>
      </c>
      <c r="H43" s="15" t="s">
        <v>550</v>
      </c>
      <c r="I43" t="s">
        <v>389</v>
      </c>
      <c r="J43" s="6" t="str">
        <f t="shared" ca="1" si="3"/>
        <v>4/3/2021</v>
      </c>
      <c r="K43" t="s">
        <v>392</v>
      </c>
      <c r="L43" s="15" t="str">
        <f t="shared" ca="1" si="4"/>
        <v>9:33</v>
      </c>
      <c r="M43" t="s">
        <v>350</v>
      </c>
      <c r="N43" t="s">
        <v>459</v>
      </c>
      <c r="O43" t="s">
        <v>467</v>
      </c>
      <c r="P43" s="15" t="str">
        <f t="shared" ca="1" si="5"/>
        <v>4/3/2021</v>
      </c>
      <c r="Q43" t="s">
        <v>472</v>
      </c>
      <c r="R43" s="15" t="str">
        <f t="shared" ca="1" si="6"/>
        <v>10:13</v>
      </c>
      <c r="S43" s="10" t="s">
        <v>353</v>
      </c>
      <c r="U43" s="4">
        <v>1</v>
      </c>
      <c r="W43" t="s">
        <v>312</v>
      </c>
      <c r="X43" s="4">
        <v>9</v>
      </c>
      <c r="Y43" t="s">
        <v>230</v>
      </c>
      <c r="AB43" s="3" t="str">
        <f t="shared" ca="1" si="7"/>
        <v>insert into encomenda (enc_preco_total, enc_data_pedido, enc_hora_pedido,  enc_estado_entrega, enc_data_entrega, enc_hora_entrega, id_estaf, id_cli) values (32.60, STR_TO_DATE("4/3/2021", "%e/%c/%Y") ,"9:33","entregue", STR_TO_DATE("4/3/2021"," %e/%c/%Y") ,"10:13", 1,9);</v>
      </c>
    </row>
    <row r="44" spans="1:28" ht="17.25" x14ac:dyDescent="0.3">
      <c r="A44" s="15">
        <v>42</v>
      </c>
      <c r="B44" s="10">
        <f t="shared" ca="1" si="0"/>
        <v>44259.581388888902</v>
      </c>
      <c r="C44" s="20">
        <f t="shared" ca="1" si="1"/>
        <v>44259.581388888902</v>
      </c>
      <c r="D44" s="21">
        <f t="shared" ca="1" si="2"/>
        <v>44259.609166666683</v>
      </c>
      <c r="G44" t="s">
        <v>468</v>
      </c>
      <c r="H44" s="15" t="s">
        <v>551</v>
      </c>
      <c r="I44" t="s">
        <v>389</v>
      </c>
      <c r="J44" s="6" t="str">
        <f t="shared" ca="1" si="3"/>
        <v>4/3/2021</v>
      </c>
      <c r="K44" t="s">
        <v>392</v>
      </c>
      <c r="L44" s="15" t="str">
        <f t="shared" ca="1" si="4"/>
        <v>13:57</v>
      </c>
      <c r="M44" t="s">
        <v>350</v>
      </c>
      <c r="N44" t="s">
        <v>459</v>
      </c>
      <c r="O44" t="s">
        <v>467</v>
      </c>
      <c r="P44" s="15" t="str">
        <f t="shared" ca="1" si="5"/>
        <v>4/3/2021</v>
      </c>
      <c r="Q44" t="s">
        <v>472</v>
      </c>
      <c r="R44" s="15" t="str">
        <f t="shared" ca="1" si="6"/>
        <v>14:37</v>
      </c>
      <c r="S44" s="10" t="s">
        <v>353</v>
      </c>
      <c r="U44" s="4">
        <v>1</v>
      </c>
      <c r="W44" t="s">
        <v>312</v>
      </c>
      <c r="X44" s="4">
        <v>3</v>
      </c>
      <c r="Y44" t="s">
        <v>230</v>
      </c>
      <c r="AB44" s="3" t="str">
        <f t="shared" ca="1" si="7"/>
        <v>insert into encomenda (enc_preco_total, enc_data_pedido, enc_hora_pedido,  enc_estado_entrega, enc_data_entrega, enc_hora_entrega, id_estaf, id_cli) values (63.50, STR_TO_DATE("4/3/2021", "%e/%c/%Y") ,"13:57","entregue", STR_TO_DATE("4/3/2021"," %e/%c/%Y") ,"14:37", 1,3);</v>
      </c>
    </row>
    <row r="45" spans="1:28" ht="17.25" x14ac:dyDescent="0.3">
      <c r="A45" s="15">
        <v>43</v>
      </c>
      <c r="B45" s="10">
        <f t="shared" ca="1" si="0"/>
        <v>44259.617500000015</v>
      </c>
      <c r="C45" s="20">
        <f t="shared" ca="1" si="1"/>
        <v>44259.617500000015</v>
      </c>
      <c r="D45" s="21">
        <f t="shared" ca="1" si="2"/>
        <v>44259.645277777796</v>
      </c>
      <c r="G45" s="15" t="s">
        <v>468</v>
      </c>
      <c r="H45" s="15" t="s">
        <v>556</v>
      </c>
      <c r="I45" s="15" t="s">
        <v>389</v>
      </c>
      <c r="J45" s="6" t="str">
        <f t="shared" ref="J45:J51" ca="1" si="8">TEXT(C45,"D/M/AAAA")</f>
        <v>4/3/2021</v>
      </c>
      <c r="K45" s="15" t="s">
        <v>392</v>
      </c>
      <c r="L45" s="15" t="str">
        <f t="shared" ca="1" si="4"/>
        <v>14:49</v>
      </c>
      <c r="M45" s="15" t="s">
        <v>350</v>
      </c>
      <c r="N45" s="15" t="s">
        <v>459</v>
      </c>
      <c r="O45" s="15" t="s">
        <v>467</v>
      </c>
      <c r="P45" s="15" t="str">
        <f t="shared" ref="P45:P47" ca="1" si="9">TEXT(D45,"D/M/AAAA")</f>
        <v>4/3/2021</v>
      </c>
      <c r="Q45" s="15" t="s">
        <v>472</v>
      </c>
      <c r="R45" s="15" t="str">
        <f t="shared" ref="R45:R47" ca="1" si="10">TEXT(D45, "H:MM")</f>
        <v>15:29</v>
      </c>
      <c r="S45" s="10" t="s">
        <v>353</v>
      </c>
      <c r="U45" s="4">
        <v>1</v>
      </c>
      <c r="W45" t="s">
        <v>312</v>
      </c>
      <c r="X45" s="4">
        <v>1</v>
      </c>
      <c r="Y45" t="s">
        <v>230</v>
      </c>
      <c r="AB45" s="3" t="str">
        <f t="shared" ca="1" si="7"/>
        <v>insert into encomenda (enc_preco_total, enc_data_pedido, enc_hora_pedido,  enc_estado_entrega, enc_data_entrega, enc_hora_entrega, id_estaf, id_cli) values (63.51, STR_TO_DATE("4/3/2021", "%e/%c/%Y") ,"14:49","entregue", STR_TO_DATE("4/3/2021"," %e/%c/%Y") ,"15:29", 1,1);</v>
      </c>
    </row>
    <row r="46" spans="1:28" ht="17.25" x14ac:dyDescent="0.3">
      <c r="A46" s="15">
        <v>44</v>
      </c>
      <c r="B46" s="10">
        <f t="shared" ca="1" si="0"/>
        <v>44259.748750000013</v>
      </c>
      <c r="C46" s="20">
        <f t="shared" ca="1" si="1"/>
        <v>44259.748750000013</v>
      </c>
      <c r="D46" s="21">
        <f t="shared" ca="1" si="2"/>
        <v>44259.776527777794</v>
      </c>
      <c r="G46" s="15" t="s">
        <v>468</v>
      </c>
      <c r="H46" s="15" t="s">
        <v>557</v>
      </c>
      <c r="I46" s="15" t="s">
        <v>389</v>
      </c>
      <c r="J46" s="6" t="str">
        <f t="shared" ca="1" si="8"/>
        <v>4/3/2021</v>
      </c>
      <c r="K46" s="15" t="s">
        <v>392</v>
      </c>
      <c r="L46" s="15" t="str">
        <f t="shared" ca="1" si="4"/>
        <v>17:58</v>
      </c>
      <c r="M46" s="15" t="s">
        <v>350</v>
      </c>
      <c r="N46" s="15" t="s">
        <v>459</v>
      </c>
      <c r="O46" s="15" t="s">
        <v>467</v>
      </c>
      <c r="P46" s="15" t="str">
        <f t="shared" ca="1" si="9"/>
        <v>4/3/2021</v>
      </c>
      <c r="Q46" s="15" t="s">
        <v>472</v>
      </c>
      <c r="R46" s="15" t="str">
        <f t="shared" ca="1" si="10"/>
        <v>18:38</v>
      </c>
      <c r="S46" s="10" t="s">
        <v>353</v>
      </c>
      <c r="U46" s="4">
        <v>4</v>
      </c>
      <c r="W46" t="s">
        <v>312</v>
      </c>
      <c r="X46" s="4">
        <v>2</v>
      </c>
      <c r="Y46" t="s">
        <v>230</v>
      </c>
      <c r="AB46" s="3" t="str">
        <f t="shared" ca="1" si="7"/>
        <v>insert into encomenda (enc_preco_total, enc_data_pedido, enc_hora_pedido,  enc_estado_entrega, enc_data_entrega, enc_hora_entrega, id_estaf, id_cli) values (63.52, STR_TO_DATE("4/3/2021", "%e/%c/%Y") ,"17:58","entregue", STR_TO_DATE("4/3/2021"," %e/%c/%Y") ,"18:38", 4,2);</v>
      </c>
    </row>
    <row r="47" spans="1:28" ht="17.25" x14ac:dyDescent="0.3">
      <c r="A47" s="15">
        <v>45</v>
      </c>
      <c r="B47" s="10">
        <f t="shared" ca="1" si="0"/>
        <v>44259.890416666683</v>
      </c>
      <c r="C47" s="20">
        <f t="shared" ca="1" si="1"/>
        <v>44259.890416666683</v>
      </c>
      <c r="D47" s="21">
        <f t="shared" ca="1" si="2"/>
        <v>44259.918194444464</v>
      </c>
      <c r="G47" s="15" t="s">
        <v>468</v>
      </c>
      <c r="H47" s="15" t="s">
        <v>558</v>
      </c>
      <c r="I47" s="15" t="s">
        <v>389</v>
      </c>
      <c r="J47" s="6" t="str">
        <f t="shared" ca="1" si="8"/>
        <v>4/3/2021</v>
      </c>
      <c r="K47" s="15" t="s">
        <v>392</v>
      </c>
      <c r="L47" s="15" t="str">
        <f t="shared" ca="1" si="4"/>
        <v>21:22</v>
      </c>
      <c r="M47" s="15" t="s">
        <v>350</v>
      </c>
      <c r="N47" s="15" t="s">
        <v>459</v>
      </c>
      <c r="O47" s="15" t="s">
        <v>467</v>
      </c>
      <c r="P47" s="15" t="str">
        <f t="shared" ca="1" si="9"/>
        <v>4/3/2021</v>
      </c>
      <c r="Q47" s="15" t="s">
        <v>472</v>
      </c>
      <c r="R47" s="15" t="str">
        <f t="shared" ca="1" si="10"/>
        <v>22:02</v>
      </c>
      <c r="S47" s="10" t="s">
        <v>353</v>
      </c>
      <c r="U47" s="4">
        <v>4</v>
      </c>
      <c r="W47" t="s">
        <v>312</v>
      </c>
      <c r="X47" s="4">
        <v>5</v>
      </c>
      <c r="Y47" t="s">
        <v>230</v>
      </c>
      <c r="AB47" s="3" t="str">
        <f t="shared" ca="1" si="7"/>
        <v>insert into encomenda (enc_preco_total, enc_data_pedido, enc_hora_pedido,  enc_estado_entrega, enc_data_entrega, enc_hora_entrega, id_estaf, id_cli) values (63.53, STR_TO_DATE("4/3/2021", "%e/%c/%Y") ,"21:22","entregue", STR_TO_DATE("4/3/2021"," %e/%c/%Y") ,"22:02", 4,5);</v>
      </c>
    </row>
    <row r="48" spans="1:28" ht="17.25" x14ac:dyDescent="0.3">
      <c r="A48" s="15">
        <v>46</v>
      </c>
      <c r="B48" s="10">
        <f t="shared" ca="1" si="0"/>
        <v>44260.088333333348</v>
      </c>
      <c r="C48" s="20">
        <f t="shared" ca="1" si="1"/>
        <v>44260.418333333349</v>
      </c>
      <c r="D48" s="21">
        <f t="shared" ca="1" si="2"/>
        <v>44260.44611111113</v>
      </c>
      <c r="G48" t="s">
        <v>554</v>
      </c>
      <c r="H48" s="15" t="s">
        <v>530</v>
      </c>
      <c r="I48" t="s">
        <v>389</v>
      </c>
      <c r="J48" s="6" t="str">
        <f t="shared" ca="1" si="8"/>
        <v>5/3/2021</v>
      </c>
      <c r="K48" t="s">
        <v>392</v>
      </c>
      <c r="L48" s="15" t="str">
        <f t="shared" ca="1" si="4"/>
        <v>10:02</v>
      </c>
      <c r="M48" t="s">
        <v>350</v>
      </c>
      <c r="N48" t="s">
        <v>553</v>
      </c>
      <c r="P48" s="15"/>
      <c r="R48" s="15"/>
      <c r="S48" s="10" t="s">
        <v>353</v>
      </c>
      <c r="U48" s="4">
        <v>1</v>
      </c>
      <c r="W48" t="s">
        <v>312</v>
      </c>
      <c r="X48" s="4">
        <v>9</v>
      </c>
      <c r="Y48" t="s">
        <v>230</v>
      </c>
      <c r="AB48" s="3" t="str">
        <f t="shared" ca="1" si="7"/>
        <v>insert into encomenda (enc_preco_total, enc_data_pedido, enc_hora_pedido,  enc_estado_entrega, id_estaf, id_cli) values (97.80, STR_TO_DATE("5/3/2021", "%e/%c/%Y") ,"10:02","atribuida", 1,9);</v>
      </c>
    </row>
    <row r="49" spans="1:35" ht="17.25" x14ac:dyDescent="0.3">
      <c r="A49" s="15">
        <v>47</v>
      </c>
      <c r="B49" s="10">
        <f t="shared" ca="1" si="0"/>
        <v>44260.462083333347</v>
      </c>
      <c r="C49" s="20">
        <f t="shared" ca="1" si="1"/>
        <v>44260.462083333347</v>
      </c>
      <c r="D49" s="21">
        <f t="shared" ca="1" si="2"/>
        <v>44260.489861111128</v>
      </c>
      <c r="G49" s="15" t="s">
        <v>554</v>
      </c>
      <c r="H49" s="15" t="s">
        <v>545</v>
      </c>
      <c r="I49" t="s">
        <v>389</v>
      </c>
      <c r="J49" s="6" t="str">
        <f t="shared" ca="1" si="8"/>
        <v>5/3/2021</v>
      </c>
      <c r="K49" t="s">
        <v>392</v>
      </c>
      <c r="L49" s="15" t="str">
        <f t="shared" ca="1" si="4"/>
        <v>11:05</v>
      </c>
      <c r="M49" t="s">
        <v>350</v>
      </c>
      <c r="N49" t="s">
        <v>553</v>
      </c>
      <c r="S49" s="10" t="s">
        <v>353</v>
      </c>
      <c r="U49" s="4">
        <v>2</v>
      </c>
      <c r="W49" s="15" t="s">
        <v>312</v>
      </c>
      <c r="X49">
        <v>7</v>
      </c>
      <c r="Y49" s="15" t="s">
        <v>230</v>
      </c>
      <c r="AB49" s="3" t="str">
        <f t="shared" ca="1" si="7"/>
        <v>insert into encomenda (enc_preco_total, enc_data_pedido, enc_hora_pedido,  enc_estado_entrega, id_estaf, id_cli) values (115.80, STR_TO_DATE("5/3/2021", "%e/%c/%Y") ,"11:05","atribuida", 2,7);</v>
      </c>
    </row>
    <row r="50" spans="1:35" s="15" customFormat="1" ht="17.25" x14ac:dyDescent="0.3">
      <c r="A50" s="15">
        <v>48</v>
      </c>
      <c r="B50" s="10">
        <f t="shared" ca="1" si="0"/>
        <v>44260.569722222237</v>
      </c>
      <c r="C50" s="20">
        <f t="shared" ca="1" si="1"/>
        <v>44260.569722222237</v>
      </c>
      <c r="D50" s="21">
        <f t="shared" ca="1" si="2"/>
        <v>44260.597500000018</v>
      </c>
      <c r="G50" s="15" t="s">
        <v>555</v>
      </c>
      <c r="H50" s="15" t="s">
        <v>531</v>
      </c>
      <c r="I50" t="s">
        <v>389</v>
      </c>
      <c r="J50" s="6" t="str">
        <f t="shared" ca="1" si="8"/>
        <v>5/3/2021</v>
      </c>
      <c r="K50" t="s">
        <v>392</v>
      </c>
      <c r="L50" s="15" t="str">
        <f t="shared" ca="1" si="4"/>
        <v>13:40</v>
      </c>
      <c r="M50" t="s">
        <v>350</v>
      </c>
      <c r="N50" t="s">
        <v>552</v>
      </c>
      <c r="S50" s="10" t="s">
        <v>349</v>
      </c>
      <c r="U50" s="4"/>
      <c r="W50" s="15" t="s">
        <v>312</v>
      </c>
      <c r="X50" s="15">
        <v>12</v>
      </c>
      <c r="Y50" s="15" t="s">
        <v>230</v>
      </c>
      <c r="AB50" s="3" t="str">
        <f t="shared" ca="1" si="7"/>
        <v>insert into encomenda (enc_preco_total, enc_data_pedido, enc_hora_pedido,  enc_estado_entrega,  id_cli) values (68.60, STR_TO_DATE("5/3/2021", "%e/%c/%Y") ,"13:40","aceite",12);</v>
      </c>
    </row>
    <row r="51" spans="1:35" s="15" customFormat="1" ht="17.25" x14ac:dyDescent="0.3">
      <c r="A51" s="15">
        <v>49</v>
      </c>
      <c r="B51" s="10">
        <f t="shared" ca="1" si="0"/>
        <v>44260.715555555573</v>
      </c>
      <c r="C51" s="20">
        <f t="shared" ca="1" si="1"/>
        <v>44260.715555555573</v>
      </c>
      <c r="D51" s="21">
        <f t="shared" ca="1" si="2"/>
        <v>44260.743333333354</v>
      </c>
      <c r="G51" s="15" t="s">
        <v>555</v>
      </c>
      <c r="H51" s="15" t="s">
        <v>544</v>
      </c>
      <c r="I51" t="s">
        <v>389</v>
      </c>
      <c r="J51" s="6" t="str">
        <f t="shared" ca="1" si="8"/>
        <v>5/3/2021</v>
      </c>
      <c r="K51" t="s">
        <v>392</v>
      </c>
      <c r="L51" s="15" t="str">
        <f t="shared" ca="1" si="4"/>
        <v>17:10</v>
      </c>
      <c r="M51" t="s">
        <v>350</v>
      </c>
      <c r="N51" t="s">
        <v>391</v>
      </c>
      <c r="S51" s="10" t="s">
        <v>349</v>
      </c>
      <c r="U51" s="4"/>
      <c r="W51" s="15" t="s">
        <v>312</v>
      </c>
      <c r="X51" s="15">
        <v>3</v>
      </c>
      <c r="Y51" s="15" t="s">
        <v>230</v>
      </c>
      <c r="AB51" s="3" t="str">
        <f t="shared" ca="1" si="7"/>
        <v>insert into encomenda (enc_preco_total, enc_data_pedido, enc_hora_pedido,  enc_estado_entrega,  id_cli) values (50.60, STR_TO_DATE("5/3/2021", "%e/%c/%Y") ,"17:10","pendente",3);</v>
      </c>
    </row>
    <row r="52" spans="1:35" x14ac:dyDescent="0.25">
      <c r="H52" s="15"/>
    </row>
    <row r="53" spans="1:35" x14ac:dyDescent="0.25">
      <c r="E53" s="15">
        <v>0</v>
      </c>
      <c r="H53" s="15"/>
    </row>
    <row r="54" spans="1:35" x14ac:dyDescent="0.25">
      <c r="E54" s="15">
        <v>1</v>
      </c>
      <c r="F54" s="15">
        <v>21</v>
      </c>
      <c r="G54">
        <v>18</v>
      </c>
      <c r="H54">
        <v>1</v>
      </c>
      <c r="I54">
        <v>18</v>
      </c>
      <c r="J54" s="11">
        <v>18</v>
      </c>
      <c r="K54" s="11">
        <v>0</v>
      </c>
      <c r="L54" s="11" t="s">
        <v>508</v>
      </c>
      <c r="M54" s="11">
        <f>IF(E54&lt;&gt;E53,I54,M53+I54)</f>
        <v>18</v>
      </c>
      <c r="O54" s="15">
        <v>1</v>
      </c>
      <c r="P54" s="15">
        <v>117.5</v>
      </c>
      <c r="Q54">
        <f>TRUNC(P54)</f>
        <v>117</v>
      </c>
      <c r="R54">
        <f>ROUND(100*(P54-Q54),0)</f>
        <v>50</v>
      </c>
      <c r="S54" t="str">
        <f>_xlfn.CONCAT(Q54,".", R54)</f>
        <v>117.50</v>
      </c>
    </row>
    <row r="55" spans="1:35" x14ac:dyDescent="0.25">
      <c r="E55" s="15">
        <v>1</v>
      </c>
      <c r="F55" s="15">
        <v>17</v>
      </c>
      <c r="G55">
        <v>18</v>
      </c>
      <c r="H55">
        <v>2</v>
      </c>
      <c r="I55">
        <v>36</v>
      </c>
      <c r="J55" s="11">
        <v>18</v>
      </c>
      <c r="K55" s="11">
        <v>0</v>
      </c>
      <c r="L55" s="11" t="s">
        <v>508</v>
      </c>
      <c r="M55" s="11">
        <f t="shared" ref="M55:M118" si="11">IF(E55&lt;&gt;E54,I55,M54+I55)</f>
        <v>54</v>
      </c>
      <c r="O55" s="15">
        <v>2</v>
      </c>
      <c r="P55" s="15">
        <v>102.89999999999999</v>
      </c>
      <c r="Q55" s="15">
        <f t="shared" ref="Q55:Q102" si="12">TRUNC(P55)</f>
        <v>102</v>
      </c>
      <c r="R55" s="15">
        <f t="shared" ref="R55:R102" si="13">ROUND(100*(P55-Q55),0)</f>
        <v>90</v>
      </c>
      <c r="S55" s="15" t="str">
        <f t="shared" ref="S55:S102" si="14">_xlfn.CONCAT(Q55,".", R55)</f>
        <v>102.90</v>
      </c>
    </row>
    <row r="56" spans="1:35" x14ac:dyDescent="0.25">
      <c r="E56" s="15">
        <v>1</v>
      </c>
      <c r="F56" s="15">
        <v>13</v>
      </c>
      <c r="G56">
        <v>16.3</v>
      </c>
      <c r="H56">
        <v>1</v>
      </c>
      <c r="I56">
        <v>16.3</v>
      </c>
      <c r="J56" s="11">
        <v>16</v>
      </c>
      <c r="K56" s="11">
        <v>30</v>
      </c>
      <c r="L56" s="11" t="s">
        <v>509</v>
      </c>
      <c r="M56" s="11">
        <f t="shared" si="11"/>
        <v>70.3</v>
      </c>
      <c r="O56" s="15">
        <v>3</v>
      </c>
      <c r="P56" s="15">
        <v>114.1</v>
      </c>
      <c r="Q56" s="15">
        <f t="shared" si="12"/>
        <v>114</v>
      </c>
      <c r="R56" s="15">
        <f t="shared" si="13"/>
        <v>10</v>
      </c>
      <c r="S56" s="15" t="str">
        <f t="shared" si="14"/>
        <v>114.10</v>
      </c>
    </row>
    <row r="57" spans="1:35" x14ac:dyDescent="0.25">
      <c r="E57" s="15">
        <v>1</v>
      </c>
      <c r="F57" s="15">
        <v>8</v>
      </c>
      <c r="G57">
        <v>16.3</v>
      </c>
      <c r="H57">
        <v>2</v>
      </c>
      <c r="I57">
        <v>32.6</v>
      </c>
      <c r="J57" s="11">
        <v>16</v>
      </c>
      <c r="K57" s="11">
        <v>30</v>
      </c>
      <c r="L57" s="11" t="s">
        <v>509</v>
      </c>
      <c r="M57" s="11">
        <f t="shared" si="11"/>
        <v>102.9</v>
      </c>
      <c r="O57" s="15">
        <v>4</v>
      </c>
      <c r="P57" s="15">
        <v>101.69999999999999</v>
      </c>
      <c r="Q57" s="15">
        <f t="shared" si="12"/>
        <v>101</v>
      </c>
      <c r="R57" s="15">
        <f t="shared" si="13"/>
        <v>70</v>
      </c>
      <c r="S57" s="15" t="str">
        <f t="shared" si="14"/>
        <v>101.70</v>
      </c>
    </row>
    <row r="58" spans="1:35" x14ac:dyDescent="0.25">
      <c r="E58" s="15">
        <v>1</v>
      </c>
      <c r="F58" s="15">
        <v>4</v>
      </c>
      <c r="G58">
        <v>14.6</v>
      </c>
      <c r="H58">
        <v>1</v>
      </c>
      <c r="I58">
        <v>14.6</v>
      </c>
      <c r="J58" s="11">
        <v>14</v>
      </c>
      <c r="K58" s="11">
        <v>60</v>
      </c>
      <c r="L58" s="11" t="s">
        <v>510</v>
      </c>
      <c r="M58" s="11">
        <f t="shared" si="11"/>
        <v>117.5</v>
      </c>
      <c r="O58" s="15">
        <v>5</v>
      </c>
      <c r="P58" s="15">
        <v>121.39999999999999</v>
      </c>
      <c r="Q58" s="15">
        <f t="shared" si="12"/>
        <v>121</v>
      </c>
      <c r="R58" s="15">
        <f t="shared" si="13"/>
        <v>40</v>
      </c>
      <c r="S58" s="15" t="str">
        <f t="shared" si="14"/>
        <v>121.40</v>
      </c>
    </row>
    <row r="59" spans="1:35" x14ac:dyDescent="0.25">
      <c r="E59" s="15">
        <v>2</v>
      </c>
      <c r="F59" s="15">
        <v>21</v>
      </c>
      <c r="G59">
        <v>18</v>
      </c>
      <c r="H59">
        <v>2</v>
      </c>
      <c r="I59">
        <v>36</v>
      </c>
      <c r="J59" s="11">
        <v>18</v>
      </c>
      <c r="K59" s="11">
        <v>0</v>
      </c>
      <c r="L59" s="11" t="s">
        <v>508</v>
      </c>
      <c r="M59" s="11">
        <f t="shared" si="11"/>
        <v>36</v>
      </c>
      <c r="O59" s="15">
        <v>6</v>
      </c>
      <c r="P59" s="15">
        <v>116.3</v>
      </c>
      <c r="Q59" s="15">
        <f t="shared" si="12"/>
        <v>116</v>
      </c>
      <c r="R59" s="15">
        <f t="shared" si="13"/>
        <v>30</v>
      </c>
      <c r="S59" s="15" t="str">
        <f t="shared" si="14"/>
        <v>116.30</v>
      </c>
    </row>
    <row r="60" spans="1:35" x14ac:dyDescent="0.25">
      <c r="E60" s="15">
        <v>2</v>
      </c>
      <c r="F60" s="15">
        <v>17</v>
      </c>
      <c r="G60">
        <v>18</v>
      </c>
      <c r="H60">
        <v>1</v>
      </c>
      <c r="I60">
        <v>18</v>
      </c>
      <c r="J60" s="11">
        <v>18</v>
      </c>
      <c r="K60" s="11">
        <v>0</v>
      </c>
      <c r="L60" s="11" t="s">
        <v>508</v>
      </c>
      <c r="M60" s="11">
        <f t="shared" si="11"/>
        <v>54</v>
      </c>
      <c r="O60" s="15">
        <v>7</v>
      </c>
      <c r="P60" s="15">
        <v>58.4</v>
      </c>
      <c r="Q60" s="15">
        <f t="shared" si="12"/>
        <v>58</v>
      </c>
      <c r="R60" s="15">
        <f t="shared" si="13"/>
        <v>40</v>
      </c>
      <c r="S60" s="15" t="str">
        <f t="shared" si="14"/>
        <v>58.40</v>
      </c>
    </row>
    <row r="61" spans="1:35" x14ac:dyDescent="0.25">
      <c r="E61" s="15">
        <v>2</v>
      </c>
      <c r="F61" s="15">
        <v>13</v>
      </c>
      <c r="G61">
        <v>16.3</v>
      </c>
      <c r="H61">
        <v>2</v>
      </c>
      <c r="I61">
        <v>32.6</v>
      </c>
      <c r="J61" s="11">
        <v>16</v>
      </c>
      <c r="K61" s="11">
        <v>30</v>
      </c>
      <c r="L61" s="11" t="s">
        <v>509</v>
      </c>
      <c r="M61" s="11">
        <f t="shared" si="11"/>
        <v>86.6</v>
      </c>
      <c r="O61" s="15">
        <v>8</v>
      </c>
      <c r="P61" s="15">
        <v>120</v>
      </c>
      <c r="Q61" s="15">
        <f t="shared" si="12"/>
        <v>120</v>
      </c>
      <c r="R61" s="15">
        <f t="shared" si="13"/>
        <v>0</v>
      </c>
      <c r="S61" s="15" t="str">
        <f t="shared" si="14"/>
        <v>120.0</v>
      </c>
    </row>
    <row r="62" spans="1:35" x14ac:dyDescent="0.25">
      <c r="E62" s="15">
        <v>2</v>
      </c>
      <c r="F62" s="15">
        <v>8</v>
      </c>
      <c r="G62">
        <v>16.3</v>
      </c>
      <c r="H62">
        <v>1</v>
      </c>
      <c r="I62">
        <v>16.3</v>
      </c>
      <c r="J62" s="11">
        <v>16</v>
      </c>
      <c r="K62" s="11">
        <v>30</v>
      </c>
      <c r="L62" s="11" t="s">
        <v>509</v>
      </c>
      <c r="M62" s="11">
        <f t="shared" si="11"/>
        <v>102.89999999999999</v>
      </c>
      <c r="O62" s="15">
        <v>9</v>
      </c>
      <c r="P62" s="15">
        <v>105.39999999999999</v>
      </c>
      <c r="Q62" s="15">
        <f t="shared" si="12"/>
        <v>105</v>
      </c>
      <c r="R62" s="15">
        <f t="shared" si="13"/>
        <v>40</v>
      </c>
      <c r="S62" s="15" t="str">
        <f t="shared" si="14"/>
        <v>105.40</v>
      </c>
      <c r="AF62">
        <v>1</v>
      </c>
      <c r="AG62">
        <v>1504</v>
      </c>
      <c r="AH62">
        <v>12</v>
      </c>
      <c r="AI62">
        <v>12</v>
      </c>
    </row>
    <row r="63" spans="1:35" x14ac:dyDescent="0.25">
      <c r="E63" s="15">
        <v>3</v>
      </c>
      <c r="F63" s="15">
        <v>21</v>
      </c>
      <c r="G63">
        <v>18</v>
      </c>
      <c r="H63">
        <v>1</v>
      </c>
      <c r="I63">
        <v>18</v>
      </c>
      <c r="J63" s="11">
        <v>18</v>
      </c>
      <c r="K63" s="11">
        <v>0</v>
      </c>
      <c r="L63" s="11" t="s">
        <v>508</v>
      </c>
      <c r="M63" s="11">
        <f t="shared" si="11"/>
        <v>18</v>
      </c>
      <c r="O63" s="15">
        <v>10</v>
      </c>
      <c r="P63" s="15">
        <v>47.8</v>
      </c>
      <c r="Q63" s="15">
        <f t="shared" si="12"/>
        <v>47</v>
      </c>
      <c r="R63" s="15">
        <f t="shared" si="13"/>
        <v>80</v>
      </c>
      <c r="S63" s="15" t="str">
        <f t="shared" si="14"/>
        <v>47.80</v>
      </c>
      <c r="AF63">
        <v>4</v>
      </c>
      <c r="AG63">
        <v>1508</v>
      </c>
      <c r="AH63">
        <v>12</v>
      </c>
      <c r="AI63">
        <v>12</v>
      </c>
    </row>
    <row r="64" spans="1:35" x14ac:dyDescent="0.25">
      <c r="E64" s="15">
        <v>3</v>
      </c>
      <c r="F64" s="15">
        <v>13</v>
      </c>
      <c r="G64">
        <v>16.3</v>
      </c>
      <c r="H64">
        <v>1</v>
      </c>
      <c r="I64">
        <v>16.3</v>
      </c>
      <c r="J64" s="11">
        <v>16</v>
      </c>
      <c r="K64" s="11">
        <v>30</v>
      </c>
      <c r="L64" s="11" t="s">
        <v>509</v>
      </c>
      <c r="M64" s="11">
        <f t="shared" si="11"/>
        <v>34.299999999999997</v>
      </c>
      <c r="O64" s="15">
        <v>11</v>
      </c>
      <c r="P64" s="15">
        <v>103.7</v>
      </c>
      <c r="Q64" s="15">
        <f t="shared" si="12"/>
        <v>103</v>
      </c>
      <c r="R64" s="15">
        <f t="shared" si="13"/>
        <v>70</v>
      </c>
      <c r="S64" s="15" t="str">
        <f t="shared" si="14"/>
        <v>103.70</v>
      </c>
      <c r="AF64">
        <v>6</v>
      </c>
      <c r="AG64">
        <v>1506</v>
      </c>
      <c r="AH64">
        <v>12</v>
      </c>
      <c r="AI64">
        <v>12</v>
      </c>
    </row>
    <row r="65" spans="5:35" x14ac:dyDescent="0.25">
      <c r="E65" s="15">
        <v>3</v>
      </c>
      <c r="F65" s="15">
        <v>12</v>
      </c>
      <c r="G65">
        <v>16.3</v>
      </c>
      <c r="H65">
        <v>2</v>
      </c>
      <c r="I65">
        <v>32.6</v>
      </c>
      <c r="J65" s="11">
        <v>16</v>
      </c>
      <c r="K65" s="11">
        <v>30</v>
      </c>
      <c r="L65" s="11" t="s">
        <v>509</v>
      </c>
      <c r="M65" s="11">
        <f t="shared" si="11"/>
        <v>66.900000000000006</v>
      </c>
      <c r="N65" s="11"/>
      <c r="O65" s="15">
        <v>12</v>
      </c>
      <c r="P65" s="15">
        <v>41.9</v>
      </c>
      <c r="Q65" s="15">
        <f t="shared" si="12"/>
        <v>41</v>
      </c>
      <c r="R65" s="15">
        <f t="shared" si="13"/>
        <v>90</v>
      </c>
      <c r="S65" s="15" t="str">
        <f t="shared" si="14"/>
        <v>41.90</v>
      </c>
      <c r="AF65">
        <v>7</v>
      </c>
      <c r="AG65">
        <v>1506</v>
      </c>
      <c r="AH65">
        <v>12</v>
      </c>
      <c r="AI65">
        <v>12</v>
      </c>
    </row>
    <row r="66" spans="5:35" x14ac:dyDescent="0.25">
      <c r="E66" s="15">
        <v>3</v>
      </c>
      <c r="F66" s="15">
        <v>8</v>
      </c>
      <c r="G66">
        <v>16.3</v>
      </c>
      <c r="H66">
        <v>2</v>
      </c>
      <c r="I66" s="11">
        <v>32.6</v>
      </c>
      <c r="J66" s="11">
        <v>16</v>
      </c>
      <c r="K66" s="11">
        <v>30</v>
      </c>
      <c r="L66" s="11" t="s">
        <v>509</v>
      </c>
      <c r="M66" s="11">
        <f t="shared" si="11"/>
        <v>99.5</v>
      </c>
      <c r="N66" s="11"/>
      <c r="O66" s="15">
        <v>13</v>
      </c>
      <c r="P66" s="15">
        <v>119.19999999999999</v>
      </c>
      <c r="Q66" s="15">
        <f t="shared" si="12"/>
        <v>119</v>
      </c>
      <c r="R66" s="15">
        <f t="shared" si="13"/>
        <v>20</v>
      </c>
      <c r="S66" s="15" t="str">
        <f t="shared" si="14"/>
        <v>119.20</v>
      </c>
      <c r="AF66">
        <v>8</v>
      </c>
      <c r="AG66">
        <v>1508</v>
      </c>
      <c r="AH66">
        <v>12</v>
      </c>
      <c r="AI66">
        <v>12</v>
      </c>
    </row>
    <row r="67" spans="5:35" x14ac:dyDescent="0.25">
      <c r="E67" s="15">
        <v>3</v>
      </c>
      <c r="F67" s="15">
        <v>4</v>
      </c>
      <c r="G67">
        <v>14.6</v>
      </c>
      <c r="H67">
        <v>1</v>
      </c>
      <c r="I67" s="11">
        <v>14.6</v>
      </c>
      <c r="J67" s="11">
        <v>14</v>
      </c>
      <c r="K67" s="11">
        <v>60</v>
      </c>
      <c r="L67" s="11" t="s">
        <v>510</v>
      </c>
      <c r="M67" s="11">
        <f t="shared" si="11"/>
        <v>114.1</v>
      </c>
      <c r="N67" s="11"/>
      <c r="O67" s="15">
        <v>14</v>
      </c>
      <c r="P67" s="15">
        <v>97.8</v>
      </c>
      <c r="Q67" s="15">
        <f t="shared" si="12"/>
        <v>97</v>
      </c>
      <c r="R67" s="15">
        <f t="shared" si="13"/>
        <v>80</v>
      </c>
      <c r="S67" s="15" t="str">
        <f t="shared" si="14"/>
        <v>97.80</v>
      </c>
      <c r="AF67">
        <v>9</v>
      </c>
      <c r="AG67">
        <v>1504</v>
      </c>
      <c r="AH67">
        <v>12</v>
      </c>
      <c r="AI67">
        <v>12</v>
      </c>
    </row>
    <row r="68" spans="5:35" x14ac:dyDescent="0.25">
      <c r="E68" s="15">
        <v>4</v>
      </c>
      <c r="F68" s="15">
        <v>22</v>
      </c>
      <c r="G68">
        <v>3.9</v>
      </c>
      <c r="H68">
        <v>1</v>
      </c>
      <c r="I68" s="11">
        <v>3.9</v>
      </c>
      <c r="J68" s="11">
        <v>3</v>
      </c>
      <c r="K68" s="11">
        <v>90</v>
      </c>
      <c r="L68" s="11" t="s">
        <v>511</v>
      </c>
      <c r="M68" s="11">
        <f t="shared" si="11"/>
        <v>3.9</v>
      </c>
      <c r="N68" s="11"/>
      <c r="O68" s="15">
        <v>15</v>
      </c>
      <c r="P68" s="15">
        <v>102.9</v>
      </c>
      <c r="Q68" s="15">
        <f t="shared" si="12"/>
        <v>102</v>
      </c>
      <c r="R68" s="15">
        <f t="shared" si="13"/>
        <v>90</v>
      </c>
      <c r="S68" s="15" t="str">
        <f t="shared" si="14"/>
        <v>102.90</v>
      </c>
      <c r="AF68">
        <v>10</v>
      </c>
      <c r="AG68">
        <v>1508</v>
      </c>
      <c r="AH68">
        <v>12</v>
      </c>
      <c r="AI68">
        <v>12</v>
      </c>
    </row>
    <row r="69" spans="5:35" x14ac:dyDescent="0.25">
      <c r="E69" s="15">
        <v>4</v>
      </c>
      <c r="F69" s="15">
        <v>18</v>
      </c>
      <c r="G69">
        <v>18</v>
      </c>
      <c r="H69">
        <v>1</v>
      </c>
      <c r="I69" s="11">
        <v>18</v>
      </c>
      <c r="J69" s="11">
        <v>18</v>
      </c>
      <c r="K69" s="11">
        <v>0</v>
      </c>
      <c r="L69" s="11" t="s">
        <v>508</v>
      </c>
      <c r="M69" s="11">
        <f t="shared" si="11"/>
        <v>21.9</v>
      </c>
      <c r="N69" s="11"/>
      <c r="O69" s="15">
        <v>16</v>
      </c>
      <c r="P69" s="15">
        <v>68.599999999999994</v>
      </c>
      <c r="Q69" s="15">
        <f t="shared" si="12"/>
        <v>68</v>
      </c>
      <c r="R69" s="15">
        <f t="shared" si="13"/>
        <v>60</v>
      </c>
      <c r="S69" s="15" t="str">
        <f t="shared" si="14"/>
        <v>68.60</v>
      </c>
      <c r="AF69">
        <v>12</v>
      </c>
      <c r="AG69">
        <v>1506</v>
      </c>
      <c r="AH69">
        <v>12</v>
      </c>
      <c r="AI69">
        <v>12</v>
      </c>
    </row>
    <row r="70" spans="5:35" x14ac:dyDescent="0.25">
      <c r="E70" s="15">
        <v>4</v>
      </c>
      <c r="F70" s="15">
        <v>14</v>
      </c>
      <c r="G70">
        <v>18</v>
      </c>
      <c r="H70">
        <v>1</v>
      </c>
      <c r="I70" s="11">
        <v>18</v>
      </c>
      <c r="J70" s="11">
        <v>18</v>
      </c>
      <c r="K70" s="11">
        <v>0</v>
      </c>
      <c r="L70" s="11" t="s">
        <v>508</v>
      </c>
      <c r="M70" s="11">
        <f t="shared" si="11"/>
        <v>39.9</v>
      </c>
      <c r="N70" s="11"/>
      <c r="O70" s="15">
        <v>17</v>
      </c>
      <c r="P70" s="15">
        <v>66.900000000000006</v>
      </c>
      <c r="Q70" s="15">
        <f t="shared" si="12"/>
        <v>66</v>
      </c>
      <c r="R70" s="15">
        <f t="shared" si="13"/>
        <v>90</v>
      </c>
      <c r="S70" s="15" t="str">
        <f t="shared" si="14"/>
        <v>66.90</v>
      </c>
      <c r="AF70">
        <v>2</v>
      </c>
      <c r="AG70">
        <v>1106</v>
      </c>
      <c r="AH70">
        <v>234</v>
      </c>
      <c r="AI70">
        <v>24</v>
      </c>
    </row>
    <row r="71" spans="5:35" x14ac:dyDescent="0.25">
      <c r="E71" s="15">
        <v>4</v>
      </c>
      <c r="F71" s="15">
        <v>9</v>
      </c>
      <c r="G71">
        <v>16.3</v>
      </c>
      <c r="H71">
        <v>2</v>
      </c>
      <c r="I71" s="11">
        <v>32.6</v>
      </c>
      <c r="J71" s="11">
        <v>16</v>
      </c>
      <c r="K71" s="11">
        <v>30</v>
      </c>
      <c r="L71" s="11" t="s">
        <v>509</v>
      </c>
      <c r="M71" s="11">
        <f t="shared" si="11"/>
        <v>72.5</v>
      </c>
      <c r="N71" s="11"/>
      <c r="O71" s="15">
        <v>18</v>
      </c>
      <c r="P71" s="15">
        <v>68.599999999999994</v>
      </c>
      <c r="Q71" s="15">
        <f t="shared" si="12"/>
        <v>68</v>
      </c>
      <c r="R71" s="15">
        <f t="shared" si="13"/>
        <v>60</v>
      </c>
      <c r="S71" s="15" t="str">
        <f t="shared" si="14"/>
        <v>68.60</v>
      </c>
      <c r="AF71">
        <v>5</v>
      </c>
      <c r="AG71">
        <v>1106</v>
      </c>
      <c r="AH71">
        <v>234</v>
      </c>
      <c r="AI71">
        <v>24</v>
      </c>
    </row>
    <row r="72" spans="5:35" x14ac:dyDescent="0.25">
      <c r="E72" s="15">
        <v>4</v>
      </c>
      <c r="F72" s="15">
        <v>5</v>
      </c>
      <c r="G72">
        <v>14.6</v>
      </c>
      <c r="H72">
        <v>1</v>
      </c>
      <c r="I72" s="11">
        <v>14.6</v>
      </c>
      <c r="J72" s="11">
        <v>14</v>
      </c>
      <c r="K72" s="11">
        <v>60</v>
      </c>
      <c r="L72" s="11" t="s">
        <v>510</v>
      </c>
      <c r="M72" s="11">
        <f t="shared" si="11"/>
        <v>87.1</v>
      </c>
      <c r="N72" s="11"/>
      <c r="O72" s="15">
        <v>19</v>
      </c>
      <c r="P72" s="15">
        <v>19.7</v>
      </c>
      <c r="Q72" s="15">
        <f t="shared" si="12"/>
        <v>19</v>
      </c>
      <c r="R72" s="15">
        <f t="shared" si="13"/>
        <v>70</v>
      </c>
      <c r="S72" s="15" t="str">
        <f t="shared" si="14"/>
        <v>19.70</v>
      </c>
      <c r="AF72">
        <v>11</v>
      </c>
      <c r="AG72">
        <v>1106</v>
      </c>
      <c r="AH72">
        <v>234</v>
      </c>
      <c r="AI72">
        <v>24</v>
      </c>
    </row>
    <row r="73" spans="5:35" x14ac:dyDescent="0.25">
      <c r="E73" s="15">
        <v>4</v>
      </c>
      <c r="F73" s="15">
        <v>1</v>
      </c>
      <c r="G73">
        <v>14.6</v>
      </c>
      <c r="H73">
        <v>1</v>
      </c>
      <c r="I73" s="11">
        <v>14.6</v>
      </c>
      <c r="J73" s="11">
        <v>14</v>
      </c>
      <c r="K73" s="11">
        <v>60</v>
      </c>
      <c r="L73" s="11" t="s">
        <v>510</v>
      </c>
      <c r="M73" s="11">
        <f t="shared" si="11"/>
        <v>101.69999999999999</v>
      </c>
      <c r="N73" s="11"/>
      <c r="O73" s="15">
        <v>20</v>
      </c>
      <c r="P73" s="15">
        <v>134.80000000000001</v>
      </c>
      <c r="Q73" s="15">
        <f t="shared" si="12"/>
        <v>134</v>
      </c>
      <c r="R73" s="15">
        <f t="shared" si="13"/>
        <v>80</v>
      </c>
      <c r="S73" s="15" t="str">
        <f t="shared" si="14"/>
        <v>134.80</v>
      </c>
      <c r="AF73">
        <v>3</v>
      </c>
      <c r="AG73">
        <v>1512</v>
      </c>
      <c r="AH73">
        <v>12</v>
      </c>
      <c r="AI73">
        <v>123</v>
      </c>
    </row>
    <row r="74" spans="5:35" x14ac:dyDescent="0.25">
      <c r="E74" s="15">
        <v>5</v>
      </c>
      <c r="F74" s="15">
        <v>22</v>
      </c>
      <c r="G74">
        <v>3.9</v>
      </c>
      <c r="H74">
        <v>1</v>
      </c>
      <c r="I74" s="11">
        <v>3.9</v>
      </c>
      <c r="J74" s="11">
        <v>3</v>
      </c>
      <c r="K74" s="11">
        <v>90</v>
      </c>
      <c r="L74" s="11" t="s">
        <v>511</v>
      </c>
      <c r="M74" s="11">
        <f t="shared" si="11"/>
        <v>3.9</v>
      </c>
      <c r="N74" s="11"/>
      <c r="O74" s="15">
        <v>21</v>
      </c>
      <c r="P74" s="15">
        <v>20.2</v>
      </c>
      <c r="Q74" s="15">
        <f t="shared" si="12"/>
        <v>20</v>
      </c>
      <c r="R74" s="15">
        <f t="shared" si="13"/>
        <v>20</v>
      </c>
      <c r="S74" s="15" t="str">
        <f t="shared" si="14"/>
        <v>20.20</v>
      </c>
    </row>
    <row r="75" spans="5:35" x14ac:dyDescent="0.25">
      <c r="E75" s="15">
        <v>5</v>
      </c>
      <c r="F75" s="15">
        <v>18</v>
      </c>
      <c r="G75">
        <v>18</v>
      </c>
      <c r="H75">
        <v>2</v>
      </c>
      <c r="I75" s="11">
        <v>36</v>
      </c>
      <c r="J75" s="11">
        <v>18</v>
      </c>
      <c r="K75" s="11">
        <v>0</v>
      </c>
      <c r="L75" s="11" t="s">
        <v>508</v>
      </c>
      <c r="M75" s="11">
        <f t="shared" si="11"/>
        <v>39.9</v>
      </c>
      <c r="N75" s="11"/>
      <c r="O75" s="15">
        <v>22</v>
      </c>
      <c r="P75" s="15">
        <v>60.599999999999994</v>
      </c>
      <c r="Q75" s="15">
        <f t="shared" si="12"/>
        <v>60</v>
      </c>
      <c r="R75" s="15">
        <f t="shared" si="13"/>
        <v>60</v>
      </c>
      <c r="S75" s="15" t="str">
        <f t="shared" si="14"/>
        <v>60.60</v>
      </c>
    </row>
    <row r="76" spans="5:35" x14ac:dyDescent="0.25">
      <c r="E76" s="15">
        <v>5</v>
      </c>
      <c r="F76" s="15">
        <v>14</v>
      </c>
      <c r="G76">
        <v>18</v>
      </c>
      <c r="H76">
        <v>2</v>
      </c>
      <c r="I76" s="11">
        <v>36</v>
      </c>
      <c r="J76" s="11">
        <v>18</v>
      </c>
      <c r="K76" s="11">
        <v>0</v>
      </c>
      <c r="L76" s="11" t="s">
        <v>508</v>
      </c>
      <c r="M76" s="11">
        <f t="shared" si="11"/>
        <v>75.900000000000006</v>
      </c>
      <c r="N76" s="11"/>
      <c r="O76" s="15">
        <v>23</v>
      </c>
      <c r="P76" s="15">
        <v>120.8</v>
      </c>
      <c r="Q76" s="15">
        <f t="shared" si="12"/>
        <v>120</v>
      </c>
      <c r="R76" s="15">
        <f t="shared" si="13"/>
        <v>80</v>
      </c>
      <c r="S76" s="15" t="str">
        <f t="shared" si="14"/>
        <v>120.80</v>
      </c>
    </row>
    <row r="77" spans="5:35" x14ac:dyDescent="0.25">
      <c r="E77" s="15">
        <v>5</v>
      </c>
      <c r="F77" s="15">
        <v>9</v>
      </c>
      <c r="G77">
        <v>16.3</v>
      </c>
      <c r="H77">
        <v>1</v>
      </c>
      <c r="I77" s="11">
        <v>16.3</v>
      </c>
      <c r="J77" s="11">
        <v>16</v>
      </c>
      <c r="K77" s="11">
        <v>30</v>
      </c>
      <c r="L77" s="11" t="s">
        <v>509</v>
      </c>
      <c r="M77" s="11">
        <f t="shared" si="11"/>
        <v>92.2</v>
      </c>
      <c r="N77" s="11"/>
      <c r="O77" s="15">
        <v>24</v>
      </c>
      <c r="P77" s="15">
        <v>46.3</v>
      </c>
      <c r="Q77" s="15">
        <f t="shared" si="12"/>
        <v>46</v>
      </c>
      <c r="R77" s="15">
        <f t="shared" si="13"/>
        <v>30</v>
      </c>
      <c r="S77" s="15" t="str">
        <f t="shared" si="14"/>
        <v>46.30</v>
      </c>
    </row>
    <row r="78" spans="5:35" x14ac:dyDescent="0.25">
      <c r="E78" s="15">
        <v>5</v>
      </c>
      <c r="F78" s="15">
        <v>5</v>
      </c>
      <c r="G78">
        <v>14.6</v>
      </c>
      <c r="H78">
        <v>1</v>
      </c>
      <c r="I78" s="11">
        <v>14.6</v>
      </c>
      <c r="J78" s="11">
        <v>14</v>
      </c>
      <c r="K78" s="11">
        <v>60</v>
      </c>
      <c r="L78" s="11" t="s">
        <v>510</v>
      </c>
      <c r="M78" s="11">
        <f t="shared" si="11"/>
        <v>106.8</v>
      </c>
      <c r="N78" s="11"/>
      <c r="O78" s="15">
        <v>25</v>
      </c>
      <c r="P78" s="15">
        <v>101.8</v>
      </c>
      <c r="Q78" s="15">
        <f t="shared" si="12"/>
        <v>101</v>
      </c>
      <c r="R78" s="15">
        <f t="shared" si="13"/>
        <v>80</v>
      </c>
      <c r="S78" s="15" t="str">
        <f t="shared" si="14"/>
        <v>101.80</v>
      </c>
    </row>
    <row r="79" spans="5:35" x14ac:dyDescent="0.25">
      <c r="E79" s="15">
        <v>5</v>
      </c>
      <c r="F79" s="15">
        <v>1</v>
      </c>
      <c r="G79">
        <v>14.6</v>
      </c>
      <c r="H79">
        <v>1</v>
      </c>
      <c r="I79">
        <v>14.6</v>
      </c>
      <c r="J79">
        <v>14</v>
      </c>
      <c r="K79">
        <v>60</v>
      </c>
      <c r="L79" t="s">
        <v>510</v>
      </c>
      <c r="M79" s="11">
        <f t="shared" si="11"/>
        <v>121.39999999999999</v>
      </c>
      <c r="O79" s="15">
        <v>26</v>
      </c>
      <c r="P79" s="15">
        <v>100.3</v>
      </c>
      <c r="Q79" s="15">
        <f t="shared" si="12"/>
        <v>100</v>
      </c>
      <c r="R79" s="15">
        <f t="shared" si="13"/>
        <v>30</v>
      </c>
      <c r="S79" s="15" t="str">
        <f t="shared" si="14"/>
        <v>100.30</v>
      </c>
    </row>
    <row r="80" spans="5:35" x14ac:dyDescent="0.25">
      <c r="E80" s="15">
        <v>6</v>
      </c>
      <c r="F80" s="15">
        <v>22</v>
      </c>
      <c r="G80">
        <v>3.9</v>
      </c>
      <c r="H80">
        <v>1</v>
      </c>
      <c r="I80">
        <v>3.9</v>
      </c>
      <c r="J80">
        <v>3</v>
      </c>
      <c r="K80">
        <v>90</v>
      </c>
      <c r="L80" t="s">
        <v>511</v>
      </c>
      <c r="M80" s="11">
        <f t="shared" si="11"/>
        <v>3.9</v>
      </c>
      <c r="O80" s="15">
        <v>27</v>
      </c>
      <c r="P80" s="15">
        <v>36</v>
      </c>
      <c r="Q80" s="15">
        <f t="shared" si="12"/>
        <v>36</v>
      </c>
      <c r="R80" s="15">
        <f t="shared" si="13"/>
        <v>0</v>
      </c>
      <c r="S80" s="15" t="str">
        <f t="shared" si="14"/>
        <v>36.0</v>
      </c>
    </row>
    <row r="81" spans="5:19" x14ac:dyDescent="0.25">
      <c r="E81" s="15">
        <v>6</v>
      </c>
      <c r="F81" s="15">
        <v>14</v>
      </c>
      <c r="G81">
        <v>18</v>
      </c>
      <c r="H81">
        <v>2</v>
      </c>
      <c r="I81">
        <v>36</v>
      </c>
      <c r="J81">
        <v>18</v>
      </c>
      <c r="K81">
        <v>0</v>
      </c>
      <c r="L81" t="s">
        <v>508</v>
      </c>
      <c r="M81" s="11">
        <f t="shared" si="11"/>
        <v>39.9</v>
      </c>
      <c r="O81" s="15">
        <v>28</v>
      </c>
      <c r="P81" s="15">
        <v>133.79999999999998</v>
      </c>
      <c r="Q81" s="15">
        <f t="shared" si="12"/>
        <v>133</v>
      </c>
      <c r="R81" s="15">
        <f t="shared" si="13"/>
        <v>80</v>
      </c>
      <c r="S81" s="15" t="str">
        <f t="shared" si="14"/>
        <v>133.80</v>
      </c>
    </row>
    <row r="82" spans="5:19" x14ac:dyDescent="0.25">
      <c r="E82" s="15">
        <v>6</v>
      </c>
      <c r="F82" s="15">
        <v>9</v>
      </c>
      <c r="G82">
        <v>16.3</v>
      </c>
      <c r="H82">
        <v>2</v>
      </c>
      <c r="I82">
        <v>32.6</v>
      </c>
      <c r="J82">
        <v>16</v>
      </c>
      <c r="K82">
        <v>30</v>
      </c>
      <c r="L82" t="s">
        <v>509</v>
      </c>
      <c r="M82" s="11">
        <f t="shared" si="11"/>
        <v>72.5</v>
      </c>
      <c r="O82" s="15">
        <v>29</v>
      </c>
      <c r="P82" s="15">
        <v>54</v>
      </c>
      <c r="Q82" s="15">
        <f t="shared" si="12"/>
        <v>54</v>
      </c>
      <c r="R82" s="15">
        <f t="shared" si="13"/>
        <v>0</v>
      </c>
      <c r="S82" s="15" t="str">
        <f t="shared" si="14"/>
        <v>54.0</v>
      </c>
    </row>
    <row r="83" spans="5:19" x14ac:dyDescent="0.25">
      <c r="E83" s="15">
        <v>6</v>
      </c>
      <c r="F83" s="15">
        <v>5</v>
      </c>
      <c r="G83">
        <v>14.6</v>
      </c>
      <c r="H83">
        <v>1</v>
      </c>
      <c r="I83">
        <v>14.6</v>
      </c>
      <c r="J83">
        <v>14</v>
      </c>
      <c r="K83">
        <v>60</v>
      </c>
      <c r="L83" t="s">
        <v>510</v>
      </c>
      <c r="M83" s="11">
        <f t="shared" si="11"/>
        <v>87.1</v>
      </c>
      <c r="O83" s="15">
        <v>30</v>
      </c>
      <c r="P83" s="15">
        <v>50.6</v>
      </c>
      <c r="Q83" s="15">
        <f t="shared" si="12"/>
        <v>50</v>
      </c>
      <c r="R83" s="15">
        <f t="shared" si="13"/>
        <v>60</v>
      </c>
      <c r="S83" s="15" t="str">
        <f t="shared" si="14"/>
        <v>50.60</v>
      </c>
    </row>
    <row r="84" spans="5:19" x14ac:dyDescent="0.25">
      <c r="E84" s="15">
        <v>6</v>
      </c>
      <c r="F84" s="15">
        <v>1</v>
      </c>
      <c r="G84">
        <v>14.6</v>
      </c>
      <c r="H84">
        <v>2</v>
      </c>
      <c r="I84">
        <v>29.2</v>
      </c>
      <c r="J84">
        <v>14</v>
      </c>
      <c r="K84">
        <v>60</v>
      </c>
      <c r="L84" t="s">
        <v>510</v>
      </c>
      <c r="M84" s="11">
        <f t="shared" si="11"/>
        <v>116.3</v>
      </c>
      <c r="O84" s="15">
        <v>31</v>
      </c>
      <c r="P84" s="15">
        <v>117.49999999999999</v>
      </c>
      <c r="Q84" s="15">
        <f t="shared" si="12"/>
        <v>117</v>
      </c>
      <c r="R84" s="15">
        <f t="shared" si="13"/>
        <v>50</v>
      </c>
      <c r="S84" s="15" t="str">
        <f t="shared" si="14"/>
        <v>117.50</v>
      </c>
    </row>
    <row r="85" spans="5:19" x14ac:dyDescent="0.25">
      <c r="E85" s="15">
        <v>7</v>
      </c>
      <c r="F85" s="15">
        <v>22</v>
      </c>
      <c r="G85">
        <v>3.9</v>
      </c>
      <c r="H85">
        <v>2</v>
      </c>
      <c r="I85">
        <v>7.8</v>
      </c>
      <c r="J85">
        <v>3</v>
      </c>
      <c r="K85">
        <v>90</v>
      </c>
      <c r="L85" t="s">
        <v>511</v>
      </c>
      <c r="M85" s="11">
        <f t="shared" si="11"/>
        <v>7.8</v>
      </c>
      <c r="O85" s="15">
        <v>32</v>
      </c>
      <c r="P85" s="15">
        <v>115.8</v>
      </c>
      <c r="Q85" s="15">
        <f t="shared" si="12"/>
        <v>115</v>
      </c>
      <c r="R85" s="15">
        <f t="shared" si="13"/>
        <v>80</v>
      </c>
      <c r="S85" s="15" t="str">
        <f t="shared" si="14"/>
        <v>115.80</v>
      </c>
    </row>
    <row r="86" spans="5:19" x14ac:dyDescent="0.25">
      <c r="E86" s="15">
        <v>7</v>
      </c>
      <c r="F86" s="15">
        <v>14</v>
      </c>
      <c r="G86">
        <v>18</v>
      </c>
      <c r="H86">
        <v>2</v>
      </c>
      <c r="I86">
        <v>36</v>
      </c>
      <c r="J86">
        <v>18</v>
      </c>
      <c r="K86">
        <v>0</v>
      </c>
      <c r="L86" t="s">
        <v>508</v>
      </c>
      <c r="M86" s="11">
        <f t="shared" si="11"/>
        <v>43.8</v>
      </c>
      <c r="O86" s="15">
        <v>33</v>
      </c>
      <c r="P86" s="15">
        <v>117.5</v>
      </c>
      <c r="Q86" s="15">
        <f t="shared" si="12"/>
        <v>117</v>
      </c>
      <c r="R86" s="15">
        <f t="shared" si="13"/>
        <v>50</v>
      </c>
      <c r="S86" s="15" t="str">
        <f t="shared" si="14"/>
        <v>117.50</v>
      </c>
    </row>
    <row r="87" spans="5:19" x14ac:dyDescent="0.25">
      <c r="E87" s="15">
        <v>7</v>
      </c>
      <c r="F87" s="15">
        <v>1</v>
      </c>
      <c r="G87">
        <v>14.6</v>
      </c>
      <c r="H87">
        <v>1</v>
      </c>
      <c r="I87">
        <v>14.6</v>
      </c>
      <c r="J87">
        <v>14</v>
      </c>
      <c r="K87">
        <v>60</v>
      </c>
      <c r="L87" t="s">
        <v>510</v>
      </c>
      <c r="M87" s="11">
        <f t="shared" si="11"/>
        <v>58.4</v>
      </c>
      <c r="O87" s="15">
        <v>34</v>
      </c>
      <c r="P87" s="15">
        <v>83.199999999999989</v>
      </c>
      <c r="Q87" s="15">
        <f t="shared" si="12"/>
        <v>83</v>
      </c>
      <c r="R87" s="15">
        <f t="shared" si="13"/>
        <v>20</v>
      </c>
      <c r="S87" s="15" t="str">
        <f t="shared" si="14"/>
        <v>83.20</v>
      </c>
    </row>
    <row r="88" spans="5:19" x14ac:dyDescent="0.25">
      <c r="E88" s="15">
        <v>8</v>
      </c>
      <c r="F88" s="15">
        <v>23</v>
      </c>
      <c r="G88">
        <v>5.9</v>
      </c>
      <c r="H88">
        <v>1</v>
      </c>
      <c r="I88">
        <v>5.9</v>
      </c>
      <c r="J88">
        <v>5</v>
      </c>
      <c r="K88">
        <v>90</v>
      </c>
      <c r="L88" t="s">
        <v>512</v>
      </c>
      <c r="M88" s="11">
        <f t="shared" si="11"/>
        <v>5.9</v>
      </c>
      <c r="O88" s="15">
        <v>35</v>
      </c>
      <c r="P88" s="15">
        <v>83.199999999999989</v>
      </c>
      <c r="Q88" s="15">
        <f t="shared" si="12"/>
        <v>83</v>
      </c>
      <c r="R88" s="15">
        <f t="shared" si="13"/>
        <v>20</v>
      </c>
      <c r="S88" s="15" t="str">
        <f t="shared" si="14"/>
        <v>83.20</v>
      </c>
    </row>
    <row r="89" spans="5:19" x14ac:dyDescent="0.25">
      <c r="E89" s="15">
        <v>8</v>
      </c>
      <c r="F89" s="15">
        <v>18</v>
      </c>
      <c r="G89">
        <v>18</v>
      </c>
      <c r="H89">
        <v>1</v>
      </c>
      <c r="I89">
        <v>18</v>
      </c>
      <c r="J89">
        <v>18</v>
      </c>
      <c r="K89">
        <v>0</v>
      </c>
      <c r="L89" t="s">
        <v>508</v>
      </c>
      <c r="M89" s="11">
        <f t="shared" si="11"/>
        <v>23.9</v>
      </c>
      <c r="O89" s="15">
        <v>36</v>
      </c>
      <c r="P89" s="15">
        <v>36</v>
      </c>
      <c r="Q89" s="15">
        <f t="shared" si="12"/>
        <v>36</v>
      </c>
      <c r="R89" s="15">
        <f t="shared" si="13"/>
        <v>0</v>
      </c>
      <c r="S89" s="15" t="str">
        <f t="shared" si="14"/>
        <v>36.0</v>
      </c>
    </row>
    <row r="90" spans="5:19" x14ac:dyDescent="0.25">
      <c r="E90" s="15">
        <v>8</v>
      </c>
      <c r="F90" s="15">
        <v>14</v>
      </c>
      <c r="G90">
        <v>18</v>
      </c>
      <c r="H90">
        <v>2</v>
      </c>
      <c r="I90">
        <v>36</v>
      </c>
      <c r="J90">
        <v>18</v>
      </c>
      <c r="K90">
        <v>0</v>
      </c>
      <c r="L90" t="s">
        <v>508</v>
      </c>
      <c r="M90" s="11">
        <f t="shared" si="11"/>
        <v>59.9</v>
      </c>
      <c r="O90" s="15">
        <v>37</v>
      </c>
      <c r="P90" s="15">
        <v>96.100000000000009</v>
      </c>
      <c r="Q90" s="15">
        <f t="shared" si="12"/>
        <v>96</v>
      </c>
      <c r="R90" s="15">
        <f t="shared" si="13"/>
        <v>10</v>
      </c>
      <c r="S90" s="15" t="str">
        <f t="shared" si="14"/>
        <v>96.10</v>
      </c>
    </row>
    <row r="91" spans="5:19" x14ac:dyDescent="0.25">
      <c r="E91" s="15">
        <v>8</v>
      </c>
      <c r="F91" s="15">
        <v>9</v>
      </c>
      <c r="G91">
        <v>16.3</v>
      </c>
      <c r="H91">
        <v>1</v>
      </c>
      <c r="I91">
        <v>16.3</v>
      </c>
      <c r="J91">
        <v>16</v>
      </c>
      <c r="K91">
        <v>30</v>
      </c>
      <c r="L91" t="s">
        <v>509</v>
      </c>
      <c r="M91" s="11">
        <f t="shared" si="11"/>
        <v>76.2</v>
      </c>
      <c r="O91" s="15">
        <v>38</v>
      </c>
      <c r="P91" s="15">
        <v>65.2</v>
      </c>
      <c r="Q91" s="15">
        <f t="shared" si="12"/>
        <v>65</v>
      </c>
      <c r="R91" s="15">
        <f t="shared" si="13"/>
        <v>20</v>
      </c>
      <c r="S91" s="15" t="str">
        <f t="shared" si="14"/>
        <v>65.20</v>
      </c>
    </row>
    <row r="92" spans="5:19" x14ac:dyDescent="0.25">
      <c r="E92" s="15">
        <v>8</v>
      </c>
      <c r="F92" s="15">
        <v>5</v>
      </c>
      <c r="G92">
        <v>14.6</v>
      </c>
      <c r="H92">
        <v>2</v>
      </c>
      <c r="I92">
        <v>29.2</v>
      </c>
      <c r="J92">
        <v>14</v>
      </c>
      <c r="K92">
        <v>60</v>
      </c>
      <c r="L92" t="s">
        <v>510</v>
      </c>
      <c r="M92" s="11">
        <f t="shared" si="11"/>
        <v>105.4</v>
      </c>
      <c r="O92" s="15">
        <v>39</v>
      </c>
      <c r="P92" s="15">
        <v>81.5</v>
      </c>
      <c r="Q92" s="15">
        <f t="shared" si="12"/>
        <v>81</v>
      </c>
      <c r="R92" s="15">
        <f t="shared" si="13"/>
        <v>50</v>
      </c>
      <c r="S92" s="15" t="str">
        <f t="shared" si="14"/>
        <v>81.50</v>
      </c>
    </row>
    <row r="93" spans="5:19" x14ac:dyDescent="0.25">
      <c r="E93" s="15">
        <v>8</v>
      </c>
      <c r="F93" s="15">
        <v>1</v>
      </c>
      <c r="G93">
        <v>14.6</v>
      </c>
      <c r="H93">
        <v>1</v>
      </c>
      <c r="I93">
        <v>14.6</v>
      </c>
      <c r="J93">
        <v>14</v>
      </c>
      <c r="K93">
        <v>60</v>
      </c>
      <c r="L93" t="s">
        <v>510</v>
      </c>
      <c r="M93" s="11">
        <f t="shared" si="11"/>
        <v>120</v>
      </c>
      <c r="O93" s="15">
        <v>40</v>
      </c>
      <c r="P93" s="15">
        <v>50.6</v>
      </c>
      <c r="Q93" s="15">
        <f t="shared" si="12"/>
        <v>50</v>
      </c>
      <c r="R93" s="15">
        <f t="shared" si="13"/>
        <v>60</v>
      </c>
      <c r="S93" s="15" t="str">
        <f t="shared" si="14"/>
        <v>50.60</v>
      </c>
    </row>
    <row r="94" spans="5:19" x14ac:dyDescent="0.25">
      <c r="E94" s="15">
        <v>9</v>
      </c>
      <c r="F94" s="15">
        <v>23</v>
      </c>
      <c r="G94">
        <v>5.9</v>
      </c>
      <c r="H94">
        <v>1</v>
      </c>
      <c r="I94">
        <v>5.9</v>
      </c>
      <c r="J94">
        <v>5</v>
      </c>
      <c r="K94">
        <v>90</v>
      </c>
      <c r="L94" t="s">
        <v>512</v>
      </c>
      <c r="M94" s="11">
        <f t="shared" si="11"/>
        <v>5.9</v>
      </c>
      <c r="O94" s="15">
        <v>41</v>
      </c>
      <c r="P94" s="15">
        <v>32.6</v>
      </c>
      <c r="Q94" s="15">
        <f t="shared" si="12"/>
        <v>32</v>
      </c>
      <c r="R94" s="15">
        <f t="shared" si="13"/>
        <v>60</v>
      </c>
      <c r="S94" s="15" t="str">
        <f t="shared" si="14"/>
        <v>32.60</v>
      </c>
    </row>
    <row r="95" spans="5:19" x14ac:dyDescent="0.25">
      <c r="E95" s="15">
        <v>9</v>
      </c>
      <c r="F95" s="15">
        <v>18</v>
      </c>
      <c r="G95">
        <v>18</v>
      </c>
      <c r="H95">
        <v>1</v>
      </c>
      <c r="I95">
        <v>18</v>
      </c>
      <c r="J95">
        <v>18</v>
      </c>
      <c r="K95">
        <v>0</v>
      </c>
      <c r="L95" t="s">
        <v>508</v>
      </c>
      <c r="M95" s="11">
        <f t="shared" si="11"/>
        <v>23.9</v>
      </c>
      <c r="O95" s="15">
        <v>42</v>
      </c>
      <c r="P95" s="15">
        <v>63.5</v>
      </c>
      <c r="Q95" s="15">
        <f t="shared" si="12"/>
        <v>63</v>
      </c>
      <c r="R95" s="15">
        <f t="shared" si="13"/>
        <v>50</v>
      </c>
      <c r="S95" s="15" t="str">
        <f t="shared" si="14"/>
        <v>63.50</v>
      </c>
    </row>
    <row r="96" spans="5:19" x14ac:dyDescent="0.25">
      <c r="E96" s="15">
        <v>9</v>
      </c>
      <c r="F96" s="15">
        <v>14</v>
      </c>
      <c r="G96">
        <v>18</v>
      </c>
      <c r="H96">
        <v>2</v>
      </c>
      <c r="I96">
        <v>36</v>
      </c>
      <c r="J96">
        <v>18</v>
      </c>
      <c r="K96">
        <v>0</v>
      </c>
      <c r="L96" t="s">
        <v>508</v>
      </c>
      <c r="M96" s="11">
        <f t="shared" si="11"/>
        <v>59.9</v>
      </c>
      <c r="O96" s="15">
        <v>43</v>
      </c>
      <c r="P96" s="15">
        <v>97.8</v>
      </c>
      <c r="Q96" s="15">
        <f t="shared" si="12"/>
        <v>97</v>
      </c>
      <c r="R96" s="15">
        <f t="shared" si="13"/>
        <v>80</v>
      </c>
      <c r="S96" s="15" t="str">
        <f t="shared" si="14"/>
        <v>97.80</v>
      </c>
    </row>
    <row r="97" spans="5:19" x14ac:dyDescent="0.25">
      <c r="E97" s="15">
        <v>9</v>
      </c>
      <c r="F97" s="15">
        <v>9</v>
      </c>
      <c r="G97">
        <v>16.3</v>
      </c>
      <c r="H97">
        <v>1</v>
      </c>
      <c r="I97">
        <v>16.3</v>
      </c>
      <c r="J97">
        <v>16</v>
      </c>
      <c r="K97">
        <v>30</v>
      </c>
      <c r="L97" t="s">
        <v>509</v>
      </c>
      <c r="M97" s="11">
        <f t="shared" si="11"/>
        <v>76.2</v>
      </c>
      <c r="O97" s="15">
        <v>44</v>
      </c>
      <c r="P97" s="15">
        <v>115.79999999999998</v>
      </c>
      <c r="Q97" s="15">
        <f t="shared" si="12"/>
        <v>115</v>
      </c>
      <c r="R97" s="15">
        <f t="shared" si="13"/>
        <v>80</v>
      </c>
      <c r="S97" s="15" t="str">
        <f t="shared" si="14"/>
        <v>115.80</v>
      </c>
    </row>
    <row r="98" spans="5:19" x14ac:dyDescent="0.25">
      <c r="E98" s="15">
        <v>9</v>
      </c>
      <c r="F98" s="15">
        <v>5</v>
      </c>
      <c r="G98">
        <v>14.6</v>
      </c>
      <c r="H98">
        <v>1</v>
      </c>
      <c r="I98">
        <v>14.6</v>
      </c>
      <c r="J98">
        <v>14</v>
      </c>
      <c r="K98">
        <v>60</v>
      </c>
      <c r="L98" t="s">
        <v>510</v>
      </c>
      <c r="M98" s="11">
        <f t="shared" si="11"/>
        <v>90.8</v>
      </c>
      <c r="O98" s="15">
        <v>45</v>
      </c>
      <c r="P98" s="15">
        <v>68.599999999999994</v>
      </c>
      <c r="Q98" s="15">
        <f t="shared" si="12"/>
        <v>68</v>
      </c>
      <c r="R98" s="15">
        <f t="shared" si="13"/>
        <v>60</v>
      </c>
      <c r="S98" s="15" t="str">
        <f t="shared" si="14"/>
        <v>68.60</v>
      </c>
    </row>
    <row r="99" spans="5:19" x14ac:dyDescent="0.25">
      <c r="E99" s="15">
        <v>9</v>
      </c>
      <c r="F99" s="15">
        <v>1</v>
      </c>
      <c r="G99">
        <v>14.6</v>
      </c>
      <c r="H99">
        <v>1</v>
      </c>
      <c r="I99">
        <v>14.6</v>
      </c>
      <c r="J99">
        <v>14</v>
      </c>
      <c r="K99">
        <v>60</v>
      </c>
      <c r="L99" t="s">
        <v>510</v>
      </c>
      <c r="M99" s="11">
        <f t="shared" si="11"/>
        <v>105.39999999999999</v>
      </c>
      <c r="O99" s="15">
        <v>46</v>
      </c>
      <c r="P99" s="15">
        <v>50.599999999999994</v>
      </c>
      <c r="Q99" s="15">
        <f t="shared" si="12"/>
        <v>50</v>
      </c>
      <c r="R99" s="15">
        <f t="shared" si="13"/>
        <v>60</v>
      </c>
      <c r="S99" s="15" t="str">
        <f t="shared" si="14"/>
        <v>50.60</v>
      </c>
    </row>
    <row r="100" spans="5:19" x14ac:dyDescent="0.25">
      <c r="E100" s="15">
        <v>10</v>
      </c>
      <c r="F100" s="15">
        <v>23</v>
      </c>
      <c r="G100">
        <v>5.9</v>
      </c>
      <c r="H100">
        <v>2</v>
      </c>
      <c r="I100">
        <v>11.8</v>
      </c>
      <c r="J100">
        <v>5</v>
      </c>
      <c r="K100">
        <v>90</v>
      </c>
      <c r="L100" t="s">
        <v>512</v>
      </c>
      <c r="M100" s="11">
        <f t="shared" si="11"/>
        <v>11.8</v>
      </c>
      <c r="O100" s="15">
        <v>47</v>
      </c>
      <c r="P100" s="15">
        <v>50.6</v>
      </c>
      <c r="Q100" s="15">
        <f t="shared" si="12"/>
        <v>50</v>
      </c>
      <c r="R100" s="15">
        <f t="shared" si="13"/>
        <v>60</v>
      </c>
      <c r="S100" s="15" t="str">
        <f t="shared" si="14"/>
        <v>50.60</v>
      </c>
    </row>
    <row r="101" spans="5:19" x14ac:dyDescent="0.25">
      <c r="E101" s="15">
        <v>10</v>
      </c>
      <c r="F101" s="15">
        <v>18</v>
      </c>
      <c r="G101">
        <v>18</v>
      </c>
      <c r="H101">
        <v>1</v>
      </c>
      <c r="I101">
        <v>18</v>
      </c>
      <c r="J101">
        <v>18</v>
      </c>
      <c r="K101">
        <v>0</v>
      </c>
      <c r="L101" t="s">
        <v>508</v>
      </c>
      <c r="M101" s="11">
        <f t="shared" si="11"/>
        <v>29.8</v>
      </c>
      <c r="O101" s="15">
        <v>48</v>
      </c>
      <c r="P101" s="15">
        <v>63.500000000000007</v>
      </c>
      <c r="Q101" s="15">
        <f t="shared" si="12"/>
        <v>63</v>
      </c>
      <c r="R101" s="15">
        <f t="shared" si="13"/>
        <v>50</v>
      </c>
      <c r="S101" s="15" t="str">
        <f t="shared" si="14"/>
        <v>63.50</v>
      </c>
    </row>
    <row r="102" spans="5:19" x14ac:dyDescent="0.25">
      <c r="E102" s="15">
        <v>10</v>
      </c>
      <c r="F102" s="15">
        <v>14</v>
      </c>
      <c r="G102">
        <v>18</v>
      </c>
      <c r="H102">
        <v>1</v>
      </c>
      <c r="I102">
        <v>18</v>
      </c>
      <c r="J102">
        <v>18</v>
      </c>
      <c r="K102">
        <v>0</v>
      </c>
      <c r="L102" t="s">
        <v>508</v>
      </c>
      <c r="M102" s="11">
        <f t="shared" si="11"/>
        <v>47.8</v>
      </c>
      <c r="O102" s="15">
        <v>49</v>
      </c>
      <c r="P102" s="15">
        <v>32.6</v>
      </c>
      <c r="Q102" s="15">
        <f t="shared" si="12"/>
        <v>32</v>
      </c>
      <c r="R102" s="15">
        <f t="shared" si="13"/>
        <v>60</v>
      </c>
      <c r="S102" s="15" t="str">
        <f t="shared" si="14"/>
        <v>32.60</v>
      </c>
    </row>
    <row r="103" spans="5:19" x14ac:dyDescent="0.25">
      <c r="E103" s="15">
        <v>11</v>
      </c>
      <c r="F103" s="15">
        <v>23</v>
      </c>
      <c r="G103">
        <v>5.9</v>
      </c>
      <c r="H103">
        <v>1</v>
      </c>
      <c r="I103">
        <v>5.9</v>
      </c>
      <c r="J103">
        <v>5</v>
      </c>
      <c r="K103">
        <v>90</v>
      </c>
      <c r="L103" t="s">
        <v>512</v>
      </c>
      <c r="M103" s="11">
        <f t="shared" si="11"/>
        <v>5.9</v>
      </c>
      <c r="O103" s="15"/>
      <c r="P103" s="15"/>
    </row>
    <row r="104" spans="5:19" x14ac:dyDescent="0.25">
      <c r="E104" s="15">
        <v>11</v>
      </c>
      <c r="F104" s="15">
        <v>14</v>
      </c>
      <c r="G104">
        <v>18</v>
      </c>
      <c r="H104">
        <v>2</v>
      </c>
      <c r="I104">
        <v>36</v>
      </c>
      <c r="J104">
        <v>18</v>
      </c>
      <c r="K104">
        <v>0</v>
      </c>
      <c r="L104" t="s">
        <v>508</v>
      </c>
      <c r="M104" s="11">
        <f t="shared" si="11"/>
        <v>41.9</v>
      </c>
      <c r="O104" s="15"/>
      <c r="P104" s="15"/>
    </row>
    <row r="105" spans="5:19" x14ac:dyDescent="0.25">
      <c r="E105" s="15">
        <v>11</v>
      </c>
      <c r="F105" s="15">
        <v>9</v>
      </c>
      <c r="G105">
        <v>16.3</v>
      </c>
      <c r="H105">
        <v>2</v>
      </c>
      <c r="I105">
        <v>32.6</v>
      </c>
      <c r="J105">
        <v>16</v>
      </c>
      <c r="K105">
        <v>30</v>
      </c>
      <c r="L105" t="s">
        <v>509</v>
      </c>
      <c r="M105" s="11">
        <f t="shared" si="11"/>
        <v>74.5</v>
      </c>
      <c r="O105" s="15"/>
      <c r="P105" s="15"/>
    </row>
    <row r="106" spans="5:19" x14ac:dyDescent="0.25">
      <c r="E106" s="15">
        <v>11</v>
      </c>
      <c r="F106" s="15">
        <v>1</v>
      </c>
      <c r="G106">
        <v>14.6</v>
      </c>
      <c r="H106">
        <v>2</v>
      </c>
      <c r="I106">
        <v>29.2</v>
      </c>
      <c r="J106">
        <v>14</v>
      </c>
      <c r="K106">
        <v>60</v>
      </c>
      <c r="L106" t="s">
        <v>510</v>
      </c>
      <c r="M106" s="11">
        <f t="shared" si="11"/>
        <v>103.7</v>
      </c>
      <c r="O106" s="15"/>
      <c r="P106" s="15"/>
    </row>
    <row r="107" spans="5:19" x14ac:dyDescent="0.25">
      <c r="E107" s="15">
        <v>12</v>
      </c>
      <c r="F107" s="15">
        <v>23</v>
      </c>
      <c r="G107">
        <v>5.9</v>
      </c>
      <c r="H107">
        <v>1</v>
      </c>
      <c r="I107">
        <v>5.9</v>
      </c>
      <c r="J107">
        <v>5</v>
      </c>
      <c r="K107">
        <v>90</v>
      </c>
      <c r="L107" t="s">
        <v>512</v>
      </c>
      <c r="M107" s="11">
        <f t="shared" si="11"/>
        <v>5.9</v>
      </c>
      <c r="O107" s="15"/>
      <c r="P107" s="15"/>
    </row>
    <row r="108" spans="5:19" x14ac:dyDescent="0.25">
      <c r="E108" s="15">
        <v>12</v>
      </c>
      <c r="F108" s="15">
        <v>14</v>
      </c>
      <c r="G108">
        <v>18</v>
      </c>
      <c r="H108">
        <v>2</v>
      </c>
      <c r="I108">
        <v>36</v>
      </c>
      <c r="J108">
        <v>18</v>
      </c>
      <c r="K108">
        <v>0</v>
      </c>
      <c r="L108" t="s">
        <v>508</v>
      </c>
      <c r="M108" s="11">
        <f t="shared" si="11"/>
        <v>41.9</v>
      </c>
      <c r="O108" s="15"/>
      <c r="P108" s="15"/>
    </row>
    <row r="109" spans="5:19" x14ac:dyDescent="0.25">
      <c r="E109" s="15">
        <v>13</v>
      </c>
      <c r="F109" s="15">
        <v>24</v>
      </c>
      <c r="G109">
        <v>1.7</v>
      </c>
      <c r="H109">
        <v>1</v>
      </c>
      <c r="I109">
        <v>1.7</v>
      </c>
      <c r="J109">
        <v>1</v>
      </c>
      <c r="K109">
        <v>70</v>
      </c>
      <c r="L109" t="s">
        <v>513</v>
      </c>
      <c r="M109" s="11">
        <f t="shared" si="11"/>
        <v>1.7</v>
      </c>
      <c r="O109" s="15"/>
      <c r="P109" s="15"/>
    </row>
    <row r="110" spans="5:19" x14ac:dyDescent="0.25">
      <c r="E110" s="15">
        <v>13</v>
      </c>
      <c r="F110" s="15">
        <v>18</v>
      </c>
      <c r="G110">
        <v>18</v>
      </c>
      <c r="H110">
        <v>2</v>
      </c>
      <c r="I110">
        <v>36</v>
      </c>
      <c r="J110">
        <v>18</v>
      </c>
      <c r="K110">
        <v>0</v>
      </c>
      <c r="L110" t="s">
        <v>508</v>
      </c>
      <c r="M110" s="11">
        <f t="shared" si="11"/>
        <v>37.700000000000003</v>
      </c>
      <c r="O110" s="15"/>
      <c r="P110" s="15"/>
    </row>
    <row r="111" spans="5:19" x14ac:dyDescent="0.25">
      <c r="E111" s="15">
        <v>13</v>
      </c>
      <c r="F111" s="15">
        <v>14</v>
      </c>
      <c r="G111">
        <v>18</v>
      </c>
      <c r="H111">
        <v>2</v>
      </c>
      <c r="I111">
        <v>36</v>
      </c>
      <c r="J111">
        <v>18</v>
      </c>
      <c r="K111">
        <v>0</v>
      </c>
      <c r="L111" t="s">
        <v>508</v>
      </c>
      <c r="M111" s="11">
        <f t="shared" si="11"/>
        <v>73.7</v>
      </c>
      <c r="O111" s="15"/>
      <c r="P111" s="15"/>
    </row>
    <row r="112" spans="5:19" x14ac:dyDescent="0.25">
      <c r="E112" s="15">
        <v>13</v>
      </c>
      <c r="F112" s="15">
        <v>9</v>
      </c>
      <c r="G112">
        <v>16.3</v>
      </c>
      <c r="H112">
        <v>1</v>
      </c>
      <c r="I112">
        <v>16.3</v>
      </c>
      <c r="J112">
        <v>16</v>
      </c>
      <c r="K112">
        <v>30</v>
      </c>
      <c r="L112" t="s">
        <v>509</v>
      </c>
      <c r="M112" s="11">
        <f t="shared" si="11"/>
        <v>90</v>
      </c>
      <c r="O112" s="15"/>
      <c r="P112" s="15"/>
    </row>
    <row r="113" spans="5:16" x14ac:dyDescent="0.25">
      <c r="E113" s="15">
        <v>13</v>
      </c>
      <c r="F113" s="15">
        <v>5</v>
      </c>
      <c r="G113">
        <v>14.6</v>
      </c>
      <c r="H113">
        <v>1</v>
      </c>
      <c r="I113">
        <v>14.6</v>
      </c>
      <c r="J113">
        <v>14</v>
      </c>
      <c r="K113">
        <v>60</v>
      </c>
      <c r="L113" t="s">
        <v>510</v>
      </c>
      <c r="M113" s="11">
        <f t="shared" si="11"/>
        <v>104.6</v>
      </c>
      <c r="O113" s="15"/>
      <c r="P113" s="15"/>
    </row>
    <row r="114" spans="5:16" x14ac:dyDescent="0.25">
      <c r="E114" s="15">
        <v>13</v>
      </c>
      <c r="F114" s="15">
        <v>1</v>
      </c>
      <c r="G114">
        <v>14.6</v>
      </c>
      <c r="H114">
        <v>1</v>
      </c>
      <c r="I114">
        <v>14.6</v>
      </c>
      <c r="J114">
        <v>14</v>
      </c>
      <c r="K114">
        <v>60</v>
      </c>
      <c r="L114" t="s">
        <v>510</v>
      </c>
      <c r="M114" s="11">
        <f t="shared" si="11"/>
        <v>119.19999999999999</v>
      </c>
      <c r="O114" s="15"/>
      <c r="P114" s="15"/>
    </row>
    <row r="115" spans="5:16" x14ac:dyDescent="0.25">
      <c r="E115" s="15">
        <v>14</v>
      </c>
      <c r="F115" s="15">
        <v>24</v>
      </c>
      <c r="G115">
        <v>1.7</v>
      </c>
      <c r="H115">
        <v>1</v>
      </c>
      <c r="I115">
        <v>1.7</v>
      </c>
      <c r="J115">
        <v>1</v>
      </c>
      <c r="K115">
        <v>70</v>
      </c>
      <c r="L115" t="s">
        <v>513</v>
      </c>
      <c r="M115" s="11">
        <f t="shared" si="11"/>
        <v>1.7</v>
      </c>
      <c r="O115" s="15"/>
      <c r="P115" s="15"/>
    </row>
    <row r="116" spans="5:16" x14ac:dyDescent="0.25">
      <c r="E116" s="15">
        <v>14</v>
      </c>
      <c r="F116" s="15">
        <v>18</v>
      </c>
      <c r="G116">
        <v>18</v>
      </c>
      <c r="H116">
        <v>1</v>
      </c>
      <c r="I116">
        <v>18</v>
      </c>
      <c r="J116">
        <v>18</v>
      </c>
      <c r="K116">
        <v>0</v>
      </c>
      <c r="L116" t="s">
        <v>508</v>
      </c>
      <c r="M116" s="11">
        <f t="shared" si="11"/>
        <v>19.7</v>
      </c>
      <c r="O116" s="15"/>
      <c r="P116" s="15"/>
    </row>
    <row r="117" spans="5:16" x14ac:dyDescent="0.25">
      <c r="E117" s="15">
        <v>14</v>
      </c>
      <c r="F117" s="15">
        <v>14</v>
      </c>
      <c r="G117">
        <v>18</v>
      </c>
      <c r="H117">
        <v>1</v>
      </c>
      <c r="I117">
        <v>18</v>
      </c>
      <c r="J117">
        <v>18</v>
      </c>
      <c r="K117">
        <v>0</v>
      </c>
      <c r="L117" t="s">
        <v>508</v>
      </c>
      <c r="M117" s="11">
        <f t="shared" si="11"/>
        <v>37.700000000000003</v>
      </c>
      <c r="O117" s="15"/>
      <c r="P117" s="15"/>
    </row>
    <row r="118" spans="5:16" x14ac:dyDescent="0.25">
      <c r="E118" s="15">
        <v>14</v>
      </c>
      <c r="F118" s="15">
        <v>9</v>
      </c>
      <c r="G118">
        <v>16.3</v>
      </c>
      <c r="H118">
        <v>1</v>
      </c>
      <c r="I118">
        <v>16.3</v>
      </c>
      <c r="J118">
        <v>16</v>
      </c>
      <c r="K118">
        <v>30</v>
      </c>
      <c r="L118" t="s">
        <v>509</v>
      </c>
      <c r="M118" s="11">
        <f t="shared" si="11"/>
        <v>54</v>
      </c>
      <c r="O118" s="15"/>
      <c r="P118" s="15"/>
    </row>
    <row r="119" spans="5:16" x14ac:dyDescent="0.25">
      <c r="E119" s="15">
        <v>14</v>
      </c>
      <c r="F119" s="15">
        <v>5</v>
      </c>
      <c r="G119">
        <v>14.6</v>
      </c>
      <c r="H119">
        <v>2</v>
      </c>
      <c r="I119">
        <v>29.2</v>
      </c>
      <c r="J119">
        <v>14</v>
      </c>
      <c r="K119">
        <v>60</v>
      </c>
      <c r="L119" t="s">
        <v>510</v>
      </c>
      <c r="M119" s="11">
        <f t="shared" ref="M119:M182" si="15">IF(E119&lt;&gt;E118,I119,M118+I119)</f>
        <v>83.2</v>
      </c>
      <c r="O119" s="15"/>
      <c r="P119" s="15"/>
    </row>
    <row r="120" spans="5:16" x14ac:dyDescent="0.25">
      <c r="E120" s="15">
        <v>14</v>
      </c>
      <c r="F120" s="15">
        <v>1</v>
      </c>
      <c r="G120">
        <v>14.6</v>
      </c>
      <c r="H120">
        <v>1</v>
      </c>
      <c r="I120">
        <v>14.6</v>
      </c>
      <c r="J120">
        <v>14</v>
      </c>
      <c r="K120">
        <v>60</v>
      </c>
      <c r="L120" t="s">
        <v>510</v>
      </c>
      <c r="M120" s="11">
        <f t="shared" si="15"/>
        <v>97.8</v>
      </c>
      <c r="O120" s="15"/>
      <c r="P120" s="15"/>
    </row>
    <row r="121" spans="5:16" x14ac:dyDescent="0.25">
      <c r="E121" s="15">
        <v>15</v>
      </c>
      <c r="F121" s="15">
        <v>24</v>
      </c>
      <c r="G121">
        <v>1.7</v>
      </c>
      <c r="H121">
        <v>1</v>
      </c>
      <c r="I121">
        <v>1.7</v>
      </c>
      <c r="J121">
        <v>1</v>
      </c>
      <c r="K121">
        <v>70</v>
      </c>
      <c r="L121" t="s">
        <v>513</v>
      </c>
      <c r="M121" s="11">
        <f t="shared" si="15"/>
        <v>1.7</v>
      </c>
      <c r="O121" s="15"/>
      <c r="P121" s="15"/>
    </row>
    <row r="122" spans="5:16" x14ac:dyDescent="0.25">
      <c r="E122" s="15">
        <v>15</v>
      </c>
      <c r="F122" s="15">
        <v>18</v>
      </c>
      <c r="G122">
        <v>18</v>
      </c>
      <c r="H122">
        <v>2</v>
      </c>
      <c r="I122">
        <v>36</v>
      </c>
      <c r="J122">
        <v>18</v>
      </c>
      <c r="K122">
        <v>0</v>
      </c>
      <c r="L122" t="s">
        <v>508</v>
      </c>
      <c r="M122" s="11">
        <f t="shared" si="15"/>
        <v>37.700000000000003</v>
      </c>
      <c r="O122" s="15"/>
      <c r="P122" s="15"/>
    </row>
    <row r="123" spans="5:16" x14ac:dyDescent="0.25">
      <c r="E123" s="15">
        <v>15</v>
      </c>
      <c r="F123" s="15">
        <v>14</v>
      </c>
      <c r="G123">
        <v>18</v>
      </c>
      <c r="H123">
        <v>2</v>
      </c>
      <c r="I123">
        <v>36</v>
      </c>
      <c r="J123">
        <v>18</v>
      </c>
      <c r="K123">
        <v>0</v>
      </c>
      <c r="L123" t="s">
        <v>508</v>
      </c>
      <c r="M123" s="11">
        <f t="shared" si="15"/>
        <v>73.7</v>
      </c>
      <c r="O123" s="15"/>
      <c r="P123" s="15"/>
    </row>
    <row r="124" spans="5:16" x14ac:dyDescent="0.25">
      <c r="E124" s="15">
        <v>15</v>
      </c>
      <c r="F124" s="15">
        <v>1</v>
      </c>
      <c r="G124">
        <v>14.6</v>
      </c>
      <c r="H124">
        <v>2</v>
      </c>
      <c r="I124">
        <v>29.2</v>
      </c>
      <c r="J124">
        <v>14</v>
      </c>
      <c r="K124">
        <v>60</v>
      </c>
      <c r="L124" t="s">
        <v>510</v>
      </c>
      <c r="M124" s="11">
        <f t="shared" si="15"/>
        <v>102.9</v>
      </c>
      <c r="O124" s="15"/>
      <c r="P124" s="15"/>
    </row>
    <row r="125" spans="5:16" x14ac:dyDescent="0.25">
      <c r="E125" s="15">
        <v>16</v>
      </c>
      <c r="F125" s="15">
        <v>24</v>
      </c>
      <c r="G125">
        <v>1.7</v>
      </c>
      <c r="H125">
        <v>1</v>
      </c>
      <c r="I125">
        <v>1.7</v>
      </c>
      <c r="J125">
        <v>1</v>
      </c>
      <c r="K125">
        <v>70</v>
      </c>
      <c r="L125" t="s">
        <v>513</v>
      </c>
      <c r="M125" s="11">
        <f t="shared" si="15"/>
        <v>1.7</v>
      </c>
      <c r="O125" s="15"/>
      <c r="P125" s="15"/>
    </row>
    <row r="126" spans="5:16" x14ac:dyDescent="0.25">
      <c r="E126" s="15">
        <v>16</v>
      </c>
      <c r="F126" s="15">
        <v>18</v>
      </c>
      <c r="G126">
        <v>18</v>
      </c>
      <c r="H126">
        <v>2</v>
      </c>
      <c r="I126">
        <v>36</v>
      </c>
      <c r="J126">
        <v>18</v>
      </c>
      <c r="K126">
        <v>0</v>
      </c>
      <c r="L126" t="s">
        <v>508</v>
      </c>
      <c r="M126" s="11">
        <f t="shared" si="15"/>
        <v>37.700000000000003</v>
      </c>
      <c r="O126" s="15"/>
      <c r="P126" s="15"/>
    </row>
    <row r="127" spans="5:16" x14ac:dyDescent="0.25">
      <c r="E127" s="15">
        <v>16</v>
      </c>
      <c r="F127" s="15">
        <v>9</v>
      </c>
      <c r="G127">
        <v>16.3</v>
      </c>
      <c r="H127">
        <v>1</v>
      </c>
      <c r="I127">
        <v>16.3</v>
      </c>
      <c r="J127">
        <v>16</v>
      </c>
      <c r="K127">
        <v>30</v>
      </c>
      <c r="L127" t="s">
        <v>509</v>
      </c>
      <c r="M127" s="11">
        <f t="shared" si="15"/>
        <v>54</v>
      </c>
      <c r="O127" s="15"/>
      <c r="P127" s="15"/>
    </row>
    <row r="128" spans="5:16" x14ac:dyDescent="0.25">
      <c r="E128" s="15">
        <v>16</v>
      </c>
      <c r="F128" s="15">
        <v>5</v>
      </c>
      <c r="G128">
        <v>14.6</v>
      </c>
      <c r="H128">
        <v>1</v>
      </c>
      <c r="I128">
        <v>14.6</v>
      </c>
      <c r="J128">
        <v>14</v>
      </c>
      <c r="K128">
        <v>60</v>
      </c>
      <c r="L128" t="s">
        <v>510</v>
      </c>
      <c r="M128" s="11">
        <f t="shared" si="15"/>
        <v>68.599999999999994</v>
      </c>
      <c r="O128" s="15"/>
      <c r="P128" s="15"/>
    </row>
    <row r="129" spans="5:16" x14ac:dyDescent="0.25">
      <c r="E129" s="15">
        <v>17</v>
      </c>
      <c r="F129" s="15">
        <v>24</v>
      </c>
      <c r="G129">
        <v>1.7</v>
      </c>
      <c r="H129">
        <v>1</v>
      </c>
      <c r="I129">
        <v>1.7</v>
      </c>
      <c r="J129">
        <v>1</v>
      </c>
      <c r="K129">
        <v>70</v>
      </c>
      <c r="L129" t="s">
        <v>513</v>
      </c>
      <c r="M129" s="11">
        <f t="shared" si="15"/>
        <v>1.7</v>
      </c>
      <c r="O129" s="15"/>
      <c r="P129" s="15"/>
    </row>
    <row r="130" spans="5:16" x14ac:dyDescent="0.25">
      <c r="E130" s="15">
        <v>17</v>
      </c>
      <c r="F130" s="15">
        <v>18</v>
      </c>
      <c r="G130">
        <v>18</v>
      </c>
      <c r="H130">
        <v>2</v>
      </c>
      <c r="I130">
        <v>36</v>
      </c>
      <c r="J130">
        <v>18</v>
      </c>
      <c r="K130">
        <v>0</v>
      </c>
      <c r="L130" t="s">
        <v>508</v>
      </c>
      <c r="M130" s="11">
        <f t="shared" si="15"/>
        <v>37.700000000000003</v>
      </c>
      <c r="O130" s="15"/>
      <c r="P130" s="15"/>
    </row>
    <row r="131" spans="5:16" x14ac:dyDescent="0.25">
      <c r="E131" s="15">
        <v>17</v>
      </c>
      <c r="F131" s="15">
        <v>5</v>
      </c>
      <c r="G131">
        <v>14.6</v>
      </c>
      <c r="H131">
        <v>1</v>
      </c>
      <c r="I131">
        <v>14.6</v>
      </c>
      <c r="J131">
        <v>14</v>
      </c>
      <c r="K131">
        <v>60</v>
      </c>
      <c r="L131" t="s">
        <v>510</v>
      </c>
      <c r="M131" s="11">
        <f t="shared" si="15"/>
        <v>52.300000000000004</v>
      </c>
      <c r="O131" s="15"/>
      <c r="P131" s="15"/>
    </row>
    <row r="132" spans="5:16" x14ac:dyDescent="0.25">
      <c r="E132" s="15">
        <v>17</v>
      </c>
      <c r="F132" s="15">
        <v>1</v>
      </c>
      <c r="G132">
        <v>14.6</v>
      </c>
      <c r="H132">
        <v>1</v>
      </c>
      <c r="I132">
        <v>14.6</v>
      </c>
      <c r="J132">
        <v>14</v>
      </c>
      <c r="K132">
        <v>60</v>
      </c>
      <c r="L132" t="s">
        <v>510</v>
      </c>
      <c r="M132" s="11">
        <f t="shared" si="15"/>
        <v>66.900000000000006</v>
      </c>
      <c r="O132" s="15"/>
      <c r="P132" s="15"/>
    </row>
    <row r="133" spans="5:16" x14ac:dyDescent="0.25">
      <c r="E133" s="15">
        <v>18</v>
      </c>
      <c r="F133" s="15">
        <v>24</v>
      </c>
      <c r="G133">
        <v>1.7</v>
      </c>
      <c r="H133">
        <v>2</v>
      </c>
      <c r="I133">
        <v>3.4</v>
      </c>
      <c r="J133">
        <v>1</v>
      </c>
      <c r="K133">
        <v>70</v>
      </c>
      <c r="L133" t="s">
        <v>513</v>
      </c>
      <c r="M133" s="11">
        <f t="shared" si="15"/>
        <v>3.4</v>
      </c>
      <c r="O133" s="15"/>
      <c r="P133" s="15"/>
    </row>
    <row r="134" spans="5:16" x14ac:dyDescent="0.25">
      <c r="E134" s="15">
        <v>18</v>
      </c>
      <c r="F134" s="15">
        <v>14</v>
      </c>
      <c r="G134">
        <v>18</v>
      </c>
      <c r="H134">
        <v>2</v>
      </c>
      <c r="I134">
        <v>36</v>
      </c>
      <c r="J134">
        <v>18</v>
      </c>
      <c r="K134">
        <v>0</v>
      </c>
      <c r="L134" t="s">
        <v>508</v>
      </c>
      <c r="M134" s="11">
        <f t="shared" si="15"/>
        <v>39.4</v>
      </c>
      <c r="O134" s="15"/>
      <c r="P134" s="15"/>
    </row>
    <row r="135" spans="5:16" x14ac:dyDescent="0.25">
      <c r="E135" s="15">
        <v>18</v>
      </c>
      <c r="F135" s="15">
        <v>5</v>
      </c>
      <c r="G135">
        <v>14.6</v>
      </c>
      <c r="H135">
        <v>1</v>
      </c>
      <c r="I135">
        <v>14.6</v>
      </c>
      <c r="J135">
        <v>14</v>
      </c>
      <c r="K135">
        <v>60</v>
      </c>
      <c r="L135" t="s">
        <v>510</v>
      </c>
      <c r="M135" s="11">
        <f t="shared" si="15"/>
        <v>54</v>
      </c>
      <c r="O135" s="15"/>
      <c r="P135" s="15"/>
    </row>
    <row r="136" spans="5:16" x14ac:dyDescent="0.25">
      <c r="E136" s="15">
        <v>18</v>
      </c>
      <c r="F136" s="15">
        <v>1</v>
      </c>
      <c r="G136">
        <v>14.6</v>
      </c>
      <c r="H136">
        <v>1</v>
      </c>
      <c r="I136">
        <v>14.6</v>
      </c>
      <c r="J136">
        <v>14</v>
      </c>
      <c r="K136">
        <v>60</v>
      </c>
      <c r="L136" t="s">
        <v>510</v>
      </c>
      <c r="M136" s="11">
        <f t="shared" si="15"/>
        <v>68.599999999999994</v>
      </c>
      <c r="O136" s="15"/>
      <c r="P136" s="15"/>
    </row>
    <row r="137" spans="5:16" x14ac:dyDescent="0.25">
      <c r="E137" s="15">
        <v>19</v>
      </c>
      <c r="F137" s="15">
        <v>24</v>
      </c>
      <c r="G137">
        <v>1.7</v>
      </c>
      <c r="H137">
        <v>1</v>
      </c>
      <c r="I137">
        <v>1.7</v>
      </c>
      <c r="J137">
        <v>1</v>
      </c>
      <c r="K137">
        <v>70</v>
      </c>
      <c r="L137" t="s">
        <v>513</v>
      </c>
      <c r="M137" s="11">
        <f t="shared" si="15"/>
        <v>1.7</v>
      </c>
      <c r="O137" s="15"/>
      <c r="P137" s="15"/>
    </row>
    <row r="138" spans="5:16" x14ac:dyDescent="0.25">
      <c r="E138" s="15">
        <v>19</v>
      </c>
      <c r="F138" s="15">
        <v>14</v>
      </c>
      <c r="G138">
        <v>18</v>
      </c>
      <c r="H138">
        <v>1</v>
      </c>
      <c r="I138">
        <v>18</v>
      </c>
      <c r="J138">
        <v>18</v>
      </c>
      <c r="K138">
        <v>0</v>
      </c>
      <c r="L138" t="s">
        <v>508</v>
      </c>
      <c r="M138" s="11">
        <f t="shared" si="15"/>
        <v>19.7</v>
      </c>
      <c r="O138" s="15"/>
      <c r="P138" s="15"/>
    </row>
    <row r="139" spans="5:16" x14ac:dyDescent="0.25">
      <c r="E139" s="15">
        <v>20</v>
      </c>
      <c r="F139" s="15">
        <v>25</v>
      </c>
      <c r="G139">
        <v>2.2000000000000002</v>
      </c>
      <c r="H139">
        <v>2</v>
      </c>
      <c r="I139">
        <v>4.4000000000000004</v>
      </c>
      <c r="J139">
        <v>2</v>
      </c>
      <c r="K139">
        <v>20</v>
      </c>
      <c r="L139" t="s">
        <v>514</v>
      </c>
      <c r="M139" s="11">
        <f t="shared" si="15"/>
        <v>4.4000000000000004</v>
      </c>
      <c r="O139" s="15"/>
      <c r="P139" s="15"/>
    </row>
    <row r="140" spans="5:16" x14ac:dyDescent="0.25">
      <c r="E140" s="15">
        <v>20</v>
      </c>
      <c r="F140" s="15">
        <v>18</v>
      </c>
      <c r="G140">
        <v>18</v>
      </c>
      <c r="H140">
        <v>2</v>
      </c>
      <c r="I140">
        <v>36</v>
      </c>
      <c r="J140">
        <v>18</v>
      </c>
      <c r="K140">
        <v>0</v>
      </c>
      <c r="L140" t="s">
        <v>508</v>
      </c>
      <c r="M140" s="11">
        <f t="shared" si="15"/>
        <v>40.4</v>
      </c>
      <c r="O140" s="15"/>
      <c r="P140" s="15"/>
    </row>
    <row r="141" spans="5:16" x14ac:dyDescent="0.25">
      <c r="E141" s="15">
        <v>20</v>
      </c>
      <c r="F141" s="15">
        <v>14</v>
      </c>
      <c r="G141">
        <v>18</v>
      </c>
      <c r="H141">
        <v>1</v>
      </c>
      <c r="I141">
        <v>18</v>
      </c>
      <c r="J141">
        <v>18</v>
      </c>
      <c r="K141">
        <v>0</v>
      </c>
      <c r="L141" t="s">
        <v>508</v>
      </c>
      <c r="M141" s="11">
        <f t="shared" si="15"/>
        <v>58.4</v>
      </c>
      <c r="O141" s="15"/>
      <c r="P141" s="15"/>
    </row>
    <row r="142" spans="5:16" x14ac:dyDescent="0.25">
      <c r="E142" s="15">
        <v>20</v>
      </c>
      <c r="F142" s="15">
        <v>9</v>
      </c>
      <c r="G142">
        <v>16.3</v>
      </c>
      <c r="H142">
        <v>2</v>
      </c>
      <c r="I142">
        <v>32.6</v>
      </c>
      <c r="J142">
        <v>16</v>
      </c>
      <c r="K142">
        <v>30</v>
      </c>
      <c r="L142" t="s">
        <v>509</v>
      </c>
      <c r="M142" s="11">
        <f t="shared" si="15"/>
        <v>91</v>
      </c>
      <c r="O142" s="15"/>
      <c r="P142" s="15"/>
    </row>
    <row r="143" spans="5:16" x14ac:dyDescent="0.25">
      <c r="E143" s="15">
        <v>20</v>
      </c>
      <c r="F143" s="15">
        <v>5</v>
      </c>
      <c r="G143">
        <v>14.6</v>
      </c>
      <c r="H143">
        <v>2</v>
      </c>
      <c r="I143">
        <v>29.2</v>
      </c>
      <c r="J143">
        <v>14</v>
      </c>
      <c r="K143">
        <v>60</v>
      </c>
      <c r="L143" t="s">
        <v>510</v>
      </c>
      <c r="M143" s="11">
        <f t="shared" si="15"/>
        <v>120.2</v>
      </c>
      <c r="O143" s="15"/>
      <c r="P143" s="15"/>
    </row>
    <row r="144" spans="5:16" x14ac:dyDescent="0.25">
      <c r="E144" s="15">
        <v>20</v>
      </c>
      <c r="F144" s="15">
        <v>1</v>
      </c>
      <c r="G144">
        <v>14.6</v>
      </c>
      <c r="H144">
        <v>1</v>
      </c>
      <c r="I144">
        <v>14.6</v>
      </c>
      <c r="J144">
        <v>14</v>
      </c>
      <c r="K144">
        <v>60</v>
      </c>
      <c r="L144" t="s">
        <v>510</v>
      </c>
      <c r="M144" s="11">
        <f t="shared" si="15"/>
        <v>134.80000000000001</v>
      </c>
      <c r="O144" s="15"/>
      <c r="P144" s="15"/>
    </row>
    <row r="145" spans="5:16" x14ac:dyDescent="0.25">
      <c r="E145" s="15">
        <v>21</v>
      </c>
      <c r="F145" s="15">
        <v>25</v>
      </c>
      <c r="G145">
        <v>2.2000000000000002</v>
      </c>
      <c r="H145">
        <v>1</v>
      </c>
      <c r="I145">
        <v>2.2000000000000002</v>
      </c>
      <c r="J145">
        <v>2</v>
      </c>
      <c r="K145">
        <v>20</v>
      </c>
      <c r="L145" t="s">
        <v>514</v>
      </c>
      <c r="M145" s="11">
        <f t="shared" si="15"/>
        <v>2.2000000000000002</v>
      </c>
      <c r="O145" s="15"/>
      <c r="P145" s="15"/>
    </row>
    <row r="146" spans="5:16" x14ac:dyDescent="0.25">
      <c r="E146" s="15">
        <v>21</v>
      </c>
      <c r="F146" s="15">
        <v>18</v>
      </c>
      <c r="G146">
        <v>18</v>
      </c>
      <c r="H146">
        <v>1</v>
      </c>
      <c r="I146">
        <v>18</v>
      </c>
      <c r="J146">
        <v>18</v>
      </c>
      <c r="K146">
        <v>0</v>
      </c>
      <c r="L146" t="s">
        <v>508</v>
      </c>
      <c r="M146" s="11">
        <f t="shared" si="15"/>
        <v>20.2</v>
      </c>
      <c r="O146" s="15"/>
      <c r="P146" s="15"/>
    </row>
    <row r="147" spans="5:16" x14ac:dyDescent="0.25">
      <c r="E147" s="15">
        <v>22</v>
      </c>
      <c r="F147" s="15">
        <v>25</v>
      </c>
      <c r="G147">
        <v>2.2000000000000002</v>
      </c>
      <c r="H147">
        <v>1</v>
      </c>
      <c r="I147">
        <v>2.2000000000000002</v>
      </c>
      <c r="J147">
        <v>2</v>
      </c>
      <c r="K147">
        <v>20</v>
      </c>
      <c r="L147" t="s">
        <v>514</v>
      </c>
      <c r="M147" s="11">
        <f t="shared" si="15"/>
        <v>2.2000000000000002</v>
      </c>
      <c r="O147" s="15"/>
      <c r="P147" s="15"/>
    </row>
    <row r="148" spans="5:16" x14ac:dyDescent="0.25">
      <c r="E148" s="15">
        <v>22</v>
      </c>
      <c r="F148" s="15">
        <v>5</v>
      </c>
      <c r="G148">
        <v>14.6</v>
      </c>
      <c r="H148">
        <v>2</v>
      </c>
      <c r="I148">
        <v>29.2</v>
      </c>
      <c r="J148">
        <v>14</v>
      </c>
      <c r="K148">
        <v>60</v>
      </c>
      <c r="L148" t="s">
        <v>510</v>
      </c>
      <c r="M148" s="11">
        <f t="shared" si="15"/>
        <v>31.4</v>
      </c>
      <c r="O148" s="15"/>
      <c r="P148" s="15"/>
    </row>
    <row r="149" spans="5:16" x14ac:dyDescent="0.25">
      <c r="E149" s="15">
        <v>22</v>
      </c>
      <c r="F149" s="15">
        <v>1</v>
      </c>
      <c r="G149">
        <v>14.6</v>
      </c>
      <c r="H149">
        <v>2</v>
      </c>
      <c r="I149">
        <v>29.2</v>
      </c>
      <c r="J149">
        <v>14</v>
      </c>
      <c r="K149">
        <v>60</v>
      </c>
      <c r="L149" t="s">
        <v>510</v>
      </c>
      <c r="M149" s="11">
        <f t="shared" si="15"/>
        <v>60.599999999999994</v>
      </c>
      <c r="O149" s="15"/>
      <c r="P149" s="15"/>
    </row>
    <row r="150" spans="5:16" x14ac:dyDescent="0.25">
      <c r="E150" s="15">
        <v>23</v>
      </c>
      <c r="F150" s="15">
        <v>26</v>
      </c>
      <c r="G150">
        <v>2.5</v>
      </c>
      <c r="H150">
        <v>2</v>
      </c>
      <c r="I150">
        <v>5</v>
      </c>
      <c r="J150">
        <v>2</v>
      </c>
      <c r="K150">
        <v>50</v>
      </c>
      <c r="L150" t="s">
        <v>515</v>
      </c>
      <c r="M150" s="11">
        <f t="shared" si="15"/>
        <v>5</v>
      </c>
      <c r="O150" s="15"/>
      <c r="P150" s="15"/>
    </row>
    <row r="151" spans="5:16" x14ac:dyDescent="0.25">
      <c r="E151" s="15">
        <v>23</v>
      </c>
      <c r="F151" s="15">
        <v>18</v>
      </c>
      <c r="G151">
        <v>18</v>
      </c>
      <c r="H151">
        <v>2</v>
      </c>
      <c r="I151">
        <v>36</v>
      </c>
      <c r="J151">
        <v>18</v>
      </c>
      <c r="K151">
        <v>0</v>
      </c>
      <c r="L151" t="s">
        <v>508</v>
      </c>
      <c r="M151" s="11">
        <f t="shared" si="15"/>
        <v>41</v>
      </c>
      <c r="O151" s="15"/>
      <c r="P151" s="15"/>
    </row>
    <row r="152" spans="5:16" x14ac:dyDescent="0.25">
      <c r="E152" s="15">
        <v>23</v>
      </c>
      <c r="F152" s="15">
        <v>14</v>
      </c>
      <c r="G152">
        <v>18</v>
      </c>
      <c r="H152">
        <v>1</v>
      </c>
      <c r="I152">
        <v>18</v>
      </c>
      <c r="J152">
        <v>18</v>
      </c>
      <c r="K152">
        <v>0</v>
      </c>
      <c r="L152" t="s">
        <v>508</v>
      </c>
      <c r="M152" s="11">
        <f t="shared" si="15"/>
        <v>59</v>
      </c>
      <c r="O152" s="15"/>
      <c r="P152" s="15"/>
    </row>
    <row r="153" spans="5:16" x14ac:dyDescent="0.25">
      <c r="E153" s="15">
        <v>23</v>
      </c>
      <c r="F153" s="15">
        <v>9</v>
      </c>
      <c r="G153">
        <v>16.3</v>
      </c>
      <c r="H153">
        <v>2</v>
      </c>
      <c r="I153">
        <v>32.6</v>
      </c>
      <c r="J153">
        <v>16</v>
      </c>
      <c r="K153">
        <v>30</v>
      </c>
      <c r="L153" t="s">
        <v>509</v>
      </c>
      <c r="M153" s="11">
        <f t="shared" si="15"/>
        <v>91.6</v>
      </c>
      <c r="O153" s="15"/>
      <c r="P153" s="15"/>
    </row>
    <row r="154" spans="5:16" x14ac:dyDescent="0.25">
      <c r="E154" s="15">
        <v>23</v>
      </c>
      <c r="F154" s="15">
        <v>5</v>
      </c>
      <c r="G154">
        <v>14.6</v>
      </c>
      <c r="H154">
        <v>2</v>
      </c>
      <c r="I154">
        <v>29.2</v>
      </c>
      <c r="J154">
        <v>14</v>
      </c>
      <c r="K154">
        <v>60</v>
      </c>
      <c r="L154" t="s">
        <v>510</v>
      </c>
      <c r="M154" s="11">
        <f t="shared" si="15"/>
        <v>120.8</v>
      </c>
      <c r="O154" s="15"/>
      <c r="P154" s="15"/>
    </row>
    <row r="155" spans="5:16" x14ac:dyDescent="0.25">
      <c r="E155" s="15">
        <v>24</v>
      </c>
      <c r="F155" s="15">
        <v>26</v>
      </c>
      <c r="G155">
        <v>2.5</v>
      </c>
      <c r="H155">
        <v>1</v>
      </c>
      <c r="I155">
        <v>2.5</v>
      </c>
      <c r="J155">
        <v>2</v>
      </c>
      <c r="K155">
        <v>50</v>
      </c>
      <c r="L155" t="s">
        <v>515</v>
      </c>
      <c r="M155" s="11">
        <f t="shared" si="15"/>
        <v>2.5</v>
      </c>
      <c r="O155" s="15"/>
      <c r="P155" s="15"/>
    </row>
    <row r="156" spans="5:16" x14ac:dyDescent="0.25">
      <c r="E156" s="15">
        <v>24</v>
      </c>
      <c r="F156" s="15">
        <v>5</v>
      </c>
      <c r="G156">
        <v>14.6</v>
      </c>
      <c r="H156">
        <v>2</v>
      </c>
      <c r="I156">
        <v>29.2</v>
      </c>
      <c r="J156">
        <v>14</v>
      </c>
      <c r="K156">
        <v>60</v>
      </c>
      <c r="L156" t="s">
        <v>510</v>
      </c>
      <c r="M156" s="11">
        <f t="shared" si="15"/>
        <v>31.7</v>
      </c>
      <c r="O156" s="15"/>
      <c r="P156" s="15"/>
    </row>
    <row r="157" spans="5:16" x14ac:dyDescent="0.25">
      <c r="E157" s="15">
        <v>24</v>
      </c>
      <c r="F157" s="15">
        <v>1</v>
      </c>
      <c r="G157">
        <v>14.6</v>
      </c>
      <c r="H157">
        <v>1</v>
      </c>
      <c r="I157">
        <v>14.6</v>
      </c>
      <c r="J157">
        <v>14</v>
      </c>
      <c r="K157">
        <v>60</v>
      </c>
      <c r="L157" t="s">
        <v>510</v>
      </c>
      <c r="M157" s="11">
        <f t="shared" si="15"/>
        <v>46.3</v>
      </c>
      <c r="O157" s="15"/>
      <c r="P157" s="15"/>
    </row>
    <row r="158" spans="5:16" x14ac:dyDescent="0.25">
      <c r="E158" s="15">
        <v>25</v>
      </c>
      <c r="F158" s="15">
        <v>27</v>
      </c>
      <c r="G158">
        <v>2.2999999999999998</v>
      </c>
      <c r="H158">
        <v>1</v>
      </c>
      <c r="I158">
        <v>2.2999999999999998</v>
      </c>
      <c r="J158">
        <v>2</v>
      </c>
      <c r="K158">
        <v>30</v>
      </c>
      <c r="L158" t="s">
        <v>516</v>
      </c>
      <c r="M158" s="11">
        <f t="shared" si="15"/>
        <v>2.2999999999999998</v>
      </c>
      <c r="O158" s="15"/>
      <c r="P158" s="15"/>
    </row>
    <row r="159" spans="5:16" x14ac:dyDescent="0.25">
      <c r="E159" s="15">
        <v>25</v>
      </c>
      <c r="F159" s="15">
        <v>18</v>
      </c>
      <c r="G159">
        <v>18</v>
      </c>
      <c r="H159">
        <v>2</v>
      </c>
      <c r="I159">
        <v>36</v>
      </c>
      <c r="J159">
        <v>18</v>
      </c>
      <c r="K159">
        <v>0</v>
      </c>
      <c r="L159" t="s">
        <v>508</v>
      </c>
      <c r="M159" s="11">
        <f t="shared" si="15"/>
        <v>38.299999999999997</v>
      </c>
      <c r="O159" s="15"/>
      <c r="P159" s="15"/>
    </row>
    <row r="160" spans="5:16" x14ac:dyDescent="0.25">
      <c r="E160" s="15">
        <v>25</v>
      </c>
      <c r="F160" s="15">
        <v>14</v>
      </c>
      <c r="G160">
        <v>18</v>
      </c>
      <c r="H160">
        <v>1</v>
      </c>
      <c r="I160">
        <v>18</v>
      </c>
      <c r="J160">
        <v>18</v>
      </c>
      <c r="K160">
        <v>0</v>
      </c>
      <c r="L160" t="s">
        <v>508</v>
      </c>
      <c r="M160" s="11">
        <f t="shared" si="15"/>
        <v>56.3</v>
      </c>
      <c r="O160" s="15"/>
      <c r="P160" s="15"/>
    </row>
    <row r="161" spans="5:16" x14ac:dyDescent="0.25">
      <c r="E161" s="15">
        <v>25</v>
      </c>
      <c r="F161" s="15">
        <v>9</v>
      </c>
      <c r="G161">
        <v>16.3</v>
      </c>
      <c r="H161">
        <v>1</v>
      </c>
      <c r="I161">
        <v>16.3</v>
      </c>
      <c r="J161">
        <v>16</v>
      </c>
      <c r="K161">
        <v>30</v>
      </c>
      <c r="L161" t="s">
        <v>509</v>
      </c>
      <c r="M161" s="11">
        <f t="shared" si="15"/>
        <v>72.599999999999994</v>
      </c>
      <c r="O161" s="15"/>
      <c r="P161" s="15"/>
    </row>
    <row r="162" spans="5:16" x14ac:dyDescent="0.25">
      <c r="E162" s="15">
        <v>25</v>
      </c>
      <c r="F162" s="15">
        <v>5</v>
      </c>
      <c r="G162">
        <v>14.6</v>
      </c>
      <c r="H162">
        <v>2</v>
      </c>
      <c r="I162">
        <v>29.2</v>
      </c>
      <c r="J162">
        <v>14</v>
      </c>
      <c r="K162">
        <v>60</v>
      </c>
      <c r="L162" t="s">
        <v>510</v>
      </c>
      <c r="M162" s="11">
        <f t="shared" si="15"/>
        <v>101.8</v>
      </c>
      <c r="O162" s="15"/>
      <c r="P162" s="15"/>
    </row>
    <row r="163" spans="5:16" x14ac:dyDescent="0.25">
      <c r="E163" s="15">
        <v>26</v>
      </c>
      <c r="F163" s="15">
        <v>28</v>
      </c>
      <c r="G163">
        <v>2.5</v>
      </c>
      <c r="H163">
        <v>1</v>
      </c>
      <c r="I163">
        <v>2.5</v>
      </c>
      <c r="J163">
        <v>2</v>
      </c>
      <c r="K163">
        <v>50</v>
      </c>
      <c r="L163" t="s">
        <v>515</v>
      </c>
      <c r="M163" s="11">
        <f t="shared" si="15"/>
        <v>2.5</v>
      </c>
      <c r="O163" s="15"/>
      <c r="P163" s="15"/>
    </row>
    <row r="164" spans="5:16" x14ac:dyDescent="0.25">
      <c r="E164" s="15">
        <v>26</v>
      </c>
      <c r="F164" s="15">
        <v>18</v>
      </c>
      <c r="G164">
        <v>18</v>
      </c>
      <c r="H164">
        <v>1</v>
      </c>
      <c r="I164">
        <v>18</v>
      </c>
      <c r="J164">
        <v>18</v>
      </c>
      <c r="K164">
        <v>0</v>
      </c>
      <c r="L164" t="s">
        <v>508</v>
      </c>
      <c r="M164" s="11">
        <f t="shared" si="15"/>
        <v>20.5</v>
      </c>
      <c r="O164" s="15"/>
      <c r="P164" s="15"/>
    </row>
    <row r="165" spans="5:16" x14ac:dyDescent="0.25">
      <c r="E165" s="15">
        <v>26</v>
      </c>
      <c r="F165" s="15">
        <v>14</v>
      </c>
      <c r="G165">
        <v>18</v>
      </c>
      <c r="H165">
        <v>2</v>
      </c>
      <c r="I165">
        <v>36</v>
      </c>
      <c r="J165">
        <v>18</v>
      </c>
      <c r="K165">
        <v>0</v>
      </c>
      <c r="L165" t="s">
        <v>508</v>
      </c>
      <c r="M165" s="11">
        <f t="shared" si="15"/>
        <v>56.5</v>
      </c>
      <c r="O165" s="15"/>
      <c r="P165" s="15"/>
    </row>
    <row r="166" spans="5:16" x14ac:dyDescent="0.25">
      <c r="E166" s="15">
        <v>26</v>
      </c>
      <c r="F166" s="15">
        <v>5</v>
      </c>
      <c r="G166">
        <v>14.6</v>
      </c>
      <c r="H166">
        <v>2</v>
      </c>
      <c r="I166">
        <v>29.2</v>
      </c>
      <c r="J166">
        <v>14</v>
      </c>
      <c r="K166">
        <v>60</v>
      </c>
      <c r="L166" t="s">
        <v>510</v>
      </c>
      <c r="M166" s="11">
        <f t="shared" si="15"/>
        <v>85.7</v>
      </c>
      <c r="O166" s="15"/>
      <c r="P166" s="15"/>
    </row>
    <row r="167" spans="5:16" x14ac:dyDescent="0.25">
      <c r="E167" s="15">
        <v>26</v>
      </c>
      <c r="F167" s="15">
        <v>1</v>
      </c>
      <c r="G167">
        <v>14.6</v>
      </c>
      <c r="H167">
        <v>1</v>
      </c>
      <c r="I167">
        <v>14.6</v>
      </c>
      <c r="J167">
        <v>14</v>
      </c>
      <c r="K167">
        <v>60</v>
      </c>
      <c r="L167" t="s">
        <v>510</v>
      </c>
      <c r="M167" s="11">
        <f t="shared" si="15"/>
        <v>100.3</v>
      </c>
      <c r="O167" s="15"/>
      <c r="P167" s="15"/>
    </row>
    <row r="168" spans="5:16" x14ac:dyDescent="0.25">
      <c r="E168" s="15">
        <v>27</v>
      </c>
      <c r="F168" s="15">
        <v>17</v>
      </c>
      <c r="G168">
        <v>18</v>
      </c>
      <c r="H168">
        <v>2</v>
      </c>
      <c r="I168">
        <v>36</v>
      </c>
      <c r="J168">
        <v>18</v>
      </c>
      <c r="K168">
        <v>0</v>
      </c>
      <c r="L168" t="s">
        <v>508</v>
      </c>
      <c r="M168" s="11">
        <f t="shared" si="15"/>
        <v>36</v>
      </c>
      <c r="O168" s="15"/>
      <c r="P168" s="15"/>
    </row>
    <row r="169" spans="5:16" x14ac:dyDescent="0.25">
      <c r="E169" s="15">
        <v>28</v>
      </c>
      <c r="F169" s="15">
        <v>18</v>
      </c>
      <c r="G169">
        <v>18</v>
      </c>
      <c r="H169">
        <v>2</v>
      </c>
      <c r="I169">
        <v>36</v>
      </c>
      <c r="J169">
        <v>18</v>
      </c>
      <c r="K169">
        <v>0</v>
      </c>
      <c r="L169" t="s">
        <v>508</v>
      </c>
      <c r="M169" s="11">
        <f t="shared" si="15"/>
        <v>36</v>
      </c>
      <c r="O169" s="15"/>
      <c r="P169" s="15"/>
    </row>
    <row r="170" spans="5:16" x14ac:dyDescent="0.25">
      <c r="E170" s="15">
        <v>28</v>
      </c>
      <c r="F170" s="15">
        <v>14</v>
      </c>
      <c r="G170">
        <v>18</v>
      </c>
      <c r="H170">
        <v>2</v>
      </c>
      <c r="I170">
        <v>36</v>
      </c>
      <c r="J170">
        <v>18</v>
      </c>
      <c r="K170">
        <v>0</v>
      </c>
      <c r="L170" t="s">
        <v>508</v>
      </c>
      <c r="M170" s="11">
        <f t="shared" si="15"/>
        <v>72</v>
      </c>
      <c r="O170" s="15"/>
      <c r="P170" s="15"/>
    </row>
    <row r="171" spans="5:16" x14ac:dyDescent="0.25">
      <c r="E171" s="15">
        <v>28</v>
      </c>
      <c r="F171" s="15">
        <v>9</v>
      </c>
      <c r="G171">
        <v>16.3</v>
      </c>
      <c r="H171">
        <v>2</v>
      </c>
      <c r="I171">
        <v>32.6</v>
      </c>
      <c r="J171">
        <v>16</v>
      </c>
      <c r="K171">
        <v>30</v>
      </c>
      <c r="L171" t="s">
        <v>509</v>
      </c>
      <c r="M171" s="11">
        <f t="shared" si="15"/>
        <v>104.6</v>
      </c>
      <c r="O171" s="15"/>
      <c r="P171" s="15"/>
    </row>
    <row r="172" spans="5:16" x14ac:dyDescent="0.25">
      <c r="E172" s="15">
        <v>28</v>
      </c>
      <c r="F172" s="15">
        <v>5</v>
      </c>
      <c r="G172">
        <v>14.6</v>
      </c>
      <c r="H172">
        <v>1</v>
      </c>
      <c r="I172">
        <v>14.6</v>
      </c>
      <c r="J172">
        <v>14</v>
      </c>
      <c r="K172">
        <v>60</v>
      </c>
      <c r="L172" t="s">
        <v>510</v>
      </c>
      <c r="M172" s="11">
        <f t="shared" si="15"/>
        <v>119.19999999999999</v>
      </c>
      <c r="O172" s="15"/>
      <c r="P172" s="15"/>
    </row>
    <row r="173" spans="5:16" x14ac:dyDescent="0.25">
      <c r="E173" s="15">
        <v>28</v>
      </c>
      <c r="F173" s="15">
        <v>1</v>
      </c>
      <c r="G173">
        <v>14.6</v>
      </c>
      <c r="H173">
        <v>1</v>
      </c>
      <c r="I173">
        <v>14.6</v>
      </c>
      <c r="J173">
        <v>14</v>
      </c>
      <c r="K173">
        <v>60</v>
      </c>
      <c r="L173" t="s">
        <v>510</v>
      </c>
      <c r="M173" s="11">
        <f t="shared" si="15"/>
        <v>133.79999999999998</v>
      </c>
      <c r="O173" s="15"/>
      <c r="P173" s="15"/>
    </row>
    <row r="174" spans="5:16" x14ac:dyDescent="0.25">
      <c r="E174" s="15">
        <v>29</v>
      </c>
      <c r="F174" s="15">
        <v>18</v>
      </c>
      <c r="G174">
        <v>18</v>
      </c>
      <c r="H174">
        <v>1</v>
      </c>
      <c r="I174">
        <v>18</v>
      </c>
      <c r="J174">
        <v>18</v>
      </c>
      <c r="K174">
        <v>0</v>
      </c>
      <c r="L174" t="s">
        <v>508</v>
      </c>
      <c r="M174" s="11">
        <f t="shared" si="15"/>
        <v>18</v>
      </c>
      <c r="O174" s="15"/>
      <c r="P174" s="15"/>
    </row>
    <row r="175" spans="5:16" x14ac:dyDescent="0.25">
      <c r="E175" s="15">
        <v>29</v>
      </c>
      <c r="F175" s="15">
        <v>14</v>
      </c>
      <c r="G175">
        <v>18</v>
      </c>
      <c r="H175">
        <v>2</v>
      </c>
      <c r="I175">
        <v>36</v>
      </c>
      <c r="J175">
        <v>18</v>
      </c>
      <c r="K175">
        <v>0</v>
      </c>
      <c r="L175" t="s">
        <v>508</v>
      </c>
      <c r="M175" s="11">
        <f t="shared" si="15"/>
        <v>54</v>
      </c>
      <c r="O175" s="15"/>
      <c r="P175" s="15"/>
    </row>
    <row r="176" spans="5:16" x14ac:dyDescent="0.25">
      <c r="E176" s="15">
        <v>30</v>
      </c>
      <c r="F176" s="15">
        <v>18</v>
      </c>
      <c r="G176">
        <v>18</v>
      </c>
      <c r="H176">
        <v>1</v>
      </c>
      <c r="I176">
        <v>18</v>
      </c>
      <c r="J176">
        <v>18</v>
      </c>
      <c r="K176">
        <v>0</v>
      </c>
      <c r="L176" t="s">
        <v>508</v>
      </c>
      <c r="M176" s="11">
        <f t="shared" si="15"/>
        <v>18</v>
      </c>
      <c r="O176" s="15"/>
      <c r="P176" s="15"/>
    </row>
    <row r="177" spans="5:16" x14ac:dyDescent="0.25">
      <c r="E177" s="15">
        <v>30</v>
      </c>
      <c r="F177" s="15">
        <v>9</v>
      </c>
      <c r="G177">
        <v>16.3</v>
      </c>
      <c r="H177">
        <v>2</v>
      </c>
      <c r="I177">
        <v>32.6</v>
      </c>
      <c r="J177">
        <v>16</v>
      </c>
      <c r="K177">
        <v>30</v>
      </c>
      <c r="L177" t="s">
        <v>509</v>
      </c>
      <c r="M177" s="11">
        <f t="shared" si="15"/>
        <v>50.6</v>
      </c>
      <c r="O177" s="15"/>
      <c r="P177" s="15"/>
    </row>
    <row r="178" spans="5:16" x14ac:dyDescent="0.25">
      <c r="E178" s="15">
        <v>31</v>
      </c>
      <c r="F178" s="15">
        <v>19</v>
      </c>
      <c r="G178">
        <v>18</v>
      </c>
      <c r="H178">
        <v>1</v>
      </c>
      <c r="I178">
        <v>18</v>
      </c>
      <c r="J178">
        <v>18</v>
      </c>
      <c r="K178">
        <v>0</v>
      </c>
      <c r="L178" t="s">
        <v>508</v>
      </c>
      <c r="M178" s="11">
        <f t="shared" si="15"/>
        <v>18</v>
      </c>
      <c r="O178" s="15"/>
      <c r="P178" s="15"/>
    </row>
    <row r="179" spans="5:16" x14ac:dyDescent="0.25">
      <c r="E179" s="15">
        <v>31</v>
      </c>
      <c r="F179" s="15">
        <v>15</v>
      </c>
      <c r="G179">
        <v>18</v>
      </c>
      <c r="H179">
        <v>2</v>
      </c>
      <c r="I179">
        <v>36</v>
      </c>
      <c r="J179">
        <v>18</v>
      </c>
      <c r="K179">
        <v>0</v>
      </c>
      <c r="L179" t="s">
        <v>508</v>
      </c>
      <c r="M179" s="11">
        <f t="shared" si="15"/>
        <v>54</v>
      </c>
      <c r="O179" s="15"/>
      <c r="P179" s="15"/>
    </row>
    <row r="180" spans="5:16" x14ac:dyDescent="0.25">
      <c r="E180" s="15">
        <v>31</v>
      </c>
      <c r="F180" s="15">
        <v>10</v>
      </c>
      <c r="G180">
        <v>16.3</v>
      </c>
      <c r="H180">
        <v>2</v>
      </c>
      <c r="I180">
        <v>32.6</v>
      </c>
      <c r="J180">
        <v>16</v>
      </c>
      <c r="K180">
        <v>30</v>
      </c>
      <c r="L180" t="s">
        <v>509</v>
      </c>
      <c r="M180" s="11">
        <f t="shared" si="15"/>
        <v>86.6</v>
      </c>
      <c r="O180" s="15"/>
      <c r="P180" s="15"/>
    </row>
    <row r="181" spans="5:16" x14ac:dyDescent="0.25">
      <c r="E181" s="15">
        <v>31</v>
      </c>
      <c r="F181" s="15">
        <v>6</v>
      </c>
      <c r="G181">
        <v>16.3</v>
      </c>
      <c r="H181">
        <v>1</v>
      </c>
      <c r="I181">
        <v>16.3</v>
      </c>
      <c r="J181">
        <v>16</v>
      </c>
      <c r="K181">
        <v>30</v>
      </c>
      <c r="L181" t="s">
        <v>509</v>
      </c>
      <c r="M181" s="11">
        <f t="shared" si="15"/>
        <v>102.89999999999999</v>
      </c>
      <c r="O181" s="15"/>
      <c r="P181" s="15"/>
    </row>
    <row r="182" spans="5:16" x14ac:dyDescent="0.25">
      <c r="E182" s="15">
        <v>31</v>
      </c>
      <c r="F182" s="15">
        <v>2</v>
      </c>
      <c r="G182">
        <v>14.6</v>
      </c>
      <c r="H182">
        <v>1</v>
      </c>
      <c r="I182">
        <v>14.6</v>
      </c>
      <c r="J182">
        <v>14</v>
      </c>
      <c r="K182">
        <v>60</v>
      </c>
      <c r="L182" t="s">
        <v>510</v>
      </c>
      <c r="M182" s="11">
        <f t="shared" si="15"/>
        <v>117.49999999999999</v>
      </c>
      <c r="O182" s="15"/>
      <c r="P182" s="15"/>
    </row>
    <row r="183" spans="5:16" x14ac:dyDescent="0.25">
      <c r="E183" s="15">
        <v>32</v>
      </c>
      <c r="F183" s="15">
        <v>19</v>
      </c>
      <c r="G183">
        <v>18</v>
      </c>
      <c r="H183">
        <v>1</v>
      </c>
      <c r="I183">
        <v>18</v>
      </c>
      <c r="J183">
        <v>18</v>
      </c>
      <c r="K183">
        <v>0</v>
      </c>
      <c r="L183" t="s">
        <v>508</v>
      </c>
      <c r="M183" s="11">
        <f t="shared" ref="M183:M239" si="16">IF(E183&lt;&gt;E182,I183,M182+I183)</f>
        <v>18</v>
      </c>
      <c r="O183" s="15"/>
      <c r="P183" s="15"/>
    </row>
    <row r="184" spans="5:16" x14ac:dyDescent="0.25">
      <c r="E184" s="15">
        <v>32</v>
      </c>
      <c r="F184" s="15">
        <v>15</v>
      </c>
      <c r="G184">
        <v>18</v>
      </c>
      <c r="H184">
        <v>2</v>
      </c>
      <c r="I184">
        <v>36</v>
      </c>
      <c r="J184">
        <v>18</v>
      </c>
      <c r="K184">
        <v>0</v>
      </c>
      <c r="L184" t="s">
        <v>508</v>
      </c>
      <c r="M184" s="11">
        <f t="shared" si="16"/>
        <v>54</v>
      </c>
      <c r="O184" s="15"/>
      <c r="P184" s="15"/>
    </row>
    <row r="185" spans="5:16" x14ac:dyDescent="0.25">
      <c r="E185" s="15">
        <v>32</v>
      </c>
      <c r="F185" s="15">
        <v>10</v>
      </c>
      <c r="G185">
        <v>16.3</v>
      </c>
      <c r="H185">
        <v>1</v>
      </c>
      <c r="I185">
        <v>16.3</v>
      </c>
      <c r="J185">
        <v>16</v>
      </c>
      <c r="K185">
        <v>30</v>
      </c>
      <c r="L185" t="s">
        <v>509</v>
      </c>
      <c r="M185" s="11">
        <f t="shared" si="16"/>
        <v>70.3</v>
      </c>
      <c r="O185" s="15"/>
      <c r="P185" s="15"/>
    </row>
    <row r="186" spans="5:16" x14ac:dyDescent="0.25">
      <c r="E186" s="15">
        <v>32</v>
      </c>
      <c r="F186" s="15">
        <v>6</v>
      </c>
      <c r="G186">
        <v>16.3</v>
      </c>
      <c r="H186">
        <v>1</v>
      </c>
      <c r="I186">
        <v>16.3</v>
      </c>
      <c r="J186">
        <v>16</v>
      </c>
      <c r="K186">
        <v>30</v>
      </c>
      <c r="L186" t="s">
        <v>509</v>
      </c>
      <c r="M186" s="11">
        <f t="shared" si="16"/>
        <v>86.6</v>
      </c>
      <c r="O186" s="15"/>
      <c r="P186" s="15"/>
    </row>
    <row r="187" spans="5:16" x14ac:dyDescent="0.25">
      <c r="E187" s="15">
        <v>32</v>
      </c>
      <c r="F187" s="15">
        <v>2</v>
      </c>
      <c r="G187">
        <v>14.6</v>
      </c>
      <c r="H187">
        <v>2</v>
      </c>
      <c r="I187">
        <v>29.2</v>
      </c>
      <c r="J187">
        <v>14</v>
      </c>
      <c r="K187">
        <v>60</v>
      </c>
      <c r="L187" t="s">
        <v>510</v>
      </c>
      <c r="M187" s="11">
        <f t="shared" si="16"/>
        <v>115.8</v>
      </c>
      <c r="O187" s="15"/>
      <c r="P187" s="15"/>
    </row>
    <row r="188" spans="5:16" x14ac:dyDescent="0.25">
      <c r="E188" s="15">
        <v>33</v>
      </c>
      <c r="F188" s="15">
        <v>19</v>
      </c>
      <c r="G188">
        <v>18</v>
      </c>
      <c r="H188">
        <v>2</v>
      </c>
      <c r="I188">
        <v>36</v>
      </c>
      <c r="J188">
        <v>18</v>
      </c>
      <c r="K188">
        <v>0</v>
      </c>
      <c r="L188" t="s">
        <v>508</v>
      </c>
      <c r="M188" s="11">
        <f t="shared" si="16"/>
        <v>36</v>
      </c>
      <c r="O188" s="15"/>
      <c r="P188" s="15"/>
    </row>
    <row r="189" spans="5:16" x14ac:dyDescent="0.25">
      <c r="E189" s="15">
        <v>33</v>
      </c>
      <c r="F189" s="15">
        <v>15</v>
      </c>
      <c r="G189">
        <v>18</v>
      </c>
      <c r="H189">
        <v>2</v>
      </c>
      <c r="I189">
        <v>36</v>
      </c>
      <c r="J189">
        <v>18</v>
      </c>
      <c r="K189">
        <v>0</v>
      </c>
      <c r="L189" t="s">
        <v>508</v>
      </c>
      <c r="M189" s="11">
        <f t="shared" si="16"/>
        <v>72</v>
      </c>
      <c r="O189" s="15"/>
      <c r="P189" s="15"/>
    </row>
    <row r="190" spans="5:16" x14ac:dyDescent="0.25">
      <c r="E190" s="15">
        <v>33</v>
      </c>
      <c r="F190" s="15">
        <v>10</v>
      </c>
      <c r="G190">
        <v>16.3</v>
      </c>
      <c r="H190">
        <v>1</v>
      </c>
      <c r="I190">
        <v>16.3</v>
      </c>
      <c r="J190">
        <v>16</v>
      </c>
      <c r="K190">
        <v>30</v>
      </c>
      <c r="L190" t="s">
        <v>509</v>
      </c>
      <c r="M190" s="11">
        <f t="shared" si="16"/>
        <v>88.3</v>
      </c>
      <c r="O190" s="15"/>
      <c r="P190" s="15"/>
    </row>
    <row r="191" spans="5:16" x14ac:dyDescent="0.25">
      <c r="E191" s="15">
        <v>33</v>
      </c>
      <c r="F191" s="15">
        <v>2</v>
      </c>
      <c r="G191">
        <v>14.6</v>
      </c>
      <c r="H191">
        <v>2</v>
      </c>
      <c r="I191">
        <v>29.2</v>
      </c>
      <c r="J191">
        <v>14</v>
      </c>
      <c r="K191">
        <v>60</v>
      </c>
      <c r="L191" t="s">
        <v>510</v>
      </c>
      <c r="M191" s="11">
        <f t="shared" si="16"/>
        <v>117.5</v>
      </c>
      <c r="O191" s="15"/>
      <c r="P191" s="15"/>
    </row>
    <row r="192" spans="5:16" x14ac:dyDescent="0.25">
      <c r="E192" s="15">
        <v>34</v>
      </c>
      <c r="F192" s="15">
        <v>19</v>
      </c>
      <c r="G192">
        <v>18</v>
      </c>
      <c r="H192">
        <v>1</v>
      </c>
      <c r="I192">
        <v>18</v>
      </c>
      <c r="J192">
        <v>18</v>
      </c>
      <c r="K192">
        <v>0</v>
      </c>
      <c r="L192" t="s">
        <v>508</v>
      </c>
      <c r="M192" s="11">
        <f t="shared" si="16"/>
        <v>18</v>
      </c>
      <c r="O192" s="15"/>
      <c r="P192" s="15"/>
    </row>
    <row r="193" spans="5:16" x14ac:dyDescent="0.25">
      <c r="E193" s="15">
        <v>34</v>
      </c>
      <c r="F193" s="15">
        <v>15</v>
      </c>
      <c r="G193">
        <v>18</v>
      </c>
      <c r="H193">
        <v>1</v>
      </c>
      <c r="I193">
        <v>18</v>
      </c>
      <c r="J193">
        <v>18</v>
      </c>
      <c r="K193">
        <v>0</v>
      </c>
      <c r="L193" t="s">
        <v>508</v>
      </c>
      <c r="M193" s="11">
        <f t="shared" si="16"/>
        <v>36</v>
      </c>
      <c r="O193" s="15"/>
      <c r="P193" s="15"/>
    </row>
    <row r="194" spans="5:16" x14ac:dyDescent="0.25">
      <c r="E194" s="15">
        <v>34</v>
      </c>
      <c r="F194" s="15">
        <v>6</v>
      </c>
      <c r="G194">
        <v>16.3</v>
      </c>
      <c r="H194">
        <v>2</v>
      </c>
      <c r="I194">
        <v>32.6</v>
      </c>
      <c r="J194">
        <v>16</v>
      </c>
      <c r="K194">
        <v>30</v>
      </c>
      <c r="L194" t="s">
        <v>509</v>
      </c>
      <c r="M194" s="11">
        <f t="shared" si="16"/>
        <v>68.599999999999994</v>
      </c>
      <c r="O194" s="15"/>
      <c r="P194" s="15"/>
    </row>
    <row r="195" spans="5:16" x14ac:dyDescent="0.25">
      <c r="E195" s="15">
        <v>34</v>
      </c>
      <c r="F195" s="15">
        <v>2</v>
      </c>
      <c r="G195">
        <v>14.6</v>
      </c>
      <c r="H195">
        <v>1</v>
      </c>
      <c r="I195">
        <v>14.6</v>
      </c>
      <c r="J195">
        <v>14</v>
      </c>
      <c r="K195">
        <v>60</v>
      </c>
      <c r="L195" t="s">
        <v>510</v>
      </c>
      <c r="M195" s="11">
        <f t="shared" si="16"/>
        <v>83.199999999999989</v>
      </c>
      <c r="O195" s="15"/>
      <c r="P195" s="15"/>
    </row>
    <row r="196" spans="5:16" x14ac:dyDescent="0.25">
      <c r="E196" s="15">
        <v>35</v>
      </c>
      <c r="F196" s="15">
        <v>19</v>
      </c>
      <c r="G196">
        <v>18</v>
      </c>
      <c r="H196">
        <v>1</v>
      </c>
      <c r="I196">
        <v>18</v>
      </c>
      <c r="J196">
        <v>18</v>
      </c>
      <c r="K196">
        <v>0</v>
      </c>
      <c r="L196" t="s">
        <v>508</v>
      </c>
      <c r="M196" s="11">
        <f t="shared" si="16"/>
        <v>18</v>
      </c>
      <c r="O196" s="15"/>
      <c r="P196" s="15"/>
    </row>
    <row r="197" spans="5:16" x14ac:dyDescent="0.25">
      <c r="E197" s="15">
        <v>35</v>
      </c>
      <c r="F197" s="15">
        <v>15</v>
      </c>
      <c r="G197">
        <v>18</v>
      </c>
      <c r="H197">
        <v>1</v>
      </c>
      <c r="I197">
        <v>18</v>
      </c>
      <c r="J197">
        <v>18</v>
      </c>
      <c r="K197">
        <v>0</v>
      </c>
      <c r="L197" t="s">
        <v>508</v>
      </c>
      <c r="M197" s="11">
        <f t="shared" si="16"/>
        <v>36</v>
      </c>
      <c r="O197" s="15"/>
      <c r="P197" s="15"/>
    </row>
    <row r="198" spans="5:16" x14ac:dyDescent="0.25">
      <c r="E198" s="15">
        <v>35</v>
      </c>
      <c r="F198" s="15">
        <v>6</v>
      </c>
      <c r="G198">
        <v>16.3</v>
      </c>
      <c r="H198">
        <v>2</v>
      </c>
      <c r="I198">
        <v>32.6</v>
      </c>
      <c r="J198">
        <v>16</v>
      </c>
      <c r="K198">
        <v>30</v>
      </c>
      <c r="L198" t="s">
        <v>509</v>
      </c>
      <c r="M198" s="11">
        <f t="shared" si="16"/>
        <v>68.599999999999994</v>
      </c>
      <c r="O198" s="15"/>
      <c r="P198" s="15"/>
    </row>
    <row r="199" spans="5:16" x14ac:dyDescent="0.25">
      <c r="E199" s="15">
        <v>35</v>
      </c>
      <c r="F199" s="15">
        <v>2</v>
      </c>
      <c r="G199">
        <v>14.6</v>
      </c>
      <c r="H199">
        <v>1</v>
      </c>
      <c r="I199">
        <v>14.6</v>
      </c>
      <c r="J199">
        <v>14</v>
      </c>
      <c r="K199">
        <v>60</v>
      </c>
      <c r="L199" t="s">
        <v>510</v>
      </c>
      <c r="M199" s="11">
        <f t="shared" si="16"/>
        <v>83.199999999999989</v>
      </c>
      <c r="O199" s="15"/>
      <c r="P199" s="15"/>
    </row>
    <row r="200" spans="5:16" x14ac:dyDescent="0.25">
      <c r="E200" s="15">
        <v>36</v>
      </c>
      <c r="F200" s="15">
        <v>19</v>
      </c>
      <c r="G200">
        <v>18</v>
      </c>
      <c r="H200">
        <v>1</v>
      </c>
      <c r="I200">
        <v>18</v>
      </c>
      <c r="J200">
        <v>18</v>
      </c>
      <c r="K200">
        <v>0</v>
      </c>
      <c r="L200" t="s">
        <v>508</v>
      </c>
      <c r="M200" s="11">
        <f t="shared" si="16"/>
        <v>18</v>
      </c>
      <c r="O200" s="15"/>
      <c r="P200" s="15"/>
    </row>
    <row r="201" spans="5:16" x14ac:dyDescent="0.25">
      <c r="E201" s="15">
        <v>36</v>
      </c>
      <c r="F201" s="15">
        <v>15</v>
      </c>
      <c r="G201">
        <v>18</v>
      </c>
      <c r="H201">
        <v>1</v>
      </c>
      <c r="I201">
        <v>18</v>
      </c>
      <c r="J201">
        <v>18</v>
      </c>
      <c r="K201">
        <v>0</v>
      </c>
      <c r="L201" t="s">
        <v>508</v>
      </c>
      <c r="M201" s="11">
        <f t="shared" si="16"/>
        <v>36</v>
      </c>
      <c r="O201" s="15"/>
      <c r="P201" s="15"/>
    </row>
    <row r="202" spans="5:16" x14ac:dyDescent="0.25">
      <c r="E202" s="15">
        <v>37</v>
      </c>
      <c r="F202" s="15">
        <v>19</v>
      </c>
      <c r="G202">
        <v>18</v>
      </c>
      <c r="H202">
        <v>1</v>
      </c>
      <c r="I202">
        <v>18</v>
      </c>
      <c r="J202">
        <v>18</v>
      </c>
      <c r="K202">
        <v>0</v>
      </c>
      <c r="L202" t="s">
        <v>508</v>
      </c>
      <c r="M202" s="11">
        <f t="shared" si="16"/>
        <v>18</v>
      </c>
      <c r="O202" s="15"/>
      <c r="P202" s="15"/>
    </row>
    <row r="203" spans="5:16" x14ac:dyDescent="0.25">
      <c r="E203" s="15">
        <v>37</v>
      </c>
      <c r="F203" s="15">
        <v>10</v>
      </c>
      <c r="G203">
        <v>16.3</v>
      </c>
      <c r="H203">
        <v>1</v>
      </c>
      <c r="I203">
        <v>16.3</v>
      </c>
      <c r="J203">
        <v>16</v>
      </c>
      <c r="K203">
        <v>30</v>
      </c>
      <c r="L203" t="s">
        <v>509</v>
      </c>
      <c r="M203" s="11">
        <f t="shared" si="16"/>
        <v>34.299999999999997</v>
      </c>
      <c r="O203" s="15"/>
      <c r="P203" s="15"/>
    </row>
    <row r="204" spans="5:16" x14ac:dyDescent="0.25">
      <c r="E204" s="15">
        <v>37</v>
      </c>
      <c r="F204" s="15">
        <v>6</v>
      </c>
      <c r="G204">
        <v>16.3</v>
      </c>
      <c r="H204">
        <v>2</v>
      </c>
      <c r="I204">
        <v>32.6</v>
      </c>
      <c r="J204">
        <v>16</v>
      </c>
      <c r="K204">
        <v>30</v>
      </c>
      <c r="L204" t="s">
        <v>509</v>
      </c>
      <c r="M204" s="11">
        <f t="shared" si="16"/>
        <v>66.900000000000006</v>
      </c>
      <c r="O204" s="15"/>
      <c r="P204" s="15"/>
    </row>
    <row r="205" spans="5:16" x14ac:dyDescent="0.25">
      <c r="E205" s="15">
        <v>37</v>
      </c>
      <c r="F205" s="15">
        <v>2</v>
      </c>
      <c r="G205">
        <v>14.6</v>
      </c>
      <c r="H205">
        <v>2</v>
      </c>
      <c r="I205">
        <v>29.2</v>
      </c>
      <c r="J205">
        <v>14</v>
      </c>
      <c r="K205">
        <v>60</v>
      </c>
      <c r="L205" t="s">
        <v>510</v>
      </c>
      <c r="M205" s="11">
        <f t="shared" si="16"/>
        <v>96.100000000000009</v>
      </c>
      <c r="O205" s="15"/>
      <c r="P205" s="15"/>
    </row>
    <row r="206" spans="5:16" x14ac:dyDescent="0.25">
      <c r="E206" s="15">
        <v>38</v>
      </c>
      <c r="F206" s="15">
        <v>19</v>
      </c>
      <c r="G206">
        <v>18</v>
      </c>
      <c r="H206">
        <v>1</v>
      </c>
      <c r="I206">
        <v>18</v>
      </c>
      <c r="J206">
        <v>18</v>
      </c>
      <c r="K206">
        <v>0</v>
      </c>
      <c r="L206" t="s">
        <v>508</v>
      </c>
      <c r="M206" s="11">
        <f t="shared" si="16"/>
        <v>18</v>
      </c>
      <c r="O206" s="15"/>
      <c r="P206" s="15"/>
    </row>
    <row r="207" spans="5:16" x14ac:dyDescent="0.25">
      <c r="E207" s="15">
        <v>38</v>
      </c>
      <c r="F207" s="15">
        <v>6</v>
      </c>
      <c r="G207">
        <v>16.3</v>
      </c>
      <c r="H207">
        <v>2</v>
      </c>
      <c r="I207">
        <v>32.6</v>
      </c>
      <c r="J207">
        <v>16</v>
      </c>
      <c r="K207">
        <v>30</v>
      </c>
      <c r="L207" t="s">
        <v>509</v>
      </c>
      <c r="M207" s="11">
        <f t="shared" si="16"/>
        <v>50.6</v>
      </c>
      <c r="O207" s="15"/>
      <c r="P207" s="15"/>
    </row>
    <row r="208" spans="5:16" x14ac:dyDescent="0.25">
      <c r="E208" s="15">
        <v>38</v>
      </c>
      <c r="F208" s="15">
        <v>2</v>
      </c>
      <c r="G208">
        <v>14.6</v>
      </c>
      <c r="H208">
        <v>1</v>
      </c>
      <c r="I208">
        <v>14.6</v>
      </c>
      <c r="J208">
        <v>14</v>
      </c>
      <c r="K208">
        <v>60</v>
      </c>
      <c r="L208" t="s">
        <v>510</v>
      </c>
      <c r="M208" s="11">
        <f t="shared" si="16"/>
        <v>65.2</v>
      </c>
      <c r="O208" s="15"/>
      <c r="P208" s="15"/>
    </row>
    <row r="209" spans="5:16" x14ac:dyDescent="0.25">
      <c r="E209" s="15">
        <v>39</v>
      </c>
      <c r="F209" s="15">
        <v>19</v>
      </c>
      <c r="G209">
        <v>18</v>
      </c>
      <c r="H209">
        <v>2</v>
      </c>
      <c r="I209">
        <v>36</v>
      </c>
      <c r="J209">
        <v>18</v>
      </c>
      <c r="K209">
        <v>0</v>
      </c>
      <c r="L209" t="s">
        <v>508</v>
      </c>
      <c r="M209" s="11">
        <f t="shared" si="16"/>
        <v>36</v>
      </c>
      <c r="O209" s="15"/>
      <c r="P209" s="15"/>
    </row>
    <row r="210" spans="5:16" x14ac:dyDescent="0.25">
      <c r="E210" s="15">
        <v>39</v>
      </c>
      <c r="F210" s="15">
        <v>6</v>
      </c>
      <c r="G210">
        <v>16.3</v>
      </c>
      <c r="H210">
        <v>1</v>
      </c>
      <c r="I210">
        <v>16.3</v>
      </c>
      <c r="J210">
        <v>16</v>
      </c>
      <c r="K210">
        <v>30</v>
      </c>
      <c r="L210" t="s">
        <v>509</v>
      </c>
      <c r="M210" s="11">
        <f t="shared" si="16"/>
        <v>52.3</v>
      </c>
      <c r="O210" s="15"/>
      <c r="P210" s="15"/>
    </row>
    <row r="211" spans="5:16" x14ac:dyDescent="0.25">
      <c r="E211" s="15">
        <v>39</v>
      </c>
      <c r="F211" s="15">
        <v>2</v>
      </c>
      <c r="G211">
        <v>14.6</v>
      </c>
      <c r="H211">
        <v>2</v>
      </c>
      <c r="I211">
        <v>29.2</v>
      </c>
      <c r="J211">
        <v>14</v>
      </c>
      <c r="K211">
        <v>60</v>
      </c>
      <c r="L211" t="s">
        <v>510</v>
      </c>
      <c r="M211" s="11">
        <f t="shared" si="16"/>
        <v>81.5</v>
      </c>
      <c r="O211" s="15"/>
      <c r="P211" s="15"/>
    </row>
    <row r="212" spans="5:16" x14ac:dyDescent="0.25">
      <c r="E212" s="15">
        <v>40</v>
      </c>
      <c r="F212" s="15">
        <v>19</v>
      </c>
      <c r="G212">
        <v>18</v>
      </c>
      <c r="H212">
        <v>2</v>
      </c>
      <c r="I212">
        <v>36</v>
      </c>
      <c r="J212">
        <v>18</v>
      </c>
      <c r="K212">
        <v>0</v>
      </c>
      <c r="L212" t="s">
        <v>508</v>
      </c>
      <c r="M212" s="11">
        <f t="shared" si="16"/>
        <v>36</v>
      </c>
      <c r="O212" s="15"/>
      <c r="P212" s="15"/>
    </row>
    <row r="213" spans="5:16" x14ac:dyDescent="0.25">
      <c r="E213" s="15">
        <v>40</v>
      </c>
      <c r="F213" s="15">
        <v>2</v>
      </c>
      <c r="G213">
        <v>14.6</v>
      </c>
      <c r="H213">
        <v>1</v>
      </c>
      <c r="I213">
        <v>14.6</v>
      </c>
      <c r="J213">
        <v>14</v>
      </c>
      <c r="K213">
        <v>60</v>
      </c>
      <c r="L213" t="s">
        <v>510</v>
      </c>
      <c r="M213" s="11">
        <f t="shared" si="16"/>
        <v>50.6</v>
      </c>
      <c r="O213" s="15"/>
      <c r="P213" s="15"/>
    </row>
    <row r="214" spans="5:16" x14ac:dyDescent="0.25">
      <c r="E214" s="15">
        <v>41</v>
      </c>
      <c r="F214" s="15">
        <v>19</v>
      </c>
      <c r="G214">
        <v>18</v>
      </c>
      <c r="H214">
        <v>1</v>
      </c>
      <c r="I214">
        <v>18</v>
      </c>
      <c r="J214">
        <v>18</v>
      </c>
      <c r="K214">
        <v>0</v>
      </c>
      <c r="L214" t="s">
        <v>508</v>
      </c>
      <c r="M214" s="11">
        <f t="shared" si="16"/>
        <v>18</v>
      </c>
      <c r="O214" s="15"/>
      <c r="P214" s="15"/>
    </row>
    <row r="215" spans="5:16" x14ac:dyDescent="0.25">
      <c r="E215" s="15">
        <v>41</v>
      </c>
      <c r="F215" s="15">
        <v>2</v>
      </c>
      <c r="G215">
        <v>14.6</v>
      </c>
      <c r="H215">
        <v>1</v>
      </c>
      <c r="I215">
        <v>14.6</v>
      </c>
      <c r="J215">
        <v>14</v>
      </c>
      <c r="K215">
        <v>60</v>
      </c>
      <c r="L215" t="s">
        <v>510</v>
      </c>
      <c r="M215" s="11">
        <f t="shared" si="16"/>
        <v>32.6</v>
      </c>
      <c r="O215" s="15"/>
      <c r="P215" s="15"/>
    </row>
    <row r="216" spans="5:16" x14ac:dyDescent="0.25">
      <c r="E216" s="15">
        <v>42</v>
      </c>
      <c r="F216" s="15">
        <v>20</v>
      </c>
      <c r="G216">
        <v>18</v>
      </c>
      <c r="H216">
        <v>1</v>
      </c>
      <c r="I216">
        <v>18</v>
      </c>
      <c r="J216">
        <v>18</v>
      </c>
      <c r="K216">
        <v>0</v>
      </c>
      <c r="L216" t="s">
        <v>508</v>
      </c>
      <c r="M216" s="11">
        <f t="shared" si="16"/>
        <v>18</v>
      </c>
      <c r="O216" s="15"/>
      <c r="P216" s="15"/>
    </row>
    <row r="217" spans="5:16" x14ac:dyDescent="0.25">
      <c r="E217" s="15">
        <v>42</v>
      </c>
      <c r="F217" s="15">
        <v>11</v>
      </c>
      <c r="G217">
        <v>16.3</v>
      </c>
      <c r="H217">
        <v>1</v>
      </c>
      <c r="I217">
        <v>16.3</v>
      </c>
      <c r="J217">
        <v>16</v>
      </c>
      <c r="K217">
        <v>30</v>
      </c>
      <c r="L217" t="s">
        <v>509</v>
      </c>
      <c r="M217" s="11">
        <f t="shared" si="16"/>
        <v>34.299999999999997</v>
      </c>
      <c r="O217" s="15"/>
      <c r="P217" s="15"/>
    </row>
    <row r="218" spans="5:16" x14ac:dyDescent="0.25">
      <c r="E218" s="15">
        <v>42</v>
      </c>
      <c r="F218" s="15">
        <v>3</v>
      </c>
      <c r="G218">
        <v>14.6</v>
      </c>
      <c r="H218">
        <v>2</v>
      </c>
      <c r="I218">
        <v>29.2</v>
      </c>
      <c r="J218">
        <v>14</v>
      </c>
      <c r="K218">
        <v>60</v>
      </c>
      <c r="L218" t="s">
        <v>510</v>
      </c>
      <c r="M218" s="11">
        <f t="shared" si="16"/>
        <v>63.5</v>
      </c>
      <c r="O218" s="15"/>
      <c r="P218" s="15"/>
    </row>
    <row r="219" spans="5:16" x14ac:dyDescent="0.25">
      <c r="E219" s="15">
        <v>43</v>
      </c>
      <c r="F219" s="15">
        <v>15</v>
      </c>
      <c r="G219">
        <v>18</v>
      </c>
      <c r="H219">
        <v>2</v>
      </c>
      <c r="I219">
        <v>36</v>
      </c>
      <c r="J219">
        <v>18</v>
      </c>
      <c r="K219">
        <v>0</v>
      </c>
      <c r="L219" t="s">
        <v>508</v>
      </c>
      <c r="M219" s="11">
        <f t="shared" si="16"/>
        <v>36</v>
      </c>
      <c r="O219" s="15"/>
      <c r="P219" s="15"/>
    </row>
    <row r="220" spans="5:16" x14ac:dyDescent="0.25">
      <c r="E220" s="15">
        <v>43</v>
      </c>
      <c r="F220" s="15">
        <v>10</v>
      </c>
      <c r="G220">
        <v>16.3</v>
      </c>
      <c r="H220">
        <v>1</v>
      </c>
      <c r="I220">
        <v>16.3</v>
      </c>
      <c r="J220">
        <v>16</v>
      </c>
      <c r="K220">
        <v>30</v>
      </c>
      <c r="L220" t="s">
        <v>509</v>
      </c>
      <c r="M220" s="11">
        <f t="shared" si="16"/>
        <v>52.3</v>
      </c>
      <c r="O220" s="15"/>
      <c r="P220" s="15"/>
    </row>
    <row r="221" spans="5:16" x14ac:dyDescent="0.25">
      <c r="E221" s="15">
        <v>43</v>
      </c>
      <c r="F221" s="15">
        <v>6</v>
      </c>
      <c r="G221">
        <v>16.3</v>
      </c>
      <c r="H221">
        <v>1</v>
      </c>
      <c r="I221">
        <v>16.3</v>
      </c>
      <c r="J221">
        <v>16</v>
      </c>
      <c r="K221">
        <v>30</v>
      </c>
      <c r="L221" t="s">
        <v>509</v>
      </c>
      <c r="M221" s="11">
        <f t="shared" si="16"/>
        <v>68.599999999999994</v>
      </c>
      <c r="O221" s="15"/>
      <c r="P221" s="15"/>
    </row>
    <row r="222" spans="5:16" x14ac:dyDescent="0.25">
      <c r="E222" s="15">
        <v>43</v>
      </c>
      <c r="F222" s="15">
        <v>2</v>
      </c>
      <c r="G222">
        <v>14.6</v>
      </c>
      <c r="H222">
        <v>2</v>
      </c>
      <c r="I222">
        <v>29.2</v>
      </c>
      <c r="J222">
        <v>14</v>
      </c>
      <c r="K222">
        <v>60</v>
      </c>
      <c r="L222" t="s">
        <v>510</v>
      </c>
      <c r="M222" s="11">
        <f t="shared" si="16"/>
        <v>97.8</v>
      </c>
      <c r="O222" s="15"/>
      <c r="P222" s="15"/>
    </row>
    <row r="223" spans="5:16" x14ac:dyDescent="0.25">
      <c r="E223" s="15">
        <v>44</v>
      </c>
      <c r="F223" s="15">
        <v>15</v>
      </c>
      <c r="G223">
        <v>18</v>
      </c>
      <c r="H223">
        <v>2</v>
      </c>
      <c r="I223">
        <v>36</v>
      </c>
      <c r="J223">
        <v>18</v>
      </c>
      <c r="K223">
        <v>0</v>
      </c>
      <c r="L223" t="s">
        <v>508</v>
      </c>
      <c r="M223" s="11">
        <f t="shared" si="16"/>
        <v>36</v>
      </c>
      <c r="O223" s="15"/>
      <c r="P223" s="15"/>
    </row>
    <row r="224" spans="5:16" x14ac:dyDescent="0.25">
      <c r="E224" s="15">
        <v>44</v>
      </c>
      <c r="F224" s="15">
        <v>10</v>
      </c>
      <c r="G224">
        <v>16.3</v>
      </c>
      <c r="H224">
        <v>2</v>
      </c>
      <c r="I224">
        <v>32.6</v>
      </c>
      <c r="J224">
        <v>16</v>
      </c>
      <c r="K224">
        <v>30</v>
      </c>
      <c r="L224" t="s">
        <v>509</v>
      </c>
      <c r="M224" s="11">
        <f t="shared" si="16"/>
        <v>68.599999999999994</v>
      </c>
      <c r="O224" s="15"/>
      <c r="P224" s="15"/>
    </row>
    <row r="225" spans="5:16" x14ac:dyDescent="0.25">
      <c r="E225" s="15">
        <v>44</v>
      </c>
      <c r="F225" s="15">
        <v>6</v>
      </c>
      <c r="G225">
        <v>16.3</v>
      </c>
      <c r="H225">
        <v>2</v>
      </c>
      <c r="I225">
        <v>32.6</v>
      </c>
      <c r="J225">
        <v>16</v>
      </c>
      <c r="K225">
        <v>30</v>
      </c>
      <c r="L225" t="s">
        <v>509</v>
      </c>
      <c r="M225" s="11">
        <f t="shared" si="16"/>
        <v>101.19999999999999</v>
      </c>
      <c r="O225" s="15"/>
      <c r="P225" s="15"/>
    </row>
    <row r="226" spans="5:16" x14ac:dyDescent="0.25">
      <c r="E226" s="15">
        <v>44</v>
      </c>
      <c r="F226" s="15">
        <v>2</v>
      </c>
      <c r="G226">
        <v>14.6</v>
      </c>
      <c r="H226">
        <v>1</v>
      </c>
      <c r="I226">
        <v>14.6</v>
      </c>
      <c r="J226">
        <v>14</v>
      </c>
      <c r="K226">
        <v>60</v>
      </c>
      <c r="L226" t="s">
        <v>510</v>
      </c>
      <c r="M226" s="11">
        <f t="shared" si="16"/>
        <v>115.79999999999998</v>
      </c>
      <c r="O226" s="15"/>
      <c r="P226" s="15"/>
    </row>
    <row r="227" spans="5:16" x14ac:dyDescent="0.25">
      <c r="E227" s="15">
        <v>45</v>
      </c>
      <c r="F227" s="15">
        <v>15</v>
      </c>
      <c r="G227">
        <v>18</v>
      </c>
      <c r="H227">
        <v>2</v>
      </c>
      <c r="I227">
        <v>36</v>
      </c>
      <c r="J227">
        <v>18</v>
      </c>
      <c r="K227">
        <v>0</v>
      </c>
      <c r="L227" t="s">
        <v>508</v>
      </c>
      <c r="M227" s="11">
        <f t="shared" si="16"/>
        <v>36</v>
      </c>
      <c r="O227" s="15"/>
      <c r="P227" s="15"/>
    </row>
    <row r="228" spans="5:16" x14ac:dyDescent="0.25">
      <c r="E228" s="15">
        <v>45</v>
      </c>
      <c r="F228" s="15">
        <v>10</v>
      </c>
      <c r="G228">
        <v>16.3</v>
      </c>
      <c r="H228">
        <v>1</v>
      </c>
      <c r="I228">
        <v>16.3</v>
      </c>
      <c r="J228">
        <v>16</v>
      </c>
      <c r="K228">
        <v>30</v>
      </c>
      <c r="L228" t="s">
        <v>509</v>
      </c>
      <c r="M228" s="11">
        <f t="shared" si="16"/>
        <v>52.3</v>
      </c>
      <c r="O228" s="15"/>
      <c r="P228" s="15"/>
    </row>
    <row r="229" spans="5:16" x14ac:dyDescent="0.25">
      <c r="E229" s="15">
        <v>45</v>
      </c>
      <c r="F229" s="15">
        <v>6</v>
      </c>
      <c r="G229">
        <v>16.3</v>
      </c>
      <c r="H229">
        <v>1</v>
      </c>
      <c r="I229">
        <v>16.3</v>
      </c>
      <c r="J229">
        <v>16</v>
      </c>
      <c r="K229">
        <v>30</v>
      </c>
      <c r="L229" t="s">
        <v>509</v>
      </c>
      <c r="M229" s="11">
        <f t="shared" si="16"/>
        <v>68.599999999999994</v>
      </c>
      <c r="O229" s="15"/>
      <c r="P229" s="15"/>
    </row>
    <row r="230" spans="5:16" x14ac:dyDescent="0.25">
      <c r="E230" s="15">
        <v>46</v>
      </c>
      <c r="F230" s="15">
        <v>15</v>
      </c>
      <c r="G230">
        <v>18</v>
      </c>
      <c r="H230">
        <v>1</v>
      </c>
      <c r="I230">
        <v>18</v>
      </c>
      <c r="J230">
        <v>18</v>
      </c>
      <c r="K230">
        <v>0</v>
      </c>
      <c r="L230" t="s">
        <v>508</v>
      </c>
      <c r="M230" s="11">
        <f t="shared" si="16"/>
        <v>18</v>
      </c>
      <c r="O230" s="15"/>
      <c r="P230" s="15"/>
    </row>
    <row r="231" spans="5:16" x14ac:dyDescent="0.25">
      <c r="E231" s="15">
        <v>46</v>
      </c>
      <c r="F231" s="15">
        <v>10</v>
      </c>
      <c r="G231">
        <v>16.3</v>
      </c>
      <c r="H231">
        <v>1</v>
      </c>
      <c r="I231">
        <v>16.3</v>
      </c>
      <c r="J231">
        <v>16</v>
      </c>
      <c r="K231">
        <v>30</v>
      </c>
      <c r="L231" t="s">
        <v>509</v>
      </c>
      <c r="M231" s="11">
        <f t="shared" si="16"/>
        <v>34.299999999999997</v>
      </c>
      <c r="O231" s="15"/>
      <c r="P231" s="15"/>
    </row>
    <row r="232" spans="5:16" x14ac:dyDescent="0.25">
      <c r="E232" s="15">
        <v>46</v>
      </c>
      <c r="F232" s="15">
        <v>6</v>
      </c>
      <c r="G232">
        <v>16.3</v>
      </c>
      <c r="H232">
        <v>1</v>
      </c>
      <c r="I232">
        <v>16.3</v>
      </c>
      <c r="J232">
        <v>16</v>
      </c>
      <c r="K232">
        <v>30</v>
      </c>
      <c r="L232" t="s">
        <v>509</v>
      </c>
      <c r="M232" s="11">
        <f t="shared" si="16"/>
        <v>50.599999999999994</v>
      </c>
      <c r="O232" s="15"/>
      <c r="P232" s="15"/>
    </row>
    <row r="233" spans="5:16" x14ac:dyDescent="0.25">
      <c r="E233" s="15">
        <v>47</v>
      </c>
      <c r="F233" s="15">
        <v>15</v>
      </c>
      <c r="G233">
        <v>18</v>
      </c>
      <c r="H233">
        <v>1</v>
      </c>
      <c r="I233">
        <v>18</v>
      </c>
      <c r="J233">
        <v>18</v>
      </c>
      <c r="K233">
        <v>0</v>
      </c>
      <c r="L233" t="s">
        <v>508</v>
      </c>
      <c r="M233" s="11">
        <f t="shared" si="16"/>
        <v>18</v>
      </c>
      <c r="O233" s="15"/>
      <c r="P233" s="15"/>
    </row>
    <row r="234" spans="5:16" x14ac:dyDescent="0.25">
      <c r="E234" s="15">
        <v>47</v>
      </c>
      <c r="F234" s="15">
        <v>10</v>
      </c>
      <c r="G234">
        <v>16.3</v>
      </c>
      <c r="H234">
        <v>2</v>
      </c>
      <c r="I234">
        <v>32.6</v>
      </c>
      <c r="J234">
        <v>16</v>
      </c>
      <c r="K234">
        <v>30</v>
      </c>
      <c r="L234" t="s">
        <v>509</v>
      </c>
      <c r="M234" s="11">
        <f t="shared" si="16"/>
        <v>50.6</v>
      </c>
      <c r="O234" s="15"/>
      <c r="P234" s="15"/>
    </row>
    <row r="235" spans="5:16" x14ac:dyDescent="0.25">
      <c r="E235" s="15">
        <v>48</v>
      </c>
      <c r="F235" s="15">
        <v>10</v>
      </c>
      <c r="G235">
        <v>16.3</v>
      </c>
      <c r="H235">
        <v>1</v>
      </c>
      <c r="I235">
        <v>16.3</v>
      </c>
      <c r="J235">
        <v>16</v>
      </c>
      <c r="K235">
        <v>30</v>
      </c>
      <c r="L235" t="s">
        <v>509</v>
      </c>
      <c r="M235" s="11">
        <f t="shared" si="16"/>
        <v>16.3</v>
      </c>
      <c r="O235" s="15"/>
      <c r="P235" s="15"/>
    </row>
    <row r="236" spans="5:16" x14ac:dyDescent="0.25">
      <c r="E236" s="15">
        <v>48</v>
      </c>
      <c r="F236" s="15">
        <v>6</v>
      </c>
      <c r="G236">
        <v>16.3</v>
      </c>
      <c r="H236">
        <v>2</v>
      </c>
      <c r="I236">
        <v>32.6</v>
      </c>
      <c r="J236">
        <v>16</v>
      </c>
      <c r="K236">
        <v>30</v>
      </c>
      <c r="L236" t="s">
        <v>509</v>
      </c>
      <c r="M236" s="11">
        <f t="shared" si="16"/>
        <v>48.900000000000006</v>
      </c>
      <c r="O236" s="15"/>
      <c r="P236" s="15"/>
    </row>
    <row r="237" spans="5:16" x14ac:dyDescent="0.25">
      <c r="E237" s="15">
        <v>48</v>
      </c>
      <c r="F237" s="15">
        <v>2</v>
      </c>
      <c r="G237">
        <v>14.6</v>
      </c>
      <c r="H237">
        <v>1</v>
      </c>
      <c r="I237">
        <v>14.6</v>
      </c>
      <c r="J237">
        <v>14</v>
      </c>
      <c r="K237">
        <v>60</v>
      </c>
      <c r="L237" t="s">
        <v>510</v>
      </c>
      <c r="M237" s="11">
        <f t="shared" si="16"/>
        <v>63.500000000000007</v>
      </c>
      <c r="O237" s="15"/>
      <c r="P237" s="15"/>
    </row>
    <row r="238" spans="5:16" x14ac:dyDescent="0.25">
      <c r="E238" s="15">
        <v>49</v>
      </c>
      <c r="F238" s="15">
        <v>11</v>
      </c>
      <c r="G238">
        <v>16.3</v>
      </c>
      <c r="H238">
        <v>1</v>
      </c>
      <c r="I238">
        <v>16.3</v>
      </c>
      <c r="J238">
        <v>16</v>
      </c>
      <c r="K238">
        <v>30</v>
      </c>
      <c r="L238" t="s">
        <v>509</v>
      </c>
      <c r="M238" s="11">
        <f t="shared" si="16"/>
        <v>16.3</v>
      </c>
      <c r="O238" s="15"/>
      <c r="P238" s="15"/>
    </row>
    <row r="239" spans="5:16" x14ac:dyDescent="0.25">
      <c r="E239" s="15">
        <v>49</v>
      </c>
      <c r="F239" s="15">
        <v>7</v>
      </c>
      <c r="G239">
        <v>16.3</v>
      </c>
      <c r="H239">
        <v>1</v>
      </c>
      <c r="I239">
        <v>16.3</v>
      </c>
      <c r="J239">
        <v>16</v>
      </c>
      <c r="K239">
        <v>30</v>
      </c>
      <c r="L239" t="s">
        <v>509</v>
      </c>
      <c r="M239" s="11">
        <f t="shared" si="16"/>
        <v>32.6</v>
      </c>
      <c r="O239" s="15"/>
      <c r="P239" s="15"/>
    </row>
  </sheetData>
  <sortState xmlns:xlrd2="http://schemas.microsoft.com/office/spreadsheetml/2017/richdata2" ref="O54:P102">
    <sortCondition ref="O54:O102"/>
  </sortState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A539-8C5F-460D-859B-FE17AEAF606C}">
  <dimension ref="A1:BE267"/>
  <sheetViews>
    <sheetView topLeftCell="D169" workbookViewId="0">
      <selection activeCell="A25" sqref="A25:XFD25"/>
    </sheetView>
  </sheetViews>
  <sheetFormatPr defaultRowHeight="15" x14ac:dyDescent="0.25"/>
  <cols>
    <col min="4" max="9" width="9.140625" style="15"/>
    <col min="12" max="12" width="4.42578125" customWidth="1"/>
    <col min="17" max="17" width="9.140625" style="16"/>
  </cols>
  <sheetData>
    <row r="1" spans="1:21" x14ac:dyDescent="0.25">
      <c r="J1" t="s">
        <v>393</v>
      </c>
    </row>
    <row r="5" spans="1:21" x14ac:dyDescent="0.25">
      <c r="A5">
        <v>1</v>
      </c>
      <c r="B5" s="11">
        <v>21</v>
      </c>
      <c r="C5">
        <v>18</v>
      </c>
      <c r="D5">
        <f ca="1">RANDBETWEEN(1,2)</f>
        <v>1</v>
      </c>
      <c r="E5" s="16">
        <f ca="1">C5*D5</f>
        <v>18</v>
      </c>
      <c r="F5" s="16">
        <f>TRUNC(C5,0)</f>
        <v>18</v>
      </c>
      <c r="G5" s="19">
        <f>ROUND(100*(C5-F5),0)</f>
        <v>0</v>
      </c>
      <c r="H5" s="16" t="str">
        <f>_xlfn.CONCAT(F5,".",G5)</f>
        <v>18.0</v>
      </c>
      <c r="I5" s="16"/>
      <c r="J5" t="str">
        <f>$J$1</f>
        <v>insert into encomenda_contem_produto (id_enc, id_prod, enc_prod_quantidade, enc_prod_preco_venda) values(</v>
      </c>
      <c r="K5">
        <f>A5</f>
        <v>1</v>
      </c>
      <c r="L5" t="s">
        <v>312</v>
      </c>
      <c r="M5">
        <f>B5</f>
        <v>21</v>
      </c>
      <c r="N5" t="s">
        <v>312</v>
      </c>
      <c r="O5">
        <f ca="1">D5</f>
        <v>1</v>
      </c>
      <c r="P5" t="s">
        <v>394</v>
      </c>
      <c r="Q5" s="16" t="str">
        <f>H5</f>
        <v>18.0</v>
      </c>
      <c r="R5" t="s">
        <v>230</v>
      </c>
      <c r="U5" t="str">
        <f ca="1">_xlfn.CONCAT(J5:R5)</f>
        <v>insert into encomenda_contem_produto (id_enc, id_prod, enc_prod_quantidade, enc_prod_preco_venda) values(1,21,1, 18.0);</v>
      </c>
    </row>
    <row r="6" spans="1:21" x14ac:dyDescent="0.25">
      <c r="A6">
        <v>1</v>
      </c>
      <c r="B6" s="11">
        <v>17</v>
      </c>
      <c r="C6">
        <v>18</v>
      </c>
      <c r="D6" s="15">
        <f t="shared" ref="D6:D69" ca="1" si="0">RANDBETWEEN(1,2)</f>
        <v>2</v>
      </c>
      <c r="E6" s="16">
        <f t="shared" ref="E6:E69" ca="1" si="1">C6*D6</f>
        <v>36</v>
      </c>
      <c r="F6" s="16">
        <f t="shared" ref="F6:F69" si="2">TRUNC(C6,0)</f>
        <v>18</v>
      </c>
      <c r="G6" s="19">
        <f t="shared" ref="G6:G69" si="3">ROUND(100*(C6-F6),0)</f>
        <v>0</v>
      </c>
      <c r="H6" s="16" t="str">
        <f t="shared" ref="H6:H69" si="4">_xlfn.CONCAT(F6,".",G6)</f>
        <v>18.0</v>
      </c>
      <c r="I6" s="16"/>
      <c r="J6" t="str">
        <f t="shared" ref="J6:J69" si="5">$J$1</f>
        <v>insert into encomenda_contem_produto (id_enc, id_prod, enc_prod_quantidade, enc_prod_preco_venda) values(</v>
      </c>
      <c r="K6">
        <f t="shared" ref="K6:K69" si="6">A6</f>
        <v>1</v>
      </c>
      <c r="L6" t="s">
        <v>312</v>
      </c>
      <c r="M6">
        <f t="shared" ref="M6:M69" si="7">B6</f>
        <v>17</v>
      </c>
      <c r="N6" t="s">
        <v>312</v>
      </c>
      <c r="O6" s="15">
        <f t="shared" ref="O6:O69" ca="1" si="8">D6</f>
        <v>2</v>
      </c>
      <c r="P6" t="s">
        <v>394</v>
      </c>
      <c r="Q6" s="16" t="str">
        <f t="shared" ref="Q6:Q69" si="9">H6</f>
        <v>18.0</v>
      </c>
      <c r="R6" t="s">
        <v>230</v>
      </c>
      <c r="U6" t="str">
        <f t="shared" ref="U6:U69" ca="1" si="10">_xlfn.CONCAT(J6:R6)</f>
        <v>insert into encomenda_contem_produto (id_enc, id_prod, enc_prod_quantidade, enc_prod_preco_venda) values(1,17,2, 18.0);</v>
      </c>
    </row>
    <row r="7" spans="1:21" x14ac:dyDescent="0.25">
      <c r="A7">
        <v>1</v>
      </c>
      <c r="B7" s="11">
        <v>13</v>
      </c>
      <c r="C7" s="11">
        <v>16.3</v>
      </c>
      <c r="D7" s="15">
        <f t="shared" ca="1" si="0"/>
        <v>1</v>
      </c>
      <c r="E7" s="16">
        <f t="shared" ca="1" si="1"/>
        <v>16.3</v>
      </c>
      <c r="F7" s="16">
        <f t="shared" si="2"/>
        <v>16</v>
      </c>
      <c r="G7" s="19">
        <f t="shared" si="3"/>
        <v>30</v>
      </c>
      <c r="H7" s="16" t="str">
        <f t="shared" si="4"/>
        <v>16.30</v>
      </c>
      <c r="I7" s="16"/>
      <c r="J7" t="str">
        <f t="shared" si="5"/>
        <v>insert into encomenda_contem_produto (id_enc, id_prod, enc_prod_quantidade, enc_prod_preco_venda) values(</v>
      </c>
      <c r="K7">
        <f t="shared" si="6"/>
        <v>1</v>
      </c>
      <c r="L7" t="s">
        <v>312</v>
      </c>
      <c r="M7">
        <f t="shared" si="7"/>
        <v>13</v>
      </c>
      <c r="N7" t="s">
        <v>312</v>
      </c>
      <c r="O7" s="15">
        <f t="shared" ca="1" si="8"/>
        <v>1</v>
      </c>
      <c r="P7" t="s">
        <v>394</v>
      </c>
      <c r="Q7" s="16" t="str">
        <f t="shared" si="9"/>
        <v>16.30</v>
      </c>
      <c r="R7" t="s">
        <v>230</v>
      </c>
      <c r="U7" t="str">
        <f t="shared" ca="1" si="10"/>
        <v>insert into encomenda_contem_produto (id_enc, id_prod, enc_prod_quantidade, enc_prod_preco_venda) values(1,13,1, 16.30);</v>
      </c>
    </row>
    <row r="8" spans="1:21" x14ac:dyDescent="0.25">
      <c r="A8">
        <v>1</v>
      </c>
      <c r="B8" s="11">
        <v>8</v>
      </c>
      <c r="C8" s="18">
        <v>16.3</v>
      </c>
      <c r="D8" s="15">
        <f t="shared" ca="1" si="0"/>
        <v>2</v>
      </c>
      <c r="E8" s="16">
        <f t="shared" ca="1" si="1"/>
        <v>32.6</v>
      </c>
      <c r="F8" s="16">
        <f t="shared" si="2"/>
        <v>16</v>
      </c>
      <c r="G8" s="19">
        <f t="shared" si="3"/>
        <v>30</v>
      </c>
      <c r="H8" s="16" t="str">
        <f t="shared" si="4"/>
        <v>16.30</v>
      </c>
      <c r="I8" s="16"/>
      <c r="J8" t="str">
        <f t="shared" si="5"/>
        <v>insert into encomenda_contem_produto (id_enc, id_prod, enc_prod_quantidade, enc_prod_preco_venda) values(</v>
      </c>
      <c r="K8">
        <f t="shared" si="6"/>
        <v>1</v>
      </c>
      <c r="L8" t="s">
        <v>312</v>
      </c>
      <c r="M8">
        <f t="shared" si="7"/>
        <v>8</v>
      </c>
      <c r="N8" t="s">
        <v>312</v>
      </c>
      <c r="O8" s="15">
        <f t="shared" ca="1" si="8"/>
        <v>2</v>
      </c>
      <c r="P8" t="s">
        <v>394</v>
      </c>
      <c r="Q8" s="16" t="str">
        <f t="shared" si="9"/>
        <v>16.30</v>
      </c>
      <c r="R8" t="s">
        <v>230</v>
      </c>
      <c r="U8" t="str">
        <f t="shared" ca="1" si="10"/>
        <v>insert into encomenda_contem_produto (id_enc, id_prod, enc_prod_quantidade, enc_prod_preco_venda) values(1,8,2, 16.30);</v>
      </c>
    </row>
    <row r="9" spans="1:21" x14ac:dyDescent="0.25">
      <c r="A9">
        <v>1</v>
      </c>
      <c r="B9" s="11">
        <v>4</v>
      </c>
      <c r="C9" s="18">
        <v>14.6</v>
      </c>
      <c r="D9" s="15">
        <f t="shared" ca="1" si="0"/>
        <v>2</v>
      </c>
      <c r="E9" s="16">
        <f t="shared" ca="1" si="1"/>
        <v>29.2</v>
      </c>
      <c r="F9" s="16">
        <f t="shared" si="2"/>
        <v>14</v>
      </c>
      <c r="G9" s="19">
        <f t="shared" si="3"/>
        <v>60</v>
      </c>
      <c r="H9" s="16" t="str">
        <f t="shared" si="4"/>
        <v>14.60</v>
      </c>
      <c r="I9" s="16"/>
      <c r="J9" t="str">
        <f t="shared" si="5"/>
        <v>insert into encomenda_contem_produto (id_enc, id_prod, enc_prod_quantidade, enc_prod_preco_venda) values(</v>
      </c>
      <c r="K9">
        <f t="shared" si="6"/>
        <v>1</v>
      </c>
      <c r="L9" t="s">
        <v>312</v>
      </c>
      <c r="M9">
        <f t="shared" si="7"/>
        <v>4</v>
      </c>
      <c r="N9" t="s">
        <v>312</v>
      </c>
      <c r="O9" s="15">
        <f t="shared" ca="1" si="8"/>
        <v>2</v>
      </c>
      <c r="P9" t="s">
        <v>394</v>
      </c>
      <c r="Q9" s="16" t="str">
        <f t="shared" si="9"/>
        <v>14.60</v>
      </c>
      <c r="R9" t="s">
        <v>230</v>
      </c>
      <c r="U9" t="str">
        <f t="shared" ca="1" si="10"/>
        <v>insert into encomenda_contem_produto (id_enc, id_prod, enc_prod_quantidade, enc_prod_preco_venda) values(1,4,2, 14.60);</v>
      </c>
    </row>
    <row r="10" spans="1:21" x14ac:dyDescent="0.25">
      <c r="A10">
        <v>2</v>
      </c>
      <c r="B10" s="11">
        <v>21</v>
      </c>
      <c r="C10">
        <v>18</v>
      </c>
      <c r="D10" s="15">
        <f t="shared" ca="1" si="0"/>
        <v>2</v>
      </c>
      <c r="E10" s="16">
        <f t="shared" ca="1" si="1"/>
        <v>36</v>
      </c>
      <c r="F10" s="16">
        <f t="shared" si="2"/>
        <v>18</v>
      </c>
      <c r="G10" s="19">
        <f t="shared" si="3"/>
        <v>0</v>
      </c>
      <c r="H10" s="16" t="str">
        <f t="shared" si="4"/>
        <v>18.0</v>
      </c>
      <c r="I10" s="16"/>
      <c r="J10" t="str">
        <f t="shared" si="5"/>
        <v>insert into encomenda_contem_produto (id_enc, id_prod, enc_prod_quantidade, enc_prod_preco_venda) values(</v>
      </c>
      <c r="K10">
        <f t="shared" si="6"/>
        <v>2</v>
      </c>
      <c r="L10" t="s">
        <v>312</v>
      </c>
      <c r="M10">
        <f t="shared" si="7"/>
        <v>21</v>
      </c>
      <c r="N10" t="s">
        <v>312</v>
      </c>
      <c r="O10" s="15">
        <f t="shared" ca="1" si="8"/>
        <v>2</v>
      </c>
      <c r="P10" t="s">
        <v>394</v>
      </c>
      <c r="Q10" s="16" t="str">
        <f t="shared" si="9"/>
        <v>18.0</v>
      </c>
      <c r="R10" t="s">
        <v>230</v>
      </c>
      <c r="U10" t="str">
        <f t="shared" ca="1" si="10"/>
        <v>insert into encomenda_contem_produto (id_enc, id_prod, enc_prod_quantidade, enc_prod_preco_venda) values(2,21,2, 18.0);</v>
      </c>
    </row>
    <row r="11" spans="1:21" x14ac:dyDescent="0.25">
      <c r="A11">
        <v>2</v>
      </c>
      <c r="B11">
        <v>17</v>
      </c>
      <c r="C11">
        <v>18</v>
      </c>
      <c r="D11" s="15">
        <f t="shared" ca="1" si="0"/>
        <v>2</v>
      </c>
      <c r="E11" s="16">
        <f t="shared" ca="1" si="1"/>
        <v>36</v>
      </c>
      <c r="F11" s="16">
        <f t="shared" si="2"/>
        <v>18</v>
      </c>
      <c r="G11" s="19">
        <f t="shared" si="3"/>
        <v>0</v>
      </c>
      <c r="H11" s="16" t="str">
        <f t="shared" si="4"/>
        <v>18.0</v>
      </c>
      <c r="I11" s="16"/>
      <c r="J11" t="str">
        <f t="shared" si="5"/>
        <v>insert into encomenda_contem_produto (id_enc, id_prod, enc_prod_quantidade, enc_prod_preco_venda) values(</v>
      </c>
      <c r="K11">
        <f t="shared" si="6"/>
        <v>2</v>
      </c>
      <c r="L11" t="s">
        <v>312</v>
      </c>
      <c r="M11">
        <f t="shared" si="7"/>
        <v>17</v>
      </c>
      <c r="N11" t="s">
        <v>312</v>
      </c>
      <c r="O11" s="15">
        <f t="shared" ca="1" si="8"/>
        <v>2</v>
      </c>
      <c r="P11" t="s">
        <v>394</v>
      </c>
      <c r="Q11" s="16" t="str">
        <f t="shared" si="9"/>
        <v>18.0</v>
      </c>
      <c r="R11" t="s">
        <v>230</v>
      </c>
      <c r="U11" t="str">
        <f t="shared" ca="1" si="10"/>
        <v>insert into encomenda_contem_produto (id_enc, id_prod, enc_prod_quantidade, enc_prod_preco_venda) values(2,17,2, 18.0);</v>
      </c>
    </row>
    <row r="12" spans="1:21" x14ac:dyDescent="0.25">
      <c r="A12">
        <v>2</v>
      </c>
      <c r="B12">
        <v>13</v>
      </c>
      <c r="C12" s="11">
        <v>16.3</v>
      </c>
      <c r="D12" s="15">
        <f t="shared" ca="1" si="0"/>
        <v>1</v>
      </c>
      <c r="E12" s="16">
        <f t="shared" ca="1" si="1"/>
        <v>16.3</v>
      </c>
      <c r="F12" s="16">
        <f t="shared" si="2"/>
        <v>16</v>
      </c>
      <c r="G12" s="19">
        <f t="shared" si="3"/>
        <v>30</v>
      </c>
      <c r="H12" s="16" t="str">
        <f t="shared" si="4"/>
        <v>16.30</v>
      </c>
      <c r="I12" s="16"/>
      <c r="J12" t="str">
        <f t="shared" si="5"/>
        <v>insert into encomenda_contem_produto (id_enc, id_prod, enc_prod_quantidade, enc_prod_preco_venda) values(</v>
      </c>
      <c r="K12">
        <f t="shared" si="6"/>
        <v>2</v>
      </c>
      <c r="L12" t="s">
        <v>312</v>
      </c>
      <c r="M12">
        <f t="shared" si="7"/>
        <v>13</v>
      </c>
      <c r="N12" t="s">
        <v>312</v>
      </c>
      <c r="O12" s="15">
        <f t="shared" ca="1" si="8"/>
        <v>1</v>
      </c>
      <c r="P12" t="s">
        <v>394</v>
      </c>
      <c r="Q12" s="16" t="str">
        <f t="shared" si="9"/>
        <v>16.30</v>
      </c>
      <c r="R12" t="s">
        <v>230</v>
      </c>
      <c r="U12" t="str">
        <f t="shared" ca="1" si="10"/>
        <v>insert into encomenda_contem_produto (id_enc, id_prod, enc_prod_quantidade, enc_prod_preco_venda) values(2,13,1, 16.30);</v>
      </c>
    </row>
    <row r="13" spans="1:21" x14ac:dyDescent="0.25">
      <c r="A13">
        <v>2</v>
      </c>
      <c r="B13" s="11">
        <v>8</v>
      </c>
      <c r="C13">
        <v>16.3</v>
      </c>
      <c r="D13" s="15">
        <f t="shared" ca="1" si="0"/>
        <v>2</v>
      </c>
      <c r="E13" s="16">
        <f t="shared" ca="1" si="1"/>
        <v>32.6</v>
      </c>
      <c r="F13" s="16">
        <f t="shared" si="2"/>
        <v>16</v>
      </c>
      <c r="G13" s="19">
        <f t="shared" si="3"/>
        <v>30</v>
      </c>
      <c r="H13" s="16" t="str">
        <f t="shared" si="4"/>
        <v>16.30</v>
      </c>
      <c r="I13" s="16"/>
      <c r="J13" t="str">
        <f t="shared" si="5"/>
        <v>insert into encomenda_contem_produto (id_enc, id_prod, enc_prod_quantidade, enc_prod_preco_venda) values(</v>
      </c>
      <c r="K13">
        <f t="shared" si="6"/>
        <v>2</v>
      </c>
      <c r="L13" t="s">
        <v>312</v>
      </c>
      <c r="M13">
        <f t="shared" si="7"/>
        <v>8</v>
      </c>
      <c r="N13" t="s">
        <v>312</v>
      </c>
      <c r="O13" s="15">
        <f t="shared" ca="1" si="8"/>
        <v>2</v>
      </c>
      <c r="P13" t="s">
        <v>394</v>
      </c>
      <c r="Q13" s="16" t="str">
        <f t="shared" si="9"/>
        <v>16.30</v>
      </c>
      <c r="R13" t="s">
        <v>230</v>
      </c>
      <c r="U13" t="str">
        <f t="shared" ca="1" si="10"/>
        <v>insert into encomenda_contem_produto (id_enc, id_prod, enc_prod_quantidade, enc_prod_preco_venda) values(2,8,2, 16.30);</v>
      </c>
    </row>
    <row r="14" spans="1:21" x14ac:dyDescent="0.25">
      <c r="A14">
        <v>3</v>
      </c>
      <c r="B14" s="11">
        <v>21</v>
      </c>
      <c r="C14">
        <v>18</v>
      </c>
      <c r="D14" s="15">
        <f t="shared" ca="1" si="0"/>
        <v>2</v>
      </c>
      <c r="E14" s="16">
        <f t="shared" ca="1" si="1"/>
        <v>36</v>
      </c>
      <c r="F14" s="16">
        <f t="shared" si="2"/>
        <v>18</v>
      </c>
      <c r="G14" s="19">
        <f t="shared" si="3"/>
        <v>0</v>
      </c>
      <c r="H14" s="16" t="str">
        <f t="shared" si="4"/>
        <v>18.0</v>
      </c>
      <c r="I14" s="16"/>
      <c r="J14" t="str">
        <f t="shared" si="5"/>
        <v>insert into encomenda_contem_produto (id_enc, id_prod, enc_prod_quantidade, enc_prod_preco_venda) values(</v>
      </c>
      <c r="K14">
        <f t="shared" si="6"/>
        <v>3</v>
      </c>
      <c r="L14" t="s">
        <v>312</v>
      </c>
      <c r="M14">
        <f t="shared" si="7"/>
        <v>21</v>
      </c>
      <c r="N14" t="s">
        <v>312</v>
      </c>
      <c r="O14" s="15">
        <f t="shared" ca="1" si="8"/>
        <v>2</v>
      </c>
      <c r="P14" t="s">
        <v>394</v>
      </c>
      <c r="Q14" s="16" t="str">
        <f t="shared" si="9"/>
        <v>18.0</v>
      </c>
      <c r="R14" t="s">
        <v>230</v>
      </c>
      <c r="U14" t="str">
        <f t="shared" ca="1" si="10"/>
        <v>insert into encomenda_contem_produto (id_enc, id_prod, enc_prod_quantidade, enc_prod_preco_venda) values(3,21,2, 18.0);</v>
      </c>
    </row>
    <row r="15" spans="1:21" x14ac:dyDescent="0.25">
      <c r="A15">
        <v>3</v>
      </c>
      <c r="B15">
        <v>13</v>
      </c>
      <c r="C15">
        <v>16.3</v>
      </c>
      <c r="D15" s="15">
        <f t="shared" ca="1" si="0"/>
        <v>2</v>
      </c>
      <c r="E15" s="16">
        <f t="shared" ca="1" si="1"/>
        <v>32.6</v>
      </c>
      <c r="F15" s="16">
        <f t="shared" si="2"/>
        <v>16</v>
      </c>
      <c r="G15" s="19">
        <f t="shared" si="3"/>
        <v>30</v>
      </c>
      <c r="H15" s="16" t="str">
        <f t="shared" si="4"/>
        <v>16.30</v>
      </c>
      <c r="I15" s="16"/>
      <c r="J15" t="str">
        <f t="shared" si="5"/>
        <v>insert into encomenda_contem_produto (id_enc, id_prod, enc_prod_quantidade, enc_prod_preco_venda) values(</v>
      </c>
      <c r="K15">
        <f t="shared" si="6"/>
        <v>3</v>
      </c>
      <c r="L15" t="s">
        <v>312</v>
      </c>
      <c r="M15">
        <f t="shared" si="7"/>
        <v>13</v>
      </c>
      <c r="N15" t="s">
        <v>312</v>
      </c>
      <c r="O15" s="15">
        <f t="shared" ca="1" si="8"/>
        <v>2</v>
      </c>
      <c r="P15" t="s">
        <v>394</v>
      </c>
      <c r="Q15" s="16" t="str">
        <f t="shared" si="9"/>
        <v>16.30</v>
      </c>
      <c r="R15" t="s">
        <v>230</v>
      </c>
      <c r="U15" t="str">
        <f t="shared" ca="1" si="10"/>
        <v>insert into encomenda_contem_produto (id_enc, id_prod, enc_prod_quantidade, enc_prod_preco_venda) values(3,13,2, 16.30);</v>
      </c>
    </row>
    <row r="16" spans="1:21" x14ac:dyDescent="0.25">
      <c r="A16">
        <v>3</v>
      </c>
      <c r="B16" s="11">
        <v>12</v>
      </c>
      <c r="C16">
        <v>16.3</v>
      </c>
      <c r="D16" s="15">
        <f t="shared" ca="1" si="0"/>
        <v>2</v>
      </c>
      <c r="E16" s="16">
        <f t="shared" ca="1" si="1"/>
        <v>32.6</v>
      </c>
      <c r="F16" s="16">
        <f t="shared" si="2"/>
        <v>16</v>
      </c>
      <c r="G16" s="19">
        <f t="shared" si="3"/>
        <v>30</v>
      </c>
      <c r="H16" s="16" t="str">
        <f t="shared" si="4"/>
        <v>16.30</v>
      </c>
      <c r="I16" s="16"/>
      <c r="J16" t="str">
        <f t="shared" si="5"/>
        <v>insert into encomenda_contem_produto (id_enc, id_prod, enc_prod_quantidade, enc_prod_preco_venda) values(</v>
      </c>
      <c r="K16">
        <f t="shared" si="6"/>
        <v>3</v>
      </c>
      <c r="L16" t="s">
        <v>312</v>
      </c>
      <c r="M16">
        <f t="shared" si="7"/>
        <v>12</v>
      </c>
      <c r="N16" t="s">
        <v>312</v>
      </c>
      <c r="O16" s="15">
        <f t="shared" ca="1" si="8"/>
        <v>2</v>
      </c>
      <c r="P16" t="s">
        <v>394</v>
      </c>
      <c r="Q16" s="16" t="str">
        <f t="shared" si="9"/>
        <v>16.30</v>
      </c>
      <c r="R16" t="s">
        <v>230</v>
      </c>
      <c r="U16" t="str">
        <f t="shared" ca="1" si="10"/>
        <v>insert into encomenda_contem_produto (id_enc, id_prod, enc_prod_quantidade, enc_prod_preco_venda) values(3,12,2, 16.30);</v>
      </c>
    </row>
    <row r="17" spans="1:57" x14ac:dyDescent="0.25">
      <c r="A17">
        <v>3</v>
      </c>
      <c r="B17" s="11">
        <v>8</v>
      </c>
      <c r="C17">
        <v>16.3</v>
      </c>
      <c r="D17" s="15">
        <f t="shared" ca="1" si="0"/>
        <v>1</v>
      </c>
      <c r="E17" s="16">
        <f t="shared" ca="1" si="1"/>
        <v>16.3</v>
      </c>
      <c r="F17" s="16">
        <f t="shared" si="2"/>
        <v>16</v>
      </c>
      <c r="G17" s="19">
        <f t="shared" si="3"/>
        <v>30</v>
      </c>
      <c r="H17" s="16" t="str">
        <f t="shared" si="4"/>
        <v>16.30</v>
      </c>
      <c r="I17" s="16"/>
      <c r="J17" t="str">
        <f t="shared" si="5"/>
        <v>insert into encomenda_contem_produto (id_enc, id_prod, enc_prod_quantidade, enc_prod_preco_venda) values(</v>
      </c>
      <c r="K17">
        <f t="shared" si="6"/>
        <v>3</v>
      </c>
      <c r="L17" t="s">
        <v>312</v>
      </c>
      <c r="M17">
        <f t="shared" si="7"/>
        <v>8</v>
      </c>
      <c r="N17" t="s">
        <v>312</v>
      </c>
      <c r="O17" s="15">
        <f t="shared" ca="1" si="8"/>
        <v>1</v>
      </c>
      <c r="P17" t="s">
        <v>394</v>
      </c>
      <c r="Q17" s="16" t="str">
        <f t="shared" si="9"/>
        <v>16.30</v>
      </c>
      <c r="R17" t="s">
        <v>230</v>
      </c>
      <c r="U17" t="str">
        <f t="shared" ca="1" si="10"/>
        <v>insert into encomenda_contem_produto (id_enc, id_prod, enc_prod_quantidade, enc_prod_preco_venda) values(3,8,1, 16.30);</v>
      </c>
    </row>
    <row r="18" spans="1:57" x14ac:dyDescent="0.25">
      <c r="A18">
        <v>3</v>
      </c>
      <c r="B18" s="11">
        <v>4</v>
      </c>
      <c r="C18">
        <v>14.6</v>
      </c>
      <c r="D18" s="15">
        <f t="shared" ca="1" si="0"/>
        <v>1</v>
      </c>
      <c r="E18" s="16">
        <f t="shared" ca="1" si="1"/>
        <v>14.6</v>
      </c>
      <c r="F18" s="16">
        <f t="shared" si="2"/>
        <v>14</v>
      </c>
      <c r="G18" s="19">
        <f t="shared" si="3"/>
        <v>60</v>
      </c>
      <c r="H18" s="16" t="str">
        <f t="shared" si="4"/>
        <v>14.60</v>
      </c>
      <c r="I18" s="16"/>
      <c r="J18" t="str">
        <f t="shared" si="5"/>
        <v>insert into encomenda_contem_produto (id_enc, id_prod, enc_prod_quantidade, enc_prod_preco_venda) values(</v>
      </c>
      <c r="K18">
        <f t="shared" si="6"/>
        <v>3</v>
      </c>
      <c r="L18" t="s">
        <v>312</v>
      </c>
      <c r="M18">
        <f t="shared" si="7"/>
        <v>4</v>
      </c>
      <c r="N18" t="s">
        <v>312</v>
      </c>
      <c r="O18" s="15">
        <f t="shared" ca="1" si="8"/>
        <v>1</v>
      </c>
      <c r="P18" t="s">
        <v>394</v>
      </c>
      <c r="Q18" s="16" t="str">
        <f t="shared" si="9"/>
        <v>14.60</v>
      </c>
      <c r="R18" t="s">
        <v>230</v>
      </c>
      <c r="U18" t="str">
        <f t="shared" ca="1" si="10"/>
        <v>insert into encomenda_contem_produto (id_enc, id_prod, enc_prod_quantidade, enc_prod_preco_venda) values(3,4,1, 14.60);</v>
      </c>
      <c r="AS18" s="11"/>
      <c r="AW18" s="18"/>
      <c r="BA18" s="18"/>
      <c r="BE18">
        <v>67.400000000000006</v>
      </c>
    </row>
    <row r="19" spans="1:57" x14ac:dyDescent="0.25">
      <c r="A19">
        <v>4</v>
      </c>
      <c r="B19" s="11">
        <v>22</v>
      </c>
      <c r="C19" s="18">
        <v>3.9</v>
      </c>
      <c r="D19" s="15">
        <f t="shared" ca="1" si="0"/>
        <v>2</v>
      </c>
      <c r="E19" s="16">
        <f t="shared" ca="1" si="1"/>
        <v>7.8</v>
      </c>
      <c r="F19" s="16">
        <f t="shared" si="2"/>
        <v>3</v>
      </c>
      <c r="G19" s="19">
        <f t="shared" si="3"/>
        <v>90</v>
      </c>
      <c r="H19" s="16" t="str">
        <f t="shared" si="4"/>
        <v>3.90</v>
      </c>
      <c r="I19" s="16"/>
      <c r="J19" t="str">
        <f t="shared" si="5"/>
        <v>insert into encomenda_contem_produto (id_enc, id_prod, enc_prod_quantidade, enc_prod_preco_venda) values(</v>
      </c>
      <c r="K19">
        <f t="shared" si="6"/>
        <v>4</v>
      </c>
      <c r="L19" t="s">
        <v>312</v>
      </c>
      <c r="M19">
        <f t="shared" si="7"/>
        <v>22</v>
      </c>
      <c r="N19" t="s">
        <v>312</v>
      </c>
      <c r="O19" s="15">
        <f t="shared" ca="1" si="8"/>
        <v>2</v>
      </c>
      <c r="P19" t="s">
        <v>394</v>
      </c>
      <c r="Q19" s="16" t="str">
        <f t="shared" si="9"/>
        <v>3.90</v>
      </c>
      <c r="R19" t="s">
        <v>230</v>
      </c>
      <c r="U19" t="str">
        <f t="shared" ca="1" si="10"/>
        <v>insert into encomenda_contem_produto (id_enc, id_prod, enc_prod_quantidade, enc_prod_preco_venda) values(4,22,2, 3.90);</v>
      </c>
      <c r="AS19" s="11"/>
      <c r="AW19" s="17"/>
      <c r="BA19" s="17"/>
      <c r="BE19">
        <v>17.100000000000001</v>
      </c>
    </row>
    <row r="20" spans="1:57" x14ac:dyDescent="0.25">
      <c r="A20">
        <v>4</v>
      </c>
      <c r="B20" s="11">
        <v>18</v>
      </c>
      <c r="C20">
        <v>18</v>
      </c>
      <c r="D20" s="15">
        <f t="shared" ca="1" si="0"/>
        <v>1</v>
      </c>
      <c r="E20" s="16">
        <f t="shared" ca="1" si="1"/>
        <v>18</v>
      </c>
      <c r="F20" s="16">
        <f t="shared" si="2"/>
        <v>18</v>
      </c>
      <c r="G20" s="19">
        <f t="shared" si="3"/>
        <v>0</v>
      </c>
      <c r="H20" s="16" t="str">
        <f t="shared" si="4"/>
        <v>18.0</v>
      </c>
      <c r="I20" s="16"/>
      <c r="J20" t="str">
        <f t="shared" si="5"/>
        <v>insert into encomenda_contem_produto (id_enc, id_prod, enc_prod_quantidade, enc_prod_preco_venda) values(</v>
      </c>
      <c r="K20">
        <f t="shared" si="6"/>
        <v>4</v>
      </c>
      <c r="L20" t="s">
        <v>312</v>
      </c>
      <c r="M20">
        <f t="shared" si="7"/>
        <v>18</v>
      </c>
      <c r="N20" t="s">
        <v>312</v>
      </c>
      <c r="O20" s="15">
        <f t="shared" ca="1" si="8"/>
        <v>1</v>
      </c>
      <c r="P20" t="s">
        <v>394</v>
      </c>
      <c r="Q20" s="16" t="str">
        <f t="shared" si="9"/>
        <v>18.0</v>
      </c>
      <c r="R20" t="s">
        <v>230</v>
      </c>
      <c r="U20" t="str">
        <f t="shared" ca="1" si="10"/>
        <v>insert into encomenda_contem_produto (id_enc, id_prod, enc_prod_quantidade, enc_prod_preco_venda) values(4,18,1, 18.0);</v>
      </c>
      <c r="AW20" s="17"/>
      <c r="BA20" s="17"/>
      <c r="BE20">
        <v>2.5</v>
      </c>
    </row>
    <row r="21" spans="1:57" x14ac:dyDescent="0.25">
      <c r="A21">
        <v>4</v>
      </c>
      <c r="B21" s="11">
        <v>14</v>
      </c>
      <c r="C21">
        <v>18</v>
      </c>
      <c r="D21" s="15">
        <f t="shared" ca="1" si="0"/>
        <v>1</v>
      </c>
      <c r="E21" s="16">
        <f t="shared" ca="1" si="1"/>
        <v>18</v>
      </c>
      <c r="F21" s="16">
        <f t="shared" si="2"/>
        <v>18</v>
      </c>
      <c r="G21" s="19">
        <f t="shared" si="3"/>
        <v>0</v>
      </c>
      <c r="H21" s="16" t="str">
        <f t="shared" si="4"/>
        <v>18.0</v>
      </c>
      <c r="I21" s="16"/>
      <c r="J21" t="str">
        <f t="shared" si="5"/>
        <v>insert into encomenda_contem_produto (id_enc, id_prod, enc_prod_quantidade, enc_prod_preco_venda) values(</v>
      </c>
      <c r="K21">
        <f t="shared" si="6"/>
        <v>4</v>
      </c>
      <c r="L21" t="s">
        <v>312</v>
      </c>
      <c r="M21">
        <f t="shared" si="7"/>
        <v>14</v>
      </c>
      <c r="N21" t="s">
        <v>312</v>
      </c>
      <c r="O21" s="15">
        <f t="shared" ca="1" si="8"/>
        <v>1</v>
      </c>
      <c r="P21" t="s">
        <v>394</v>
      </c>
      <c r="Q21" s="16" t="str">
        <f t="shared" si="9"/>
        <v>18.0</v>
      </c>
      <c r="R21" t="s">
        <v>230</v>
      </c>
      <c r="U21" t="str">
        <f t="shared" ca="1" si="10"/>
        <v>insert into encomenda_contem_produto (id_enc, id_prod, enc_prod_quantidade, enc_prod_preco_venda) values(4,14,1, 18.0);</v>
      </c>
      <c r="AW21" s="17"/>
      <c r="BA21" s="17"/>
      <c r="BE21">
        <v>17.100000000000001</v>
      </c>
    </row>
    <row r="22" spans="1:57" x14ac:dyDescent="0.25">
      <c r="A22">
        <v>4</v>
      </c>
      <c r="B22" s="11">
        <v>9</v>
      </c>
      <c r="C22">
        <v>16.3</v>
      </c>
      <c r="D22" s="15">
        <f t="shared" ca="1" si="0"/>
        <v>1</v>
      </c>
      <c r="E22" s="16">
        <f t="shared" ca="1" si="1"/>
        <v>16.3</v>
      </c>
      <c r="F22" s="16">
        <f t="shared" si="2"/>
        <v>16</v>
      </c>
      <c r="G22" s="19">
        <f t="shared" si="3"/>
        <v>30</v>
      </c>
      <c r="H22" s="16" t="str">
        <f t="shared" si="4"/>
        <v>16.30</v>
      </c>
      <c r="I22" s="16"/>
      <c r="J22" t="str">
        <f t="shared" si="5"/>
        <v>insert into encomenda_contem_produto (id_enc, id_prod, enc_prod_quantidade, enc_prod_preco_venda) values(</v>
      </c>
      <c r="K22">
        <f t="shared" si="6"/>
        <v>4</v>
      </c>
      <c r="L22" t="s">
        <v>312</v>
      </c>
      <c r="M22">
        <f t="shared" si="7"/>
        <v>9</v>
      </c>
      <c r="N22" t="s">
        <v>312</v>
      </c>
      <c r="O22" s="15">
        <f t="shared" ca="1" si="8"/>
        <v>1</v>
      </c>
      <c r="P22" t="s">
        <v>394</v>
      </c>
      <c r="Q22" s="16" t="str">
        <f t="shared" si="9"/>
        <v>16.30</v>
      </c>
      <c r="R22" t="s">
        <v>230</v>
      </c>
      <c r="U22" t="str">
        <f t="shared" ca="1" si="10"/>
        <v>insert into encomenda_contem_produto (id_enc, id_prod, enc_prod_quantidade, enc_prod_preco_venda) values(4,9,1, 16.30);</v>
      </c>
      <c r="AS22" s="11"/>
      <c r="AW22" s="18"/>
      <c r="BA22" s="18"/>
      <c r="BE22">
        <v>52.8</v>
      </c>
    </row>
    <row r="23" spans="1:57" x14ac:dyDescent="0.25">
      <c r="A23">
        <v>4</v>
      </c>
      <c r="B23" s="11">
        <v>5</v>
      </c>
      <c r="C23">
        <v>14.6</v>
      </c>
      <c r="D23" s="15">
        <f t="shared" ca="1" si="0"/>
        <v>2</v>
      </c>
      <c r="E23" s="16">
        <f t="shared" ca="1" si="1"/>
        <v>29.2</v>
      </c>
      <c r="F23" s="16">
        <f t="shared" si="2"/>
        <v>14</v>
      </c>
      <c r="G23" s="19">
        <f t="shared" si="3"/>
        <v>60</v>
      </c>
      <c r="H23" s="16" t="str">
        <f t="shared" si="4"/>
        <v>14.60</v>
      </c>
      <c r="I23" s="16"/>
      <c r="J23" t="str">
        <f t="shared" si="5"/>
        <v>insert into encomenda_contem_produto (id_enc, id_prod, enc_prod_quantidade, enc_prod_preco_venda) values(</v>
      </c>
      <c r="K23">
        <f t="shared" si="6"/>
        <v>4</v>
      </c>
      <c r="L23" t="s">
        <v>312</v>
      </c>
      <c r="M23">
        <f t="shared" si="7"/>
        <v>5</v>
      </c>
      <c r="N23" t="s">
        <v>312</v>
      </c>
      <c r="O23" s="15">
        <f t="shared" ca="1" si="8"/>
        <v>2</v>
      </c>
      <c r="P23" t="s">
        <v>394</v>
      </c>
      <c r="Q23" s="16" t="str">
        <f t="shared" si="9"/>
        <v>14.60</v>
      </c>
      <c r="R23" t="s">
        <v>230</v>
      </c>
      <c r="U23" t="str">
        <f t="shared" ca="1" si="10"/>
        <v>insert into encomenda_contem_produto (id_enc, id_prod, enc_prod_quantidade, enc_prod_preco_venda) values(4,5,2, 14.60);</v>
      </c>
      <c r="AS23" s="11"/>
      <c r="AW23" s="18"/>
      <c r="BA23" s="18"/>
      <c r="BE23">
        <v>34.799999999999997</v>
      </c>
    </row>
    <row r="24" spans="1:57" x14ac:dyDescent="0.25">
      <c r="A24">
        <v>4</v>
      </c>
      <c r="B24" s="11">
        <v>1</v>
      </c>
      <c r="C24">
        <v>14.6</v>
      </c>
      <c r="D24" s="15">
        <f t="shared" ca="1" si="0"/>
        <v>1</v>
      </c>
      <c r="E24" s="16">
        <f t="shared" ca="1" si="1"/>
        <v>14.6</v>
      </c>
      <c r="F24" s="16">
        <f t="shared" si="2"/>
        <v>14</v>
      </c>
      <c r="G24" s="19">
        <f t="shared" si="3"/>
        <v>60</v>
      </c>
      <c r="H24" s="16" t="str">
        <f t="shared" si="4"/>
        <v>14.60</v>
      </c>
      <c r="I24" s="16"/>
      <c r="J24" t="str">
        <f t="shared" si="5"/>
        <v>insert into encomenda_contem_produto (id_enc, id_prod, enc_prod_quantidade, enc_prod_preco_venda) values(</v>
      </c>
      <c r="K24">
        <f t="shared" si="6"/>
        <v>4</v>
      </c>
      <c r="L24" t="s">
        <v>312</v>
      </c>
      <c r="M24">
        <f t="shared" si="7"/>
        <v>1</v>
      </c>
      <c r="N24" t="s">
        <v>312</v>
      </c>
      <c r="O24" s="15">
        <f t="shared" ca="1" si="8"/>
        <v>1</v>
      </c>
      <c r="P24" t="s">
        <v>394</v>
      </c>
      <c r="Q24" s="16" t="str">
        <f t="shared" si="9"/>
        <v>14.60</v>
      </c>
      <c r="R24" t="s">
        <v>230</v>
      </c>
      <c r="U24" t="str">
        <f t="shared" ca="1" si="10"/>
        <v>insert into encomenda_contem_produto (id_enc, id_prod, enc_prod_quantidade, enc_prod_preco_venda) values(4,1,1, 14.60);</v>
      </c>
      <c r="AS24" s="11"/>
      <c r="AW24" s="18"/>
      <c r="BA24" s="18"/>
      <c r="BE24">
        <v>50.6</v>
      </c>
    </row>
    <row r="25" spans="1:57" x14ac:dyDescent="0.25">
      <c r="A25">
        <v>5</v>
      </c>
      <c r="B25" s="11">
        <v>22</v>
      </c>
      <c r="C25" s="18">
        <v>3.9</v>
      </c>
      <c r="D25" s="15">
        <f t="shared" ca="1" si="0"/>
        <v>2</v>
      </c>
      <c r="E25" s="16">
        <f t="shared" ca="1" si="1"/>
        <v>7.8</v>
      </c>
      <c r="F25" s="16">
        <f t="shared" si="2"/>
        <v>3</v>
      </c>
      <c r="G25" s="19">
        <f t="shared" si="3"/>
        <v>90</v>
      </c>
      <c r="H25" s="16" t="str">
        <f t="shared" si="4"/>
        <v>3.90</v>
      </c>
      <c r="I25" s="16"/>
      <c r="J25" t="str">
        <f t="shared" si="5"/>
        <v>insert into encomenda_contem_produto (id_enc, id_prod, enc_prod_quantidade, enc_prod_preco_venda) values(</v>
      </c>
      <c r="K25">
        <f t="shared" si="6"/>
        <v>5</v>
      </c>
      <c r="L25" t="s">
        <v>312</v>
      </c>
      <c r="M25">
        <f t="shared" si="7"/>
        <v>22</v>
      </c>
      <c r="N25" t="s">
        <v>312</v>
      </c>
      <c r="O25" s="15">
        <f t="shared" ca="1" si="8"/>
        <v>2</v>
      </c>
      <c r="P25" t="s">
        <v>394</v>
      </c>
      <c r="Q25" s="16" t="str">
        <f t="shared" si="9"/>
        <v>3.90</v>
      </c>
      <c r="R25" t="s">
        <v>230</v>
      </c>
      <c r="U25" t="str">
        <f t="shared" ca="1" si="10"/>
        <v>insert into encomenda_contem_produto (id_enc, id_prod, enc_prod_quantidade, enc_prod_preco_venda) values(5,22,2, 3.90);</v>
      </c>
      <c r="AS25" s="11"/>
      <c r="AW25" s="18"/>
      <c r="BA25" s="18"/>
      <c r="BE25">
        <v>30.9</v>
      </c>
    </row>
    <row r="26" spans="1:57" x14ac:dyDescent="0.25">
      <c r="A26">
        <v>5</v>
      </c>
      <c r="B26" s="11">
        <v>18</v>
      </c>
      <c r="C26" s="18">
        <v>18</v>
      </c>
      <c r="D26" s="15">
        <f t="shared" ca="1" si="0"/>
        <v>1</v>
      </c>
      <c r="E26" s="16">
        <f t="shared" ca="1" si="1"/>
        <v>18</v>
      </c>
      <c r="F26" s="16">
        <f t="shared" si="2"/>
        <v>18</v>
      </c>
      <c r="G26" s="19">
        <f t="shared" si="3"/>
        <v>0</v>
      </c>
      <c r="H26" s="16" t="str">
        <f t="shared" si="4"/>
        <v>18.0</v>
      </c>
      <c r="I26" s="16"/>
      <c r="J26" t="str">
        <f t="shared" si="5"/>
        <v>insert into encomenda_contem_produto (id_enc, id_prod, enc_prod_quantidade, enc_prod_preco_venda) values(</v>
      </c>
      <c r="K26">
        <f t="shared" si="6"/>
        <v>5</v>
      </c>
      <c r="L26" t="s">
        <v>312</v>
      </c>
      <c r="M26">
        <f t="shared" si="7"/>
        <v>18</v>
      </c>
      <c r="N26" t="s">
        <v>312</v>
      </c>
      <c r="O26" s="15">
        <f t="shared" ca="1" si="8"/>
        <v>1</v>
      </c>
      <c r="P26" t="s">
        <v>394</v>
      </c>
      <c r="Q26" s="16" t="str">
        <f t="shared" si="9"/>
        <v>18.0</v>
      </c>
      <c r="R26" t="s">
        <v>230</v>
      </c>
      <c r="U26" t="str">
        <f t="shared" ca="1" si="10"/>
        <v>insert into encomenda_contem_produto (id_enc, id_prod, enc_prod_quantidade, enc_prod_preco_venda) values(5,18,1, 18.0);</v>
      </c>
      <c r="AS26" s="11"/>
      <c r="AW26" s="17"/>
      <c r="BA26" s="17"/>
      <c r="BE26">
        <v>31.7</v>
      </c>
    </row>
    <row r="27" spans="1:57" x14ac:dyDescent="0.25">
      <c r="A27">
        <v>5</v>
      </c>
      <c r="B27" s="11">
        <v>14</v>
      </c>
      <c r="C27">
        <v>18</v>
      </c>
      <c r="D27" s="15">
        <f t="shared" ca="1" si="0"/>
        <v>2</v>
      </c>
      <c r="E27" s="16">
        <f t="shared" ca="1" si="1"/>
        <v>36</v>
      </c>
      <c r="F27" s="16">
        <f t="shared" si="2"/>
        <v>18</v>
      </c>
      <c r="G27" s="19">
        <f t="shared" si="3"/>
        <v>0</v>
      </c>
      <c r="H27" s="16" t="str">
        <f t="shared" si="4"/>
        <v>18.0</v>
      </c>
      <c r="I27" s="16"/>
      <c r="J27" t="str">
        <f t="shared" si="5"/>
        <v>insert into encomenda_contem_produto (id_enc, id_prod, enc_prod_quantidade, enc_prod_preco_venda) values(</v>
      </c>
      <c r="K27">
        <f t="shared" si="6"/>
        <v>5</v>
      </c>
      <c r="L27" t="s">
        <v>312</v>
      </c>
      <c r="M27">
        <f t="shared" si="7"/>
        <v>14</v>
      </c>
      <c r="N27" t="s">
        <v>312</v>
      </c>
      <c r="O27" s="15">
        <f t="shared" ca="1" si="8"/>
        <v>2</v>
      </c>
      <c r="P27" t="s">
        <v>394</v>
      </c>
      <c r="Q27" s="16" t="str">
        <f t="shared" si="9"/>
        <v>18.0</v>
      </c>
      <c r="R27" t="s">
        <v>230</v>
      </c>
      <c r="U27" t="str">
        <f t="shared" ca="1" si="10"/>
        <v>insert into encomenda_contem_produto (id_enc, id_prod, enc_prod_quantidade, enc_prod_preco_venda) values(5,14,2, 18.0);</v>
      </c>
      <c r="AS27" s="11"/>
      <c r="AW27" s="17"/>
      <c r="BA27" s="17"/>
      <c r="BE27">
        <v>35.1</v>
      </c>
    </row>
    <row r="28" spans="1:57" x14ac:dyDescent="0.25">
      <c r="A28">
        <v>5</v>
      </c>
      <c r="B28" s="11">
        <v>9</v>
      </c>
      <c r="C28">
        <v>16.3</v>
      </c>
      <c r="D28" s="15">
        <f t="shared" ca="1" si="0"/>
        <v>2</v>
      </c>
      <c r="E28" s="16">
        <f t="shared" ca="1" si="1"/>
        <v>32.6</v>
      </c>
      <c r="F28" s="16">
        <f t="shared" si="2"/>
        <v>16</v>
      </c>
      <c r="G28" s="19">
        <f t="shared" si="3"/>
        <v>30</v>
      </c>
      <c r="H28" s="16" t="str">
        <f t="shared" si="4"/>
        <v>16.30</v>
      </c>
      <c r="I28" s="16"/>
      <c r="J28" t="str">
        <f t="shared" si="5"/>
        <v>insert into encomenda_contem_produto (id_enc, id_prod, enc_prod_quantidade, enc_prod_preco_venda) values(</v>
      </c>
      <c r="K28">
        <f t="shared" si="6"/>
        <v>5</v>
      </c>
      <c r="L28" t="s">
        <v>312</v>
      </c>
      <c r="M28">
        <f t="shared" si="7"/>
        <v>9</v>
      </c>
      <c r="N28" t="s">
        <v>312</v>
      </c>
      <c r="O28" s="15">
        <f t="shared" ca="1" si="8"/>
        <v>2</v>
      </c>
      <c r="P28" t="s">
        <v>394</v>
      </c>
      <c r="Q28" s="16" t="str">
        <f t="shared" si="9"/>
        <v>16.30</v>
      </c>
      <c r="R28" t="s">
        <v>230</v>
      </c>
      <c r="U28" t="str">
        <f t="shared" ca="1" si="10"/>
        <v>insert into encomenda_contem_produto (id_enc, id_prod, enc_prod_quantidade, enc_prod_preco_venda) values(5,9,2, 16.30);</v>
      </c>
      <c r="AS28" s="11"/>
      <c r="AW28" s="17"/>
      <c r="BA28" s="17"/>
      <c r="BE28">
        <v>2.5</v>
      </c>
    </row>
    <row r="29" spans="1:57" x14ac:dyDescent="0.25">
      <c r="A29">
        <v>5</v>
      </c>
      <c r="B29" s="11">
        <v>5</v>
      </c>
      <c r="C29" s="11">
        <v>14.6</v>
      </c>
      <c r="D29" s="15">
        <f t="shared" ca="1" si="0"/>
        <v>1</v>
      </c>
      <c r="E29" s="16">
        <f t="shared" ca="1" si="1"/>
        <v>14.6</v>
      </c>
      <c r="F29" s="16">
        <f t="shared" si="2"/>
        <v>14</v>
      </c>
      <c r="G29" s="19">
        <f t="shared" si="3"/>
        <v>60</v>
      </c>
      <c r="H29" s="16" t="str">
        <f t="shared" si="4"/>
        <v>14.60</v>
      </c>
      <c r="I29" s="16"/>
      <c r="J29" t="str">
        <f t="shared" si="5"/>
        <v>insert into encomenda_contem_produto (id_enc, id_prod, enc_prod_quantidade, enc_prod_preco_venda) values(</v>
      </c>
      <c r="K29">
        <f t="shared" si="6"/>
        <v>5</v>
      </c>
      <c r="L29" t="s">
        <v>312</v>
      </c>
      <c r="M29">
        <f t="shared" si="7"/>
        <v>5</v>
      </c>
      <c r="N29" t="s">
        <v>312</v>
      </c>
      <c r="O29" s="15">
        <f t="shared" ca="1" si="8"/>
        <v>1</v>
      </c>
      <c r="P29" t="s">
        <v>394</v>
      </c>
      <c r="Q29" s="16" t="str">
        <f t="shared" si="9"/>
        <v>14.60</v>
      </c>
      <c r="R29" t="s">
        <v>230</v>
      </c>
      <c r="U29" t="str">
        <f t="shared" ca="1" si="10"/>
        <v>insert into encomenda_contem_produto (id_enc, id_prod, enc_prod_quantidade, enc_prod_preco_venda) values(5,5,1, 14.60);</v>
      </c>
      <c r="AW29" s="17"/>
      <c r="BA29" s="17"/>
      <c r="BE29">
        <v>18.5</v>
      </c>
    </row>
    <row r="30" spans="1:57" x14ac:dyDescent="0.25">
      <c r="A30">
        <v>5</v>
      </c>
      <c r="B30">
        <v>1</v>
      </c>
      <c r="C30">
        <v>14.6</v>
      </c>
      <c r="D30" s="15">
        <f t="shared" ca="1" si="0"/>
        <v>2</v>
      </c>
      <c r="E30" s="16">
        <f t="shared" ca="1" si="1"/>
        <v>29.2</v>
      </c>
      <c r="F30" s="16">
        <f t="shared" si="2"/>
        <v>14</v>
      </c>
      <c r="G30" s="19">
        <f t="shared" si="3"/>
        <v>60</v>
      </c>
      <c r="H30" s="16" t="str">
        <f t="shared" si="4"/>
        <v>14.60</v>
      </c>
      <c r="I30" s="16"/>
      <c r="J30" t="str">
        <f t="shared" si="5"/>
        <v>insert into encomenda_contem_produto (id_enc, id_prod, enc_prod_quantidade, enc_prod_preco_venda) values(</v>
      </c>
      <c r="K30">
        <f t="shared" si="6"/>
        <v>5</v>
      </c>
      <c r="L30" t="s">
        <v>312</v>
      </c>
      <c r="M30">
        <f t="shared" si="7"/>
        <v>1</v>
      </c>
      <c r="N30" t="s">
        <v>312</v>
      </c>
      <c r="O30" s="15">
        <f t="shared" ca="1" si="8"/>
        <v>2</v>
      </c>
      <c r="P30" t="s">
        <v>394</v>
      </c>
      <c r="Q30" s="16" t="str">
        <f t="shared" si="9"/>
        <v>14.60</v>
      </c>
      <c r="R30" t="s">
        <v>230</v>
      </c>
      <c r="U30" t="str">
        <f t="shared" ca="1" si="10"/>
        <v>insert into encomenda_contem_produto (id_enc, id_prod, enc_prod_quantidade, enc_prod_preco_venda) values(5,1,2, 14.60);</v>
      </c>
      <c r="AW30" s="17"/>
      <c r="BA30" s="17"/>
      <c r="BE30">
        <v>16.3</v>
      </c>
    </row>
    <row r="31" spans="1:57" x14ac:dyDescent="0.25">
      <c r="A31">
        <v>6</v>
      </c>
      <c r="B31">
        <v>22</v>
      </c>
      <c r="C31">
        <v>3.9</v>
      </c>
      <c r="D31" s="15">
        <f t="shared" ca="1" si="0"/>
        <v>1</v>
      </c>
      <c r="E31" s="16">
        <f t="shared" ca="1" si="1"/>
        <v>3.9</v>
      </c>
      <c r="F31" s="16">
        <f t="shared" si="2"/>
        <v>3</v>
      </c>
      <c r="G31" s="19">
        <f t="shared" si="3"/>
        <v>90</v>
      </c>
      <c r="H31" s="16" t="str">
        <f t="shared" si="4"/>
        <v>3.90</v>
      </c>
      <c r="I31" s="16"/>
      <c r="J31" t="str">
        <f t="shared" si="5"/>
        <v>insert into encomenda_contem_produto (id_enc, id_prod, enc_prod_quantidade, enc_prod_preco_venda) values(</v>
      </c>
      <c r="K31">
        <f t="shared" si="6"/>
        <v>6</v>
      </c>
      <c r="L31" t="s">
        <v>312</v>
      </c>
      <c r="M31">
        <f t="shared" si="7"/>
        <v>22</v>
      </c>
      <c r="N31" t="s">
        <v>312</v>
      </c>
      <c r="O31" s="15">
        <f t="shared" ca="1" si="8"/>
        <v>1</v>
      </c>
      <c r="P31" t="s">
        <v>394</v>
      </c>
      <c r="Q31" s="16" t="str">
        <f t="shared" si="9"/>
        <v>3.90</v>
      </c>
      <c r="R31" t="s">
        <v>230</v>
      </c>
      <c r="U31" t="str">
        <f t="shared" ca="1" si="10"/>
        <v>insert into encomenda_contem_produto (id_enc, id_prod, enc_prod_quantidade, enc_prod_preco_venda) values(6,22,1, 3.90);</v>
      </c>
      <c r="AS31" s="11"/>
      <c r="AW31" s="18"/>
      <c r="BA31" s="18"/>
      <c r="BE31">
        <v>52.8</v>
      </c>
    </row>
    <row r="32" spans="1:57" x14ac:dyDescent="0.25">
      <c r="A32">
        <v>6</v>
      </c>
      <c r="B32">
        <v>14</v>
      </c>
      <c r="C32" s="11">
        <v>18</v>
      </c>
      <c r="D32" s="15">
        <f t="shared" ca="1" si="0"/>
        <v>2</v>
      </c>
      <c r="E32" s="16">
        <f t="shared" ca="1" si="1"/>
        <v>36</v>
      </c>
      <c r="F32" s="16">
        <f t="shared" si="2"/>
        <v>18</v>
      </c>
      <c r="G32" s="19">
        <f t="shared" si="3"/>
        <v>0</v>
      </c>
      <c r="H32" s="16" t="str">
        <f t="shared" si="4"/>
        <v>18.0</v>
      </c>
      <c r="I32" s="16"/>
      <c r="J32" t="str">
        <f t="shared" si="5"/>
        <v>insert into encomenda_contem_produto (id_enc, id_prod, enc_prod_quantidade, enc_prod_preco_venda) values(</v>
      </c>
      <c r="K32">
        <f t="shared" si="6"/>
        <v>6</v>
      </c>
      <c r="L32" t="s">
        <v>312</v>
      </c>
      <c r="M32">
        <f t="shared" si="7"/>
        <v>14</v>
      </c>
      <c r="N32" t="s">
        <v>312</v>
      </c>
      <c r="O32" s="15">
        <f t="shared" ca="1" si="8"/>
        <v>2</v>
      </c>
      <c r="P32" t="s">
        <v>394</v>
      </c>
      <c r="Q32" s="16" t="str">
        <f t="shared" si="9"/>
        <v>18.0</v>
      </c>
      <c r="R32" t="s">
        <v>230</v>
      </c>
      <c r="U32" t="str">
        <f t="shared" ca="1" si="10"/>
        <v>insert into encomenda_contem_produto (id_enc, id_prod, enc_prod_quantidade, enc_prod_preco_venda) values(6,14,2, 18.0);</v>
      </c>
      <c r="AS32" s="11"/>
      <c r="AW32" s="18"/>
      <c r="BA32" s="18"/>
      <c r="BE32">
        <v>71.100000000000009</v>
      </c>
    </row>
    <row r="33" spans="1:57" x14ac:dyDescent="0.25">
      <c r="A33">
        <v>6</v>
      </c>
      <c r="B33" s="11">
        <v>9</v>
      </c>
      <c r="C33">
        <v>16.3</v>
      </c>
      <c r="D33" s="15">
        <f t="shared" ca="1" si="0"/>
        <v>1</v>
      </c>
      <c r="E33" s="16">
        <f t="shared" ca="1" si="1"/>
        <v>16.3</v>
      </c>
      <c r="F33" s="16">
        <f t="shared" si="2"/>
        <v>16</v>
      </c>
      <c r="G33" s="19">
        <f t="shared" si="3"/>
        <v>30</v>
      </c>
      <c r="H33" s="16" t="str">
        <f t="shared" si="4"/>
        <v>16.30</v>
      </c>
      <c r="I33" s="16"/>
      <c r="J33" t="str">
        <f t="shared" si="5"/>
        <v>insert into encomenda_contem_produto (id_enc, id_prod, enc_prod_quantidade, enc_prod_preco_venda) values(</v>
      </c>
      <c r="K33">
        <f t="shared" si="6"/>
        <v>6</v>
      </c>
      <c r="L33" t="s">
        <v>312</v>
      </c>
      <c r="M33">
        <f t="shared" si="7"/>
        <v>9</v>
      </c>
      <c r="N33" t="s">
        <v>312</v>
      </c>
      <c r="O33" s="15">
        <f t="shared" ca="1" si="8"/>
        <v>1</v>
      </c>
      <c r="P33" t="s">
        <v>394</v>
      </c>
      <c r="Q33" s="16" t="str">
        <f t="shared" si="9"/>
        <v>16.30</v>
      </c>
      <c r="R33" t="s">
        <v>230</v>
      </c>
      <c r="U33" t="str">
        <f t="shared" ca="1" si="10"/>
        <v>insert into encomenda_contem_produto (id_enc, id_prod, enc_prod_quantidade, enc_prod_preco_venda) values(6,9,1, 16.30);</v>
      </c>
      <c r="AS33" s="11"/>
      <c r="AW33" s="18"/>
      <c r="BA33" s="18"/>
      <c r="BE33">
        <v>30.9</v>
      </c>
    </row>
    <row r="34" spans="1:57" x14ac:dyDescent="0.25">
      <c r="A34">
        <v>6</v>
      </c>
      <c r="B34">
        <v>5</v>
      </c>
      <c r="C34">
        <v>14.6</v>
      </c>
      <c r="D34" s="15">
        <f t="shared" ca="1" si="0"/>
        <v>2</v>
      </c>
      <c r="E34" s="16">
        <f t="shared" ca="1" si="1"/>
        <v>29.2</v>
      </c>
      <c r="F34" s="16">
        <f t="shared" si="2"/>
        <v>14</v>
      </c>
      <c r="G34" s="19">
        <f t="shared" si="3"/>
        <v>60</v>
      </c>
      <c r="H34" s="16" t="str">
        <f t="shared" si="4"/>
        <v>14.60</v>
      </c>
      <c r="I34" s="16"/>
      <c r="J34" t="str">
        <f t="shared" si="5"/>
        <v>insert into encomenda_contem_produto (id_enc, id_prod, enc_prod_quantidade, enc_prod_preco_venda) values(</v>
      </c>
      <c r="K34">
        <f t="shared" si="6"/>
        <v>6</v>
      </c>
      <c r="L34" t="s">
        <v>312</v>
      </c>
      <c r="M34">
        <f t="shared" si="7"/>
        <v>5</v>
      </c>
      <c r="N34" t="s">
        <v>312</v>
      </c>
      <c r="O34" s="15">
        <f t="shared" ca="1" si="8"/>
        <v>2</v>
      </c>
      <c r="P34" t="s">
        <v>394</v>
      </c>
      <c r="Q34" s="16" t="str">
        <f t="shared" si="9"/>
        <v>14.60</v>
      </c>
      <c r="R34" t="s">
        <v>230</v>
      </c>
      <c r="U34" t="str">
        <f t="shared" ca="1" si="10"/>
        <v>insert into encomenda_contem_produto (id_enc, id_prod, enc_prod_quantidade, enc_prod_preco_venda) values(6,5,2, 14.60);</v>
      </c>
      <c r="AS34" s="11"/>
      <c r="AW34" s="18"/>
      <c r="BA34" s="18"/>
      <c r="BE34">
        <v>32.6</v>
      </c>
    </row>
    <row r="35" spans="1:57" x14ac:dyDescent="0.25">
      <c r="A35">
        <v>6</v>
      </c>
      <c r="B35" s="11">
        <v>1</v>
      </c>
      <c r="C35">
        <v>14.6</v>
      </c>
      <c r="D35" s="15">
        <f t="shared" ca="1" si="0"/>
        <v>2</v>
      </c>
      <c r="E35" s="16">
        <f t="shared" ca="1" si="1"/>
        <v>29.2</v>
      </c>
      <c r="F35" s="16">
        <f t="shared" si="2"/>
        <v>14</v>
      </c>
      <c r="G35" s="19">
        <f t="shared" si="3"/>
        <v>60</v>
      </c>
      <c r="H35" s="16" t="str">
        <f t="shared" si="4"/>
        <v>14.60</v>
      </c>
      <c r="I35" s="16"/>
      <c r="J35" t="str">
        <f t="shared" si="5"/>
        <v>insert into encomenda_contem_produto (id_enc, id_prod, enc_prod_quantidade, enc_prod_preco_venda) values(</v>
      </c>
      <c r="K35">
        <f t="shared" si="6"/>
        <v>6</v>
      </c>
      <c r="L35" t="s">
        <v>312</v>
      </c>
      <c r="M35">
        <f t="shared" si="7"/>
        <v>1</v>
      </c>
      <c r="N35" t="s">
        <v>312</v>
      </c>
      <c r="O35" s="15">
        <f t="shared" ca="1" si="8"/>
        <v>2</v>
      </c>
      <c r="P35" t="s">
        <v>394</v>
      </c>
      <c r="Q35" s="16" t="str">
        <f t="shared" si="9"/>
        <v>14.60</v>
      </c>
      <c r="R35" t="s">
        <v>230</v>
      </c>
      <c r="U35" t="str">
        <f t="shared" ca="1" si="10"/>
        <v>insert into encomenda_contem_produto (id_enc, id_prod, enc_prod_quantidade, enc_prod_preco_venda) values(6,1,2, 14.60);</v>
      </c>
      <c r="AW35" s="18"/>
      <c r="BA35" s="17"/>
      <c r="BE35">
        <v>38.5</v>
      </c>
    </row>
    <row r="36" spans="1:57" x14ac:dyDescent="0.25">
      <c r="A36">
        <v>7</v>
      </c>
      <c r="B36" s="11">
        <v>22</v>
      </c>
      <c r="C36">
        <v>3.9</v>
      </c>
      <c r="D36" s="15">
        <f t="shared" ca="1" si="0"/>
        <v>2</v>
      </c>
      <c r="E36" s="16">
        <f t="shared" ca="1" si="1"/>
        <v>7.8</v>
      </c>
      <c r="F36" s="16">
        <f t="shared" si="2"/>
        <v>3</v>
      </c>
      <c r="G36" s="19">
        <f t="shared" si="3"/>
        <v>90</v>
      </c>
      <c r="H36" s="16" t="str">
        <f t="shared" si="4"/>
        <v>3.90</v>
      </c>
      <c r="I36" s="16"/>
      <c r="J36" t="str">
        <f t="shared" si="5"/>
        <v>insert into encomenda_contem_produto (id_enc, id_prod, enc_prod_quantidade, enc_prod_preco_venda) values(</v>
      </c>
      <c r="K36">
        <f t="shared" si="6"/>
        <v>7</v>
      </c>
      <c r="L36" t="s">
        <v>312</v>
      </c>
      <c r="M36">
        <f t="shared" si="7"/>
        <v>22</v>
      </c>
      <c r="N36" t="s">
        <v>312</v>
      </c>
      <c r="O36" s="15">
        <f t="shared" ca="1" si="8"/>
        <v>2</v>
      </c>
      <c r="P36" t="s">
        <v>394</v>
      </c>
      <c r="Q36" s="16" t="str">
        <f t="shared" si="9"/>
        <v>3.90</v>
      </c>
      <c r="R36" t="s">
        <v>230</v>
      </c>
      <c r="U36" t="str">
        <f t="shared" ca="1" si="10"/>
        <v>insert into encomenda_contem_produto (id_enc, id_prod, enc_prod_quantidade, enc_prod_preco_venda) values(7,22,2, 3.90);</v>
      </c>
      <c r="AS36" s="11"/>
      <c r="AW36" s="18"/>
      <c r="BA36" s="18"/>
      <c r="BE36">
        <v>36.5</v>
      </c>
    </row>
    <row r="37" spans="1:57" x14ac:dyDescent="0.25">
      <c r="A37">
        <v>7</v>
      </c>
      <c r="B37" s="11">
        <v>14</v>
      </c>
      <c r="C37">
        <v>18</v>
      </c>
      <c r="D37" s="15">
        <f t="shared" ca="1" si="0"/>
        <v>1</v>
      </c>
      <c r="E37" s="16">
        <f t="shared" ca="1" si="1"/>
        <v>18</v>
      </c>
      <c r="F37" s="16">
        <f t="shared" si="2"/>
        <v>18</v>
      </c>
      <c r="G37" s="19">
        <f t="shared" si="3"/>
        <v>0</v>
      </c>
      <c r="H37" s="16" t="str">
        <f t="shared" si="4"/>
        <v>18.0</v>
      </c>
      <c r="I37" s="16"/>
      <c r="J37" t="str">
        <f t="shared" si="5"/>
        <v>insert into encomenda_contem_produto (id_enc, id_prod, enc_prod_quantidade, enc_prod_preco_venda) values(</v>
      </c>
      <c r="K37">
        <f t="shared" si="6"/>
        <v>7</v>
      </c>
      <c r="L37" t="s">
        <v>312</v>
      </c>
      <c r="M37">
        <f t="shared" si="7"/>
        <v>14</v>
      </c>
      <c r="N37" t="s">
        <v>312</v>
      </c>
      <c r="O37" s="15">
        <f t="shared" ca="1" si="8"/>
        <v>1</v>
      </c>
      <c r="P37" t="s">
        <v>394</v>
      </c>
      <c r="Q37" s="16" t="str">
        <f t="shared" si="9"/>
        <v>18.0</v>
      </c>
      <c r="R37" t="s">
        <v>230</v>
      </c>
      <c r="U37" t="str">
        <f t="shared" ca="1" si="10"/>
        <v>insert into encomenda_contem_produto (id_enc, id_prod, enc_prod_quantidade, enc_prod_preco_venda) values(7,14,1, 18.0);</v>
      </c>
      <c r="AW37" s="17"/>
      <c r="BA37" s="17"/>
      <c r="BE37">
        <v>5.9</v>
      </c>
    </row>
    <row r="38" spans="1:57" x14ac:dyDescent="0.25">
      <c r="A38">
        <v>7</v>
      </c>
      <c r="B38">
        <v>1</v>
      </c>
      <c r="C38">
        <v>14.6</v>
      </c>
      <c r="D38" s="15">
        <f t="shared" ca="1" si="0"/>
        <v>2</v>
      </c>
      <c r="E38" s="16">
        <f t="shared" ca="1" si="1"/>
        <v>29.2</v>
      </c>
      <c r="F38" s="16">
        <f t="shared" si="2"/>
        <v>14</v>
      </c>
      <c r="G38" s="19">
        <f t="shared" si="3"/>
        <v>60</v>
      </c>
      <c r="H38" s="16" t="str">
        <f t="shared" si="4"/>
        <v>14.60</v>
      </c>
      <c r="I38" s="16"/>
      <c r="J38" t="str">
        <f t="shared" si="5"/>
        <v>insert into encomenda_contem_produto (id_enc, id_prod, enc_prod_quantidade, enc_prod_preco_venda) values(</v>
      </c>
      <c r="K38">
        <f t="shared" si="6"/>
        <v>7</v>
      </c>
      <c r="L38" t="s">
        <v>312</v>
      </c>
      <c r="M38">
        <f t="shared" si="7"/>
        <v>1</v>
      </c>
      <c r="N38" t="s">
        <v>312</v>
      </c>
      <c r="O38" s="15">
        <f t="shared" ca="1" si="8"/>
        <v>2</v>
      </c>
      <c r="P38" t="s">
        <v>394</v>
      </c>
      <c r="Q38" s="16" t="str">
        <f t="shared" si="9"/>
        <v>14.60</v>
      </c>
      <c r="R38" t="s">
        <v>230</v>
      </c>
      <c r="U38" t="str">
        <f t="shared" ca="1" si="10"/>
        <v>insert into encomenda_contem_produto (id_enc, id_prod, enc_prod_quantidade, enc_prod_preco_venda) values(7,1,2, 14.60);</v>
      </c>
      <c r="AS38" s="11"/>
      <c r="AW38" s="17"/>
      <c r="BA38" s="17"/>
      <c r="BE38">
        <v>16.3</v>
      </c>
    </row>
    <row r="39" spans="1:57" x14ac:dyDescent="0.25">
      <c r="A39">
        <v>8</v>
      </c>
      <c r="B39" s="11">
        <v>23</v>
      </c>
      <c r="C39">
        <v>5.9</v>
      </c>
      <c r="D39" s="15">
        <f t="shared" ca="1" si="0"/>
        <v>2</v>
      </c>
      <c r="E39" s="16">
        <f t="shared" ca="1" si="1"/>
        <v>11.8</v>
      </c>
      <c r="F39" s="16">
        <f t="shared" si="2"/>
        <v>5</v>
      </c>
      <c r="G39" s="19">
        <f t="shared" si="3"/>
        <v>90</v>
      </c>
      <c r="H39" s="16" t="str">
        <f t="shared" si="4"/>
        <v>5.90</v>
      </c>
      <c r="I39" s="16"/>
      <c r="J39" t="str">
        <f t="shared" si="5"/>
        <v>insert into encomenda_contem_produto (id_enc, id_prod, enc_prod_quantidade, enc_prod_preco_venda) values(</v>
      </c>
      <c r="K39">
        <f t="shared" si="6"/>
        <v>8</v>
      </c>
      <c r="L39" t="s">
        <v>312</v>
      </c>
      <c r="M39">
        <f t="shared" si="7"/>
        <v>23</v>
      </c>
      <c r="N39" t="s">
        <v>312</v>
      </c>
      <c r="O39" s="15">
        <f t="shared" ca="1" si="8"/>
        <v>2</v>
      </c>
      <c r="P39" t="s">
        <v>394</v>
      </c>
      <c r="Q39" s="16" t="str">
        <f t="shared" si="9"/>
        <v>5.90</v>
      </c>
      <c r="R39" t="s">
        <v>230</v>
      </c>
      <c r="U39" t="str">
        <f t="shared" ca="1" si="10"/>
        <v>insert into encomenda_contem_produto (id_enc, id_prod, enc_prod_quantidade, enc_prod_preco_venda) values(8,23,2, 5.90);</v>
      </c>
      <c r="AW39" s="17"/>
      <c r="BA39" s="17"/>
      <c r="BE39">
        <v>2.2999999999999998</v>
      </c>
    </row>
    <row r="40" spans="1:57" x14ac:dyDescent="0.25">
      <c r="A40">
        <v>8</v>
      </c>
      <c r="B40">
        <v>18</v>
      </c>
      <c r="C40">
        <v>18</v>
      </c>
      <c r="D40" s="15">
        <f t="shared" ca="1" si="0"/>
        <v>2</v>
      </c>
      <c r="E40" s="16">
        <f t="shared" ca="1" si="1"/>
        <v>36</v>
      </c>
      <c r="F40" s="16">
        <f t="shared" si="2"/>
        <v>18</v>
      </c>
      <c r="G40" s="19">
        <f t="shared" si="3"/>
        <v>0</v>
      </c>
      <c r="H40" s="16" t="str">
        <f t="shared" si="4"/>
        <v>18.0</v>
      </c>
      <c r="I40" s="16"/>
      <c r="J40" t="str">
        <f t="shared" si="5"/>
        <v>insert into encomenda_contem_produto (id_enc, id_prod, enc_prod_quantidade, enc_prod_preco_venda) values(</v>
      </c>
      <c r="K40">
        <f t="shared" si="6"/>
        <v>8</v>
      </c>
      <c r="L40" t="s">
        <v>312</v>
      </c>
      <c r="M40">
        <f t="shared" si="7"/>
        <v>18</v>
      </c>
      <c r="N40" t="s">
        <v>312</v>
      </c>
      <c r="O40" s="15">
        <f t="shared" ca="1" si="8"/>
        <v>2</v>
      </c>
      <c r="P40" t="s">
        <v>394</v>
      </c>
      <c r="Q40" s="16" t="str">
        <f t="shared" si="9"/>
        <v>18.0</v>
      </c>
      <c r="R40" t="s">
        <v>230</v>
      </c>
      <c r="U40" t="str">
        <f t="shared" ca="1" si="10"/>
        <v>insert into encomenda_contem_produto (id_enc, id_prod, enc_prod_quantidade, enc_prod_preco_venda) values(8,18,2, 18.0);</v>
      </c>
      <c r="AS40" s="11"/>
      <c r="AW40" s="17"/>
      <c r="BA40" s="17"/>
      <c r="BE40">
        <v>21.9</v>
      </c>
    </row>
    <row r="41" spans="1:57" x14ac:dyDescent="0.25">
      <c r="A41">
        <v>8</v>
      </c>
      <c r="B41" s="11">
        <v>14</v>
      </c>
      <c r="C41">
        <v>18</v>
      </c>
      <c r="D41" s="15">
        <f t="shared" ca="1" si="0"/>
        <v>2</v>
      </c>
      <c r="E41" s="16">
        <f t="shared" ca="1" si="1"/>
        <v>36</v>
      </c>
      <c r="F41" s="16">
        <f t="shared" si="2"/>
        <v>18</v>
      </c>
      <c r="G41" s="19">
        <f t="shared" si="3"/>
        <v>0</v>
      </c>
      <c r="H41" s="16" t="str">
        <f t="shared" si="4"/>
        <v>18.0</v>
      </c>
      <c r="I41" s="16"/>
      <c r="J41" t="str">
        <f t="shared" si="5"/>
        <v>insert into encomenda_contem_produto (id_enc, id_prod, enc_prod_quantidade, enc_prod_preco_venda) values(</v>
      </c>
      <c r="K41">
        <f t="shared" si="6"/>
        <v>8</v>
      </c>
      <c r="L41" t="s">
        <v>312</v>
      </c>
      <c r="M41">
        <f t="shared" si="7"/>
        <v>14</v>
      </c>
      <c r="N41" t="s">
        <v>312</v>
      </c>
      <c r="O41" s="15">
        <f t="shared" ca="1" si="8"/>
        <v>2</v>
      </c>
      <c r="P41" t="s">
        <v>394</v>
      </c>
      <c r="Q41" s="16" t="str">
        <f t="shared" si="9"/>
        <v>18.0</v>
      </c>
      <c r="R41" t="s">
        <v>230</v>
      </c>
      <c r="U41" t="str">
        <f t="shared" ca="1" si="10"/>
        <v>insert into encomenda_contem_produto (id_enc, id_prod, enc_prod_quantidade, enc_prod_preco_venda) values(8,14,2, 18.0);</v>
      </c>
      <c r="AS41" s="11"/>
      <c r="AW41" s="18"/>
      <c r="BA41" s="18"/>
      <c r="BE41">
        <v>67.7</v>
      </c>
    </row>
    <row r="42" spans="1:57" x14ac:dyDescent="0.25">
      <c r="A42">
        <v>8</v>
      </c>
      <c r="B42" s="11">
        <v>9</v>
      </c>
      <c r="C42">
        <v>16.3</v>
      </c>
      <c r="D42" s="15">
        <f t="shared" ca="1" si="0"/>
        <v>1</v>
      </c>
      <c r="E42" s="16">
        <f t="shared" ca="1" si="1"/>
        <v>16.3</v>
      </c>
      <c r="F42" s="16">
        <f t="shared" si="2"/>
        <v>16</v>
      </c>
      <c r="G42" s="19">
        <f t="shared" si="3"/>
        <v>30</v>
      </c>
      <c r="H42" s="16" t="str">
        <f t="shared" si="4"/>
        <v>16.30</v>
      </c>
      <c r="I42" s="16"/>
      <c r="J42" t="str">
        <f t="shared" si="5"/>
        <v>insert into encomenda_contem_produto (id_enc, id_prod, enc_prod_quantidade, enc_prod_preco_venda) values(</v>
      </c>
      <c r="K42">
        <f t="shared" si="6"/>
        <v>8</v>
      </c>
      <c r="L42" t="s">
        <v>312</v>
      </c>
      <c r="M42">
        <f t="shared" si="7"/>
        <v>9</v>
      </c>
      <c r="N42" t="s">
        <v>312</v>
      </c>
      <c r="O42" s="15">
        <f t="shared" ca="1" si="8"/>
        <v>1</v>
      </c>
      <c r="P42" t="s">
        <v>394</v>
      </c>
      <c r="Q42" s="16" t="str">
        <f t="shared" si="9"/>
        <v>16.30</v>
      </c>
      <c r="R42" t="s">
        <v>230</v>
      </c>
      <c r="U42" t="str">
        <f t="shared" ca="1" si="10"/>
        <v>insert into encomenda_contem_produto (id_enc, id_prod, enc_prod_quantidade, enc_prod_preco_venda) values(8,9,1, 16.30);</v>
      </c>
      <c r="AS42" s="11"/>
      <c r="AW42" s="18"/>
      <c r="BA42" s="18"/>
      <c r="BE42">
        <v>33.199999999999996</v>
      </c>
    </row>
    <row r="43" spans="1:57" x14ac:dyDescent="0.25">
      <c r="A43">
        <v>8</v>
      </c>
      <c r="B43" s="11">
        <v>5</v>
      </c>
      <c r="C43" s="18">
        <v>14.6</v>
      </c>
      <c r="D43" s="15">
        <f t="shared" ca="1" si="0"/>
        <v>1</v>
      </c>
      <c r="E43" s="16">
        <f t="shared" ca="1" si="1"/>
        <v>14.6</v>
      </c>
      <c r="F43" s="16">
        <f t="shared" si="2"/>
        <v>14</v>
      </c>
      <c r="G43" s="19">
        <f t="shared" si="3"/>
        <v>60</v>
      </c>
      <c r="H43" s="16" t="str">
        <f t="shared" si="4"/>
        <v>14.60</v>
      </c>
      <c r="I43" s="16"/>
      <c r="J43" t="str">
        <f t="shared" si="5"/>
        <v>insert into encomenda_contem_produto (id_enc, id_prod, enc_prod_quantidade, enc_prod_preco_venda) values(</v>
      </c>
      <c r="K43">
        <f t="shared" si="6"/>
        <v>8</v>
      </c>
      <c r="L43" t="s">
        <v>312</v>
      </c>
      <c r="M43">
        <f t="shared" si="7"/>
        <v>5</v>
      </c>
      <c r="N43" t="s">
        <v>312</v>
      </c>
      <c r="O43" s="15">
        <f t="shared" ca="1" si="8"/>
        <v>1</v>
      </c>
      <c r="P43" t="s">
        <v>394</v>
      </c>
      <c r="Q43" s="16" t="str">
        <f t="shared" si="9"/>
        <v>14.60</v>
      </c>
      <c r="R43" t="s">
        <v>230</v>
      </c>
      <c r="U43" t="str">
        <f t="shared" ca="1" si="10"/>
        <v>insert into encomenda_contem_produto (id_enc, id_prod, enc_prod_quantidade, enc_prod_preco_venda) values(8,5,1, 14.60);</v>
      </c>
      <c r="AW43" s="17"/>
      <c r="BA43" s="17"/>
      <c r="BE43">
        <v>31.7</v>
      </c>
    </row>
    <row r="44" spans="1:57" x14ac:dyDescent="0.25">
      <c r="A44">
        <v>8</v>
      </c>
      <c r="B44" s="11">
        <v>1</v>
      </c>
      <c r="C44" s="18">
        <v>14.6</v>
      </c>
      <c r="D44" s="15">
        <f t="shared" ca="1" si="0"/>
        <v>2</v>
      </c>
      <c r="E44" s="16">
        <f t="shared" ca="1" si="1"/>
        <v>29.2</v>
      </c>
      <c r="F44" s="16">
        <f t="shared" si="2"/>
        <v>14</v>
      </c>
      <c r="G44" s="19">
        <f t="shared" si="3"/>
        <v>60</v>
      </c>
      <c r="H44" s="16" t="str">
        <f t="shared" si="4"/>
        <v>14.60</v>
      </c>
      <c r="I44" s="16"/>
      <c r="J44" t="str">
        <f t="shared" si="5"/>
        <v>insert into encomenda_contem_produto (id_enc, id_prod, enc_prod_quantidade, enc_prod_preco_venda) values(</v>
      </c>
      <c r="K44">
        <f t="shared" si="6"/>
        <v>8</v>
      </c>
      <c r="L44" t="s">
        <v>312</v>
      </c>
      <c r="M44">
        <f t="shared" si="7"/>
        <v>1</v>
      </c>
      <c r="N44" t="s">
        <v>312</v>
      </c>
      <c r="O44" s="15">
        <f t="shared" ca="1" si="8"/>
        <v>2</v>
      </c>
      <c r="P44" t="s">
        <v>394</v>
      </c>
      <c r="Q44" s="16" t="str">
        <f t="shared" si="9"/>
        <v>14.60</v>
      </c>
      <c r="R44" t="s">
        <v>230</v>
      </c>
      <c r="U44" t="str">
        <f t="shared" ca="1" si="10"/>
        <v>insert into encomenda_contem_produto (id_enc, id_prod, enc_prod_quantidade, enc_prod_preco_venda) values(8,1,2, 14.60);</v>
      </c>
      <c r="AW44" s="17"/>
      <c r="BA44" s="17"/>
      <c r="BE44">
        <v>16.899999999999999</v>
      </c>
    </row>
    <row r="45" spans="1:57" x14ac:dyDescent="0.25">
      <c r="A45">
        <v>9</v>
      </c>
      <c r="B45" s="11">
        <v>23</v>
      </c>
      <c r="C45">
        <v>5.9</v>
      </c>
      <c r="D45" s="15">
        <f t="shared" ca="1" si="0"/>
        <v>2</v>
      </c>
      <c r="E45" s="16">
        <f t="shared" ca="1" si="1"/>
        <v>11.8</v>
      </c>
      <c r="F45" s="16">
        <f t="shared" si="2"/>
        <v>5</v>
      </c>
      <c r="G45" s="19">
        <f t="shared" si="3"/>
        <v>90</v>
      </c>
      <c r="H45" s="16" t="str">
        <f t="shared" si="4"/>
        <v>5.90</v>
      </c>
      <c r="I45" s="16"/>
      <c r="J45" t="str">
        <f t="shared" si="5"/>
        <v>insert into encomenda_contem_produto (id_enc, id_prod, enc_prod_quantidade, enc_prod_preco_venda) values(</v>
      </c>
      <c r="K45">
        <f t="shared" si="6"/>
        <v>9</v>
      </c>
      <c r="L45" t="s">
        <v>312</v>
      </c>
      <c r="M45">
        <f t="shared" si="7"/>
        <v>23</v>
      </c>
      <c r="N45" t="s">
        <v>312</v>
      </c>
      <c r="O45" s="15">
        <f t="shared" ca="1" si="8"/>
        <v>2</v>
      </c>
      <c r="P45" t="s">
        <v>394</v>
      </c>
      <c r="Q45" s="16" t="str">
        <f t="shared" si="9"/>
        <v>5.90</v>
      </c>
      <c r="R45" t="s">
        <v>230</v>
      </c>
      <c r="U45" t="str">
        <f t="shared" ca="1" si="10"/>
        <v>insert into encomenda_contem_produto (id_enc, id_prod, enc_prod_quantidade, enc_prod_preco_venda) values(9,23,2, 5.90);</v>
      </c>
      <c r="AS45" s="11"/>
      <c r="AW45" s="17"/>
      <c r="BA45" s="17"/>
      <c r="BE45">
        <v>5.9</v>
      </c>
    </row>
    <row r="46" spans="1:57" x14ac:dyDescent="0.25">
      <c r="A46">
        <v>9</v>
      </c>
      <c r="B46" s="11">
        <v>18</v>
      </c>
      <c r="C46">
        <v>18</v>
      </c>
      <c r="D46" s="15">
        <f t="shared" ca="1" si="0"/>
        <v>1</v>
      </c>
      <c r="E46" s="16">
        <f t="shared" ca="1" si="1"/>
        <v>18</v>
      </c>
      <c r="F46" s="16">
        <f t="shared" si="2"/>
        <v>18</v>
      </c>
      <c r="G46" s="19">
        <f t="shared" si="3"/>
        <v>0</v>
      </c>
      <c r="H46" s="16" t="str">
        <f t="shared" si="4"/>
        <v>18.0</v>
      </c>
      <c r="I46" s="16"/>
      <c r="J46" t="str">
        <f t="shared" si="5"/>
        <v>insert into encomenda_contem_produto (id_enc, id_prod, enc_prod_quantidade, enc_prod_preco_venda) values(</v>
      </c>
      <c r="K46">
        <f t="shared" si="6"/>
        <v>9</v>
      </c>
      <c r="L46" t="s">
        <v>312</v>
      </c>
      <c r="M46">
        <f t="shared" si="7"/>
        <v>18</v>
      </c>
      <c r="N46" t="s">
        <v>312</v>
      </c>
      <c r="O46" s="15">
        <f t="shared" ca="1" si="8"/>
        <v>1</v>
      </c>
      <c r="P46" t="s">
        <v>394</v>
      </c>
      <c r="Q46" s="16" t="str">
        <f t="shared" si="9"/>
        <v>18.0</v>
      </c>
      <c r="R46" t="s">
        <v>230</v>
      </c>
      <c r="U46" t="str">
        <f t="shared" ca="1" si="10"/>
        <v>insert into encomenda_contem_produto (id_enc, id_prod, enc_prod_quantidade, enc_prod_preco_venda) values(9,18,1, 18.0);</v>
      </c>
      <c r="AS46" s="11"/>
      <c r="AW46" s="17"/>
      <c r="BA46" s="17"/>
      <c r="BE46">
        <v>21.9</v>
      </c>
    </row>
    <row r="47" spans="1:57" x14ac:dyDescent="0.25">
      <c r="A47">
        <v>9</v>
      </c>
      <c r="B47" s="11">
        <v>14</v>
      </c>
      <c r="C47">
        <v>18</v>
      </c>
      <c r="D47" s="15">
        <f t="shared" ca="1" si="0"/>
        <v>2</v>
      </c>
      <c r="E47" s="16">
        <f t="shared" ca="1" si="1"/>
        <v>36</v>
      </c>
      <c r="F47" s="16">
        <f t="shared" si="2"/>
        <v>18</v>
      </c>
      <c r="G47" s="19">
        <f t="shared" si="3"/>
        <v>0</v>
      </c>
      <c r="H47" s="16" t="str">
        <f t="shared" si="4"/>
        <v>18.0</v>
      </c>
      <c r="I47" s="16"/>
      <c r="J47" t="str">
        <f t="shared" si="5"/>
        <v>insert into encomenda_contem_produto (id_enc, id_prod, enc_prod_quantidade, enc_prod_preco_venda) values(</v>
      </c>
      <c r="K47">
        <f t="shared" si="6"/>
        <v>9</v>
      </c>
      <c r="L47" t="s">
        <v>312</v>
      </c>
      <c r="M47">
        <f t="shared" si="7"/>
        <v>14</v>
      </c>
      <c r="N47" t="s">
        <v>312</v>
      </c>
      <c r="O47" s="15">
        <f t="shared" ca="1" si="8"/>
        <v>2</v>
      </c>
      <c r="P47" t="s">
        <v>394</v>
      </c>
      <c r="Q47" s="16" t="str">
        <f t="shared" si="9"/>
        <v>18.0</v>
      </c>
      <c r="R47" t="s">
        <v>230</v>
      </c>
      <c r="U47" t="str">
        <f t="shared" ca="1" si="10"/>
        <v>insert into encomenda_contem_produto (id_enc, id_prod, enc_prod_quantidade, enc_prod_preco_venda) values(9,14,2, 18.0);</v>
      </c>
      <c r="AS47" s="11"/>
      <c r="AW47" s="17"/>
      <c r="BA47" s="17"/>
      <c r="BE47">
        <v>16.3</v>
      </c>
    </row>
    <row r="48" spans="1:57" x14ac:dyDescent="0.25">
      <c r="A48">
        <v>9</v>
      </c>
      <c r="B48" s="11">
        <v>9</v>
      </c>
      <c r="C48" s="11">
        <v>16.3</v>
      </c>
      <c r="D48" s="15">
        <f t="shared" ca="1" si="0"/>
        <v>2</v>
      </c>
      <c r="E48" s="16">
        <f t="shared" ca="1" si="1"/>
        <v>32.6</v>
      </c>
      <c r="F48" s="16">
        <f t="shared" si="2"/>
        <v>16</v>
      </c>
      <c r="G48" s="19">
        <f t="shared" si="3"/>
        <v>30</v>
      </c>
      <c r="H48" s="16" t="str">
        <f t="shared" si="4"/>
        <v>16.30</v>
      </c>
      <c r="I48" s="16"/>
      <c r="J48" t="str">
        <f t="shared" si="5"/>
        <v>insert into encomenda_contem_produto (id_enc, id_prod, enc_prod_quantidade, enc_prod_preco_venda) values(</v>
      </c>
      <c r="K48">
        <f t="shared" si="6"/>
        <v>9</v>
      </c>
      <c r="L48" t="s">
        <v>312</v>
      </c>
      <c r="M48">
        <f t="shared" si="7"/>
        <v>9</v>
      </c>
      <c r="N48" t="s">
        <v>312</v>
      </c>
      <c r="O48" s="15">
        <f t="shared" ca="1" si="8"/>
        <v>2</v>
      </c>
      <c r="P48" t="s">
        <v>394</v>
      </c>
      <c r="Q48" s="16" t="str">
        <f t="shared" si="9"/>
        <v>16.30</v>
      </c>
      <c r="R48" t="s">
        <v>230</v>
      </c>
      <c r="U48" t="str">
        <f t="shared" ca="1" si="10"/>
        <v>insert into encomenda_contem_produto (id_enc, id_prod, enc_prod_quantidade, enc_prod_preco_venda) values(9,9,2, 16.30);</v>
      </c>
      <c r="AW48" s="17"/>
      <c r="BA48" s="17"/>
      <c r="BE48">
        <v>31.4</v>
      </c>
    </row>
    <row r="49" spans="1:57" x14ac:dyDescent="0.25">
      <c r="A49">
        <v>9</v>
      </c>
      <c r="B49" s="11">
        <v>5</v>
      </c>
      <c r="C49" s="18">
        <v>14.6</v>
      </c>
      <c r="D49" s="15">
        <f t="shared" ca="1" si="0"/>
        <v>1</v>
      </c>
      <c r="E49" s="16">
        <f t="shared" ca="1" si="1"/>
        <v>14.6</v>
      </c>
      <c r="F49" s="16">
        <f t="shared" si="2"/>
        <v>14</v>
      </c>
      <c r="G49" s="19">
        <f t="shared" si="3"/>
        <v>60</v>
      </c>
      <c r="H49" s="16" t="str">
        <f t="shared" si="4"/>
        <v>14.60</v>
      </c>
      <c r="I49" s="16"/>
      <c r="J49" t="str">
        <f t="shared" si="5"/>
        <v>insert into encomenda_contem_produto (id_enc, id_prod, enc_prod_quantidade, enc_prod_preco_venda) values(</v>
      </c>
      <c r="K49">
        <f t="shared" si="6"/>
        <v>9</v>
      </c>
      <c r="L49" t="s">
        <v>312</v>
      </c>
      <c r="M49">
        <f t="shared" si="7"/>
        <v>5</v>
      </c>
      <c r="N49" t="s">
        <v>312</v>
      </c>
      <c r="O49" s="15">
        <f t="shared" ca="1" si="8"/>
        <v>1</v>
      </c>
      <c r="P49" t="s">
        <v>394</v>
      </c>
      <c r="Q49" s="16" t="str">
        <f t="shared" si="9"/>
        <v>14.60</v>
      </c>
      <c r="R49" t="s">
        <v>230</v>
      </c>
      <c r="U49" t="str">
        <f t="shared" ca="1" si="10"/>
        <v>insert into encomenda_contem_produto (id_enc, id_prod, enc_prod_quantidade, enc_prod_preco_venda) values(9,5,1, 14.60);</v>
      </c>
      <c r="AW49" s="17"/>
      <c r="BA49" s="17"/>
      <c r="BE49">
        <v>17.100000000000001</v>
      </c>
    </row>
    <row r="50" spans="1:57" x14ac:dyDescent="0.25">
      <c r="A50">
        <v>9</v>
      </c>
      <c r="B50" s="11">
        <v>1</v>
      </c>
      <c r="C50" s="18">
        <v>14.6</v>
      </c>
      <c r="D50" s="15">
        <f t="shared" ca="1" si="0"/>
        <v>1</v>
      </c>
      <c r="E50" s="16">
        <f t="shared" ca="1" si="1"/>
        <v>14.6</v>
      </c>
      <c r="F50" s="16">
        <f t="shared" si="2"/>
        <v>14</v>
      </c>
      <c r="G50" s="19">
        <f t="shared" si="3"/>
        <v>60</v>
      </c>
      <c r="H50" s="16" t="str">
        <f t="shared" si="4"/>
        <v>14.60</v>
      </c>
      <c r="I50" s="16"/>
      <c r="J50" t="str">
        <f t="shared" si="5"/>
        <v>insert into encomenda_contem_produto (id_enc, id_prod, enc_prod_quantidade, enc_prod_preco_venda) values(</v>
      </c>
      <c r="K50">
        <f t="shared" si="6"/>
        <v>9</v>
      </c>
      <c r="L50" t="s">
        <v>312</v>
      </c>
      <c r="M50">
        <f t="shared" si="7"/>
        <v>1</v>
      </c>
      <c r="N50" t="s">
        <v>312</v>
      </c>
      <c r="O50" s="15">
        <f t="shared" ca="1" si="8"/>
        <v>1</v>
      </c>
      <c r="P50" t="s">
        <v>394</v>
      </c>
      <c r="Q50" s="16" t="str">
        <f t="shared" si="9"/>
        <v>14.60</v>
      </c>
      <c r="R50" t="s">
        <v>230</v>
      </c>
      <c r="U50" t="str">
        <f t="shared" ca="1" si="10"/>
        <v>insert into encomenda_contem_produto (id_enc, id_prod, enc_prod_quantidade, enc_prod_preco_venda) values(9,1,1, 14.60);</v>
      </c>
      <c r="AW50" s="17"/>
      <c r="BA50" s="17"/>
      <c r="BE50">
        <v>16.3</v>
      </c>
    </row>
    <row r="51" spans="1:57" x14ac:dyDescent="0.25">
      <c r="A51">
        <v>10</v>
      </c>
      <c r="B51" s="11">
        <v>23</v>
      </c>
      <c r="C51">
        <v>5.9</v>
      </c>
      <c r="D51" s="15">
        <f t="shared" ca="1" si="0"/>
        <v>1</v>
      </c>
      <c r="E51" s="16">
        <f t="shared" ca="1" si="1"/>
        <v>5.9</v>
      </c>
      <c r="F51" s="16">
        <f t="shared" si="2"/>
        <v>5</v>
      </c>
      <c r="G51" s="19">
        <f t="shared" si="3"/>
        <v>90</v>
      </c>
      <c r="H51" s="16" t="str">
        <f t="shared" si="4"/>
        <v>5.90</v>
      </c>
      <c r="I51" s="16"/>
      <c r="J51" t="str">
        <f t="shared" si="5"/>
        <v>insert into encomenda_contem_produto (id_enc, id_prod, enc_prod_quantidade, enc_prod_preco_venda) values(</v>
      </c>
      <c r="K51">
        <f t="shared" si="6"/>
        <v>10</v>
      </c>
      <c r="L51" t="s">
        <v>312</v>
      </c>
      <c r="M51">
        <f t="shared" si="7"/>
        <v>23</v>
      </c>
      <c r="N51" t="s">
        <v>312</v>
      </c>
      <c r="O51" s="15">
        <f t="shared" ca="1" si="8"/>
        <v>1</v>
      </c>
      <c r="P51" t="s">
        <v>394</v>
      </c>
      <c r="Q51" s="16" t="str">
        <f t="shared" si="9"/>
        <v>5.90</v>
      </c>
      <c r="R51" t="s">
        <v>230</v>
      </c>
      <c r="U51" t="str">
        <f t="shared" ca="1" si="10"/>
        <v>insert into encomenda_contem_produto (id_enc, id_prod, enc_prod_quantidade, enc_prod_preco_venda) values(10,23,1, 5.90);</v>
      </c>
      <c r="AW51" s="17"/>
      <c r="BA51" s="17"/>
      <c r="BE51">
        <v>33.1</v>
      </c>
    </row>
    <row r="52" spans="1:57" x14ac:dyDescent="0.25">
      <c r="A52">
        <v>10</v>
      </c>
      <c r="B52" s="11">
        <v>18</v>
      </c>
      <c r="C52">
        <v>18</v>
      </c>
      <c r="D52" s="15">
        <f t="shared" ca="1" si="0"/>
        <v>1</v>
      </c>
      <c r="E52" s="16">
        <f t="shared" ca="1" si="1"/>
        <v>18</v>
      </c>
      <c r="F52" s="16">
        <f t="shared" si="2"/>
        <v>18</v>
      </c>
      <c r="G52" s="19">
        <f t="shared" si="3"/>
        <v>0</v>
      </c>
      <c r="H52" s="16" t="str">
        <f t="shared" si="4"/>
        <v>18.0</v>
      </c>
      <c r="I52" s="16"/>
      <c r="J52" t="str">
        <f t="shared" si="5"/>
        <v>insert into encomenda_contem_produto (id_enc, id_prod, enc_prod_quantidade, enc_prod_preco_venda) values(</v>
      </c>
      <c r="K52">
        <f t="shared" si="6"/>
        <v>10</v>
      </c>
      <c r="L52" t="s">
        <v>312</v>
      </c>
      <c r="M52">
        <f t="shared" si="7"/>
        <v>18</v>
      </c>
      <c r="N52" t="s">
        <v>312</v>
      </c>
      <c r="O52" s="15">
        <f t="shared" ca="1" si="8"/>
        <v>1</v>
      </c>
      <c r="P52" t="s">
        <v>394</v>
      </c>
      <c r="Q52" s="16" t="str">
        <f t="shared" si="9"/>
        <v>18.0</v>
      </c>
      <c r="R52" t="s">
        <v>230</v>
      </c>
      <c r="U52" t="str">
        <f t="shared" ca="1" si="10"/>
        <v>insert into encomenda_contem_produto (id_enc, id_prod, enc_prod_quantidade, enc_prod_preco_venda) values(10,18,1, 18.0);</v>
      </c>
      <c r="AS52" s="11"/>
      <c r="AW52" s="17"/>
      <c r="BA52" s="17"/>
      <c r="BE52">
        <v>2.2999999999999998</v>
      </c>
    </row>
    <row r="53" spans="1:57" x14ac:dyDescent="0.25">
      <c r="A53">
        <v>10</v>
      </c>
      <c r="B53" s="11">
        <v>14</v>
      </c>
      <c r="C53">
        <v>18</v>
      </c>
      <c r="D53" s="15">
        <f t="shared" ca="1" si="0"/>
        <v>1</v>
      </c>
      <c r="E53" s="16">
        <f t="shared" ca="1" si="1"/>
        <v>18</v>
      </c>
      <c r="F53" s="16">
        <f t="shared" si="2"/>
        <v>18</v>
      </c>
      <c r="G53" s="19">
        <f t="shared" si="3"/>
        <v>0</v>
      </c>
      <c r="H53" s="16" t="str">
        <f t="shared" si="4"/>
        <v>18.0</v>
      </c>
      <c r="I53" s="16"/>
      <c r="J53" t="str">
        <f t="shared" si="5"/>
        <v>insert into encomenda_contem_produto (id_enc, id_prod, enc_prod_quantidade, enc_prod_preco_venda) values(</v>
      </c>
      <c r="K53">
        <f t="shared" si="6"/>
        <v>10</v>
      </c>
      <c r="L53" t="s">
        <v>312</v>
      </c>
      <c r="M53">
        <f t="shared" si="7"/>
        <v>14</v>
      </c>
      <c r="N53" t="s">
        <v>312</v>
      </c>
      <c r="O53" s="15">
        <f t="shared" ca="1" si="8"/>
        <v>1</v>
      </c>
      <c r="P53" t="s">
        <v>394</v>
      </c>
      <c r="Q53" s="16" t="str">
        <f t="shared" si="9"/>
        <v>18.0</v>
      </c>
      <c r="R53" t="s">
        <v>230</v>
      </c>
      <c r="U53" t="str">
        <f t="shared" ca="1" si="10"/>
        <v>insert into encomenda_contem_produto (id_enc, id_prod, enc_prod_quantidade, enc_prod_preco_venda) values(10,14,1, 18.0);</v>
      </c>
      <c r="AW53" s="17"/>
      <c r="BA53" s="17"/>
      <c r="BE53">
        <v>35.1</v>
      </c>
    </row>
    <row r="54" spans="1:57" x14ac:dyDescent="0.25">
      <c r="A54">
        <v>11</v>
      </c>
      <c r="B54" s="11">
        <v>23</v>
      </c>
      <c r="C54">
        <v>5.9</v>
      </c>
      <c r="D54" s="15">
        <f t="shared" ca="1" si="0"/>
        <v>2</v>
      </c>
      <c r="E54" s="16">
        <f t="shared" ca="1" si="1"/>
        <v>11.8</v>
      </c>
      <c r="F54" s="16">
        <f t="shared" si="2"/>
        <v>5</v>
      </c>
      <c r="G54" s="19">
        <f t="shared" si="3"/>
        <v>90</v>
      </c>
      <c r="H54" s="16" t="str">
        <f t="shared" si="4"/>
        <v>5.90</v>
      </c>
      <c r="I54" s="16"/>
      <c r="J54" t="str">
        <f t="shared" si="5"/>
        <v>insert into encomenda_contem_produto (id_enc, id_prod, enc_prod_quantidade, enc_prod_preco_venda) values(</v>
      </c>
      <c r="K54">
        <f t="shared" si="6"/>
        <v>11</v>
      </c>
      <c r="L54" t="s">
        <v>312</v>
      </c>
      <c r="M54">
        <f t="shared" si="7"/>
        <v>23</v>
      </c>
      <c r="N54" t="s">
        <v>312</v>
      </c>
      <c r="O54" s="15">
        <f t="shared" ca="1" si="8"/>
        <v>2</v>
      </c>
      <c r="P54" t="s">
        <v>394</v>
      </c>
      <c r="Q54" s="16" t="str">
        <f t="shared" si="9"/>
        <v>5.90</v>
      </c>
      <c r="R54" t="s">
        <v>230</v>
      </c>
      <c r="U54" t="str">
        <f t="shared" ca="1" si="10"/>
        <v>insert into encomenda_contem_produto (id_enc, id_prod, enc_prod_quantidade, enc_prod_preco_venda) values(11,23,2, 5.90);</v>
      </c>
      <c r="AS54" s="11"/>
      <c r="AW54" s="17"/>
      <c r="BA54" s="17"/>
      <c r="BE54">
        <v>5.9</v>
      </c>
    </row>
    <row r="55" spans="1:57" x14ac:dyDescent="0.25">
      <c r="A55">
        <v>11</v>
      </c>
      <c r="B55" s="11">
        <v>14</v>
      </c>
      <c r="C55">
        <v>18</v>
      </c>
      <c r="D55" s="15">
        <f t="shared" ca="1" si="0"/>
        <v>1</v>
      </c>
      <c r="E55" s="16">
        <f t="shared" ca="1" si="1"/>
        <v>18</v>
      </c>
      <c r="F55" s="16">
        <f t="shared" si="2"/>
        <v>18</v>
      </c>
      <c r="G55" s="19">
        <f t="shared" si="3"/>
        <v>0</v>
      </c>
      <c r="H55" s="16" t="str">
        <f t="shared" si="4"/>
        <v>18.0</v>
      </c>
      <c r="I55" s="16"/>
      <c r="J55" t="str">
        <f t="shared" si="5"/>
        <v>insert into encomenda_contem_produto (id_enc, id_prod, enc_prod_quantidade, enc_prod_preco_venda) values(</v>
      </c>
      <c r="K55">
        <f t="shared" si="6"/>
        <v>11</v>
      </c>
      <c r="L55" t="s">
        <v>312</v>
      </c>
      <c r="M55">
        <f t="shared" si="7"/>
        <v>14</v>
      </c>
      <c r="N55" t="s">
        <v>312</v>
      </c>
      <c r="O55" s="15">
        <f t="shared" ca="1" si="8"/>
        <v>1</v>
      </c>
      <c r="P55" t="s">
        <v>394</v>
      </c>
      <c r="Q55" s="16" t="str">
        <f t="shared" si="9"/>
        <v>18.0</v>
      </c>
      <c r="R55" t="s">
        <v>230</v>
      </c>
      <c r="U55" t="str">
        <f t="shared" ca="1" si="10"/>
        <v>insert into encomenda_contem_produto (id_enc, id_prod, enc_prod_quantidade, enc_prod_preco_venda) values(11,14,1, 18.0);</v>
      </c>
      <c r="AW55" s="17"/>
      <c r="BA55" s="17"/>
      <c r="BE55">
        <v>20.5</v>
      </c>
    </row>
    <row r="56" spans="1:57" x14ac:dyDescent="0.25">
      <c r="A56">
        <v>11</v>
      </c>
      <c r="B56" s="11">
        <v>9</v>
      </c>
      <c r="C56" s="11">
        <v>16.3</v>
      </c>
      <c r="D56" s="15">
        <f t="shared" ca="1" si="0"/>
        <v>2</v>
      </c>
      <c r="E56" s="16">
        <f t="shared" ca="1" si="1"/>
        <v>32.6</v>
      </c>
      <c r="F56" s="16">
        <f t="shared" si="2"/>
        <v>16</v>
      </c>
      <c r="G56" s="19">
        <f t="shared" si="3"/>
        <v>30</v>
      </c>
      <c r="H56" s="16" t="str">
        <f t="shared" si="4"/>
        <v>16.30</v>
      </c>
      <c r="I56" s="16"/>
      <c r="J56" t="str">
        <f t="shared" si="5"/>
        <v>insert into encomenda_contem_produto (id_enc, id_prod, enc_prod_quantidade, enc_prod_preco_venda) values(</v>
      </c>
      <c r="K56">
        <f t="shared" si="6"/>
        <v>11</v>
      </c>
      <c r="L56" t="s">
        <v>312</v>
      </c>
      <c r="M56">
        <f t="shared" si="7"/>
        <v>9</v>
      </c>
      <c r="N56" t="s">
        <v>312</v>
      </c>
      <c r="O56" s="15">
        <f t="shared" ca="1" si="8"/>
        <v>2</v>
      </c>
      <c r="P56" t="s">
        <v>394</v>
      </c>
      <c r="Q56" s="16" t="str">
        <f t="shared" si="9"/>
        <v>16.30</v>
      </c>
      <c r="R56" t="s">
        <v>230</v>
      </c>
      <c r="U56" t="str">
        <f t="shared" ca="1" si="10"/>
        <v>insert into encomenda_contem_produto (id_enc, id_prod, enc_prod_quantidade, enc_prod_preco_venda) values(11,9,2, 16.30);</v>
      </c>
      <c r="AW56" s="17"/>
      <c r="BA56" s="17"/>
      <c r="BE56">
        <v>35.1</v>
      </c>
    </row>
    <row r="57" spans="1:57" x14ac:dyDescent="0.25">
      <c r="A57">
        <v>11</v>
      </c>
      <c r="B57" s="11">
        <v>1</v>
      </c>
      <c r="C57">
        <v>14.6</v>
      </c>
      <c r="D57" s="15">
        <f t="shared" ca="1" si="0"/>
        <v>1</v>
      </c>
      <c r="E57" s="16">
        <f t="shared" ca="1" si="1"/>
        <v>14.6</v>
      </c>
      <c r="F57" s="16">
        <f t="shared" si="2"/>
        <v>14</v>
      </c>
      <c r="G57" s="19">
        <f t="shared" si="3"/>
        <v>60</v>
      </c>
      <c r="H57" s="16" t="str">
        <f t="shared" si="4"/>
        <v>14.60</v>
      </c>
      <c r="I57" s="16"/>
      <c r="J57" t="str">
        <f t="shared" si="5"/>
        <v>insert into encomenda_contem_produto (id_enc, id_prod, enc_prod_quantidade, enc_prod_preco_venda) values(</v>
      </c>
      <c r="K57">
        <f t="shared" si="6"/>
        <v>11</v>
      </c>
      <c r="L57" t="s">
        <v>312</v>
      </c>
      <c r="M57">
        <f t="shared" si="7"/>
        <v>1</v>
      </c>
      <c r="N57" t="s">
        <v>312</v>
      </c>
      <c r="O57" s="15">
        <f t="shared" ca="1" si="8"/>
        <v>1</v>
      </c>
      <c r="P57" t="s">
        <v>394</v>
      </c>
      <c r="Q57" s="16" t="str">
        <f t="shared" si="9"/>
        <v>14.60</v>
      </c>
      <c r="R57" t="s">
        <v>230</v>
      </c>
      <c r="U57" t="str">
        <f t="shared" ca="1" si="10"/>
        <v>insert into encomenda_contem_produto (id_enc, id_prod, enc_prod_quantidade, enc_prod_preco_venda) values(11,1,1, 14.60);</v>
      </c>
      <c r="AS57" s="11"/>
      <c r="AW57" s="18"/>
      <c r="BA57" s="18"/>
      <c r="BE57">
        <v>38.199999999999996</v>
      </c>
    </row>
    <row r="58" spans="1:57" x14ac:dyDescent="0.25">
      <c r="A58">
        <v>12</v>
      </c>
      <c r="B58">
        <v>23</v>
      </c>
      <c r="C58">
        <v>5.9</v>
      </c>
      <c r="D58" s="15">
        <f t="shared" ca="1" si="0"/>
        <v>1</v>
      </c>
      <c r="E58" s="16">
        <f t="shared" ca="1" si="1"/>
        <v>5.9</v>
      </c>
      <c r="F58" s="16">
        <f t="shared" si="2"/>
        <v>5</v>
      </c>
      <c r="G58" s="19">
        <f t="shared" si="3"/>
        <v>90</v>
      </c>
      <c r="H58" s="16" t="str">
        <f t="shared" si="4"/>
        <v>5.90</v>
      </c>
      <c r="I58" s="16"/>
      <c r="J58" t="str">
        <f t="shared" si="5"/>
        <v>insert into encomenda_contem_produto (id_enc, id_prod, enc_prod_quantidade, enc_prod_preco_venda) values(</v>
      </c>
      <c r="K58">
        <f t="shared" si="6"/>
        <v>12</v>
      </c>
      <c r="L58" t="s">
        <v>312</v>
      </c>
      <c r="M58">
        <f t="shared" si="7"/>
        <v>23</v>
      </c>
      <c r="N58" t="s">
        <v>312</v>
      </c>
      <c r="O58" s="15">
        <f t="shared" ca="1" si="8"/>
        <v>1</v>
      </c>
      <c r="P58" t="s">
        <v>394</v>
      </c>
      <c r="Q58" s="16" t="str">
        <f t="shared" si="9"/>
        <v>5.90</v>
      </c>
      <c r="R58" t="s">
        <v>230</v>
      </c>
      <c r="U58" t="str">
        <f t="shared" ca="1" si="10"/>
        <v>insert into encomenda_contem_produto (id_enc, id_prod, enc_prod_quantidade, enc_prod_preco_venda) values(12,23,1, 5.90);</v>
      </c>
      <c r="AS58" s="11"/>
      <c r="AW58" s="18"/>
      <c r="BA58" s="18"/>
      <c r="BE58">
        <v>53.1</v>
      </c>
    </row>
    <row r="59" spans="1:57" x14ac:dyDescent="0.25">
      <c r="A59">
        <v>12</v>
      </c>
      <c r="B59" s="11">
        <v>14</v>
      </c>
      <c r="C59" s="18">
        <v>18</v>
      </c>
      <c r="D59" s="15">
        <f t="shared" ca="1" si="0"/>
        <v>1</v>
      </c>
      <c r="E59" s="16">
        <f t="shared" ca="1" si="1"/>
        <v>18</v>
      </c>
      <c r="F59" s="16">
        <f t="shared" si="2"/>
        <v>18</v>
      </c>
      <c r="G59" s="19">
        <f t="shared" si="3"/>
        <v>0</v>
      </c>
      <c r="H59" s="16" t="str">
        <f t="shared" si="4"/>
        <v>18.0</v>
      </c>
      <c r="I59" s="16"/>
      <c r="J59" t="str">
        <f t="shared" si="5"/>
        <v>insert into encomenda_contem_produto (id_enc, id_prod, enc_prod_quantidade, enc_prod_preco_venda) values(</v>
      </c>
      <c r="K59">
        <f t="shared" si="6"/>
        <v>12</v>
      </c>
      <c r="L59" t="s">
        <v>312</v>
      </c>
      <c r="M59">
        <f t="shared" si="7"/>
        <v>14</v>
      </c>
      <c r="N59" t="s">
        <v>312</v>
      </c>
      <c r="O59" s="15">
        <f t="shared" ca="1" si="8"/>
        <v>1</v>
      </c>
      <c r="P59" t="s">
        <v>394</v>
      </c>
      <c r="Q59" s="16" t="str">
        <f t="shared" si="9"/>
        <v>18.0</v>
      </c>
      <c r="R59" t="s">
        <v>230</v>
      </c>
      <c r="U59" t="str">
        <f t="shared" ca="1" si="10"/>
        <v>insert into encomenda_contem_produto (id_enc, id_prod, enc_prod_quantidade, enc_prod_preco_venda) values(12,14,1, 18.0);</v>
      </c>
      <c r="AS59" s="11"/>
      <c r="AW59" s="18"/>
      <c r="BA59" s="18"/>
      <c r="BE59">
        <v>36</v>
      </c>
    </row>
    <row r="60" spans="1:57" x14ac:dyDescent="0.25">
      <c r="A60">
        <v>13</v>
      </c>
      <c r="B60" s="11">
        <v>24</v>
      </c>
      <c r="C60" s="18">
        <v>1.7</v>
      </c>
      <c r="D60" s="15">
        <f t="shared" ca="1" si="0"/>
        <v>1</v>
      </c>
      <c r="E60" s="16">
        <f t="shared" ca="1" si="1"/>
        <v>1.7</v>
      </c>
      <c r="F60" s="16">
        <f t="shared" si="2"/>
        <v>1</v>
      </c>
      <c r="G60" s="19">
        <f t="shared" si="3"/>
        <v>70</v>
      </c>
      <c r="H60" s="16" t="str">
        <f t="shared" si="4"/>
        <v>1.70</v>
      </c>
      <c r="I60" s="16"/>
      <c r="J60" t="str">
        <f t="shared" si="5"/>
        <v>insert into encomenda_contem_produto (id_enc, id_prod, enc_prod_quantidade, enc_prod_preco_venda) values(</v>
      </c>
      <c r="K60">
        <f t="shared" si="6"/>
        <v>13</v>
      </c>
      <c r="L60" t="s">
        <v>312</v>
      </c>
      <c r="M60">
        <f t="shared" si="7"/>
        <v>24</v>
      </c>
      <c r="N60" t="s">
        <v>312</v>
      </c>
      <c r="O60" s="15">
        <f t="shared" ca="1" si="8"/>
        <v>1</v>
      </c>
      <c r="P60" t="s">
        <v>394</v>
      </c>
      <c r="Q60" s="16" t="str">
        <f t="shared" si="9"/>
        <v>1.70</v>
      </c>
      <c r="R60" t="s">
        <v>230</v>
      </c>
      <c r="U60" t="str">
        <f t="shared" ca="1" si="10"/>
        <v>insert into encomenda_contem_produto (id_enc, id_prod, enc_prod_quantidade, enc_prod_preco_venda) values(13,24,1, 1.70);</v>
      </c>
      <c r="AS60" s="11"/>
      <c r="AW60" s="18"/>
      <c r="BA60" s="18"/>
      <c r="BE60">
        <v>48.9</v>
      </c>
    </row>
    <row r="61" spans="1:57" x14ac:dyDescent="0.25">
      <c r="A61">
        <v>13</v>
      </c>
      <c r="B61">
        <v>18</v>
      </c>
      <c r="C61" s="17">
        <v>18</v>
      </c>
      <c r="D61" s="15">
        <f t="shared" ca="1" si="0"/>
        <v>2</v>
      </c>
      <c r="E61" s="16">
        <f t="shared" ca="1" si="1"/>
        <v>36</v>
      </c>
      <c r="F61" s="16">
        <f t="shared" si="2"/>
        <v>18</v>
      </c>
      <c r="G61" s="19">
        <f t="shared" si="3"/>
        <v>0</v>
      </c>
      <c r="H61" s="16" t="str">
        <f t="shared" si="4"/>
        <v>18.0</v>
      </c>
      <c r="I61" s="16"/>
      <c r="J61" t="str">
        <f t="shared" si="5"/>
        <v>insert into encomenda_contem_produto (id_enc, id_prod, enc_prod_quantidade, enc_prod_preco_venda) values(</v>
      </c>
      <c r="K61">
        <f t="shared" si="6"/>
        <v>13</v>
      </c>
      <c r="L61" t="s">
        <v>312</v>
      </c>
      <c r="M61">
        <f t="shared" si="7"/>
        <v>18</v>
      </c>
      <c r="N61" t="s">
        <v>312</v>
      </c>
      <c r="O61" s="15">
        <f t="shared" ca="1" si="8"/>
        <v>2</v>
      </c>
      <c r="P61" t="s">
        <v>394</v>
      </c>
      <c r="Q61" s="16" t="str">
        <f t="shared" si="9"/>
        <v>18.0</v>
      </c>
      <c r="R61" t="s">
        <v>230</v>
      </c>
      <c r="U61" t="str">
        <f t="shared" ca="1" si="10"/>
        <v>insert into encomenda_contem_produto (id_enc, id_prod, enc_prod_quantidade, enc_prod_preco_venda) values(13,18,2, 18.0);</v>
      </c>
      <c r="AS61" s="11"/>
      <c r="AW61" s="18"/>
      <c r="BA61" s="18"/>
      <c r="BE61">
        <v>52.8</v>
      </c>
    </row>
    <row r="62" spans="1:57" x14ac:dyDescent="0.25">
      <c r="A62">
        <v>13</v>
      </c>
      <c r="B62" s="11">
        <v>14</v>
      </c>
      <c r="C62">
        <v>18</v>
      </c>
      <c r="D62" s="15">
        <f t="shared" ca="1" si="0"/>
        <v>1</v>
      </c>
      <c r="E62" s="16">
        <f t="shared" ca="1" si="1"/>
        <v>18</v>
      </c>
      <c r="F62" s="16">
        <f t="shared" si="2"/>
        <v>18</v>
      </c>
      <c r="G62" s="19">
        <f t="shared" si="3"/>
        <v>0</v>
      </c>
      <c r="H62" s="16" t="str">
        <f t="shared" si="4"/>
        <v>18.0</v>
      </c>
      <c r="I62" s="16"/>
      <c r="J62" t="str">
        <f t="shared" si="5"/>
        <v>insert into encomenda_contem_produto (id_enc, id_prod, enc_prod_quantidade, enc_prod_preco_venda) values(</v>
      </c>
      <c r="K62">
        <f t="shared" si="6"/>
        <v>13</v>
      </c>
      <c r="L62" t="s">
        <v>312</v>
      </c>
      <c r="M62">
        <f t="shared" si="7"/>
        <v>14</v>
      </c>
      <c r="N62" t="s">
        <v>312</v>
      </c>
      <c r="O62" s="15">
        <f t="shared" ca="1" si="8"/>
        <v>1</v>
      </c>
      <c r="P62" t="s">
        <v>394</v>
      </c>
      <c r="Q62" s="16" t="str">
        <f t="shared" si="9"/>
        <v>18.0</v>
      </c>
      <c r="R62" t="s">
        <v>230</v>
      </c>
      <c r="U62" t="str">
        <f t="shared" ca="1" si="10"/>
        <v>insert into encomenda_contem_produto (id_enc, id_prod, enc_prod_quantidade, enc_prod_preco_venda) values(13,14,1, 18.0);</v>
      </c>
      <c r="AS62" s="11"/>
      <c r="AW62" s="18"/>
      <c r="BA62" s="18"/>
      <c r="BE62">
        <v>67.5</v>
      </c>
    </row>
    <row r="63" spans="1:57" x14ac:dyDescent="0.25">
      <c r="A63">
        <v>13</v>
      </c>
      <c r="B63" s="11">
        <v>9</v>
      </c>
      <c r="C63">
        <v>16.3</v>
      </c>
      <c r="D63" s="15">
        <f t="shared" ca="1" si="0"/>
        <v>2</v>
      </c>
      <c r="E63" s="16">
        <f t="shared" ca="1" si="1"/>
        <v>32.6</v>
      </c>
      <c r="F63" s="16">
        <f t="shared" si="2"/>
        <v>16</v>
      </c>
      <c r="G63" s="19">
        <f t="shared" si="3"/>
        <v>30</v>
      </c>
      <c r="H63" s="16" t="str">
        <f t="shared" si="4"/>
        <v>16.30</v>
      </c>
      <c r="I63" s="16"/>
      <c r="J63" t="str">
        <f t="shared" si="5"/>
        <v>insert into encomenda_contem_produto (id_enc, id_prod, enc_prod_quantidade, enc_prod_preco_venda) values(</v>
      </c>
      <c r="K63">
        <f t="shared" si="6"/>
        <v>13</v>
      </c>
      <c r="L63" t="s">
        <v>312</v>
      </c>
      <c r="M63">
        <f t="shared" si="7"/>
        <v>9</v>
      </c>
      <c r="N63" t="s">
        <v>312</v>
      </c>
      <c r="O63" s="15">
        <f t="shared" ca="1" si="8"/>
        <v>2</v>
      </c>
      <c r="P63" t="s">
        <v>394</v>
      </c>
      <c r="Q63" s="16" t="str">
        <f t="shared" si="9"/>
        <v>16.30</v>
      </c>
      <c r="R63" t="s">
        <v>230</v>
      </c>
      <c r="U63" t="str">
        <f t="shared" ca="1" si="10"/>
        <v>insert into encomenda_contem_produto (id_enc, id_prod, enc_prod_quantidade, enc_prod_preco_venda) values(13,9,2, 16.30);</v>
      </c>
      <c r="AS63" s="11"/>
      <c r="AW63" s="18"/>
      <c r="BA63" s="18"/>
      <c r="BE63">
        <v>36.799999999999997</v>
      </c>
    </row>
    <row r="64" spans="1:57" x14ac:dyDescent="0.25">
      <c r="A64">
        <v>13</v>
      </c>
      <c r="B64" s="11">
        <v>5</v>
      </c>
      <c r="C64">
        <v>14.6</v>
      </c>
      <c r="D64" s="15">
        <f t="shared" ca="1" si="0"/>
        <v>2</v>
      </c>
      <c r="E64" s="16">
        <f t="shared" ca="1" si="1"/>
        <v>29.2</v>
      </c>
      <c r="F64" s="16">
        <f t="shared" si="2"/>
        <v>14</v>
      </c>
      <c r="G64" s="19">
        <f t="shared" si="3"/>
        <v>60</v>
      </c>
      <c r="H64" s="16" t="str">
        <f t="shared" si="4"/>
        <v>14.60</v>
      </c>
      <c r="I64" s="16"/>
      <c r="J64" t="str">
        <f t="shared" si="5"/>
        <v>insert into encomenda_contem_produto (id_enc, id_prod, enc_prod_quantidade, enc_prod_preco_venda) values(</v>
      </c>
      <c r="K64">
        <f t="shared" si="6"/>
        <v>13</v>
      </c>
      <c r="L64" t="s">
        <v>312</v>
      </c>
      <c r="M64">
        <f t="shared" si="7"/>
        <v>5</v>
      </c>
      <c r="N64" t="s">
        <v>312</v>
      </c>
      <c r="O64" s="15">
        <f t="shared" ca="1" si="8"/>
        <v>2</v>
      </c>
      <c r="P64" t="s">
        <v>394</v>
      </c>
      <c r="Q64" s="16" t="str">
        <f t="shared" si="9"/>
        <v>14.60</v>
      </c>
      <c r="R64" t="s">
        <v>230</v>
      </c>
      <c r="U64" t="str">
        <f t="shared" ca="1" si="10"/>
        <v>insert into encomenda_contem_produto (id_enc, id_prod, enc_prod_quantidade, enc_prod_preco_venda) values(13,5,2, 14.60);</v>
      </c>
      <c r="AS64" s="11"/>
      <c r="AW64" s="18"/>
      <c r="BA64" s="18"/>
      <c r="BE64">
        <v>67.8</v>
      </c>
    </row>
    <row r="65" spans="1:57" x14ac:dyDescent="0.25">
      <c r="A65">
        <v>13</v>
      </c>
      <c r="B65" s="11">
        <v>1</v>
      </c>
      <c r="C65">
        <v>14.6</v>
      </c>
      <c r="D65" s="15">
        <f t="shared" ca="1" si="0"/>
        <v>1</v>
      </c>
      <c r="E65" s="16">
        <f t="shared" ca="1" si="1"/>
        <v>14.6</v>
      </c>
      <c r="F65" s="16">
        <f t="shared" si="2"/>
        <v>14</v>
      </c>
      <c r="G65" s="19">
        <f t="shared" si="3"/>
        <v>60</v>
      </c>
      <c r="H65" s="16" t="str">
        <f t="shared" si="4"/>
        <v>14.60</v>
      </c>
      <c r="I65" s="16"/>
      <c r="J65" t="str">
        <f t="shared" si="5"/>
        <v>insert into encomenda_contem_produto (id_enc, id_prod, enc_prod_quantidade, enc_prod_preco_venda) values(</v>
      </c>
      <c r="K65">
        <f t="shared" si="6"/>
        <v>13</v>
      </c>
      <c r="L65" t="s">
        <v>312</v>
      </c>
      <c r="M65">
        <f t="shared" si="7"/>
        <v>1</v>
      </c>
      <c r="N65" t="s">
        <v>312</v>
      </c>
      <c r="O65" s="15">
        <f t="shared" ca="1" si="8"/>
        <v>1</v>
      </c>
      <c r="P65" t="s">
        <v>394</v>
      </c>
      <c r="Q65" s="16" t="str">
        <f t="shared" si="9"/>
        <v>14.60</v>
      </c>
      <c r="R65" t="s">
        <v>230</v>
      </c>
      <c r="U65" t="str">
        <f t="shared" ca="1" si="10"/>
        <v>insert into encomenda_contem_produto (id_enc, id_prod, enc_prod_quantidade, enc_prod_preco_venda) values(13,1,1, 14.60);</v>
      </c>
      <c r="AS65" s="11"/>
      <c r="AW65" s="18"/>
      <c r="BA65" s="18"/>
      <c r="BE65">
        <v>69.100000000000009</v>
      </c>
    </row>
    <row r="66" spans="1:57" x14ac:dyDescent="0.25">
      <c r="A66">
        <v>14</v>
      </c>
      <c r="B66" s="11">
        <v>24</v>
      </c>
      <c r="C66" s="11">
        <v>1.7</v>
      </c>
      <c r="D66" s="15">
        <f t="shared" ca="1" si="0"/>
        <v>2</v>
      </c>
      <c r="E66" s="16">
        <f t="shared" ca="1" si="1"/>
        <v>3.4</v>
      </c>
      <c r="F66" s="16">
        <f t="shared" si="2"/>
        <v>1</v>
      </c>
      <c r="G66" s="19">
        <f t="shared" si="3"/>
        <v>70</v>
      </c>
      <c r="H66" s="16" t="str">
        <f t="shared" si="4"/>
        <v>1.70</v>
      </c>
      <c r="I66" s="16"/>
      <c r="J66" t="str">
        <f t="shared" si="5"/>
        <v>insert into encomenda_contem_produto (id_enc, id_prod, enc_prod_quantidade, enc_prod_preco_venda) values(</v>
      </c>
      <c r="K66">
        <f t="shared" si="6"/>
        <v>14</v>
      </c>
      <c r="L66" t="s">
        <v>312</v>
      </c>
      <c r="M66">
        <f t="shared" si="7"/>
        <v>24</v>
      </c>
      <c r="N66" t="s">
        <v>312</v>
      </c>
      <c r="O66" s="15">
        <f t="shared" ca="1" si="8"/>
        <v>2</v>
      </c>
      <c r="P66" t="s">
        <v>394</v>
      </c>
      <c r="Q66" s="16" t="str">
        <f t="shared" si="9"/>
        <v>1.70</v>
      </c>
      <c r="R66" t="s">
        <v>230</v>
      </c>
      <c r="U66" t="str">
        <f t="shared" ca="1" si="10"/>
        <v>insert into encomenda_contem_produto (id_enc, id_prod, enc_prod_quantidade, enc_prod_preco_venda) values(14,24,2, 1.70);</v>
      </c>
      <c r="AS66" s="11"/>
      <c r="AW66" s="18"/>
      <c r="BA66" s="18"/>
      <c r="BE66">
        <v>48.9</v>
      </c>
    </row>
    <row r="67" spans="1:57" x14ac:dyDescent="0.25">
      <c r="A67">
        <v>14</v>
      </c>
      <c r="B67" s="11">
        <v>18</v>
      </c>
      <c r="C67">
        <v>18</v>
      </c>
      <c r="D67" s="15">
        <f t="shared" ca="1" si="0"/>
        <v>1</v>
      </c>
      <c r="E67" s="16">
        <f t="shared" ca="1" si="1"/>
        <v>18</v>
      </c>
      <c r="F67" s="16">
        <f t="shared" si="2"/>
        <v>18</v>
      </c>
      <c r="G67" s="19">
        <f t="shared" si="3"/>
        <v>0</v>
      </c>
      <c r="H67" s="16" t="str">
        <f t="shared" si="4"/>
        <v>18.0</v>
      </c>
      <c r="I67" s="16"/>
      <c r="J67" t="str">
        <f t="shared" si="5"/>
        <v>insert into encomenda_contem_produto (id_enc, id_prod, enc_prod_quantidade, enc_prod_preco_venda) values(</v>
      </c>
      <c r="K67">
        <f t="shared" si="6"/>
        <v>14</v>
      </c>
      <c r="L67" t="s">
        <v>312</v>
      </c>
      <c r="M67">
        <f t="shared" si="7"/>
        <v>18</v>
      </c>
      <c r="N67" t="s">
        <v>312</v>
      </c>
      <c r="O67" s="15">
        <f t="shared" ca="1" si="8"/>
        <v>1</v>
      </c>
      <c r="P67" t="s">
        <v>394</v>
      </c>
      <c r="Q67" s="16" t="str">
        <f t="shared" si="9"/>
        <v>18.0</v>
      </c>
      <c r="R67" t="s">
        <v>230</v>
      </c>
      <c r="U67" t="str">
        <f t="shared" ca="1" si="10"/>
        <v>insert into encomenda_contem_produto (id_enc, id_prod, enc_prod_quantidade, enc_prod_preco_venda) values(14,18,1, 18.0);</v>
      </c>
      <c r="AS67" s="11"/>
      <c r="AW67" s="18"/>
      <c r="BA67" s="18"/>
      <c r="BE67">
        <v>66.900000000000006</v>
      </c>
    </row>
    <row r="68" spans="1:57" x14ac:dyDescent="0.25">
      <c r="A68">
        <v>14</v>
      </c>
      <c r="B68" s="11">
        <v>14</v>
      </c>
      <c r="C68">
        <v>18</v>
      </c>
      <c r="D68" s="15">
        <f t="shared" ca="1" si="0"/>
        <v>2</v>
      </c>
      <c r="E68" s="16">
        <f t="shared" ca="1" si="1"/>
        <v>36</v>
      </c>
      <c r="F68" s="16">
        <f t="shared" si="2"/>
        <v>18</v>
      </c>
      <c r="G68" s="19">
        <f t="shared" si="3"/>
        <v>0</v>
      </c>
      <c r="H68" s="16" t="str">
        <f t="shared" si="4"/>
        <v>18.0</v>
      </c>
      <c r="I68" s="16"/>
      <c r="J68" t="str">
        <f t="shared" si="5"/>
        <v>insert into encomenda_contem_produto (id_enc, id_prod, enc_prod_quantidade, enc_prod_preco_venda) values(</v>
      </c>
      <c r="K68">
        <f t="shared" si="6"/>
        <v>14</v>
      </c>
      <c r="L68" t="s">
        <v>312</v>
      </c>
      <c r="M68">
        <f t="shared" si="7"/>
        <v>14</v>
      </c>
      <c r="N68" t="s">
        <v>312</v>
      </c>
      <c r="O68" s="15">
        <f t="shared" ca="1" si="8"/>
        <v>2</v>
      </c>
      <c r="P68" t="s">
        <v>394</v>
      </c>
      <c r="Q68" s="16" t="str">
        <f t="shared" si="9"/>
        <v>18.0</v>
      </c>
      <c r="R68" t="s">
        <v>230</v>
      </c>
      <c r="U68" t="str">
        <f t="shared" ca="1" si="10"/>
        <v>insert into encomenda_contem_produto (id_enc, id_prod, enc_prod_quantidade, enc_prod_preco_venda) values(14,14,2, 18.0);</v>
      </c>
    </row>
    <row r="69" spans="1:57" x14ac:dyDescent="0.25">
      <c r="A69">
        <v>14</v>
      </c>
      <c r="B69">
        <v>9</v>
      </c>
      <c r="C69" s="11">
        <v>16.3</v>
      </c>
      <c r="D69" s="15">
        <f t="shared" ca="1" si="0"/>
        <v>1</v>
      </c>
      <c r="E69" s="16">
        <f t="shared" ca="1" si="1"/>
        <v>16.3</v>
      </c>
      <c r="F69" s="16">
        <f t="shared" si="2"/>
        <v>16</v>
      </c>
      <c r="G69" s="19">
        <f t="shared" si="3"/>
        <v>30</v>
      </c>
      <c r="H69" s="16" t="str">
        <f t="shared" si="4"/>
        <v>16.30</v>
      </c>
      <c r="I69" s="16"/>
      <c r="J69" t="str">
        <f t="shared" si="5"/>
        <v>insert into encomenda_contem_produto (id_enc, id_prod, enc_prod_quantidade, enc_prod_preco_venda) values(</v>
      </c>
      <c r="K69">
        <f t="shared" si="6"/>
        <v>14</v>
      </c>
      <c r="L69" t="s">
        <v>312</v>
      </c>
      <c r="M69">
        <f t="shared" si="7"/>
        <v>9</v>
      </c>
      <c r="N69" t="s">
        <v>312</v>
      </c>
      <c r="O69" s="15">
        <f t="shared" ca="1" si="8"/>
        <v>1</v>
      </c>
      <c r="P69" t="s">
        <v>394</v>
      </c>
      <c r="Q69" s="16" t="str">
        <f t="shared" si="9"/>
        <v>16.30</v>
      </c>
      <c r="R69" t="s">
        <v>230</v>
      </c>
      <c r="U69" t="str">
        <f t="shared" ca="1" si="10"/>
        <v>insert into encomenda_contem_produto (id_enc, id_prod, enc_prod_quantidade, enc_prod_preco_venda) values(14,9,1, 16.30);</v>
      </c>
    </row>
    <row r="70" spans="1:57" x14ac:dyDescent="0.25">
      <c r="A70">
        <v>14</v>
      </c>
      <c r="B70">
        <v>5</v>
      </c>
      <c r="C70" s="17">
        <v>14.6</v>
      </c>
      <c r="D70" s="15">
        <f t="shared" ref="D70:D133" ca="1" si="11">RANDBETWEEN(1,2)</f>
        <v>2</v>
      </c>
      <c r="E70" s="16">
        <f t="shared" ref="E70:E133" ca="1" si="12">C70*D70</f>
        <v>29.2</v>
      </c>
      <c r="F70" s="16">
        <f t="shared" ref="F70:F133" si="13">TRUNC(C70,0)</f>
        <v>14</v>
      </c>
      <c r="G70" s="19">
        <f t="shared" ref="G70:G133" si="14">ROUND(100*(C70-F70),0)</f>
        <v>60</v>
      </c>
      <c r="H70" s="16" t="str">
        <f t="shared" ref="H70:H133" si="15">_xlfn.CONCAT(F70,".",G70)</f>
        <v>14.60</v>
      </c>
      <c r="I70" s="16"/>
      <c r="J70" t="str">
        <f t="shared" ref="J70:J133" si="16">$J$1</f>
        <v>insert into encomenda_contem_produto (id_enc, id_prod, enc_prod_quantidade, enc_prod_preco_venda) values(</v>
      </c>
      <c r="K70">
        <f t="shared" ref="K70:K133" si="17">A70</f>
        <v>14</v>
      </c>
      <c r="L70" t="s">
        <v>312</v>
      </c>
      <c r="M70">
        <f t="shared" ref="M70:M133" si="18">B70</f>
        <v>5</v>
      </c>
      <c r="N70" t="s">
        <v>312</v>
      </c>
      <c r="O70" s="15">
        <f t="shared" ref="O70:O133" ca="1" si="19">D70</f>
        <v>2</v>
      </c>
      <c r="P70" t="s">
        <v>394</v>
      </c>
      <c r="Q70" s="16" t="str">
        <f t="shared" ref="Q70:Q133" si="20">H70</f>
        <v>14.60</v>
      </c>
      <c r="R70" t="s">
        <v>230</v>
      </c>
      <c r="U70" t="str">
        <f t="shared" ref="U70:U133" ca="1" si="21">_xlfn.CONCAT(J70:R70)</f>
        <v>insert into encomenda_contem_produto (id_enc, id_prod, enc_prod_quantidade, enc_prod_preco_venda) values(14,5,2, 14.60);</v>
      </c>
    </row>
    <row r="71" spans="1:57" x14ac:dyDescent="0.25">
      <c r="A71">
        <v>14</v>
      </c>
      <c r="B71" s="11">
        <v>1</v>
      </c>
      <c r="C71">
        <v>14.6</v>
      </c>
      <c r="D71" s="15">
        <f t="shared" ca="1" si="11"/>
        <v>2</v>
      </c>
      <c r="E71" s="16">
        <f t="shared" ca="1" si="12"/>
        <v>29.2</v>
      </c>
      <c r="F71" s="16">
        <f t="shared" si="13"/>
        <v>14</v>
      </c>
      <c r="G71" s="19">
        <f t="shared" si="14"/>
        <v>60</v>
      </c>
      <c r="H71" s="16" t="str">
        <f t="shared" si="15"/>
        <v>14.60</v>
      </c>
      <c r="I71" s="16"/>
      <c r="J71" t="str">
        <f t="shared" si="16"/>
        <v>insert into encomenda_contem_produto (id_enc, id_prod, enc_prod_quantidade, enc_prod_preco_venda) values(</v>
      </c>
      <c r="K71">
        <f t="shared" si="17"/>
        <v>14</v>
      </c>
      <c r="L71" t="s">
        <v>312</v>
      </c>
      <c r="M71">
        <f t="shared" si="18"/>
        <v>1</v>
      </c>
      <c r="N71" t="s">
        <v>312</v>
      </c>
      <c r="O71" s="15">
        <f t="shared" ca="1" si="19"/>
        <v>2</v>
      </c>
      <c r="P71" t="s">
        <v>394</v>
      </c>
      <c r="Q71" s="16" t="str">
        <f t="shared" si="20"/>
        <v>14.60</v>
      </c>
      <c r="R71" t="s">
        <v>230</v>
      </c>
      <c r="U71" t="str">
        <f t="shared" ca="1" si="21"/>
        <v>insert into encomenda_contem_produto (id_enc, id_prod, enc_prod_quantidade, enc_prod_preco_venda) values(14,1,2, 14.60);</v>
      </c>
    </row>
    <row r="72" spans="1:57" x14ac:dyDescent="0.25">
      <c r="A72">
        <v>15</v>
      </c>
      <c r="B72" s="11">
        <v>24</v>
      </c>
      <c r="C72">
        <v>1.7</v>
      </c>
      <c r="D72" s="15">
        <f t="shared" ca="1" si="11"/>
        <v>1</v>
      </c>
      <c r="E72" s="16">
        <f t="shared" ca="1" si="12"/>
        <v>1.7</v>
      </c>
      <c r="F72" s="16">
        <f t="shared" si="13"/>
        <v>1</v>
      </c>
      <c r="G72" s="19">
        <f t="shared" si="14"/>
        <v>70</v>
      </c>
      <c r="H72" s="16" t="str">
        <f t="shared" si="15"/>
        <v>1.70</v>
      </c>
      <c r="I72" s="16"/>
      <c r="J72" t="str">
        <f t="shared" si="16"/>
        <v>insert into encomenda_contem_produto (id_enc, id_prod, enc_prod_quantidade, enc_prod_preco_venda) values(</v>
      </c>
      <c r="K72">
        <f t="shared" si="17"/>
        <v>15</v>
      </c>
      <c r="L72" t="s">
        <v>312</v>
      </c>
      <c r="M72">
        <f t="shared" si="18"/>
        <v>24</v>
      </c>
      <c r="N72" t="s">
        <v>312</v>
      </c>
      <c r="O72" s="15">
        <f t="shared" ca="1" si="19"/>
        <v>1</v>
      </c>
      <c r="P72" t="s">
        <v>394</v>
      </c>
      <c r="Q72" s="16" t="str">
        <f t="shared" si="20"/>
        <v>1.70</v>
      </c>
      <c r="R72" t="s">
        <v>230</v>
      </c>
      <c r="U72" t="str">
        <f t="shared" ca="1" si="21"/>
        <v>insert into encomenda_contem_produto (id_enc, id_prod, enc_prod_quantidade, enc_prod_preco_venda) values(15,24,1, 1.70);</v>
      </c>
    </row>
    <row r="73" spans="1:57" x14ac:dyDescent="0.25">
      <c r="A73">
        <v>15</v>
      </c>
      <c r="B73" s="11">
        <v>18</v>
      </c>
      <c r="C73">
        <v>18</v>
      </c>
      <c r="D73" s="15">
        <f t="shared" ca="1" si="11"/>
        <v>1</v>
      </c>
      <c r="E73" s="16">
        <f t="shared" ca="1" si="12"/>
        <v>18</v>
      </c>
      <c r="F73" s="16">
        <f t="shared" si="13"/>
        <v>18</v>
      </c>
      <c r="G73" s="19">
        <f t="shared" si="14"/>
        <v>0</v>
      </c>
      <c r="H73" s="16" t="str">
        <f t="shared" si="15"/>
        <v>18.0</v>
      </c>
      <c r="I73" s="16"/>
      <c r="J73" t="str">
        <f t="shared" si="16"/>
        <v>insert into encomenda_contem_produto (id_enc, id_prod, enc_prod_quantidade, enc_prod_preco_venda) values(</v>
      </c>
      <c r="K73">
        <f t="shared" si="17"/>
        <v>15</v>
      </c>
      <c r="L73" t="s">
        <v>312</v>
      </c>
      <c r="M73">
        <f t="shared" si="18"/>
        <v>18</v>
      </c>
      <c r="N73" t="s">
        <v>312</v>
      </c>
      <c r="O73" s="15">
        <f t="shared" ca="1" si="19"/>
        <v>1</v>
      </c>
      <c r="P73" t="s">
        <v>394</v>
      </c>
      <c r="Q73" s="16" t="str">
        <f t="shared" si="20"/>
        <v>18.0</v>
      </c>
      <c r="R73" t="s">
        <v>230</v>
      </c>
      <c r="U73" t="str">
        <f t="shared" ca="1" si="21"/>
        <v>insert into encomenda_contem_produto (id_enc, id_prod, enc_prod_quantidade, enc_prod_preco_venda) values(15,18,1, 18.0);</v>
      </c>
    </row>
    <row r="74" spans="1:57" x14ac:dyDescent="0.25">
      <c r="A74">
        <v>15</v>
      </c>
      <c r="B74" s="11">
        <v>14</v>
      </c>
      <c r="C74" s="11">
        <v>18</v>
      </c>
      <c r="D74" s="15">
        <f t="shared" ca="1" si="11"/>
        <v>2</v>
      </c>
      <c r="E74" s="16">
        <f t="shared" ca="1" si="12"/>
        <v>36</v>
      </c>
      <c r="F74" s="16">
        <f t="shared" si="13"/>
        <v>18</v>
      </c>
      <c r="G74" s="19">
        <f t="shared" si="14"/>
        <v>0</v>
      </c>
      <c r="H74" s="16" t="str">
        <f t="shared" si="15"/>
        <v>18.0</v>
      </c>
      <c r="I74" s="16"/>
      <c r="J74" t="str">
        <f t="shared" si="16"/>
        <v>insert into encomenda_contem_produto (id_enc, id_prod, enc_prod_quantidade, enc_prod_preco_venda) values(</v>
      </c>
      <c r="K74">
        <f t="shared" si="17"/>
        <v>15</v>
      </c>
      <c r="L74" t="s">
        <v>312</v>
      </c>
      <c r="M74">
        <f t="shared" si="18"/>
        <v>14</v>
      </c>
      <c r="N74" t="s">
        <v>312</v>
      </c>
      <c r="O74" s="15">
        <f t="shared" ca="1" si="19"/>
        <v>2</v>
      </c>
      <c r="P74" t="s">
        <v>394</v>
      </c>
      <c r="Q74" s="16" t="str">
        <f t="shared" si="20"/>
        <v>18.0</v>
      </c>
      <c r="R74" t="s">
        <v>230</v>
      </c>
      <c r="U74" t="str">
        <f t="shared" ca="1" si="21"/>
        <v>insert into encomenda_contem_produto (id_enc, id_prod, enc_prod_quantidade, enc_prod_preco_venda) values(15,14,2, 18.0);</v>
      </c>
    </row>
    <row r="75" spans="1:57" x14ac:dyDescent="0.25">
      <c r="A75">
        <v>15</v>
      </c>
      <c r="B75" s="11">
        <v>1</v>
      </c>
      <c r="C75" s="18">
        <v>14.6</v>
      </c>
      <c r="D75" s="15">
        <f t="shared" ca="1" si="11"/>
        <v>1</v>
      </c>
      <c r="E75" s="16">
        <f t="shared" ca="1" si="12"/>
        <v>14.6</v>
      </c>
      <c r="F75" s="16">
        <f t="shared" si="13"/>
        <v>14</v>
      </c>
      <c r="G75" s="19">
        <f t="shared" si="14"/>
        <v>60</v>
      </c>
      <c r="H75" s="16" t="str">
        <f t="shared" si="15"/>
        <v>14.60</v>
      </c>
      <c r="I75" s="16"/>
      <c r="J75" t="str">
        <f t="shared" si="16"/>
        <v>insert into encomenda_contem_produto (id_enc, id_prod, enc_prod_quantidade, enc_prod_preco_venda) values(</v>
      </c>
      <c r="K75">
        <f t="shared" si="17"/>
        <v>15</v>
      </c>
      <c r="L75" t="s">
        <v>312</v>
      </c>
      <c r="M75">
        <f t="shared" si="18"/>
        <v>1</v>
      </c>
      <c r="N75" t="s">
        <v>312</v>
      </c>
      <c r="O75" s="15">
        <f t="shared" ca="1" si="19"/>
        <v>1</v>
      </c>
      <c r="P75" t="s">
        <v>394</v>
      </c>
      <c r="Q75" s="16" t="str">
        <f t="shared" si="20"/>
        <v>14.60</v>
      </c>
      <c r="R75" t="s">
        <v>230</v>
      </c>
      <c r="U75" t="str">
        <f t="shared" ca="1" si="21"/>
        <v>insert into encomenda_contem_produto (id_enc, id_prod, enc_prod_quantidade, enc_prod_preco_venda) values(15,1,1, 14.60);</v>
      </c>
    </row>
    <row r="76" spans="1:57" x14ac:dyDescent="0.25">
      <c r="A76">
        <v>16</v>
      </c>
      <c r="B76" s="11">
        <v>24</v>
      </c>
      <c r="C76" s="18">
        <v>1.7</v>
      </c>
      <c r="D76" s="15">
        <f t="shared" ca="1" si="11"/>
        <v>2</v>
      </c>
      <c r="E76" s="16">
        <f t="shared" ca="1" si="12"/>
        <v>3.4</v>
      </c>
      <c r="F76" s="16">
        <f t="shared" si="13"/>
        <v>1</v>
      </c>
      <c r="G76" s="19">
        <f t="shared" si="14"/>
        <v>70</v>
      </c>
      <c r="H76" s="16" t="str">
        <f t="shared" si="15"/>
        <v>1.70</v>
      </c>
      <c r="I76" s="16"/>
      <c r="J76" t="str">
        <f t="shared" si="16"/>
        <v>insert into encomenda_contem_produto (id_enc, id_prod, enc_prod_quantidade, enc_prod_preco_venda) values(</v>
      </c>
      <c r="K76">
        <f t="shared" si="17"/>
        <v>16</v>
      </c>
      <c r="L76" t="s">
        <v>312</v>
      </c>
      <c r="M76">
        <f t="shared" si="18"/>
        <v>24</v>
      </c>
      <c r="N76" t="s">
        <v>312</v>
      </c>
      <c r="O76" s="15">
        <f t="shared" ca="1" si="19"/>
        <v>2</v>
      </c>
      <c r="P76" t="s">
        <v>394</v>
      </c>
      <c r="Q76" s="16" t="str">
        <f t="shared" si="20"/>
        <v>1.70</v>
      </c>
      <c r="R76" t="s">
        <v>230</v>
      </c>
      <c r="U76" t="str">
        <f t="shared" ca="1" si="21"/>
        <v>insert into encomenda_contem_produto (id_enc, id_prod, enc_prod_quantidade, enc_prod_preco_venda) values(16,24,2, 1.70);</v>
      </c>
    </row>
    <row r="77" spans="1:57" x14ac:dyDescent="0.25">
      <c r="A77">
        <v>16</v>
      </c>
      <c r="B77" s="11">
        <v>18</v>
      </c>
      <c r="C77">
        <v>18</v>
      </c>
      <c r="D77" s="15">
        <f t="shared" ca="1" si="11"/>
        <v>1</v>
      </c>
      <c r="E77" s="16">
        <f t="shared" ca="1" si="12"/>
        <v>18</v>
      </c>
      <c r="F77" s="16">
        <f t="shared" si="13"/>
        <v>18</v>
      </c>
      <c r="G77" s="19">
        <f t="shared" si="14"/>
        <v>0</v>
      </c>
      <c r="H77" s="16" t="str">
        <f t="shared" si="15"/>
        <v>18.0</v>
      </c>
      <c r="I77" s="16"/>
      <c r="J77" t="str">
        <f t="shared" si="16"/>
        <v>insert into encomenda_contem_produto (id_enc, id_prod, enc_prod_quantidade, enc_prod_preco_venda) values(</v>
      </c>
      <c r="K77">
        <f t="shared" si="17"/>
        <v>16</v>
      </c>
      <c r="L77" t="s">
        <v>312</v>
      </c>
      <c r="M77">
        <f t="shared" si="18"/>
        <v>18</v>
      </c>
      <c r="N77" t="s">
        <v>312</v>
      </c>
      <c r="O77" s="15">
        <f t="shared" ca="1" si="19"/>
        <v>1</v>
      </c>
      <c r="P77" t="s">
        <v>394</v>
      </c>
      <c r="Q77" s="16" t="str">
        <f t="shared" si="20"/>
        <v>18.0</v>
      </c>
      <c r="R77" t="s">
        <v>230</v>
      </c>
      <c r="U77" t="str">
        <f t="shared" ca="1" si="21"/>
        <v>insert into encomenda_contem_produto (id_enc, id_prod, enc_prod_quantidade, enc_prod_preco_venda) values(16,18,1, 18.0);</v>
      </c>
    </row>
    <row r="78" spans="1:57" x14ac:dyDescent="0.25">
      <c r="A78">
        <v>16</v>
      </c>
      <c r="B78" s="11">
        <v>9</v>
      </c>
      <c r="C78">
        <v>16.3</v>
      </c>
      <c r="D78" s="15">
        <f t="shared" ca="1" si="11"/>
        <v>1</v>
      </c>
      <c r="E78" s="16">
        <f t="shared" ca="1" si="12"/>
        <v>16.3</v>
      </c>
      <c r="F78" s="16">
        <f t="shared" si="13"/>
        <v>16</v>
      </c>
      <c r="G78" s="19">
        <f t="shared" si="14"/>
        <v>30</v>
      </c>
      <c r="H78" s="16" t="str">
        <f t="shared" si="15"/>
        <v>16.30</v>
      </c>
      <c r="I78" s="16"/>
      <c r="J78" t="str">
        <f t="shared" si="16"/>
        <v>insert into encomenda_contem_produto (id_enc, id_prod, enc_prod_quantidade, enc_prod_preco_venda) values(</v>
      </c>
      <c r="K78">
        <f t="shared" si="17"/>
        <v>16</v>
      </c>
      <c r="L78" t="s">
        <v>312</v>
      </c>
      <c r="M78">
        <f t="shared" si="18"/>
        <v>9</v>
      </c>
      <c r="N78" t="s">
        <v>312</v>
      </c>
      <c r="O78" s="15">
        <f t="shared" ca="1" si="19"/>
        <v>1</v>
      </c>
      <c r="P78" t="s">
        <v>394</v>
      </c>
      <c r="Q78" s="16" t="str">
        <f t="shared" si="20"/>
        <v>16.30</v>
      </c>
      <c r="R78" t="s">
        <v>230</v>
      </c>
      <c r="U78" t="str">
        <f t="shared" ca="1" si="21"/>
        <v>insert into encomenda_contem_produto (id_enc, id_prod, enc_prod_quantidade, enc_prod_preco_venda) values(16,9,1, 16.30);</v>
      </c>
    </row>
    <row r="79" spans="1:57" x14ac:dyDescent="0.25">
      <c r="A79">
        <v>16</v>
      </c>
      <c r="B79" s="11">
        <v>5</v>
      </c>
      <c r="C79">
        <v>14.6</v>
      </c>
      <c r="D79" s="15">
        <f t="shared" ca="1" si="11"/>
        <v>1</v>
      </c>
      <c r="E79" s="16">
        <f t="shared" ca="1" si="12"/>
        <v>14.6</v>
      </c>
      <c r="F79" s="16">
        <f t="shared" si="13"/>
        <v>14</v>
      </c>
      <c r="G79" s="19">
        <f t="shared" si="14"/>
        <v>60</v>
      </c>
      <c r="H79" s="16" t="str">
        <f t="shared" si="15"/>
        <v>14.60</v>
      </c>
      <c r="I79" s="16"/>
      <c r="J79" t="str">
        <f t="shared" si="16"/>
        <v>insert into encomenda_contem_produto (id_enc, id_prod, enc_prod_quantidade, enc_prod_preco_venda) values(</v>
      </c>
      <c r="K79">
        <f t="shared" si="17"/>
        <v>16</v>
      </c>
      <c r="L79" t="s">
        <v>312</v>
      </c>
      <c r="M79">
        <f t="shared" si="18"/>
        <v>5</v>
      </c>
      <c r="N79" t="s">
        <v>312</v>
      </c>
      <c r="O79" s="15">
        <f t="shared" ca="1" si="19"/>
        <v>1</v>
      </c>
      <c r="P79" t="s">
        <v>394</v>
      </c>
      <c r="Q79" s="16" t="str">
        <f t="shared" si="20"/>
        <v>14.60</v>
      </c>
      <c r="R79" t="s">
        <v>230</v>
      </c>
      <c r="U79" t="str">
        <f t="shared" ca="1" si="21"/>
        <v>insert into encomenda_contem_produto (id_enc, id_prod, enc_prod_quantidade, enc_prod_preco_venda) values(16,5,1, 14.60);</v>
      </c>
    </row>
    <row r="80" spans="1:57" x14ac:dyDescent="0.25">
      <c r="A80">
        <v>17</v>
      </c>
      <c r="B80" s="11">
        <v>24</v>
      </c>
      <c r="C80" s="11">
        <v>1.7</v>
      </c>
      <c r="D80" s="15">
        <f t="shared" ca="1" si="11"/>
        <v>1</v>
      </c>
      <c r="E80" s="16">
        <f t="shared" ca="1" si="12"/>
        <v>1.7</v>
      </c>
      <c r="F80" s="16">
        <f t="shared" si="13"/>
        <v>1</v>
      </c>
      <c r="G80" s="19">
        <f t="shared" si="14"/>
        <v>70</v>
      </c>
      <c r="H80" s="16" t="str">
        <f t="shared" si="15"/>
        <v>1.70</v>
      </c>
      <c r="I80" s="16"/>
      <c r="J80" t="str">
        <f t="shared" si="16"/>
        <v>insert into encomenda_contem_produto (id_enc, id_prod, enc_prod_quantidade, enc_prod_preco_venda) values(</v>
      </c>
      <c r="K80">
        <f t="shared" si="17"/>
        <v>17</v>
      </c>
      <c r="L80" t="s">
        <v>312</v>
      </c>
      <c r="M80">
        <f t="shared" si="18"/>
        <v>24</v>
      </c>
      <c r="N80" t="s">
        <v>312</v>
      </c>
      <c r="O80" s="15">
        <f t="shared" ca="1" si="19"/>
        <v>1</v>
      </c>
      <c r="P80" t="s">
        <v>394</v>
      </c>
      <c r="Q80" s="16" t="str">
        <f t="shared" si="20"/>
        <v>1.70</v>
      </c>
      <c r="R80" t="s">
        <v>230</v>
      </c>
      <c r="U80" t="str">
        <f t="shared" ca="1" si="21"/>
        <v>insert into encomenda_contem_produto (id_enc, id_prod, enc_prod_quantidade, enc_prod_preco_venda) values(17,24,1, 1.70);</v>
      </c>
    </row>
    <row r="81" spans="1:21" x14ac:dyDescent="0.25">
      <c r="A81">
        <v>17</v>
      </c>
      <c r="B81" s="11">
        <v>18</v>
      </c>
      <c r="C81" s="18">
        <v>18</v>
      </c>
      <c r="D81" s="15">
        <f t="shared" ca="1" si="11"/>
        <v>1</v>
      </c>
      <c r="E81" s="16">
        <f t="shared" ca="1" si="12"/>
        <v>18</v>
      </c>
      <c r="F81" s="16">
        <f t="shared" si="13"/>
        <v>18</v>
      </c>
      <c r="G81" s="19">
        <f t="shared" si="14"/>
        <v>0</v>
      </c>
      <c r="H81" s="16" t="str">
        <f t="shared" si="15"/>
        <v>18.0</v>
      </c>
      <c r="I81" s="16"/>
      <c r="J81" t="str">
        <f t="shared" si="16"/>
        <v>insert into encomenda_contem_produto (id_enc, id_prod, enc_prod_quantidade, enc_prod_preco_venda) values(</v>
      </c>
      <c r="K81">
        <f t="shared" si="17"/>
        <v>17</v>
      </c>
      <c r="L81" t="s">
        <v>312</v>
      </c>
      <c r="M81">
        <f t="shared" si="18"/>
        <v>18</v>
      </c>
      <c r="N81" t="s">
        <v>312</v>
      </c>
      <c r="O81" s="15">
        <f t="shared" ca="1" si="19"/>
        <v>1</v>
      </c>
      <c r="P81" t="s">
        <v>394</v>
      </c>
      <c r="Q81" s="16" t="str">
        <f t="shared" si="20"/>
        <v>18.0</v>
      </c>
      <c r="R81" t="s">
        <v>230</v>
      </c>
      <c r="U81" t="str">
        <f t="shared" ca="1" si="21"/>
        <v>insert into encomenda_contem_produto (id_enc, id_prod, enc_prod_quantidade, enc_prod_preco_venda) values(17,18,1, 18.0);</v>
      </c>
    </row>
    <row r="82" spans="1:21" x14ac:dyDescent="0.25">
      <c r="A82">
        <v>17</v>
      </c>
      <c r="B82" s="11">
        <v>5</v>
      </c>
      <c r="C82">
        <v>14.6</v>
      </c>
      <c r="D82" s="15">
        <f t="shared" ca="1" si="11"/>
        <v>2</v>
      </c>
      <c r="E82" s="16">
        <f t="shared" ca="1" si="12"/>
        <v>29.2</v>
      </c>
      <c r="F82" s="16">
        <f t="shared" si="13"/>
        <v>14</v>
      </c>
      <c r="G82" s="19">
        <f t="shared" si="14"/>
        <v>60</v>
      </c>
      <c r="H82" s="16" t="str">
        <f t="shared" si="15"/>
        <v>14.60</v>
      </c>
      <c r="I82" s="16"/>
      <c r="J82" t="str">
        <f t="shared" si="16"/>
        <v>insert into encomenda_contem_produto (id_enc, id_prod, enc_prod_quantidade, enc_prod_preco_venda) values(</v>
      </c>
      <c r="K82">
        <f t="shared" si="17"/>
        <v>17</v>
      </c>
      <c r="L82" t="s">
        <v>312</v>
      </c>
      <c r="M82">
        <f t="shared" si="18"/>
        <v>5</v>
      </c>
      <c r="N82" t="s">
        <v>312</v>
      </c>
      <c r="O82" s="15">
        <f t="shared" ca="1" si="19"/>
        <v>2</v>
      </c>
      <c r="P82" t="s">
        <v>394</v>
      </c>
      <c r="Q82" s="16" t="str">
        <f t="shared" si="20"/>
        <v>14.60</v>
      </c>
      <c r="R82" t="s">
        <v>230</v>
      </c>
      <c r="U82" t="str">
        <f t="shared" ca="1" si="21"/>
        <v>insert into encomenda_contem_produto (id_enc, id_prod, enc_prod_quantidade, enc_prod_preco_venda) values(17,5,2, 14.60);</v>
      </c>
    </row>
    <row r="83" spans="1:21" x14ac:dyDescent="0.25">
      <c r="A83">
        <v>17</v>
      </c>
      <c r="B83">
        <v>1</v>
      </c>
      <c r="C83">
        <v>14.6</v>
      </c>
      <c r="D83" s="15">
        <f t="shared" ca="1" si="11"/>
        <v>1</v>
      </c>
      <c r="E83" s="16">
        <f t="shared" ca="1" si="12"/>
        <v>14.6</v>
      </c>
      <c r="F83" s="16">
        <f t="shared" si="13"/>
        <v>14</v>
      </c>
      <c r="G83" s="19">
        <f t="shared" si="14"/>
        <v>60</v>
      </c>
      <c r="H83" s="16" t="str">
        <f t="shared" si="15"/>
        <v>14.60</v>
      </c>
      <c r="I83" s="16"/>
      <c r="J83" t="str">
        <f t="shared" si="16"/>
        <v>insert into encomenda_contem_produto (id_enc, id_prod, enc_prod_quantidade, enc_prod_preco_venda) values(</v>
      </c>
      <c r="K83">
        <f t="shared" si="17"/>
        <v>17</v>
      </c>
      <c r="L83" t="s">
        <v>312</v>
      </c>
      <c r="M83">
        <f t="shared" si="18"/>
        <v>1</v>
      </c>
      <c r="N83" t="s">
        <v>312</v>
      </c>
      <c r="O83" s="15">
        <f t="shared" ca="1" si="19"/>
        <v>1</v>
      </c>
      <c r="P83" t="s">
        <v>394</v>
      </c>
      <c r="Q83" s="16" t="str">
        <f t="shared" si="20"/>
        <v>14.60</v>
      </c>
      <c r="R83" t="s">
        <v>230</v>
      </c>
      <c r="U83" t="str">
        <f t="shared" ca="1" si="21"/>
        <v>insert into encomenda_contem_produto (id_enc, id_prod, enc_prod_quantidade, enc_prod_preco_venda) values(17,1,1, 14.60);</v>
      </c>
    </row>
    <row r="84" spans="1:21" x14ac:dyDescent="0.25">
      <c r="A84">
        <v>18</v>
      </c>
      <c r="B84">
        <v>24</v>
      </c>
      <c r="C84">
        <v>1.7</v>
      </c>
      <c r="D84" s="15">
        <f t="shared" ca="1" si="11"/>
        <v>1</v>
      </c>
      <c r="E84" s="16">
        <f t="shared" ca="1" si="12"/>
        <v>1.7</v>
      </c>
      <c r="F84" s="16">
        <f t="shared" si="13"/>
        <v>1</v>
      </c>
      <c r="G84" s="19">
        <f t="shared" si="14"/>
        <v>70</v>
      </c>
      <c r="H84" s="16" t="str">
        <f t="shared" si="15"/>
        <v>1.70</v>
      </c>
      <c r="I84" s="16"/>
      <c r="J84" t="str">
        <f t="shared" si="16"/>
        <v>insert into encomenda_contem_produto (id_enc, id_prod, enc_prod_quantidade, enc_prod_preco_venda) values(</v>
      </c>
      <c r="K84">
        <f t="shared" si="17"/>
        <v>18</v>
      </c>
      <c r="L84" t="s">
        <v>312</v>
      </c>
      <c r="M84">
        <f t="shared" si="18"/>
        <v>24</v>
      </c>
      <c r="N84" t="s">
        <v>312</v>
      </c>
      <c r="O84" s="15">
        <f t="shared" ca="1" si="19"/>
        <v>1</v>
      </c>
      <c r="P84" t="s">
        <v>394</v>
      </c>
      <c r="Q84" s="16" t="str">
        <f t="shared" si="20"/>
        <v>1.70</v>
      </c>
      <c r="R84" t="s">
        <v>230</v>
      </c>
      <c r="U84" t="str">
        <f t="shared" ca="1" si="21"/>
        <v>insert into encomenda_contem_produto (id_enc, id_prod, enc_prod_quantidade, enc_prod_preco_venda) values(18,24,1, 1.70);</v>
      </c>
    </row>
    <row r="85" spans="1:21" x14ac:dyDescent="0.25">
      <c r="A85">
        <v>18</v>
      </c>
      <c r="B85" s="11">
        <v>14</v>
      </c>
      <c r="C85">
        <v>18</v>
      </c>
      <c r="D85" s="15">
        <f t="shared" ca="1" si="11"/>
        <v>2</v>
      </c>
      <c r="E85" s="16">
        <f t="shared" ca="1" si="12"/>
        <v>36</v>
      </c>
      <c r="F85" s="16">
        <f t="shared" si="13"/>
        <v>18</v>
      </c>
      <c r="G85" s="19">
        <f t="shared" si="14"/>
        <v>0</v>
      </c>
      <c r="H85" s="16" t="str">
        <f t="shared" si="15"/>
        <v>18.0</v>
      </c>
      <c r="I85" s="16"/>
      <c r="J85" t="str">
        <f t="shared" si="16"/>
        <v>insert into encomenda_contem_produto (id_enc, id_prod, enc_prod_quantidade, enc_prod_preco_venda) values(</v>
      </c>
      <c r="K85">
        <f t="shared" si="17"/>
        <v>18</v>
      </c>
      <c r="L85" t="s">
        <v>312</v>
      </c>
      <c r="M85">
        <f t="shared" si="18"/>
        <v>14</v>
      </c>
      <c r="N85" t="s">
        <v>312</v>
      </c>
      <c r="O85" s="15">
        <f t="shared" ca="1" si="19"/>
        <v>2</v>
      </c>
      <c r="P85" t="s">
        <v>394</v>
      </c>
      <c r="Q85" s="16" t="str">
        <f t="shared" si="20"/>
        <v>18.0</v>
      </c>
      <c r="R85" t="s">
        <v>230</v>
      </c>
      <c r="U85" t="str">
        <f t="shared" ca="1" si="21"/>
        <v>insert into encomenda_contem_produto (id_enc, id_prod, enc_prod_quantidade, enc_prod_preco_venda) values(18,14,2, 18.0);</v>
      </c>
    </row>
    <row r="86" spans="1:21" x14ac:dyDescent="0.25">
      <c r="A86">
        <v>18</v>
      </c>
      <c r="B86">
        <v>5</v>
      </c>
      <c r="C86">
        <v>14.6</v>
      </c>
      <c r="D86" s="15">
        <f t="shared" ca="1" si="11"/>
        <v>1</v>
      </c>
      <c r="E86" s="16">
        <f t="shared" ca="1" si="12"/>
        <v>14.6</v>
      </c>
      <c r="F86" s="16">
        <f t="shared" si="13"/>
        <v>14</v>
      </c>
      <c r="G86" s="19">
        <f t="shared" si="14"/>
        <v>60</v>
      </c>
      <c r="H86" s="16" t="str">
        <f t="shared" si="15"/>
        <v>14.60</v>
      </c>
      <c r="I86" s="16"/>
      <c r="J86" t="str">
        <f t="shared" si="16"/>
        <v>insert into encomenda_contem_produto (id_enc, id_prod, enc_prod_quantidade, enc_prod_preco_venda) values(</v>
      </c>
      <c r="K86">
        <f t="shared" si="17"/>
        <v>18</v>
      </c>
      <c r="L86" t="s">
        <v>312</v>
      </c>
      <c r="M86">
        <f t="shared" si="18"/>
        <v>5</v>
      </c>
      <c r="N86" t="s">
        <v>312</v>
      </c>
      <c r="O86" s="15">
        <f t="shared" ca="1" si="19"/>
        <v>1</v>
      </c>
      <c r="P86" t="s">
        <v>394</v>
      </c>
      <c r="Q86" s="16" t="str">
        <f t="shared" si="20"/>
        <v>14.60</v>
      </c>
      <c r="R86" t="s">
        <v>230</v>
      </c>
      <c r="U86" t="str">
        <f t="shared" ca="1" si="21"/>
        <v>insert into encomenda_contem_produto (id_enc, id_prod, enc_prod_quantidade, enc_prod_preco_venda) values(18,5,1, 14.60);</v>
      </c>
    </row>
    <row r="87" spans="1:21" x14ac:dyDescent="0.25">
      <c r="A87">
        <v>18</v>
      </c>
      <c r="B87" s="11">
        <v>1</v>
      </c>
      <c r="C87">
        <v>14.6</v>
      </c>
      <c r="D87" s="15">
        <f t="shared" ca="1" si="11"/>
        <v>2</v>
      </c>
      <c r="E87" s="16">
        <f t="shared" ca="1" si="12"/>
        <v>29.2</v>
      </c>
      <c r="F87" s="16">
        <f t="shared" si="13"/>
        <v>14</v>
      </c>
      <c r="G87" s="19">
        <f t="shared" si="14"/>
        <v>60</v>
      </c>
      <c r="H87" s="16" t="str">
        <f t="shared" si="15"/>
        <v>14.60</v>
      </c>
      <c r="I87" s="16"/>
      <c r="J87" t="str">
        <f t="shared" si="16"/>
        <v>insert into encomenda_contem_produto (id_enc, id_prod, enc_prod_quantidade, enc_prod_preco_venda) values(</v>
      </c>
      <c r="K87">
        <f t="shared" si="17"/>
        <v>18</v>
      </c>
      <c r="L87" t="s">
        <v>312</v>
      </c>
      <c r="M87">
        <f t="shared" si="18"/>
        <v>1</v>
      </c>
      <c r="N87" t="s">
        <v>312</v>
      </c>
      <c r="O87" s="15">
        <f t="shared" ca="1" si="19"/>
        <v>2</v>
      </c>
      <c r="P87" t="s">
        <v>394</v>
      </c>
      <c r="Q87" s="16" t="str">
        <f t="shared" si="20"/>
        <v>14.60</v>
      </c>
      <c r="R87" t="s">
        <v>230</v>
      </c>
      <c r="U87" t="str">
        <f t="shared" ca="1" si="21"/>
        <v>insert into encomenda_contem_produto (id_enc, id_prod, enc_prod_quantidade, enc_prod_preco_venda) values(18,1,2, 14.60);</v>
      </c>
    </row>
    <row r="88" spans="1:21" x14ac:dyDescent="0.25">
      <c r="A88">
        <v>19</v>
      </c>
      <c r="B88" s="11">
        <v>24</v>
      </c>
      <c r="C88">
        <v>1.7</v>
      </c>
      <c r="D88" s="15">
        <f t="shared" ca="1" si="11"/>
        <v>1</v>
      </c>
      <c r="E88" s="16">
        <f t="shared" ca="1" si="12"/>
        <v>1.7</v>
      </c>
      <c r="F88" s="16">
        <f t="shared" si="13"/>
        <v>1</v>
      </c>
      <c r="G88" s="19">
        <f t="shared" si="14"/>
        <v>70</v>
      </c>
      <c r="H88" s="16" t="str">
        <f t="shared" si="15"/>
        <v>1.70</v>
      </c>
      <c r="I88" s="16"/>
      <c r="J88" t="str">
        <f t="shared" si="16"/>
        <v>insert into encomenda_contem_produto (id_enc, id_prod, enc_prod_quantidade, enc_prod_preco_venda) values(</v>
      </c>
      <c r="K88">
        <f t="shared" si="17"/>
        <v>19</v>
      </c>
      <c r="L88" t="s">
        <v>312</v>
      </c>
      <c r="M88">
        <f t="shared" si="18"/>
        <v>24</v>
      </c>
      <c r="N88" t="s">
        <v>312</v>
      </c>
      <c r="O88" s="15">
        <f t="shared" ca="1" si="19"/>
        <v>1</v>
      </c>
      <c r="P88" t="s">
        <v>394</v>
      </c>
      <c r="Q88" s="16" t="str">
        <f t="shared" si="20"/>
        <v>1.70</v>
      </c>
      <c r="R88" t="s">
        <v>230</v>
      </c>
      <c r="U88" t="str">
        <f t="shared" ca="1" si="21"/>
        <v>insert into encomenda_contem_produto (id_enc, id_prod, enc_prod_quantidade, enc_prod_preco_venda) values(19,24,1, 1.70);</v>
      </c>
    </row>
    <row r="89" spans="1:21" x14ac:dyDescent="0.25">
      <c r="A89">
        <v>19</v>
      </c>
      <c r="B89">
        <v>14</v>
      </c>
      <c r="C89" s="17">
        <v>18</v>
      </c>
      <c r="D89" s="15">
        <f t="shared" ca="1" si="11"/>
        <v>2</v>
      </c>
      <c r="E89" s="16">
        <f t="shared" ca="1" si="12"/>
        <v>36</v>
      </c>
      <c r="F89" s="16">
        <f t="shared" si="13"/>
        <v>18</v>
      </c>
      <c r="G89" s="19">
        <f t="shared" si="14"/>
        <v>0</v>
      </c>
      <c r="H89" s="16" t="str">
        <f t="shared" si="15"/>
        <v>18.0</v>
      </c>
      <c r="I89" s="16"/>
      <c r="J89" t="str">
        <f t="shared" si="16"/>
        <v>insert into encomenda_contem_produto (id_enc, id_prod, enc_prod_quantidade, enc_prod_preco_venda) values(</v>
      </c>
      <c r="K89">
        <f t="shared" si="17"/>
        <v>19</v>
      </c>
      <c r="L89" t="s">
        <v>312</v>
      </c>
      <c r="M89">
        <f t="shared" si="18"/>
        <v>14</v>
      </c>
      <c r="N89" t="s">
        <v>312</v>
      </c>
      <c r="O89" s="15">
        <f t="shared" ca="1" si="19"/>
        <v>2</v>
      </c>
      <c r="P89" t="s">
        <v>394</v>
      </c>
      <c r="Q89" s="16" t="str">
        <f t="shared" si="20"/>
        <v>18.0</v>
      </c>
      <c r="R89" t="s">
        <v>230</v>
      </c>
      <c r="U89" t="str">
        <f t="shared" ca="1" si="21"/>
        <v>insert into encomenda_contem_produto (id_enc, id_prod, enc_prod_quantidade, enc_prod_preco_venda) values(19,14,2, 18.0);</v>
      </c>
    </row>
    <row r="90" spans="1:21" x14ac:dyDescent="0.25">
      <c r="A90">
        <v>20</v>
      </c>
      <c r="B90">
        <v>25</v>
      </c>
      <c r="C90" s="17">
        <v>2.2000000000000002</v>
      </c>
      <c r="D90" s="15">
        <f t="shared" ca="1" si="11"/>
        <v>1</v>
      </c>
      <c r="E90" s="16">
        <f t="shared" ca="1" si="12"/>
        <v>2.2000000000000002</v>
      </c>
      <c r="F90" s="16">
        <f t="shared" si="13"/>
        <v>2</v>
      </c>
      <c r="G90" s="19">
        <f t="shared" si="14"/>
        <v>20</v>
      </c>
      <c r="H90" s="16" t="str">
        <f t="shared" si="15"/>
        <v>2.20</v>
      </c>
      <c r="I90" s="16"/>
      <c r="J90" t="str">
        <f t="shared" si="16"/>
        <v>insert into encomenda_contem_produto (id_enc, id_prod, enc_prod_quantidade, enc_prod_preco_venda) values(</v>
      </c>
      <c r="K90">
        <f t="shared" si="17"/>
        <v>20</v>
      </c>
      <c r="L90" t="s">
        <v>312</v>
      </c>
      <c r="M90">
        <f t="shared" si="18"/>
        <v>25</v>
      </c>
      <c r="N90" t="s">
        <v>312</v>
      </c>
      <c r="O90" s="15">
        <f t="shared" ca="1" si="19"/>
        <v>1</v>
      </c>
      <c r="P90" t="s">
        <v>394</v>
      </c>
      <c r="Q90" s="16" t="str">
        <f t="shared" si="20"/>
        <v>2.20</v>
      </c>
      <c r="R90" t="s">
        <v>230</v>
      </c>
      <c r="U90" t="str">
        <f t="shared" ca="1" si="21"/>
        <v>insert into encomenda_contem_produto (id_enc, id_prod, enc_prod_quantidade, enc_prod_preco_venda) values(20,25,1, 2.20);</v>
      </c>
    </row>
    <row r="91" spans="1:21" x14ac:dyDescent="0.25">
      <c r="A91">
        <v>20</v>
      </c>
      <c r="B91" s="11">
        <v>18</v>
      </c>
      <c r="C91">
        <v>18</v>
      </c>
      <c r="D91" s="15">
        <f t="shared" ca="1" si="11"/>
        <v>2</v>
      </c>
      <c r="E91" s="16">
        <f t="shared" ca="1" si="12"/>
        <v>36</v>
      </c>
      <c r="F91" s="16">
        <f t="shared" si="13"/>
        <v>18</v>
      </c>
      <c r="G91" s="19">
        <f t="shared" si="14"/>
        <v>0</v>
      </c>
      <c r="H91" s="16" t="str">
        <f t="shared" si="15"/>
        <v>18.0</v>
      </c>
      <c r="I91" s="16"/>
      <c r="J91" t="str">
        <f t="shared" si="16"/>
        <v>insert into encomenda_contem_produto (id_enc, id_prod, enc_prod_quantidade, enc_prod_preco_venda) values(</v>
      </c>
      <c r="K91">
        <f t="shared" si="17"/>
        <v>20</v>
      </c>
      <c r="L91" t="s">
        <v>312</v>
      </c>
      <c r="M91">
        <f t="shared" si="18"/>
        <v>18</v>
      </c>
      <c r="N91" t="s">
        <v>312</v>
      </c>
      <c r="O91" s="15">
        <f t="shared" ca="1" si="19"/>
        <v>2</v>
      </c>
      <c r="P91" t="s">
        <v>394</v>
      </c>
      <c r="Q91" s="16" t="str">
        <f t="shared" si="20"/>
        <v>18.0</v>
      </c>
      <c r="R91" t="s">
        <v>230</v>
      </c>
      <c r="U91" t="str">
        <f t="shared" ca="1" si="21"/>
        <v>insert into encomenda_contem_produto (id_enc, id_prod, enc_prod_quantidade, enc_prod_preco_venda) values(20,18,2, 18.0);</v>
      </c>
    </row>
    <row r="92" spans="1:21" x14ac:dyDescent="0.25">
      <c r="A92">
        <v>20</v>
      </c>
      <c r="B92">
        <v>14</v>
      </c>
      <c r="C92">
        <v>18</v>
      </c>
      <c r="D92" s="15">
        <f t="shared" ca="1" si="11"/>
        <v>2</v>
      </c>
      <c r="E92" s="16">
        <f t="shared" ca="1" si="12"/>
        <v>36</v>
      </c>
      <c r="F92" s="16">
        <f t="shared" si="13"/>
        <v>18</v>
      </c>
      <c r="G92" s="19">
        <f t="shared" si="14"/>
        <v>0</v>
      </c>
      <c r="H92" s="16" t="str">
        <f t="shared" si="15"/>
        <v>18.0</v>
      </c>
      <c r="I92" s="16"/>
      <c r="J92" t="str">
        <f t="shared" si="16"/>
        <v>insert into encomenda_contem_produto (id_enc, id_prod, enc_prod_quantidade, enc_prod_preco_venda) values(</v>
      </c>
      <c r="K92">
        <f t="shared" si="17"/>
        <v>20</v>
      </c>
      <c r="L92" t="s">
        <v>312</v>
      </c>
      <c r="M92">
        <f t="shared" si="18"/>
        <v>14</v>
      </c>
      <c r="N92" t="s">
        <v>312</v>
      </c>
      <c r="O92" s="15">
        <f t="shared" ca="1" si="19"/>
        <v>2</v>
      </c>
      <c r="P92" t="s">
        <v>394</v>
      </c>
      <c r="Q92" s="16" t="str">
        <f t="shared" si="20"/>
        <v>18.0</v>
      </c>
      <c r="R92" t="s">
        <v>230</v>
      </c>
      <c r="U92" t="str">
        <f t="shared" ca="1" si="21"/>
        <v>insert into encomenda_contem_produto (id_enc, id_prod, enc_prod_quantidade, enc_prod_preco_venda) values(20,14,2, 18.0);</v>
      </c>
    </row>
    <row r="93" spans="1:21" x14ac:dyDescent="0.25">
      <c r="A93">
        <v>20</v>
      </c>
      <c r="B93" s="11">
        <v>9</v>
      </c>
      <c r="C93">
        <v>16.3</v>
      </c>
      <c r="D93" s="15">
        <f t="shared" ca="1" si="11"/>
        <v>1</v>
      </c>
      <c r="E93" s="16">
        <f t="shared" ca="1" si="12"/>
        <v>16.3</v>
      </c>
      <c r="F93" s="16">
        <f t="shared" si="13"/>
        <v>16</v>
      </c>
      <c r="G93" s="19">
        <f t="shared" si="14"/>
        <v>30</v>
      </c>
      <c r="H93" s="16" t="str">
        <f t="shared" si="15"/>
        <v>16.30</v>
      </c>
      <c r="I93" s="16"/>
      <c r="J93" t="str">
        <f t="shared" si="16"/>
        <v>insert into encomenda_contem_produto (id_enc, id_prod, enc_prod_quantidade, enc_prod_preco_venda) values(</v>
      </c>
      <c r="K93">
        <f t="shared" si="17"/>
        <v>20</v>
      </c>
      <c r="L93" t="s">
        <v>312</v>
      </c>
      <c r="M93">
        <f t="shared" si="18"/>
        <v>9</v>
      </c>
      <c r="N93" t="s">
        <v>312</v>
      </c>
      <c r="O93" s="15">
        <f t="shared" ca="1" si="19"/>
        <v>1</v>
      </c>
      <c r="P93" t="s">
        <v>394</v>
      </c>
      <c r="Q93" s="16" t="str">
        <f t="shared" si="20"/>
        <v>16.30</v>
      </c>
      <c r="R93" t="s">
        <v>230</v>
      </c>
      <c r="U93" t="str">
        <f t="shared" ca="1" si="21"/>
        <v>insert into encomenda_contem_produto (id_enc, id_prod, enc_prod_quantidade, enc_prod_preco_venda) values(20,9,1, 16.30);</v>
      </c>
    </row>
    <row r="94" spans="1:21" x14ac:dyDescent="0.25">
      <c r="A94">
        <v>20</v>
      </c>
      <c r="B94">
        <v>5</v>
      </c>
      <c r="C94">
        <v>14.6</v>
      </c>
      <c r="D94" s="15">
        <f t="shared" ca="1" si="11"/>
        <v>1</v>
      </c>
      <c r="E94" s="16">
        <f t="shared" ca="1" si="12"/>
        <v>14.6</v>
      </c>
      <c r="F94" s="16">
        <f t="shared" si="13"/>
        <v>14</v>
      </c>
      <c r="G94" s="19">
        <f t="shared" si="14"/>
        <v>60</v>
      </c>
      <c r="H94" s="16" t="str">
        <f t="shared" si="15"/>
        <v>14.60</v>
      </c>
      <c r="I94" s="16"/>
      <c r="J94" t="str">
        <f t="shared" si="16"/>
        <v>insert into encomenda_contem_produto (id_enc, id_prod, enc_prod_quantidade, enc_prod_preco_venda) values(</v>
      </c>
      <c r="K94">
        <f t="shared" si="17"/>
        <v>20</v>
      </c>
      <c r="L94" t="s">
        <v>312</v>
      </c>
      <c r="M94">
        <f t="shared" si="18"/>
        <v>5</v>
      </c>
      <c r="N94" t="s">
        <v>312</v>
      </c>
      <c r="O94" s="15">
        <f t="shared" ca="1" si="19"/>
        <v>1</v>
      </c>
      <c r="P94" t="s">
        <v>394</v>
      </c>
      <c r="Q94" s="16" t="str">
        <f t="shared" si="20"/>
        <v>14.60</v>
      </c>
      <c r="R94" t="s">
        <v>230</v>
      </c>
      <c r="U94" t="str">
        <f t="shared" ca="1" si="21"/>
        <v>insert into encomenda_contem_produto (id_enc, id_prod, enc_prod_quantidade, enc_prod_preco_venda) values(20,5,1, 14.60);</v>
      </c>
    </row>
    <row r="95" spans="1:21" x14ac:dyDescent="0.25">
      <c r="A95">
        <v>20</v>
      </c>
      <c r="B95">
        <v>1</v>
      </c>
      <c r="C95">
        <v>14.6</v>
      </c>
      <c r="D95" s="15">
        <f t="shared" ca="1" si="11"/>
        <v>2</v>
      </c>
      <c r="E95" s="16">
        <f t="shared" ca="1" si="12"/>
        <v>29.2</v>
      </c>
      <c r="F95" s="16">
        <f t="shared" si="13"/>
        <v>14</v>
      </c>
      <c r="G95" s="19">
        <f t="shared" si="14"/>
        <v>60</v>
      </c>
      <c r="H95" s="16" t="str">
        <f t="shared" si="15"/>
        <v>14.60</v>
      </c>
      <c r="I95" s="16"/>
      <c r="J95" t="str">
        <f t="shared" si="16"/>
        <v>insert into encomenda_contem_produto (id_enc, id_prod, enc_prod_quantidade, enc_prod_preco_venda) values(</v>
      </c>
      <c r="K95">
        <f t="shared" si="17"/>
        <v>20</v>
      </c>
      <c r="L95" t="s">
        <v>312</v>
      </c>
      <c r="M95">
        <f t="shared" si="18"/>
        <v>1</v>
      </c>
      <c r="N95" t="s">
        <v>312</v>
      </c>
      <c r="O95" s="15">
        <f t="shared" ca="1" si="19"/>
        <v>2</v>
      </c>
      <c r="P95" t="s">
        <v>394</v>
      </c>
      <c r="Q95" s="16" t="str">
        <f t="shared" si="20"/>
        <v>14.60</v>
      </c>
      <c r="R95" t="s">
        <v>230</v>
      </c>
      <c r="U95" t="str">
        <f t="shared" ca="1" si="21"/>
        <v>insert into encomenda_contem_produto (id_enc, id_prod, enc_prod_quantidade, enc_prod_preco_venda) values(20,1,2, 14.60);</v>
      </c>
    </row>
    <row r="96" spans="1:21" x14ac:dyDescent="0.25">
      <c r="A96">
        <v>21</v>
      </c>
      <c r="B96">
        <v>25</v>
      </c>
      <c r="C96" s="17">
        <v>2.2000000000000002</v>
      </c>
      <c r="D96" s="15">
        <f t="shared" ca="1" si="11"/>
        <v>1</v>
      </c>
      <c r="E96" s="16">
        <f t="shared" ca="1" si="12"/>
        <v>2.2000000000000002</v>
      </c>
      <c r="F96" s="16">
        <f t="shared" si="13"/>
        <v>2</v>
      </c>
      <c r="G96" s="19">
        <f t="shared" si="14"/>
        <v>20</v>
      </c>
      <c r="H96" s="16" t="str">
        <f t="shared" si="15"/>
        <v>2.20</v>
      </c>
      <c r="I96" s="16"/>
      <c r="J96" t="str">
        <f t="shared" si="16"/>
        <v>insert into encomenda_contem_produto (id_enc, id_prod, enc_prod_quantidade, enc_prod_preco_venda) values(</v>
      </c>
      <c r="K96">
        <f t="shared" si="17"/>
        <v>21</v>
      </c>
      <c r="L96" t="s">
        <v>312</v>
      </c>
      <c r="M96">
        <f t="shared" si="18"/>
        <v>25</v>
      </c>
      <c r="N96" t="s">
        <v>312</v>
      </c>
      <c r="O96" s="15">
        <f t="shared" ca="1" si="19"/>
        <v>1</v>
      </c>
      <c r="P96" t="s">
        <v>394</v>
      </c>
      <c r="Q96" s="16" t="str">
        <f t="shared" si="20"/>
        <v>2.20</v>
      </c>
      <c r="R96" t="s">
        <v>230</v>
      </c>
      <c r="U96" t="str">
        <f t="shared" ca="1" si="21"/>
        <v>insert into encomenda_contem_produto (id_enc, id_prod, enc_prod_quantidade, enc_prod_preco_venda) values(21,25,1, 2.20);</v>
      </c>
    </row>
    <row r="97" spans="1:21" x14ac:dyDescent="0.25">
      <c r="A97">
        <v>21</v>
      </c>
      <c r="B97" s="11">
        <v>18</v>
      </c>
      <c r="C97">
        <v>18</v>
      </c>
      <c r="D97" s="15">
        <f t="shared" ca="1" si="11"/>
        <v>2</v>
      </c>
      <c r="E97" s="16">
        <f t="shared" ca="1" si="12"/>
        <v>36</v>
      </c>
      <c r="F97" s="16">
        <f t="shared" si="13"/>
        <v>18</v>
      </c>
      <c r="G97" s="19">
        <f t="shared" si="14"/>
        <v>0</v>
      </c>
      <c r="H97" s="16" t="str">
        <f t="shared" si="15"/>
        <v>18.0</v>
      </c>
      <c r="I97" s="16"/>
      <c r="J97" t="str">
        <f t="shared" si="16"/>
        <v>insert into encomenda_contem_produto (id_enc, id_prod, enc_prod_quantidade, enc_prod_preco_venda) values(</v>
      </c>
      <c r="K97">
        <f t="shared" si="17"/>
        <v>21</v>
      </c>
      <c r="L97" t="s">
        <v>312</v>
      </c>
      <c r="M97">
        <f t="shared" si="18"/>
        <v>18</v>
      </c>
      <c r="N97" t="s">
        <v>312</v>
      </c>
      <c r="O97" s="15">
        <f t="shared" ca="1" si="19"/>
        <v>2</v>
      </c>
      <c r="P97" t="s">
        <v>394</v>
      </c>
      <c r="Q97" s="16" t="str">
        <f t="shared" si="20"/>
        <v>18.0</v>
      </c>
      <c r="R97" t="s">
        <v>230</v>
      </c>
      <c r="U97" t="str">
        <f t="shared" ca="1" si="21"/>
        <v>insert into encomenda_contem_produto (id_enc, id_prod, enc_prod_quantidade, enc_prod_preco_venda) values(21,18,2, 18.0);</v>
      </c>
    </row>
    <row r="98" spans="1:21" x14ac:dyDescent="0.25">
      <c r="A98">
        <v>22</v>
      </c>
      <c r="B98">
        <v>25</v>
      </c>
      <c r="C98">
        <v>2.2000000000000002</v>
      </c>
      <c r="D98" s="15">
        <f t="shared" ca="1" si="11"/>
        <v>2</v>
      </c>
      <c r="E98" s="16">
        <f t="shared" ca="1" si="12"/>
        <v>4.4000000000000004</v>
      </c>
      <c r="F98" s="16">
        <f t="shared" si="13"/>
        <v>2</v>
      </c>
      <c r="G98" s="19">
        <f t="shared" si="14"/>
        <v>20</v>
      </c>
      <c r="H98" s="16" t="str">
        <f t="shared" si="15"/>
        <v>2.20</v>
      </c>
      <c r="I98" s="16"/>
      <c r="J98" t="str">
        <f t="shared" si="16"/>
        <v>insert into encomenda_contem_produto (id_enc, id_prod, enc_prod_quantidade, enc_prod_preco_venda) values(</v>
      </c>
      <c r="K98">
        <f t="shared" si="17"/>
        <v>22</v>
      </c>
      <c r="L98" t="s">
        <v>312</v>
      </c>
      <c r="M98">
        <f t="shared" si="18"/>
        <v>25</v>
      </c>
      <c r="N98" t="s">
        <v>312</v>
      </c>
      <c r="O98" s="15">
        <f t="shared" ca="1" si="19"/>
        <v>2</v>
      </c>
      <c r="P98" t="s">
        <v>394</v>
      </c>
      <c r="Q98" s="16" t="str">
        <f t="shared" si="20"/>
        <v>2.20</v>
      </c>
      <c r="R98" t="s">
        <v>230</v>
      </c>
      <c r="U98" t="str">
        <f t="shared" ca="1" si="21"/>
        <v>insert into encomenda_contem_produto (id_enc, id_prod, enc_prod_quantidade, enc_prod_preco_venda) values(22,25,2, 2.20);</v>
      </c>
    </row>
    <row r="99" spans="1:21" x14ac:dyDescent="0.25">
      <c r="A99">
        <v>22</v>
      </c>
      <c r="B99">
        <v>5</v>
      </c>
      <c r="C99" s="17">
        <v>14.6</v>
      </c>
      <c r="D99" s="15">
        <f t="shared" ca="1" si="11"/>
        <v>2</v>
      </c>
      <c r="E99" s="16">
        <f t="shared" ca="1" si="12"/>
        <v>29.2</v>
      </c>
      <c r="F99" s="16">
        <f t="shared" si="13"/>
        <v>14</v>
      </c>
      <c r="G99" s="19">
        <f t="shared" si="14"/>
        <v>60</v>
      </c>
      <c r="H99" s="16" t="str">
        <f t="shared" si="15"/>
        <v>14.60</v>
      </c>
      <c r="I99" s="16"/>
      <c r="J99" t="str">
        <f t="shared" si="16"/>
        <v>insert into encomenda_contem_produto (id_enc, id_prod, enc_prod_quantidade, enc_prod_preco_venda) values(</v>
      </c>
      <c r="K99">
        <f t="shared" si="17"/>
        <v>22</v>
      </c>
      <c r="L99" t="s">
        <v>312</v>
      </c>
      <c r="M99">
        <f t="shared" si="18"/>
        <v>5</v>
      </c>
      <c r="N99" t="s">
        <v>312</v>
      </c>
      <c r="O99" s="15">
        <f t="shared" ca="1" si="19"/>
        <v>2</v>
      </c>
      <c r="P99" t="s">
        <v>394</v>
      </c>
      <c r="Q99" s="16" t="str">
        <f t="shared" si="20"/>
        <v>14.60</v>
      </c>
      <c r="R99" t="s">
        <v>230</v>
      </c>
      <c r="U99" t="str">
        <f t="shared" ca="1" si="21"/>
        <v>insert into encomenda_contem_produto (id_enc, id_prod, enc_prod_quantidade, enc_prod_preco_venda) values(22,5,2, 14.60);</v>
      </c>
    </row>
    <row r="100" spans="1:21" x14ac:dyDescent="0.25">
      <c r="A100">
        <v>22</v>
      </c>
      <c r="B100" s="11">
        <v>1</v>
      </c>
      <c r="C100">
        <v>14.6</v>
      </c>
      <c r="D100" s="15">
        <f t="shared" ca="1" si="11"/>
        <v>1</v>
      </c>
      <c r="E100" s="16">
        <f t="shared" ca="1" si="12"/>
        <v>14.6</v>
      </c>
      <c r="F100" s="16">
        <f t="shared" si="13"/>
        <v>14</v>
      </c>
      <c r="G100" s="19">
        <f t="shared" si="14"/>
        <v>60</v>
      </c>
      <c r="H100" s="16" t="str">
        <f t="shared" si="15"/>
        <v>14.60</v>
      </c>
      <c r="I100" s="16"/>
      <c r="J100" t="str">
        <f t="shared" si="16"/>
        <v>insert into encomenda_contem_produto (id_enc, id_prod, enc_prod_quantidade, enc_prod_preco_venda) values(</v>
      </c>
      <c r="K100">
        <f t="shared" si="17"/>
        <v>22</v>
      </c>
      <c r="L100" t="s">
        <v>312</v>
      </c>
      <c r="M100">
        <f t="shared" si="18"/>
        <v>1</v>
      </c>
      <c r="N100" t="s">
        <v>312</v>
      </c>
      <c r="O100" s="15">
        <f t="shared" ca="1" si="19"/>
        <v>1</v>
      </c>
      <c r="P100" t="s">
        <v>394</v>
      </c>
      <c r="Q100" s="16" t="str">
        <f t="shared" si="20"/>
        <v>14.60</v>
      </c>
      <c r="R100" t="s">
        <v>230</v>
      </c>
      <c r="U100" t="str">
        <f t="shared" ca="1" si="21"/>
        <v>insert into encomenda_contem_produto (id_enc, id_prod, enc_prod_quantidade, enc_prod_preco_venda) values(22,1,1, 14.60);</v>
      </c>
    </row>
    <row r="101" spans="1:21" x14ac:dyDescent="0.25">
      <c r="A101">
        <v>23</v>
      </c>
      <c r="B101">
        <v>26</v>
      </c>
      <c r="C101">
        <v>2.5</v>
      </c>
      <c r="D101" s="15">
        <f t="shared" ca="1" si="11"/>
        <v>2</v>
      </c>
      <c r="E101" s="16">
        <f t="shared" ca="1" si="12"/>
        <v>5</v>
      </c>
      <c r="F101" s="16">
        <f t="shared" si="13"/>
        <v>2</v>
      </c>
      <c r="G101" s="19">
        <f t="shared" si="14"/>
        <v>50</v>
      </c>
      <c r="H101" s="16" t="str">
        <f t="shared" si="15"/>
        <v>2.50</v>
      </c>
      <c r="I101" s="16"/>
      <c r="J101" t="str">
        <f t="shared" si="16"/>
        <v>insert into encomenda_contem_produto (id_enc, id_prod, enc_prod_quantidade, enc_prod_preco_venda) values(</v>
      </c>
      <c r="K101">
        <f t="shared" si="17"/>
        <v>23</v>
      </c>
      <c r="L101" t="s">
        <v>312</v>
      </c>
      <c r="M101">
        <f t="shared" si="18"/>
        <v>26</v>
      </c>
      <c r="N101" t="s">
        <v>312</v>
      </c>
      <c r="O101" s="15">
        <f t="shared" ca="1" si="19"/>
        <v>2</v>
      </c>
      <c r="P101" t="s">
        <v>394</v>
      </c>
      <c r="Q101" s="16" t="str">
        <f t="shared" si="20"/>
        <v>2.50</v>
      </c>
      <c r="R101" t="s">
        <v>230</v>
      </c>
      <c r="U101" t="str">
        <f t="shared" ca="1" si="21"/>
        <v>insert into encomenda_contem_produto (id_enc, id_prod, enc_prod_quantidade, enc_prod_preco_venda) values(23,26,2, 2.50);</v>
      </c>
    </row>
    <row r="102" spans="1:21" x14ac:dyDescent="0.25">
      <c r="A102">
        <v>23</v>
      </c>
      <c r="B102" s="11">
        <v>18</v>
      </c>
      <c r="C102">
        <v>18</v>
      </c>
      <c r="D102" s="15">
        <f t="shared" ca="1" si="11"/>
        <v>2</v>
      </c>
      <c r="E102" s="16">
        <f t="shared" ca="1" si="12"/>
        <v>36</v>
      </c>
      <c r="F102" s="16">
        <f t="shared" si="13"/>
        <v>18</v>
      </c>
      <c r="G102" s="19">
        <f t="shared" si="14"/>
        <v>0</v>
      </c>
      <c r="H102" s="16" t="str">
        <f t="shared" si="15"/>
        <v>18.0</v>
      </c>
      <c r="I102" s="16"/>
      <c r="J102" t="str">
        <f t="shared" si="16"/>
        <v>insert into encomenda_contem_produto (id_enc, id_prod, enc_prod_quantidade, enc_prod_preco_venda) values(</v>
      </c>
      <c r="K102">
        <f t="shared" si="17"/>
        <v>23</v>
      </c>
      <c r="L102" t="s">
        <v>312</v>
      </c>
      <c r="M102">
        <f t="shared" si="18"/>
        <v>18</v>
      </c>
      <c r="N102" t="s">
        <v>312</v>
      </c>
      <c r="O102" s="15">
        <f t="shared" ca="1" si="19"/>
        <v>2</v>
      </c>
      <c r="P102" t="s">
        <v>394</v>
      </c>
      <c r="Q102" s="16" t="str">
        <f t="shared" si="20"/>
        <v>18.0</v>
      </c>
      <c r="R102" t="s">
        <v>230</v>
      </c>
      <c r="U102" t="str">
        <f t="shared" ca="1" si="21"/>
        <v>insert into encomenda_contem_produto (id_enc, id_prod, enc_prod_quantidade, enc_prod_preco_venda) values(23,18,2, 18.0);</v>
      </c>
    </row>
    <row r="103" spans="1:21" x14ac:dyDescent="0.25">
      <c r="A103">
        <v>23</v>
      </c>
      <c r="B103">
        <v>14</v>
      </c>
      <c r="C103">
        <v>18</v>
      </c>
      <c r="D103" s="15">
        <f t="shared" ca="1" si="11"/>
        <v>1</v>
      </c>
      <c r="E103" s="16">
        <f t="shared" ca="1" si="12"/>
        <v>18</v>
      </c>
      <c r="F103" s="16">
        <f t="shared" si="13"/>
        <v>18</v>
      </c>
      <c r="G103" s="19">
        <f t="shared" si="14"/>
        <v>0</v>
      </c>
      <c r="H103" s="16" t="str">
        <f t="shared" si="15"/>
        <v>18.0</v>
      </c>
      <c r="I103" s="16"/>
      <c r="J103" t="str">
        <f t="shared" si="16"/>
        <v>insert into encomenda_contem_produto (id_enc, id_prod, enc_prod_quantidade, enc_prod_preco_venda) values(</v>
      </c>
      <c r="K103">
        <f t="shared" si="17"/>
        <v>23</v>
      </c>
      <c r="L103" t="s">
        <v>312</v>
      </c>
      <c r="M103">
        <f t="shared" si="18"/>
        <v>14</v>
      </c>
      <c r="N103" t="s">
        <v>312</v>
      </c>
      <c r="O103" s="15">
        <f t="shared" ca="1" si="19"/>
        <v>1</v>
      </c>
      <c r="P103" t="s">
        <v>394</v>
      </c>
      <c r="Q103" s="16" t="str">
        <f t="shared" si="20"/>
        <v>18.0</v>
      </c>
      <c r="R103" t="s">
        <v>230</v>
      </c>
      <c r="U103" t="str">
        <f t="shared" ca="1" si="21"/>
        <v>insert into encomenda_contem_produto (id_enc, id_prod, enc_prod_quantidade, enc_prod_preco_venda) values(23,14,1, 18.0);</v>
      </c>
    </row>
    <row r="104" spans="1:21" x14ac:dyDescent="0.25">
      <c r="A104">
        <v>23</v>
      </c>
      <c r="B104">
        <v>9</v>
      </c>
      <c r="C104">
        <v>16.3</v>
      </c>
      <c r="D104" s="15">
        <f t="shared" ca="1" si="11"/>
        <v>1</v>
      </c>
      <c r="E104" s="16">
        <f t="shared" ca="1" si="12"/>
        <v>16.3</v>
      </c>
      <c r="F104" s="16">
        <f t="shared" si="13"/>
        <v>16</v>
      </c>
      <c r="G104" s="19">
        <f t="shared" si="14"/>
        <v>30</v>
      </c>
      <c r="H104" s="16" t="str">
        <f t="shared" si="15"/>
        <v>16.30</v>
      </c>
      <c r="I104" s="16"/>
      <c r="J104" t="str">
        <f t="shared" si="16"/>
        <v>insert into encomenda_contem_produto (id_enc, id_prod, enc_prod_quantidade, enc_prod_preco_venda) values(</v>
      </c>
      <c r="K104">
        <f t="shared" si="17"/>
        <v>23</v>
      </c>
      <c r="L104" t="s">
        <v>312</v>
      </c>
      <c r="M104">
        <f t="shared" si="18"/>
        <v>9</v>
      </c>
      <c r="N104" t="s">
        <v>312</v>
      </c>
      <c r="O104" s="15">
        <f t="shared" ca="1" si="19"/>
        <v>1</v>
      </c>
      <c r="P104" t="s">
        <v>394</v>
      </c>
      <c r="Q104" s="16" t="str">
        <f t="shared" si="20"/>
        <v>16.30</v>
      </c>
      <c r="R104" t="s">
        <v>230</v>
      </c>
      <c r="U104" t="str">
        <f t="shared" ca="1" si="21"/>
        <v>insert into encomenda_contem_produto (id_enc, id_prod, enc_prod_quantidade, enc_prod_preco_venda) values(23,9,1, 16.30);</v>
      </c>
    </row>
    <row r="105" spans="1:21" x14ac:dyDescent="0.25">
      <c r="A105">
        <v>23</v>
      </c>
      <c r="B105">
        <v>5</v>
      </c>
      <c r="C105" s="17">
        <v>14.6</v>
      </c>
      <c r="D105" s="15">
        <f t="shared" ca="1" si="11"/>
        <v>1</v>
      </c>
      <c r="E105" s="16">
        <f t="shared" ca="1" si="12"/>
        <v>14.6</v>
      </c>
      <c r="F105" s="16">
        <f t="shared" si="13"/>
        <v>14</v>
      </c>
      <c r="G105" s="19">
        <f t="shared" si="14"/>
        <v>60</v>
      </c>
      <c r="H105" s="16" t="str">
        <f t="shared" si="15"/>
        <v>14.60</v>
      </c>
      <c r="I105" s="16"/>
      <c r="J105" t="str">
        <f t="shared" si="16"/>
        <v>insert into encomenda_contem_produto (id_enc, id_prod, enc_prod_quantidade, enc_prod_preco_venda) values(</v>
      </c>
      <c r="K105">
        <f t="shared" si="17"/>
        <v>23</v>
      </c>
      <c r="L105" t="s">
        <v>312</v>
      </c>
      <c r="M105">
        <f t="shared" si="18"/>
        <v>5</v>
      </c>
      <c r="N105" t="s">
        <v>312</v>
      </c>
      <c r="O105" s="15">
        <f t="shared" ca="1" si="19"/>
        <v>1</v>
      </c>
      <c r="P105" t="s">
        <v>394</v>
      </c>
      <c r="Q105" s="16" t="str">
        <f t="shared" si="20"/>
        <v>14.60</v>
      </c>
      <c r="R105" t="s">
        <v>230</v>
      </c>
      <c r="U105" t="str">
        <f t="shared" ca="1" si="21"/>
        <v>insert into encomenda_contem_produto (id_enc, id_prod, enc_prod_quantidade, enc_prod_preco_venda) values(23,5,1, 14.60);</v>
      </c>
    </row>
    <row r="106" spans="1:21" x14ac:dyDescent="0.25">
      <c r="A106">
        <v>24</v>
      </c>
      <c r="B106" s="11">
        <v>26</v>
      </c>
      <c r="C106">
        <v>2.5</v>
      </c>
      <c r="D106" s="15">
        <f t="shared" ca="1" si="11"/>
        <v>2</v>
      </c>
      <c r="E106" s="16">
        <f t="shared" ca="1" si="12"/>
        <v>5</v>
      </c>
      <c r="F106" s="16">
        <f t="shared" si="13"/>
        <v>2</v>
      </c>
      <c r="G106" s="19">
        <f t="shared" si="14"/>
        <v>50</v>
      </c>
      <c r="H106" s="16" t="str">
        <f t="shared" si="15"/>
        <v>2.50</v>
      </c>
      <c r="I106" s="16"/>
      <c r="J106" t="str">
        <f t="shared" si="16"/>
        <v>insert into encomenda_contem_produto (id_enc, id_prod, enc_prod_quantidade, enc_prod_preco_venda) values(</v>
      </c>
      <c r="K106">
        <f t="shared" si="17"/>
        <v>24</v>
      </c>
      <c r="L106" t="s">
        <v>312</v>
      </c>
      <c r="M106">
        <f t="shared" si="18"/>
        <v>26</v>
      </c>
      <c r="N106" t="s">
        <v>312</v>
      </c>
      <c r="O106" s="15">
        <f t="shared" ca="1" si="19"/>
        <v>2</v>
      </c>
      <c r="P106" t="s">
        <v>394</v>
      </c>
      <c r="Q106" s="16" t="str">
        <f t="shared" si="20"/>
        <v>2.50</v>
      </c>
      <c r="R106" t="s">
        <v>230</v>
      </c>
      <c r="U106" t="str">
        <f t="shared" ca="1" si="21"/>
        <v>insert into encomenda_contem_produto (id_enc, id_prod, enc_prod_quantidade, enc_prod_preco_venda) values(24,26,2, 2.50);</v>
      </c>
    </row>
    <row r="107" spans="1:21" x14ac:dyDescent="0.25">
      <c r="A107">
        <v>24</v>
      </c>
      <c r="B107">
        <v>5</v>
      </c>
      <c r="C107" s="11">
        <v>14.6</v>
      </c>
      <c r="D107" s="15">
        <f t="shared" ca="1" si="11"/>
        <v>2</v>
      </c>
      <c r="E107" s="16">
        <f t="shared" ca="1" si="12"/>
        <v>29.2</v>
      </c>
      <c r="F107" s="16">
        <f t="shared" si="13"/>
        <v>14</v>
      </c>
      <c r="G107" s="19">
        <f t="shared" si="14"/>
        <v>60</v>
      </c>
      <c r="H107" s="16" t="str">
        <f t="shared" si="15"/>
        <v>14.60</v>
      </c>
      <c r="I107" s="16"/>
      <c r="J107" t="str">
        <f t="shared" si="16"/>
        <v>insert into encomenda_contem_produto (id_enc, id_prod, enc_prod_quantidade, enc_prod_preco_venda) values(</v>
      </c>
      <c r="K107">
        <f t="shared" si="17"/>
        <v>24</v>
      </c>
      <c r="L107" t="s">
        <v>312</v>
      </c>
      <c r="M107">
        <f t="shared" si="18"/>
        <v>5</v>
      </c>
      <c r="N107" t="s">
        <v>312</v>
      </c>
      <c r="O107" s="15">
        <f t="shared" ca="1" si="19"/>
        <v>2</v>
      </c>
      <c r="P107" t="s">
        <v>394</v>
      </c>
      <c r="Q107" s="16" t="str">
        <f t="shared" si="20"/>
        <v>14.60</v>
      </c>
      <c r="R107" t="s">
        <v>230</v>
      </c>
      <c r="U107" t="str">
        <f t="shared" ca="1" si="21"/>
        <v>insert into encomenda_contem_produto (id_enc, id_prod, enc_prod_quantidade, enc_prod_preco_venda) values(24,5,2, 14.60);</v>
      </c>
    </row>
    <row r="108" spans="1:21" x14ac:dyDescent="0.25">
      <c r="A108">
        <v>24</v>
      </c>
      <c r="B108" s="11">
        <v>1</v>
      </c>
      <c r="C108">
        <v>14.6</v>
      </c>
      <c r="D108" s="15">
        <f t="shared" ca="1" si="11"/>
        <v>2</v>
      </c>
      <c r="E108" s="16">
        <f t="shared" ca="1" si="12"/>
        <v>29.2</v>
      </c>
      <c r="F108" s="16">
        <f t="shared" si="13"/>
        <v>14</v>
      </c>
      <c r="G108" s="19">
        <f t="shared" si="14"/>
        <v>60</v>
      </c>
      <c r="H108" s="16" t="str">
        <f t="shared" si="15"/>
        <v>14.60</v>
      </c>
      <c r="I108" s="16"/>
      <c r="J108" t="str">
        <f t="shared" si="16"/>
        <v>insert into encomenda_contem_produto (id_enc, id_prod, enc_prod_quantidade, enc_prod_preco_venda) values(</v>
      </c>
      <c r="K108">
        <f t="shared" si="17"/>
        <v>24</v>
      </c>
      <c r="L108" t="s">
        <v>312</v>
      </c>
      <c r="M108">
        <f t="shared" si="18"/>
        <v>1</v>
      </c>
      <c r="N108" t="s">
        <v>312</v>
      </c>
      <c r="O108" s="15">
        <f t="shared" ca="1" si="19"/>
        <v>2</v>
      </c>
      <c r="P108" t="s">
        <v>394</v>
      </c>
      <c r="Q108" s="16" t="str">
        <f t="shared" si="20"/>
        <v>14.60</v>
      </c>
      <c r="R108" t="s">
        <v>230</v>
      </c>
      <c r="U108" t="str">
        <f t="shared" ca="1" si="21"/>
        <v>insert into encomenda_contem_produto (id_enc, id_prod, enc_prod_quantidade, enc_prod_preco_venda) values(24,1,2, 14.60);</v>
      </c>
    </row>
    <row r="109" spans="1:21" x14ac:dyDescent="0.25">
      <c r="A109">
        <v>25</v>
      </c>
      <c r="B109">
        <v>27</v>
      </c>
      <c r="C109">
        <v>2.2999999999999998</v>
      </c>
      <c r="D109" s="15">
        <f t="shared" ca="1" si="11"/>
        <v>2</v>
      </c>
      <c r="E109" s="16">
        <f t="shared" ca="1" si="12"/>
        <v>4.5999999999999996</v>
      </c>
      <c r="F109" s="16">
        <f t="shared" si="13"/>
        <v>2</v>
      </c>
      <c r="G109" s="19">
        <f t="shared" si="14"/>
        <v>30</v>
      </c>
      <c r="H109" s="16" t="str">
        <f t="shared" si="15"/>
        <v>2.30</v>
      </c>
      <c r="I109" s="16"/>
      <c r="J109" t="str">
        <f t="shared" si="16"/>
        <v>insert into encomenda_contem_produto (id_enc, id_prod, enc_prod_quantidade, enc_prod_preco_venda) values(</v>
      </c>
      <c r="K109">
        <f t="shared" si="17"/>
        <v>25</v>
      </c>
      <c r="L109" t="s">
        <v>312</v>
      </c>
      <c r="M109">
        <f t="shared" si="18"/>
        <v>27</v>
      </c>
      <c r="N109" t="s">
        <v>312</v>
      </c>
      <c r="O109" s="15">
        <f t="shared" ca="1" si="19"/>
        <v>2</v>
      </c>
      <c r="P109" t="s">
        <v>394</v>
      </c>
      <c r="Q109" s="16" t="str">
        <f t="shared" si="20"/>
        <v>2.30</v>
      </c>
      <c r="R109" t="s">
        <v>230</v>
      </c>
      <c r="U109" t="str">
        <f t="shared" ca="1" si="21"/>
        <v>insert into encomenda_contem_produto (id_enc, id_prod, enc_prod_quantidade, enc_prod_preco_venda) values(25,27,2, 2.30);</v>
      </c>
    </row>
    <row r="110" spans="1:21" x14ac:dyDescent="0.25">
      <c r="A110">
        <v>25</v>
      </c>
      <c r="B110">
        <v>18</v>
      </c>
      <c r="C110" s="17">
        <v>18</v>
      </c>
      <c r="D110" s="15">
        <f t="shared" ca="1" si="11"/>
        <v>1</v>
      </c>
      <c r="E110" s="16">
        <f t="shared" ca="1" si="12"/>
        <v>18</v>
      </c>
      <c r="F110" s="16">
        <f t="shared" si="13"/>
        <v>18</v>
      </c>
      <c r="G110" s="19">
        <f t="shared" si="14"/>
        <v>0</v>
      </c>
      <c r="H110" s="16" t="str">
        <f t="shared" si="15"/>
        <v>18.0</v>
      </c>
      <c r="I110" s="16"/>
      <c r="J110" t="str">
        <f t="shared" si="16"/>
        <v>insert into encomenda_contem_produto (id_enc, id_prod, enc_prod_quantidade, enc_prod_preco_venda) values(</v>
      </c>
      <c r="K110">
        <f t="shared" si="17"/>
        <v>25</v>
      </c>
      <c r="L110" t="s">
        <v>312</v>
      </c>
      <c r="M110">
        <f t="shared" si="18"/>
        <v>18</v>
      </c>
      <c r="N110" t="s">
        <v>312</v>
      </c>
      <c r="O110" s="15">
        <f t="shared" ca="1" si="19"/>
        <v>1</v>
      </c>
      <c r="P110" t="s">
        <v>394</v>
      </c>
      <c r="Q110" s="16" t="str">
        <f t="shared" si="20"/>
        <v>18.0</v>
      </c>
      <c r="R110" t="s">
        <v>230</v>
      </c>
      <c r="U110" t="str">
        <f t="shared" ca="1" si="21"/>
        <v>insert into encomenda_contem_produto (id_enc, id_prod, enc_prod_quantidade, enc_prod_preco_venda) values(25,18,1, 18.0);</v>
      </c>
    </row>
    <row r="111" spans="1:21" x14ac:dyDescent="0.25">
      <c r="A111">
        <v>25</v>
      </c>
      <c r="B111" s="11">
        <v>14</v>
      </c>
      <c r="C111">
        <v>18</v>
      </c>
      <c r="D111" s="15">
        <f t="shared" ca="1" si="11"/>
        <v>1</v>
      </c>
      <c r="E111" s="16">
        <f t="shared" ca="1" si="12"/>
        <v>18</v>
      </c>
      <c r="F111" s="16">
        <f t="shared" si="13"/>
        <v>18</v>
      </c>
      <c r="G111" s="19">
        <f t="shared" si="14"/>
        <v>0</v>
      </c>
      <c r="H111" s="16" t="str">
        <f t="shared" si="15"/>
        <v>18.0</v>
      </c>
      <c r="I111" s="16"/>
      <c r="J111" t="str">
        <f t="shared" si="16"/>
        <v>insert into encomenda_contem_produto (id_enc, id_prod, enc_prod_quantidade, enc_prod_preco_venda) values(</v>
      </c>
      <c r="K111">
        <f t="shared" si="17"/>
        <v>25</v>
      </c>
      <c r="L111" t="s">
        <v>312</v>
      </c>
      <c r="M111">
        <f t="shared" si="18"/>
        <v>14</v>
      </c>
      <c r="N111" t="s">
        <v>312</v>
      </c>
      <c r="O111" s="15">
        <f t="shared" ca="1" si="19"/>
        <v>1</v>
      </c>
      <c r="P111" t="s">
        <v>394</v>
      </c>
      <c r="Q111" s="16" t="str">
        <f t="shared" si="20"/>
        <v>18.0</v>
      </c>
      <c r="R111" t="s">
        <v>230</v>
      </c>
      <c r="U111" t="str">
        <f t="shared" ca="1" si="21"/>
        <v>insert into encomenda_contem_produto (id_enc, id_prod, enc_prod_quantidade, enc_prod_preco_venda) values(25,14,1, 18.0);</v>
      </c>
    </row>
    <row r="112" spans="1:21" x14ac:dyDescent="0.25">
      <c r="A112">
        <v>25</v>
      </c>
      <c r="B112">
        <v>9</v>
      </c>
      <c r="C112" s="11">
        <v>16.3</v>
      </c>
      <c r="D112" s="15">
        <f t="shared" ca="1" si="11"/>
        <v>2</v>
      </c>
      <c r="E112" s="16">
        <f t="shared" ca="1" si="12"/>
        <v>32.6</v>
      </c>
      <c r="F112" s="16">
        <f t="shared" si="13"/>
        <v>16</v>
      </c>
      <c r="G112" s="19">
        <f t="shared" si="14"/>
        <v>30</v>
      </c>
      <c r="H112" s="16" t="str">
        <f t="shared" si="15"/>
        <v>16.30</v>
      </c>
      <c r="I112" s="16"/>
      <c r="J112" t="str">
        <f t="shared" si="16"/>
        <v>insert into encomenda_contem_produto (id_enc, id_prod, enc_prod_quantidade, enc_prod_preco_venda) values(</v>
      </c>
      <c r="K112">
        <f t="shared" si="17"/>
        <v>25</v>
      </c>
      <c r="L112" t="s">
        <v>312</v>
      </c>
      <c r="M112">
        <f t="shared" si="18"/>
        <v>9</v>
      </c>
      <c r="N112" t="s">
        <v>312</v>
      </c>
      <c r="O112" s="15">
        <f t="shared" ca="1" si="19"/>
        <v>2</v>
      </c>
      <c r="P112" t="s">
        <v>394</v>
      </c>
      <c r="Q112" s="16" t="str">
        <f t="shared" si="20"/>
        <v>16.30</v>
      </c>
      <c r="R112" t="s">
        <v>230</v>
      </c>
      <c r="U112" t="str">
        <f t="shared" ca="1" si="21"/>
        <v>insert into encomenda_contem_produto (id_enc, id_prod, enc_prod_quantidade, enc_prod_preco_venda) values(25,9,2, 16.30);</v>
      </c>
    </row>
    <row r="113" spans="1:21" x14ac:dyDescent="0.25">
      <c r="A113">
        <v>25</v>
      </c>
      <c r="B113">
        <v>5</v>
      </c>
      <c r="C113" s="17">
        <v>14.6</v>
      </c>
      <c r="D113" s="15">
        <f t="shared" ca="1" si="11"/>
        <v>1</v>
      </c>
      <c r="E113" s="16">
        <f t="shared" ca="1" si="12"/>
        <v>14.6</v>
      </c>
      <c r="F113" s="16">
        <f t="shared" si="13"/>
        <v>14</v>
      </c>
      <c r="G113" s="19">
        <f t="shared" si="14"/>
        <v>60</v>
      </c>
      <c r="H113" s="16" t="str">
        <f t="shared" si="15"/>
        <v>14.60</v>
      </c>
      <c r="I113" s="16"/>
      <c r="J113" t="str">
        <f t="shared" si="16"/>
        <v>insert into encomenda_contem_produto (id_enc, id_prod, enc_prod_quantidade, enc_prod_preco_venda) values(</v>
      </c>
      <c r="K113">
        <f t="shared" si="17"/>
        <v>25</v>
      </c>
      <c r="L113" t="s">
        <v>312</v>
      </c>
      <c r="M113">
        <f t="shared" si="18"/>
        <v>5</v>
      </c>
      <c r="N113" t="s">
        <v>312</v>
      </c>
      <c r="O113" s="15">
        <f t="shared" ca="1" si="19"/>
        <v>1</v>
      </c>
      <c r="P113" t="s">
        <v>394</v>
      </c>
      <c r="Q113" s="16" t="str">
        <f t="shared" si="20"/>
        <v>14.60</v>
      </c>
      <c r="R113" t="s">
        <v>230</v>
      </c>
      <c r="U113" t="str">
        <f t="shared" ca="1" si="21"/>
        <v>insert into encomenda_contem_produto (id_enc, id_prod, enc_prod_quantidade, enc_prod_preco_venda) values(25,5,1, 14.60);</v>
      </c>
    </row>
    <row r="114" spans="1:21" x14ac:dyDescent="0.25">
      <c r="A114">
        <v>26</v>
      </c>
      <c r="B114" s="11">
        <v>28</v>
      </c>
      <c r="C114">
        <v>2.5</v>
      </c>
      <c r="D114" s="15">
        <f t="shared" ca="1" si="11"/>
        <v>2</v>
      </c>
      <c r="E114" s="16">
        <f t="shared" ca="1" si="12"/>
        <v>5</v>
      </c>
      <c r="F114" s="16">
        <f t="shared" si="13"/>
        <v>2</v>
      </c>
      <c r="G114" s="19">
        <f t="shared" si="14"/>
        <v>50</v>
      </c>
      <c r="H114" s="16" t="str">
        <f t="shared" si="15"/>
        <v>2.50</v>
      </c>
      <c r="I114" s="16"/>
      <c r="J114" t="str">
        <f t="shared" si="16"/>
        <v>insert into encomenda_contem_produto (id_enc, id_prod, enc_prod_quantidade, enc_prod_preco_venda) values(</v>
      </c>
      <c r="K114">
        <f t="shared" si="17"/>
        <v>26</v>
      </c>
      <c r="L114" t="s">
        <v>312</v>
      </c>
      <c r="M114">
        <f t="shared" si="18"/>
        <v>28</v>
      </c>
      <c r="N114" t="s">
        <v>312</v>
      </c>
      <c r="O114" s="15">
        <f t="shared" ca="1" si="19"/>
        <v>2</v>
      </c>
      <c r="P114" t="s">
        <v>394</v>
      </c>
      <c r="Q114" s="16" t="str">
        <f t="shared" si="20"/>
        <v>2.50</v>
      </c>
      <c r="R114" t="s">
        <v>230</v>
      </c>
      <c r="U114" t="str">
        <f t="shared" ca="1" si="21"/>
        <v>insert into encomenda_contem_produto (id_enc, id_prod, enc_prod_quantidade, enc_prod_preco_venda) values(26,28,2, 2.50);</v>
      </c>
    </row>
    <row r="115" spans="1:21" x14ac:dyDescent="0.25">
      <c r="A115">
        <v>26</v>
      </c>
      <c r="B115">
        <v>18</v>
      </c>
      <c r="C115">
        <v>18</v>
      </c>
      <c r="D115" s="15">
        <f t="shared" ca="1" si="11"/>
        <v>2</v>
      </c>
      <c r="E115" s="16">
        <f t="shared" ca="1" si="12"/>
        <v>36</v>
      </c>
      <c r="F115" s="16">
        <f t="shared" si="13"/>
        <v>18</v>
      </c>
      <c r="G115" s="19">
        <f t="shared" si="14"/>
        <v>0</v>
      </c>
      <c r="H115" s="16" t="str">
        <f t="shared" si="15"/>
        <v>18.0</v>
      </c>
      <c r="I115" s="16"/>
      <c r="J115" t="str">
        <f t="shared" si="16"/>
        <v>insert into encomenda_contem_produto (id_enc, id_prod, enc_prod_quantidade, enc_prod_preco_venda) values(</v>
      </c>
      <c r="K115">
        <f t="shared" si="17"/>
        <v>26</v>
      </c>
      <c r="L115" t="s">
        <v>312</v>
      </c>
      <c r="M115">
        <f t="shared" si="18"/>
        <v>18</v>
      </c>
      <c r="N115" t="s">
        <v>312</v>
      </c>
      <c r="O115" s="15">
        <f t="shared" ca="1" si="19"/>
        <v>2</v>
      </c>
      <c r="P115" t="s">
        <v>394</v>
      </c>
      <c r="Q115" s="16" t="str">
        <f t="shared" si="20"/>
        <v>18.0</v>
      </c>
      <c r="R115" t="s">
        <v>230</v>
      </c>
      <c r="U115" t="str">
        <f t="shared" ca="1" si="21"/>
        <v>insert into encomenda_contem_produto (id_enc, id_prod, enc_prod_quantidade, enc_prod_preco_venda) values(26,18,2, 18.0);</v>
      </c>
    </row>
    <row r="116" spans="1:21" x14ac:dyDescent="0.25">
      <c r="A116">
        <v>26</v>
      </c>
      <c r="B116" s="11">
        <v>14</v>
      </c>
      <c r="C116">
        <v>18</v>
      </c>
      <c r="D116" s="15">
        <f t="shared" ca="1" si="11"/>
        <v>2</v>
      </c>
      <c r="E116" s="16">
        <f t="shared" ca="1" si="12"/>
        <v>36</v>
      </c>
      <c r="F116" s="16">
        <f t="shared" si="13"/>
        <v>18</v>
      </c>
      <c r="G116" s="19">
        <f t="shared" si="14"/>
        <v>0</v>
      </c>
      <c r="H116" s="16" t="str">
        <f t="shared" si="15"/>
        <v>18.0</v>
      </c>
      <c r="I116" s="16"/>
      <c r="J116" t="str">
        <f t="shared" si="16"/>
        <v>insert into encomenda_contem_produto (id_enc, id_prod, enc_prod_quantidade, enc_prod_preco_venda) values(</v>
      </c>
      <c r="K116">
        <f t="shared" si="17"/>
        <v>26</v>
      </c>
      <c r="L116" t="s">
        <v>312</v>
      </c>
      <c r="M116">
        <f t="shared" si="18"/>
        <v>14</v>
      </c>
      <c r="N116" t="s">
        <v>312</v>
      </c>
      <c r="O116" s="15">
        <f t="shared" ca="1" si="19"/>
        <v>2</v>
      </c>
      <c r="P116" t="s">
        <v>394</v>
      </c>
      <c r="Q116" s="16" t="str">
        <f t="shared" si="20"/>
        <v>18.0</v>
      </c>
      <c r="R116" t="s">
        <v>230</v>
      </c>
      <c r="U116" t="str">
        <f t="shared" ca="1" si="21"/>
        <v>insert into encomenda_contem_produto (id_enc, id_prod, enc_prod_quantidade, enc_prod_preco_venda) values(26,14,2, 18.0);</v>
      </c>
    </row>
    <row r="117" spans="1:21" x14ac:dyDescent="0.25">
      <c r="A117">
        <v>26</v>
      </c>
      <c r="B117">
        <v>5</v>
      </c>
      <c r="C117">
        <v>14.6</v>
      </c>
      <c r="D117" s="15">
        <f t="shared" ca="1" si="11"/>
        <v>2</v>
      </c>
      <c r="E117" s="16">
        <f t="shared" ca="1" si="12"/>
        <v>29.2</v>
      </c>
      <c r="F117" s="16">
        <f t="shared" si="13"/>
        <v>14</v>
      </c>
      <c r="G117" s="19">
        <f t="shared" si="14"/>
        <v>60</v>
      </c>
      <c r="H117" s="16" t="str">
        <f t="shared" si="15"/>
        <v>14.60</v>
      </c>
      <c r="I117" s="16"/>
      <c r="J117" t="str">
        <f t="shared" si="16"/>
        <v>insert into encomenda_contem_produto (id_enc, id_prod, enc_prod_quantidade, enc_prod_preco_venda) values(</v>
      </c>
      <c r="K117">
        <f t="shared" si="17"/>
        <v>26</v>
      </c>
      <c r="L117" t="s">
        <v>312</v>
      </c>
      <c r="M117">
        <f t="shared" si="18"/>
        <v>5</v>
      </c>
      <c r="N117" t="s">
        <v>312</v>
      </c>
      <c r="O117" s="15">
        <f t="shared" ca="1" si="19"/>
        <v>2</v>
      </c>
      <c r="P117" t="s">
        <v>394</v>
      </c>
      <c r="Q117" s="16" t="str">
        <f t="shared" si="20"/>
        <v>14.60</v>
      </c>
      <c r="R117" t="s">
        <v>230</v>
      </c>
      <c r="U117" t="str">
        <f t="shared" ca="1" si="21"/>
        <v>insert into encomenda_contem_produto (id_enc, id_prod, enc_prod_quantidade, enc_prod_preco_venda) values(26,5,2, 14.60);</v>
      </c>
    </row>
    <row r="118" spans="1:21" x14ac:dyDescent="0.25">
      <c r="A118">
        <v>26</v>
      </c>
      <c r="B118">
        <v>1</v>
      </c>
      <c r="C118" s="17">
        <v>14.6</v>
      </c>
      <c r="D118" s="15">
        <f t="shared" ca="1" si="11"/>
        <v>2</v>
      </c>
      <c r="E118" s="16">
        <f t="shared" ca="1" si="12"/>
        <v>29.2</v>
      </c>
      <c r="F118" s="16">
        <f t="shared" si="13"/>
        <v>14</v>
      </c>
      <c r="G118" s="19">
        <f t="shared" si="14"/>
        <v>60</v>
      </c>
      <c r="H118" s="16" t="str">
        <f t="shared" si="15"/>
        <v>14.60</v>
      </c>
      <c r="I118" s="16"/>
      <c r="J118" t="str">
        <f t="shared" si="16"/>
        <v>insert into encomenda_contem_produto (id_enc, id_prod, enc_prod_quantidade, enc_prod_preco_venda) values(</v>
      </c>
      <c r="K118">
        <f t="shared" si="17"/>
        <v>26</v>
      </c>
      <c r="L118" t="s">
        <v>312</v>
      </c>
      <c r="M118">
        <f t="shared" si="18"/>
        <v>1</v>
      </c>
      <c r="N118" t="s">
        <v>312</v>
      </c>
      <c r="O118" s="15">
        <f t="shared" ca="1" si="19"/>
        <v>2</v>
      </c>
      <c r="P118" t="s">
        <v>394</v>
      </c>
      <c r="Q118" s="16" t="str">
        <f t="shared" si="20"/>
        <v>14.60</v>
      </c>
      <c r="R118" t="s">
        <v>230</v>
      </c>
      <c r="U118" t="str">
        <f t="shared" ca="1" si="21"/>
        <v>insert into encomenda_contem_produto (id_enc, id_prod, enc_prod_quantidade, enc_prod_preco_venda) values(26,1,2, 14.60);</v>
      </c>
    </row>
    <row r="119" spans="1:21" x14ac:dyDescent="0.25">
      <c r="A119">
        <v>27</v>
      </c>
      <c r="B119" s="11">
        <v>17</v>
      </c>
      <c r="C119">
        <v>18</v>
      </c>
      <c r="D119" s="15">
        <f t="shared" ca="1" si="11"/>
        <v>1</v>
      </c>
      <c r="E119" s="16">
        <f t="shared" ca="1" si="12"/>
        <v>18</v>
      </c>
      <c r="F119" s="16">
        <f t="shared" si="13"/>
        <v>18</v>
      </c>
      <c r="G119" s="19">
        <f t="shared" si="14"/>
        <v>0</v>
      </c>
      <c r="H119" s="16" t="str">
        <f t="shared" si="15"/>
        <v>18.0</v>
      </c>
      <c r="I119" s="16"/>
      <c r="J119" t="str">
        <f t="shared" si="16"/>
        <v>insert into encomenda_contem_produto (id_enc, id_prod, enc_prod_quantidade, enc_prod_preco_venda) values(</v>
      </c>
      <c r="K119">
        <f t="shared" si="17"/>
        <v>27</v>
      </c>
      <c r="L119" t="s">
        <v>312</v>
      </c>
      <c r="M119">
        <f t="shared" si="18"/>
        <v>17</v>
      </c>
      <c r="N119" t="s">
        <v>312</v>
      </c>
      <c r="O119" s="15">
        <f t="shared" ca="1" si="19"/>
        <v>1</v>
      </c>
      <c r="P119" t="s">
        <v>394</v>
      </c>
      <c r="Q119" s="16" t="str">
        <f t="shared" si="20"/>
        <v>18.0</v>
      </c>
      <c r="R119" t="s">
        <v>230</v>
      </c>
      <c r="U119" t="str">
        <f t="shared" ca="1" si="21"/>
        <v>insert into encomenda_contem_produto (id_enc, id_prod, enc_prod_quantidade, enc_prod_preco_venda) values(27,17,1, 18.0);</v>
      </c>
    </row>
    <row r="120" spans="1:21" x14ac:dyDescent="0.25">
      <c r="A120">
        <v>28</v>
      </c>
      <c r="B120" s="11">
        <v>18</v>
      </c>
      <c r="C120" s="11">
        <v>18</v>
      </c>
      <c r="D120" s="15">
        <f t="shared" ca="1" si="11"/>
        <v>2</v>
      </c>
      <c r="E120" s="16">
        <f t="shared" ca="1" si="12"/>
        <v>36</v>
      </c>
      <c r="F120" s="16">
        <f t="shared" si="13"/>
        <v>18</v>
      </c>
      <c r="G120" s="19">
        <f t="shared" si="14"/>
        <v>0</v>
      </c>
      <c r="H120" s="16" t="str">
        <f t="shared" si="15"/>
        <v>18.0</v>
      </c>
      <c r="I120" s="16"/>
      <c r="J120" t="str">
        <f t="shared" si="16"/>
        <v>insert into encomenda_contem_produto (id_enc, id_prod, enc_prod_quantidade, enc_prod_preco_venda) values(</v>
      </c>
      <c r="K120">
        <f t="shared" si="17"/>
        <v>28</v>
      </c>
      <c r="L120" t="s">
        <v>312</v>
      </c>
      <c r="M120">
        <f t="shared" si="18"/>
        <v>18</v>
      </c>
      <c r="N120" t="s">
        <v>312</v>
      </c>
      <c r="O120" s="15">
        <f t="shared" ca="1" si="19"/>
        <v>2</v>
      </c>
      <c r="P120" t="s">
        <v>394</v>
      </c>
      <c r="Q120" s="16" t="str">
        <f t="shared" si="20"/>
        <v>18.0</v>
      </c>
      <c r="R120" t="s">
        <v>230</v>
      </c>
      <c r="U120" t="str">
        <f t="shared" ca="1" si="21"/>
        <v>insert into encomenda_contem_produto (id_enc, id_prod, enc_prod_quantidade, enc_prod_preco_venda) values(28,18,2, 18.0);</v>
      </c>
    </row>
    <row r="121" spans="1:21" x14ac:dyDescent="0.25">
      <c r="A121">
        <v>28</v>
      </c>
      <c r="B121" s="11">
        <v>14</v>
      </c>
      <c r="C121" s="18">
        <v>18</v>
      </c>
      <c r="D121" s="15">
        <f t="shared" ca="1" si="11"/>
        <v>1</v>
      </c>
      <c r="E121" s="16">
        <f t="shared" ca="1" si="12"/>
        <v>18</v>
      </c>
      <c r="F121" s="16">
        <f t="shared" si="13"/>
        <v>18</v>
      </c>
      <c r="G121" s="19">
        <f t="shared" si="14"/>
        <v>0</v>
      </c>
      <c r="H121" s="16" t="str">
        <f t="shared" si="15"/>
        <v>18.0</v>
      </c>
      <c r="I121" s="16"/>
      <c r="J121" t="str">
        <f t="shared" si="16"/>
        <v>insert into encomenda_contem_produto (id_enc, id_prod, enc_prod_quantidade, enc_prod_preco_venda) values(</v>
      </c>
      <c r="K121">
        <f t="shared" si="17"/>
        <v>28</v>
      </c>
      <c r="L121" t="s">
        <v>312</v>
      </c>
      <c r="M121">
        <f t="shared" si="18"/>
        <v>14</v>
      </c>
      <c r="N121" t="s">
        <v>312</v>
      </c>
      <c r="O121" s="15">
        <f t="shared" ca="1" si="19"/>
        <v>1</v>
      </c>
      <c r="P121" t="s">
        <v>394</v>
      </c>
      <c r="Q121" s="16" t="str">
        <f t="shared" si="20"/>
        <v>18.0</v>
      </c>
      <c r="R121" t="s">
        <v>230</v>
      </c>
      <c r="U121" t="str">
        <f t="shared" ca="1" si="21"/>
        <v>insert into encomenda_contem_produto (id_enc, id_prod, enc_prod_quantidade, enc_prod_preco_venda) values(28,14,1, 18.0);</v>
      </c>
    </row>
    <row r="122" spans="1:21" x14ac:dyDescent="0.25">
      <c r="A122">
        <v>28</v>
      </c>
      <c r="B122" s="11">
        <v>9</v>
      </c>
      <c r="C122" s="18">
        <v>16.3</v>
      </c>
      <c r="D122" s="15">
        <f t="shared" ca="1" si="11"/>
        <v>1</v>
      </c>
      <c r="E122" s="16">
        <f t="shared" ca="1" si="12"/>
        <v>16.3</v>
      </c>
      <c r="F122" s="16">
        <f t="shared" si="13"/>
        <v>16</v>
      </c>
      <c r="G122" s="19">
        <f t="shared" si="14"/>
        <v>30</v>
      </c>
      <c r="H122" s="16" t="str">
        <f t="shared" si="15"/>
        <v>16.30</v>
      </c>
      <c r="I122" s="16"/>
      <c r="J122" t="str">
        <f t="shared" si="16"/>
        <v>insert into encomenda_contem_produto (id_enc, id_prod, enc_prod_quantidade, enc_prod_preco_venda) values(</v>
      </c>
      <c r="K122">
        <f t="shared" si="17"/>
        <v>28</v>
      </c>
      <c r="L122" t="s">
        <v>312</v>
      </c>
      <c r="M122">
        <f t="shared" si="18"/>
        <v>9</v>
      </c>
      <c r="N122" t="s">
        <v>312</v>
      </c>
      <c r="O122" s="15">
        <f t="shared" ca="1" si="19"/>
        <v>1</v>
      </c>
      <c r="P122" t="s">
        <v>394</v>
      </c>
      <c r="Q122" s="16" t="str">
        <f t="shared" si="20"/>
        <v>16.30</v>
      </c>
      <c r="R122" t="s">
        <v>230</v>
      </c>
      <c r="U122" t="str">
        <f t="shared" ca="1" si="21"/>
        <v>insert into encomenda_contem_produto (id_enc, id_prod, enc_prod_quantidade, enc_prod_preco_venda) values(28,9,1, 16.30);</v>
      </c>
    </row>
    <row r="123" spans="1:21" x14ac:dyDescent="0.25">
      <c r="A123">
        <v>28</v>
      </c>
      <c r="B123" s="11">
        <v>5</v>
      </c>
      <c r="C123">
        <v>14.6</v>
      </c>
      <c r="D123" s="15">
        <f t="shared" ca="1" si="11"/>
        <v>2</v>
      </c>
      <c r="E123" s="16">
        <f t="shared" ca="1" si="12"/>
        <v>29.2</v>
      </c>
      <c r="F123" s="16">
        <f t="shared" si="13"/>
        <v>14</v>
      </c>
      <c r="G123" s="19">
        <f t="shared" si="14"/>
        <v>60</v>
      </c>
      <c r="H123" s="16" t="str">
        <f t="shared" si="15"/>
        <v>14.60</v>
      </c>
      <c r="I123" s="16"/>
      <c r="J123" t="str">
        <f t="shared" si="16"/>
        <v>insert into encomenda_contem_produto (id_enc, id_prod, enc_prod_quantidade, enc_prod_preco_venda) values(</v>
      </c>
      <c r="K123">
        <f t="shared" si="17"/>
        <v>28</v>
      </c>
      <c r="L123" t="s">
        <v>312</v>
      </c>
      <c r="M123">
        <f t="shared" si="18"/>
        <v>5</v>
      </c>
      <c r="N123" t="s">
        <v>312</v>
      </c>
      <c r="O123" s="15">
        <f t="shared" ca="1" si="19"/>
        <v>2</v>
      </c>
      <c r="P123" t="s">
        <v>394</v>
      </c>
      <c r="Q123" s="16" t="str">
        <f t="shared" si="20"/>
        <v>14.60</v>
      </c>
      <c r="R123" t="s">
        <v>230</v>
      </c>
      <c r="U123" t="str">
        <f t="shared" ca="1" si="21"/>
        <v>insert into encomenda_contem_produto (id_enc, id_prod, enc_prod_quantidade, enc_prod_preco_venda) values(28,5,2, 14.60);</v>
      </c>
    </row>
    <row r="124" spans="1:21" x14ac:dyDescent="0.25">
      <c r="A124">
        <v>28</v>
      </c>
      <c r="B124" s="11">
        <v>1</v>
      </c>
      <c r="C124">
        <v>14.6</v>
      </c>
      <c r="D124" s="15">
        <f t="shared" ca="1" si="11"/>
        <v>2</v>
      </c>
      <c r="E124" s="16">
        <f t="shared" ca="1" si="12"/>
        <v>29.2</v>
      </c>
      <c r="F124" s="16">
        <f t="shared" si="13"/>
        <v>14</v>
      </c>
      <c r="G124" s="19">
        <f t="shared" si="14"/>
        <v>60</v>
      </c>
      <c r="H124" s="16" t="str">
        <f t="shared" si="15"/>
        <v>14.60</v>
      </c>
      <c r="I124" s="16"/>
      <c r="J124" t="str">
        <f t="shared" si="16"/>
        <v>insert into encomenda_contem_produto (id_enc, id_prod, enc_prod_quantidade, enc_prod_preco_venda) values(</v>
      </c>
      <c r="K124">
        <f t="shared" si="17"/>
        <v>28</v>
      </c>
      <c r="L124" t="s">
        <v>312</v>
      </c>
      <c r="M124">
        <f t="shared" si="18"/>
        <v>1</v>
      </c>
      <c r="N124" t="s">
        <v>312</v>
      </c>
      <c r="O124" s="15">
        <f t="shared" ca="1" si="19"/>
        <v>2</v>
      </c>
      <c r="P124" t="s">
        <v>394</v>
      </c>
      <c r="Q124" s="16" t="str">
        <f t="shared" si="20"/>
        <v>14.60</v>
      </c>
      <c r="R124" t="s">
        <v>230</v>
      </c>
      <c r="U124" t="str">
        <f t="shared" ca="1" si="21"/>
        <v>insert into encomenda_contem_produto (id_enc, id_prod, enc_prod_quantidade, enc_prod_preco_venda) values(28,1,2, 14.60);</v>
      </c>
    </row>
    <row r="125" spans="1:21" x14ac:dyDescent="0.25">
      <c r="A125">
        <v>29</v>
      </c>
      <c r="B125" s="11">
        <v>18</v>
      </c>
      <c r="C125">
        <v>18</v>
      </c>
      <c r="D125" s="15">
        <f t="shared" ca="1" si="11"/>
        <v>2</v>
      </c>
      <c r="E125" s="16">
        <f t="shared" ca="1" si="12"/>
        <v>36</v>
      </c>
      <c r="F125" s="16">
        <f t="shared" si="13"/>
        <v>18</v>
      </c>
      <c r="G125" s="19">
        <f t="shared" si="14"/>
        <v>0</v>
      </c>
      <c r="H125" s="16" t="str">
        <f t="shared" si="15"/>
        <v>18.0</v>
      </c>
      <c r="I125" s="16"/>
      <c r="J125" t="str">
        <f t="shared" si="16"/>
        <v>insert into encomenda_contem_produto (id_enc, id_prod, enc_prod_quantidade, enc_prod_preco_venda) values(</v>
      </c>
      <c r="K125">
        <f t="shared" si="17"/>
        <v>29</v>
      </c>
      <c r="L125" t="s">
        <v>312</v>
      </c>
      <c r="M125">
        <f t="shared" si="18"/>
        <v>18</v>
      </c>
      <c r="N125" t="s">
        <v>312</v>
      </c>
      <c r="O125" s="15">
        <f t="shared" ca="1" si="19"/>
        <v>2</v>
      </c>
      <c r="P125" t="s">
        <v>394</v>
      </c>
      <c r="Q125" s="16" t="str">
        <f t="shared" si="20"/>
        <v>18.0</v>
      </c>
      <c r="R125" t="s">
        <v>230</v>
      </c>
      <c r="U125" t="str">
        <f t="shared" ca="1" si="21"/>
        <v>insert into encomenda_contem_produto (id_enc, id_prod, enc_prod_quantidade, enc_prod_preco_venda) values(29,18,2, 18.0);</v>
      </c>
    </row>
    <row r="126" spans="1:21" x14ac:dyDescent="0.25">
      <c r="A126">
        <v>29</v>
      </c>
      <c r="B126" s="11">
        <v>14</v>
      </c>
      <c r="C126" s="11">
        <v>18</v>
      </c>
      <c r="D126" s="15">
        <f t="shared" ca="1" si="11"/>
        <v>2</v>
      </c>
      <c r="E126" s="16">
        <f t="shared" ca="1" si="12"/>
        <v>36</v>
      </c>
      <c r="F126" s="16">
        <f t="shared" si="13"/>
        <v>18</v>
      </c>
      <c r="G126" s="19">
        <f t="shared" si="14"/>
        <v>0</v>
      </c>
      <c r="H126" s="16" t="str">
        <f t="shared" si="15"/>
        <v>18.0</v>
      </c>
      <c r="I126" s="16"/>
      <c r="J126" t="str">
        <f t="shared" si="16"/>
        <v>insert into encomenda_contem_produto (id_enc, id_prod, enc_prod_quantidade, enc_prod_preco_venda) values(</v>
      </c>
      <c r="K126">
        <f t="shared" si="17"/>
        <v>29</v>
      </c>
      <c r="L126" t="s">
        <v>312</v>
      </c>
      <c r="M126">
        <f t="shared" si="18"/>
        <v>14</v>
      </c>
      <c r="N126" t="s">
        <v>312</v>
      </c>
      <c r="O126" s="15">
        <f t="shared" ca="1" si="19"/>
        <v>2</v>
      </c>
      <c r="P126" t="s">
        <v>394</v>
      </c>
      <c r="Q126" s="16" t="str">
        <f t="shared" si="20"/>
        <v>18.0</v>
      </c>
      <c r="R126" t="s">
        <v>230</v>
      </c>
      <c r="U126" t="str">
        <f t="shared" ca="1" si="21"/>
        <v>insert into encomenda_contem_produto (id_enc, id_prod, enc_prod_quantidade, enc_prod_preco_venda) values(29,14,2, 18.0);</v>
      </c>
    </row>
    <row r="127" spans="1:21" x14ac:dyDescent="0.25">
      <c r="A127">
        <v>30</v>
      </c>
      <c r="B127" s="11">
        <v>18</v>
      </c>
      <c r="C127" s="18">
        <v>18</v>
      </c>
      <c r="D127" s="15">
        <f t="shared" ca="1" si="11"/>
        <v>1</v>
      </c>
      <c r="E127" s="16">
        <f t="shared" ca="1" si="12"/>
        <v>18</v>
      </c>
      <c r="F127" s="16">
        <f t="shared" si="13"/>
        <v>18</v>
      </c>
      <c r="G127" s="19">
        <f t="shared" si="14"/>
        <v>0</v>
      </c>
      <c r="H127" s="16" t="str">
        <f t="shared" si="15"/>
        <v>18.0</v>
      </c>
      <c r="I127" s="16"/>
      <c r="J127" t="str">
        <f t="shared" si="16"/>
        <v>insert into encomenda_contem_produto (id_enc, id_prod, enc_prod_quantidade, enc_prod_preco_venda) values(</v>
      </c>
      <c r="K127">
        <f t="shared" si="17"/>
        <v>30</v>
      </c>
      <c r="L127" t="s">
        <v>312</v>
      </c>
      <c r="M127">
        <f t="shared" si="18"/>
        <v>18</v>
      </c>
      <c r="N127" t="s">
        <v>312</v>
      </c>
      <c r="O127" s="15">
        <f t="shared" ca="1" si="19"/>
        <v>1</v>
      </c>
      <c r="P127" t="s">
        <v>394</v>
      </c>
      <c r="Q127" s="16" t="str">
        <f t="shared" si="20"/>
        <v>18.0</v>
      </c>
      <c r="R127" t="s">
        <v>230</v>
      </c>
      <c r="U127" t="str">
        <f t="shared" ca="1" si="21"/>
        <v>insert into encomenda_contem_produto (id_enc, id_prod, enc_prod_quantidade, enc_prod_preco_venda) values(30,18,1, 18.0);</v>
      </c>
    </row>
    <row r="128" spans="1:21" x14ac:dyDescent="0.25">
      <c r="A128">
        <v>30</v>
      </c>
      <c r="B128" s="11">
        <v>9</v>
      </c>
      <c r="C128">
        <v>16.3</v>
      </c>
      <c r="D128" s="15">
        <f t="shared" ca="1" si="11"/>
        <v>1</v>
      </c>
      <c r="E128" s="16">
        <f t="shared" ca="1" si="12"/>
        <v>16.3</v>
      </c>
      <c r="F128" s="16">
        <f t="shared" si="13"/>
        <v>16</v>
      </c>
      <c r="G128" s="19">
        <f t="shared" si="14"/>
        <v>30</v>
      </c>
      <c r="H128" s="16" t="str">
        <f t="shared" si="15"/>
        <v>16.30</v>
      </c>
      <c r="I128" s="16"/>
      <c r="J128" t="str">
        <f t="shared" si="16"/>
        <v>insert into encomenda_contem_produto (id_enc, id_prod, enc_prod_quantidade, enc_prod_preco_venda) values(</v>
      </c>
      <c r="K128">
        <f t="shared" si="17"/>
        <v>30</v>
      </c>
      <c r="L128" t="s">
        <v>312</v>
      </c>
      <c r="M128">
        <f t="shared" si="18"/>
        <v>9</v>
      </c>
      <c r="N128" t="s">
        <v>312</v>
      </c>
      <c r="O128" s="15">
        <f t="shared" ca="1" si="19"/>
        <v>1</v>
      </c>
      <c r="P128" t="s">
        <v>394</v>
      </c>
      <c r="Q128" s="16" t="str">
        <f t="shared" si="20"/>
        <v>16.30</v>
      </c>
      <c r="R128" t="s">
        <v>230</v>
      </c>
      <c r="U128" t="str">
        <f t="shared" ca="1" si="21"/>
        <v>insert into encomenda_contem_produto (id_enc, id_prod, enc_prod_quantidade, enc_prod_preco_venda) values(30,9,1, 16.30);</v>
      </c>
    </row>
    <row r="129" spans="1:21" x14ac:dyDescent="0.25">
      <c r="A129">
        <v>31</v>
      </c>
      <c r="B129" s="11">
        <v>19</v>
      </c>
      <c r="C129" s="11">
        <v>18</v>
      </c>
      <c r="D129" s="15">
        <f t="shared" ca="1" si="11"/>
        <v>2</v>
      </c>
      <c r="E129" s="16">
        <f t="shared" ca="1" si="12"/>
        <v>36</v>
      </c>
      <c r="F129" s="16">
        <f t="shared" si="13"/>
        <v>18</v>
      </c>
      <c r="G129" s="19">
        <f t="shared" si="14"/>
        <v>0</v>
      </c>
      <c r="H129" s="16" t="str">
        <f t="shared" si="15"/>
        <v>18.0</v>
      </c>
      <c r="I129" s="16"/>
      <c r="J129" t="str">
        <f t="shared" si="16"/>
        <v>insert into encomenda_contem_produto (id_enc, id_prod, enc_prod_quantidade, enc_prod_preco_venda) values(</v>
      </c>
      <c r="K129">
        <f t="shared" si="17"/>
        <v>31</v>
      </c>
      <c r="L129" t="s">
        <v>312</v>
      </c>
      <c r="M129">
        <f t="shared" si="18"/>
        <v>19</v>
      </c>
      <c r="N129" t="s">
        <v>312</v>
      </c>
      <c r="O129" s="15">
        <f t="shared" ca="1" si="19"/>
        <v>2</v>
      </c>
      <c r="P129" t="s">
        <v>394</v>
      </c>
      <c r="Q129" s="16" t="str">
        <f t="shared" si="20"/>
        <v>18.0</v>
      </c>
      <c r="R129" t="s">
        <v>230</v>
      </c>
      <c r="U129" t="str">
        <f t="shared" ca="1" si="21"/>
        <v>insert into encomenda_contem_produto (id_enc, id_prod, enc_prod_quantidade, enc_prod_preco_venda) values(31,19,2, 18.0);</v>
      </c>
    </row>
    <row r="130" spans="1:21" x14ac:dyDescent="0.25">
      <c r="A130">
        <v>31</v>
      </c>
      <c r="B130" s="11">
        <v>15</v>
      </c>
      <c r="C130" s="18">
        <v>18</v>
      </c>
      <c r="D130" s="15">
        <f t="shared" ca="1" si="11"/>
        <v>1</v>
      </c>
      <c r="E130" s="16">
        <f t="shared" ca="1" si="12"/>
        <v>18</v>
      </c>
      <c r="F130" s="16">
        <f t="shared" si="13"/>
        <v>18</v>
      </c>
      <c r="G130" s="19">
        <f t="shared" si="14"/>
        <v>0</v>
      </c>
      <c r="H130" s="16" t="str">
        <f t="shared" si="15"/>
        <v>18.0</v>
      </c>
      <c r="I130" s="16"/>
      <c r="J130" t="str">
        <f t="shared" si="16"/>
        <v>insert into encomenda_contem_produto (id_enc, id_prod, enc_prod_quantidade, enc_prod_preco_venda) values(</v>
      </c>
      <c r="K130">
        <f t="shared" si="17"/>
        <v>31</v>
      </c>
      <c r="L130" t="s">
        <v>312</v>
      </c>
      <c r="M130">
        <f t="shared" si="18"/>
        <v>15</v>
      </c>
      <c r="N130" t="s">
        <v>312</v>
      </c>
      <c r="O130" s="15">
        <f t="shared" ca="1" si="19"/>
        <v>1</v>
      </c>
      <c r="P130" t="s">
        <v>394</v>
      </c>
      <c r="Q130" s="16" t="str">
        <f t="shared" si="20"/>
        <v>18.0</v>
      </c>
      <c r="R130" t="s">
        <v>230</v>
      </c>
      <c r="U130" t="str">
        <f t="shared" ca="1" si="21"/>
        <v>insert into encomenda_contem_produto (id_enc, id_prod, enc_prod_quantidade, enc_prod_preco_venda) values(31,15,1, 18.0);</v>
      </c>
    </row>
    <row r="131" spans="1:21" x14ac:dyDescent="0.25">
      <c r="A131">
        <v>31</v>
      </c>
      <c r="B131" s="11">
        <v>10</v>
      </c>
      <c r="C131" s="18">
        <v>16.3</v>
      </c>
      <c r="D131" s="15">
        <f t="shared" ca="1" si="11"/>
        <v>2</v>
      </c>
      <c r="E131" s="16">
        <f t="shared" ca="1" si="12"/>
        <v>32.6</v>
      </c>
      <c r="F131" s="16">
        <f t="shared" si="13"/>
        <v>16</v>
      </c>
      <c r="G131" s="19">
        <f t="shared" si="14"/>
        <v>30</v>
      </c>
      <c r="H131" s="16" t="str">
        <f t="shared" si="15"/>
        <v>16.30</v>
      </c>
      <c r="I131" s="16"/>
      <c r="J131" t="str">
        <f t="shared" si="16"/>
        <v>insert into encomenda_contem_produto (id_enc, id_prod, enc_prod_quantidade, enc_prod_preco_venda) values(</v>
      </c>
      <c r="K131">
        <f t="shared" si="17"/>
        <v>31</v>
      </c>
      <c r="L131" t="s">
        <v>312</v>
      </c>
      <c r="M131">
        <f t="shared" si="18"/>
        <v>10</v>
      </c>
      <c r="N131" t="s">
        <v>312</v>
      </c>
      <c r="O131" s="15">
        <f t="shared" ca="1" si="19"/>
        <v>2</v>
      </c>
      <c r="P131" t="s">
        <v>394</v>
      </c>
      <c r="Q131" s="16" t="str">
        <f t="shared" si="20"/>
        <v>16.30</v>
      </c>
      <c r="R131" t="s">
        <v>230</v>
      </c>
      <c r="U131" t="str">
        <f t="shared" ca="1" si="21"/>
        <v>insert into encomenda_contem_produto (id_enc, id_prod, enc_prod_quantidade, enc_prod_preco_venda) values(31,10,2, 16.30);</v>
      </c>
    </row>
    <row r="132" spans="1:21" x14ac:dyDescent="0.25">
      <c r="A132">
        <v>31</v>
      </c>
      <c r="B132" s="11">
        <v>6</v>
      </c>
      <c r="C132">
        <v>16.3</v>
      </c>
      <c r="D132" s="15">
        <f t="shared" ca="1" si="11"/>
        <v>1</v>
      </c>
      <c r="E132" s="16">
        <f t="shared" ca="1" si="12"/>
        <v>16.3</v>
      </c>
      <c r="F132" s="16">
        <f t="shared" si="13"/>
        <v>16</v>
      </c>
      <c r="G132" s="19">
        <f t="shared" si="14"/>
        <v>30</v>
      </c>
      <c r="H132" s="16" t="str">
        <f t="shared" si="15"/>
        <v>16.30</v>
      </c>
      <c r="I132" s="16"/>
      <c r="J132" t="str">
        <f t="shared" si="16"/>
        <v>insert into encomenda_contem_produto (id_enc, id_prod, enc_prod_quantidade, enc_prod_preco_venda) values(</v>
      </c>
      <c r="K132">
        <f t="shared" si="17"/>
        <v>31</v>
      </c>
      <c r="L132" t="s">
        <v>312</v>
      </c>
      <c r="M132">
        <f t="shared" si="18"/>
        <v>6</v>
      </c>
      <c r="N132" t="s">
        <v>312</v>
      </c>
      <c r="O132" s="15">
        <f t="shared" ca="1" si="19"/>
        <v>1</v>
      </c>
      <c r="P132" t="s">
        <v>394</v>
      </c>
      <c r="Q132" s="16" t="str">
        <f t="shared" si="20"/>
        <v>16.30</v>
      </c>
      <c r="R132" t="s">
        <v>230</v>
      </c>
      <c r="U132" t="str">
        <f t="shared" ca="1" si="21"/>
        <v>insert into encomenda_contem_produto (id_enc, id_prod, enc_prod_quantidade, enc_prod_preco_venda) values(31,6,1, 16.30);</v>
      </c>
    </row>
    <row r="133" spans="1:21" x14ac:dyDescent="0.25">
      <c r="A133">
        <v>31</v>
      </c>
      <c r="B133" s="11">
        <v>2</v>
      </c>
      <c r="C133">
        <v>14.6</v>
      </c>
      <c r="D133" s="15">
        <f t="shared" ca="1" si="11"/>
        <v>1</v>
      </c>
      <c r="E133" s="16">
        <f t="shared" ca="1" si="12"/>
        <v>14.6</v>
      </c>
      <c r="F133" s="16">
        <f t="shared" si="13"/>
        <v>14</v>
      </c>
      <c r="G133" s="19">
        <f t="shared" si="14"/>
        <v>60</v>
      </c>
      <c r="H133" s="16" t="str">
        <f t="shared" si="15"/>
        <v>14.60</v>
      </c>
      <c r="I133" s="16"/>
      <c r="J133" t="str">
        <f t="shared" si="16"/>
        <v>insert into encomenda_contem_produto (id_enc, id_prod, enc_prod_quantidade, enc_prod_preco_venda) values(</v>
      </c>
      <c r="K133">
        <f t="shared" si="17"/>
        <v>31</v>
      </c>
      <c r="L133" t="s">
        <v>312</v>
      </c>
      <c r="M133">
        <f t="shared" si="18"/>
        <v>2</v>
      </c>
      <c r="N133" t="s">
        <v>312</v>
      </c>
      <c r="O133" s="15">
        <f t="shared" ca="1" si="19"/>
        <v>1</v>
      </c>
      <c r="P133" t="s">
        <v>394</v>
      </c>
      <c r="Q133" s="16" t="str">
        <f t="shared" si="20"/>
        <v>14.60</v>
      </c>
      <c r="R133" t="s">
        <v>230</v>
      </c>
      <c r="U133" t="str">
        <f t="shared" ca="1" si="21"/>
        <v>insert into encomenda_contem_produto (id_enc, id_prod, enc_prod_quantidade, enc_prod_preco_venda) values(31,2,1, 14.60);</v>
      </c>
    </row>
    <row r="134" spans="1:21" x14ac:dyDescent="0.25">
      <c r="A134">
        <v>32</v>
      </c>
      <c r="B134" s="11">
        <v>19</v>
      </c>
      <c r="C134">
        <v>18</v>
      </c>
      <c r="D134" s="15">
        <f t="shared" ref="D134:D170" ca="1" si="22">RANDBETWEEN(1,2)</f>
        <v>1</v>
      </c>
      <c r="E134" s="16">
        <f t="shared" ref="E134:E170" ca="1" si="23">C134*D134</f>
        <v>18</v>
      </c>
      <c r="F134" s="16">
        <f t="shared" ref="F134:F170" si="24">TRUNC(C134,0)</f>
        <v>18</v>
      </c>
      <c r="G134" s="19">
        <f t="shared" ref="G134:G170" si="25">ROUND(100*(C134-F134),0)</f>
        <v>0</v>
      </c>
      <c r="H134" s="16" t="str">
        <f t="shared" ref="H134:H170" si="26">_xlfn.CONCAT(F134,".",G134)</f>
        <v>18.0</v>
      </c>
      <c r="I134" s="16"/>
      <c r="J134" t="str">
        <f t="shared" ref="J134:J190" si="27">$J$1</f>
        <v>insert into encomenda_contem_produto (id_enc, id_prod, enc_prod_quantidade, enc_prod_preco_venda) values(</v>
      </c>
      <c r="K134">
        <f t="shared" ref="K134:K170" si="28">A134</f>
        <v>32</v>
      </c>
      <c r="L134" t="s">
        <v>312</v>
      </c>
      <c r="M134">
        <f t="shared" ref="M134:M170" si="29">B134</f>
        <v>19</v>
      </c>
      <c r="N134" t="s">
        <v>312</v>
      </c>
      <c r="O134" s="15">
        <f t="shared" ref="O134:O170" ca="1" si="30">D134</f>
        <v>1</v>
      </c>
      <c r="P134" t="s">
        <v>394</v>
      </c>
      <c r="Q134" s="16" t="str">
        <f t="shared" ref="Q134:Q170" si="31">H134</f>
        <v>18.0</v>
      </c>
      <c r="R134" t="s">
        <v>230</v>
      </c>
      <c r="U134" t="str">
        <f t="shared" ref="U134:U190" ca="1" si="32">_xlfn.CONCAT(J134:R134)</f>
        <v>insert into encomenda_contem_produto (id_enc, id_prod, enc_prod_quantidade, enc_prod_preco_venda) values(32,19,1, 18.0);</v>
      </c>
    </row>
    <row r="135" spans="1:21" x14ac:dyDescent="0.25">
      <c r="A135">
        <v>32</v>
      </c>
      <c r="B135" s="11">
        <v>15</v>
      </c>
      <c r="C135" s="18">
        <v>18</v>
      </c>
      <c r="D135" s="15">
        <f t="shared" ca="1" si="22"/>
        <v>1</v>
      </c>
      <c r="E135" s="16">
        <f t="shared" ca="1" si="23"/>
        <v>18</v>
      </c>
      <c r="F135" s="16">
        <f t="shared" si="24"/>
        <v>18</v>
      </c>
      <c r="G135" s="19">
        <f t="shared" si="25"/>
        <v>0</v>
      </c>
      <c r="H135" s="16" t="str">
        <f t="shared" si="26"/>
        <v>18.0</v>
      </c>
      <c r="I135" s="16"/>
      <c r="J135" t="str">
        <f t="shared" si="27"/>
        <v>insert into encomenda_contem_produto (id_enc, id_prod, enc_prod_quantidade, enc_prod_preco_venda) values(</v>
      </c>
      <c r="K135">
        <f t="shared" si="28"/>
        <v>32</v>
      </c>
      <c r="L135" t="s">
        <v>312</v>
      </c>
      <c r="M135">
        <f t="shared" si="29"/>
        <v>15</v>
      </c>
      <c r="N135" t="s">
        <v>312</v>
      </c>
      <c r="O135" s="15">
        <f t="shared" ca="1" si="30"/>
        <v>1</v>
      </c>
      <c r="P135" t="s">
        <v>394</v>
      </c>
      <c r="Q135" s="16" t="str">
        <f t="shared" si="31"/>
        <v>18.0</v>
      </c>
      <c r="R135" t="s">
        <v>230</v>
      </c>
      <c r="U135" t="str">
        <f t="shared" ca="1" si="32"/>
        <v>insert into encomenda_contem_produto (id_enc, id_prod, enc_prod_quantidade, enc_prod_preco_venda) values(32,15,1, 18.0);</v>
      </c>
    </row>
    <row r="136" spans="1:21" x14ac:dyDescent="0.25">
      <c r="A136">
        <v>32</v>
      </c>
      <c r="B136" s="11">
        <v>10</v>
      </c>
      <c r="C136">
        <v>16.3</v>
      </c>
      <c r="D136" s="15">
        <f t="shared" ca="1" si="22"/>
        <v>1</v>
      </c>
      <c r="E136" s="16">
        <f t="shared" ca="1" si="23"/>
        <v>16.3</v>
      </c>
      <c r="F136" s="16">
        <f t="shared" si="24"/>
        <v>16</v>
      </c>
      <c r="G136" s="19">
        <f t="shared" si="25"/>
        <v>30</v>
      </c>
      <c r="H136" s="16" t="str">
        <f t="shared" si="26"/>
        <v>16.30</v>
      </c>
      <c r="I136" s="16"/>
      <c r="J136" t="str">
        <f t="shared" si="27"/>
        <v>insert into encomenda_contem_produto (id_enc, id_prod, enc_prod_quantidade, enc_prod_preco_venda) values(</v>
      </c>
      <c r="K136">
        <f t="shared" si="28"/>
        <v>32</v>
      </c>
      <c r="L136" t="s">
        <v>312</v>
      </c>
      <c r="M136">
        <f t="shared" si="29"/>
        <v>10</v>
      </c>
      <c r="N136" t="s">
        <v>312</v>
      </c>
      <c r="O136" s="15">
        <f t="shared" ca="1" si="30"/>
        <v>1</v>
      </c>
      <c r="P136" t="s">
        <v>394</v>
      </c>
      <c r="Q136" s="16" t="str">
        <f t="shared" si="31"/>
        <v>16.30</v>
      </c>
      <c r="R136" t="s">
        <v>230</v>
      </c>
      <c r="U136" t="str">
        <f t="shared" ca="1" si="32"/>
        <v>insert into encomenda_contem_produto (id_enc, id_prod, enc_prod_quantidade, enc_prod_preco_venda) values(32,10,1, 16.30);</v>
      </c>
    </row>
    <row r="137" spans="1:21" x14ac:dyDescent="0.25">
      <c r="A137">
        <v>32</v>
      </c>
      <c r="B137" s="11">
        <v>6</v>
      </c>
      <c r="C137" s="18">
        <v>16.3</v>
      </c>
      <c r="D137" s="15">
        <f t="shared" ca="1" si="22"/>
        <v>1</v>
      </c>
      <c r="E137" s="16">
        <f t="shared" ca="1" si="23"/>
        <v>16.3</v>
      </c>
      <c r="F137" s="16">
        <f t="shared" si="24"/>
        <v>16</v>
      </c>
      <c r="G137" s="19">
        <f t="shared" si="25"/>
        <v>30</v>
      </c>
      <c r="H137" s="16" t="str">
        <f t="shared" si="26"/>
        <v>16.30</v>
      </c>
      <c r="I137" s="16"/>
      <c r="J137" t="str">
        <f t="shared" si="27"/>
        <v>insert into encomenda_contem_produto (id_enc, id_prod, enc_prod_quantidade, enc_prod_preco_venda) values(</v>
      </c>
      <c r="K137">
        <f t="shared" si="28"/>
        <v>32</v>
      </c>
      <c r="L137" t="s">
        <v>312</v>
      </c>
      <c r="M137">
        <f t="shared" si="29"/>
        <v>6</v>
      </c>
      <c r="N137" t="s">
        <v>312</v>
      </c>
      <c r="O137" s="15">
        <f t="shared" ca="1" si="30"/>
        <v>1</v>
      </c>
      <c r="P137" t="s">
        <v>394</v>
      </c>
      <c r="Q137" s="16" t="str">
        <f t="shared" si="31"/>
        <v>16.30</v>
      </c>
      <c r="R137" t="s">
        <v>230</v>
      </c>
      <c r="U137" t="str">
        <f t="shared" ca="1" si="32"/>
        <v>insert into encomenda_contem_produto (id_enc, id_prod, enc_prod_quantidade, enc_prod_preco_venda) values(32,6,1, 16.30);</v>
      </c>
    </row>
    <row r="138" spans="1:21" x14ac:dyDescent="0.25">
      <c r="A138">
        <v>32</v>
      </c>
      <c r="B138" s="11">
        <v>2</v>
      </c>
      <c r="C138" s="18">
        <v>14.6</v>
      </c>
      <c r="D138" s="15">
        <f t="shared" ca="1" si="22"/>
        <v>1</v>
      </c>
      <c r="E138" s="16">
        <f t="shared" ca="1" si="23"/>
        <v>14.6</v>
      </c>
      <c r="F138" s="16">
        <f t="shared" si="24"/>
        <v>14</v>
      </c>
      <c r="G138" s="19">
        <f t="shared" si="25"/>
        <v>60</v>
      </c>
      <c r="H138" s="16" t="str">
        <f t="shared" si="26"/>
        <v>14.60</v>
      </c>
      <c r="I138" s="16"/>
      <c r="J138" t="str">
        <f t="shared" si="27"/>
        <v>insert into encomenda_contem_produto (id_enc, id_prod, enc_prod_quantidade, enc_prod_preco_venda) values(</v>
      </c>
      <c r="K138">
        <f t="shared" si="28"/>
        <v>32</v>
      </c>
      <c r="L138" t="s">
        <v>312</v>
      </c>
      <c r="M138">
        <f t="shared" si="29"/>
        <v>2</v>
      </c>
      <c r="N138" t="s">
        <v>312</v>
      </c>
      <c r="O138" s="15">
        <f t="shared" ca="1" si="30"/>
        <v>1</v>
      </c>
      <c r="P138" t="s">
        <v>394</v>
      </c>
      <c r="Q138" s="16" t="str">
        <f t="shared" si="31"/>
        <v>14.60</v>
      </c>
      <c r="R138" t="s">
        <v>230</v>
      </c>
      <c r="U138" t="str">
        <f t="shared" ca="1" si="32"/>
        <v>insert into encomenda_contem_produto (id_enc, id_prod, enc_prod_quantidade, enc_prod_preco_venda) values(32,2,1, 14.60);</v>
      </c>
    </row>
    <row r="139" spans="1:21" x14ac:dyDescent="0.25">
      <c r="A139">
        <v>33</v>
      </c>
      <c r="B139" s="11">
        <v>19</v>
      </c>
      <c r="C139">
        <v>18</v>
      </c>
      <c r="D139" s="15">
        <f t="shared" ca="1" si="22"/>
        <v>2</v>
      </c>
      <c r="E139" s="16">
        <f t="shared" ca="1" si="23"/>
        <v>36</v>
      </c>
      <c r="F139" s="16">
        <f t="shared" si="24"/>
        <v>18</v>
      </c>
      <c r="G139" s="19">
        <f t="shared" si="25"/>
        <v>0</v>
      </c>
      <c r="H139" s="16" t="str">
        <f t="shared" si="26"/>
        <v>18.0</v>
      </c>
      <c r="I139" s="16"/>
      <c r="J139" t="str">
        <f t="shared" si="27"/>
        <v>insert into encomenda_contem_produto (id_enc, id_prod, enc_prod_quantidade, enc_prod_preco_venda) values(</v>
      </c>
      <c r="K139">
        <f t="shared" si="28"/>
        <v>33</v>
      </c>
      <c r="L139" t="s">
        <v>312</v>
      </c>
      <c r="M139">
        <f t="shared" si="29"/>
        <v>19</v>
      </c>
      <c r="N139" t="s">
        <v>312</v>
      </c>
      <c r="O139" s="15">
        <f t="shared" ca="1" si="30"/>
        <v>2</v>
      </c>
      <c r="P139" t="s">
        <v>394</v>
      </c>
      <c r="Q139" s="16" t="str">
        <f t="shared" si="31"/>
        <v>18.0</v>
      </c>
      <c r="R139" t="s">
        <v>230</v>
      </c>
      <c r="U139" t="str">
        <f t="shared" ca="1" si="32"/>
        <v>insert into encomenda_contem_produto (id_enc, id_prod, enc_prod_quantidade, enc_prod_preco_venda) values(33,19,2, 18.0);</v>
      </c>
    </row>
    <row r="140" spans="1:21" x14ac:dyDescent="0.25">
      <c r="A140">
        <v>33</v>
      </c>
      <c r="B140" s="11">
        <v>15</v>
      </c>
      <c r="C140">
        <v>18</v>
      </c>
      <c r="D140" s="15">
        <f t="shared" ca="1" si="22"/>
        <v>1</v>
      </c>
      <c r="E140" s="16">
        <f t="shared" ca="1" si="23"/>
        <v>18</v>
      </c>
      <c r="F140" s="16">
        <f t="shared" si="24"/>
        <v>18</v>
      </c>
      <c r="G140" s="19">
        <f t="shared" si="25"/>
        <v>0</v>
      </c>
      <c r="H140" s="16" t="str">
        <f t="shared" si="26"/>
        <v>18.0</v>
      </c>
      <c r="I140" s="16"/>
      <c r="J140" t="str">
        <f t="shared" si="27"/>
        <v>insert into encomenda_contem_produto (id_enc, id_prod, enc_prod_quantidade, enc_prod_preco_venda) values(</v>
      </c>
      <c r="K140">
        <f t="shared" si="28"/>
        <v>33</v>
      </c>
      <c r="L140" t="s">
        <v>312</v>
      </c>
      <c r="M140">
        <f t="shared" si="29"/>
        <v>15</v>
      </c>
      <c r="N140" t="s">
        <v>312</v>
      </c>
      <c r="O140" s="15">
        <f t="shared" ca="1" si="30"/>
        <v>1</v>
      </c>
      <c r="P140" t="s">
        <v>394</v>
      </c>
      <c r="Q140" s="16" t="str">
        <f t="shared" si="31"/>
        <v>18.0</v>
      </c>
      <c r="R140" t="s">
        <v>230</v>
      </c>
      <c r="U140" t="str">
        <f t="shared" ca="1" si="32"/>
        <v>insert into encomenda_contem_produto (id_enc, id_prod, enc_prod_quantidade, enc_prod_preco_venda) values(33,15,1, 18.0);</v>
      </c>
    </row>
    <row r="141" spans="1:21" x14ac:dyDescent="0.25">
      <c r="A141">
        <v>33</v>
      </c>
      <c r="B141" s="11">
        <v>10</v>
      </c>
      <c r="C141">
        <v>16.3</v>
      </c>
      <c r="D141" s="15">
        <f t="shared" ca="1" si="22"/>
        <v>2</v>
      </c>
      <c r="E141" s="16">
        <f t="shared" ca="1" si="23"/>
        <v>32.6</v>
      </c>
      <c r="F141" s="16">
        <f t="shared" si="24"/>
        <v>16</v>
      </c>
      <c r="G141" s="19">
        <f t="shared" si="25"/>
        <v>30</v>
      </c>
      <c r="H141" s="16" t="str">
        <f t="shared" si="26"/>
        <v>16.30</v>
      </c>
      <c r="I141" s="16"/>
      <c r="J141" t="str">
        <f t="shared" si="27"/>
        <v>insert into encomenda_contem_produto (id_enc, id_prod, enc_prod_quantidade, enc_prod_preco_venda) values(</v>
      </c>
      <c r="K141">
        <f t="shared" si="28"/>
        <v>33</v>
      </c>
      <c r="L141" t="s">
        <v>312</v>
      </c>
      <c r="M141">
        <f t="shared" si="29"/>
        <v>10</v>
      </c>
      <c r="N141" t="s">
        <v>312</v>
      </c>
      <c r="O141" s="15">
        <f t="shared" ca="1" si="30"/>
        <v>2</v>
      </c>
      <c r="P141" t="s">
        <v>394</v>
      </c>
      <c r="Q141" s="16" t="str">
        <f t="shared" si="31"/>
        <v>16.30</v>
      </c>
      <c r="R141" t="s">
        <v>230</v>
      </c>
      <c r="U141" t="str">
        <f t="shared" ca="1" si="32"/>
        <v>insert into encomenda_contem_produto (id_enc, id_prod, enc_prod_quantidade, enc_prod_preco_venda) values(33,10,2, 16.30);</v>
      </c>
    </row>
    <row r="142" spans="1:21" x14ac:dyDescent="0.25">
      <c r="A142">
        <v>33</v>
      </c>
      <c r="B142" s="11">
        <v>2</v>
      </c>
      <c r="C142" s="11">
        <v>14.6</v>
      </c>
      <c r="D142" s="15">
        <f t="shared" ca="1" si="22"/>
        <v>2</v>
      </c>
      <c r="E142" s="16">
        <f t="shared" ca="1" si="23"/>
        <v>29.2</v>
      </c>
      <c r="F142" s="16">
        <f t="shared" si="24"/>
        <v>14</v>
      </c>
      <c r="G142" s="19">
        <f t="shared" si="25"/>
        <v>60</v>
      </c>
      <c r="H142" s="16" t="str">
        <f t="shared" si="26"/>
        <v>14.60</v>
      </c>
      <c r="I142" s="16"/>
      <c r="J142" t="str">
        <f t="shared" si="27"/>
        <v>insert into encomenda_contem_produto (id_enc, id_prod, enc_prod_quantidade, enc_prod_preco_venda) values(</v>
      </c>
      <c r="K142">
        <f t="shared" si="28"/>
        <v>33</v>
      </c>
      <c r="L142" t="s">
        <v>312</v>
      </c>
      <c r="M142">
        <f t="shared" si="29"/>
        <v>2</v>
      </c>
      <c r="N142" t="s">
        <v>312</v>
      </c>
      <c r="O142" s="15">
        <f t="shared" ca="1" si="30"/>
        <v>2</v>
      </c>
      <c r="P142" t="s">
        <v>394</v>
      </c>
      <c r="Q142" s="16" t="str">
        <f t="shared" si="31"/>
        <v>14.60</v>
      </c>
      <c r="R142" t="s">
        <v>230</v>
      </c>
      <c r="U142" t="str">
        <f t="shared" ca="1" si="32"/>
        <v>insert into encomenda_contem_produto (id_enc, id_prod, enc_prod_quantidade, enc_prod_preco_venda) values(33,2,2, 14.60);</v>
      </c>
    </row>
    <row r="143" spans="1:21" x14ac:dyDescent="0.25">
      <c r="A143">
        <v>34</v>
      </c>
      <c r="B143" s="11">
        <v>19</v>
      </c>
      <c r="C143" s="18">
        <v>18</v>
      </c>
      <c r="D143" s="15">
        <f t="shared" ca="1" si="22"/>
        <v>1</v>
      </c>
      <c r="E143" s="16">
        <f t="shared" ca="1" si="23"/>
        <v>18</v>
      </c>
      <c r="F143" s="16">
        <f t="shared" si="24"/>
        <v>18</v>
      </c>
      <c r="G143" s="19">
        <f t="shared" si="25"/>
        <v>0</v>
      </c>
      <c r="H143" s="16" t="str">
        <f t="shared" si="26"/>
        <v>18.0</v>
      </c>
      <c r="I143" s="16"/>
      <c r="J143" t="str">
        <f t="shared" si="27"/>
        <v>insert into encomenda_contem_produto (id_enc, id_prod, enc_prod_quantidade, enc_prod_preco_venda) values(</v>
      </c>
      <c r="K143">
        <f t="shared" si="28"/>
        <v>34</v>
      </c>
      <c r="L143" t="s">
        <v>312</v>
      </c>
      <c r="M143">
        <f t="shared" si="29"/>
        <v>19</v>
      </c>
      <c r="N143" t="s">
        <v>312</v>
      </c>
      <c r="O143" s="15">
        <f t="shared" ca="1" si="30"/>
        <v>1</v>
      </c>
      <c r="P143" t="s">
        <v>394</v>
      </c>
      <c r="Q143" s="16" t="str">
        <f t="shared" si="31"/>
        <v>18.0</v>
      </c>
      <c r="R143" t="s">
        <v>230</v>
      </c>
      <c r="U143" t="str">
        <f t="shared" ca="1" si="32"/>
        <v>insert into encomenda_contem_produto (id_enc, id_prod, enc_prod_quantidade, enc_prod_preco_venda) values(34,19,1, 18.0);</v>
      </c>
    </row>
    <row r="144" spans="1:21" x14ac:dyDescent="0.25">
      <c r="A144">
        <v>34</v>
      </c>
      <c r="B144" s="11">
        <v>15</v>
      </c>
      <c r="C144" s="18">
        <v>18</v>
      </c>
      <c r="D144" s="15">
        <f t="shared" ca="1" si="22"/>
        <v>2</v>
      </c>
      <c r="E144" s="16">
        <f t="shared" ca="1" si="23"/>
        <v>36</v>
      </c>
      <c r="F144" s="16">
        <f t="shared" si="24"/>
        <v>18</v>
      </c>
      <c r="G144" s="19">
        <f t="shared" si="25"/>
        <v>0</v>
      </c>
      <c r="H144" s="16" t="str">
        <f t="shared" si="26"/>
        <v>18.0</v>
      </c>
      <c r="I144" s="16"/>
      <c r="J144" t="str">
        <f t="shared" si="27"/>
        <v>insert into encomenda_contem_produto (id_enc, id_prod, enc_prod_quantidade, enc_prod_preco_venda) values(</v>
      </c>
      <c r="K144">
        <f t="shared" si="28"/>
        <v>34</v>
      </c>
      <c r="L144" t="s">
        <v>312</v>
      </c>
      <c r="M144">
        <f t="shared" si="29"/>
        <v>15</v>
      </c>
      <c r="N144" t="s">
        <v>312</v>
      </c>
      <c r="O144" s="15">
        <f t="shared" ca="1" si="30"/>
        <v>2</v>
      </c>
      <c r="P144" t="s">
        <v>394</v>
      </c>
      <c r="Q144" s="16" t="str">
        <f t="shared" si="31"/>
        <v>18.0</v>
      </c>
      <c r="R144" t="s">
        <v>230</v>
      </c>
      <c r="U144" t="str">
        <f t="shared" ca="1" si="32"/>
        <v>insert into encomenda_contem_produto (id_enc, id_prod, enc_prod_quantidade, enc_prod_preco_venda) values(34,15,2, 18.0);</v>
      </c>
    </row>
    <row r="145" spans="1:21" x14ac:dyDescent="0.25">
      <c r="A145">
        <v>34</v>
      </c>
      <c r="B145" s="11">
        <v>6</v>
      </c>
      <c r="C145">
        <v>16.3</v>
      </c>
      <c r="D145" s="15">
        <f t="shared" ca="1" si="22"/>
        <v>2</v>
      </c>
      <c r="E145" s="16">
        <f t="shared" ca="1" si="23"/>
        <v>32.6</v>
      </c>
      <c r="F145" s="16">
        <f t="shared" si="24"/>
        <v>16</v>
      </c>
      <c r="G145" s="19">
        <f t="shared" si="25"/>
        <v>30</v>
      </c>
      <c r="H145" s="16" t="str">
        <f t="shared" si="26"/>
        <v>16.30</v>
      </c>
      <c r="I145" s="16"/>
      <c r="J145" t="str">
        <f t="shared" si="27"/>
        <v>insert into encomenda_contem_produto (id_enc, id_prod, enc_prod_quantidade, enc_prod_preco_venda) values(</v>
      </c>
      <c r="K145">
        <f t="shared" si="28"/>
        <v>34</v>
      </c>
      <c r="L145" t="s">
        <v>312</v>
      </c>
      <c r="M145">
        <f t="shared" si="29"/>
        <v>6</v>
      </c>
      <c r="N145" t="s">
        <v>312</v>
      </c>
      <c r="O145" s="15">
        <f t="shared" ca="1" si="30"/>
        <v>2</v>
      </c>
      <c r="P145" t="s">
        <v>394</v>
      </c>
      <c r="Q145" s="16" t="str">
        <f t="shared" si="31"/>
        <v>16.30</v>
      </c>
      <c r="R145" t="s">
        <v>230</v>
      </c>
      <c r="U145" t="str">
        <f t="shared" ca="1" si="32"/>
        <v>insert into encomenda_contem_produto (id_enc, id_prod, enc_prod_quantidade, enc_prod_preco_venda) values(34,6,2, 16.30);</v>
      </c>
    </row>
    <row r="146" spans="1:21" x14ac:dyDescent="0.25">
      <c r="A146">
        <v>34</v>
      </c>
      <c r="B146" s="11">
        <v>2</v>
      </c>
      <c r="C146" s="18">
        <v>14.6</v>
      </c>
      <c r="D146" s="15">
        <f t="shared" ca="1" si="22"/>
        <v>2</v>
      </c>
      <c r="E146" s="16">
        <f t="shared" ca="1" si="23"/>
        <v>29.2</v>
      </c>
      <c r="F146" s="16">
        <f t="shared" si="24"/>
        <v>14</v>
      </c>
      <c r="G146" s="19">
        <f t="shared" si="25"/>
        <v>60</v>
      </c>
      <c r="H146" s="16" t="str">
        <f t="shared" si="26"/>
        <v>14.60</v>
      </c>
      <c r="I146" s="16"/>
      <c r="J146" t="str">
        <f t="shared" si="27"/>
        <v>insert into encomenda_contem_produto (id_enc, id_prod, enc_prod_quantidade, enc_prod_preco_venda) values(</v>
      </c>
      <c r="K146">
        <f t="shared" si="28"/>
        <v>34</v>
      </c>
      <c r="L146" t="s">
        <v>312</v>
      </c>
      <c r="M146">
        <f t="shared" si="29"/>
        <v>2</v>
      </c>
      <c r="N146" t="s">
        <v>312</v>
      </c>
      <c r="O146" s="15">
        <f t="shared" ca="1" si="30"/>
        <v>2</v>
      </c>
      <c r="P146" t="s">
        <v>394</v>
      </c>
      <c r="Q146" s="16" t="str">
        <f t="shared" si="31"/>
        <v>14.60</v>
      </c>
      <c r="R146" t="s">
        <v>230</v>
      </c>
      <c r="U146" t="str">
        <f t="shared" ca="1" si="32"/>
        <v>insert into encomenda_contem_produto (id_enc, id_prod, enc_prod_quantidade, enc_prod_preco_venda) values(34,2,2, 14.60);</v>
      </c>
    </row>
    <row r="147" spans="1:21" x14ac:dyDescent="0.25">
      <c r="A147">
        <v>35</v>
      </c>
      <c r="B147" s="11">
        <v>19</v>
      </c>
      <c r="C147" s="18">
        <v>18</v>
      </c>
      <c r="D147" s="15">
        <f t="shared" ca="1" si="22"/>
        <v>1</v>
      </c>
      <c r="E147" s="16">
        <f t="shared" ca="1" si="23"/>
        <v>18</v>
      </c>
      <c r="F147" s="16">
        <f t="shared" si="24"/>
        <v>18</v>
      </c>
      <c r="G147" s="19">
        <f t="shared" si="25"/>
        <v>0</v>
      </c>
      <c r="H147" s="16" t="str">
        <f t="shared" si="26"/>
        <v>18.0</v>
      </c>
      <c r="I147" s="16"/>
      <c r="J147" t="str">
        <f t="shared" si="27"/>
        <v>insert into encomenda_contem_produto (id_enc, id_prod, enc_prod_quantidade, enc_prod_preco_venda) values(</v>
      </c>
      <c r="K147">
        <f t="shared" si="28"/>
        <v>35</v>
      </c>
      <c r="L147" t="s">
        <v>312</v>
      </c>
      <c r="M147">
        <f t="shared" si="29"/>
        <v>19</v>
      </c>
      <c r="N147" t="s">
        <v>312</v>
      </c>
      <c r="O147" s="15">
        <f t="shared" ca="1" si="30"/>
        <v>1</v>
      </c>
      <c r="P147" t="s">
        <v>394</v>
      </c>
      <c r="Q147" s="16" t="str">
        <f t="shared" si="31"/>
        <v>18.0</v>
      </c>
      <c r="R147" t="s">
        <v>230</v>
      </c>
      <c r="U147" t="str">
        <f t="shared" ca="1" si="32"/>
        <v>insert into encomenda_contem_produto (id_enc, id_prod, enc_prod_quantidade, enc_prod_preco_venda) values(35,19,1, 18.0);</v>
      </c>
    </row>
    <row r="148" spans="1:21" x14ac:dyDescent="0.25">
      <c r="A148">
        <v>35</v>
      </c>
      <c r="B148" s="11">
        <v>15</v>
      </c>
      <c r="C148">
        <v>18</v>
      </c>
      <c r="D148" s="15">
        <f t="shared" ca="1" si="22"/>
        <v>2</v>
      </c>
      <c r="E148" s="16">
        <f t="shared" ca="1" si="23"/>
        <v>36</v>
      </c>
      <c r="F148" s="16">
        <f t="shared" si="24"/>
        <v>18</v>
      </c>
      <c r="G148" s="19">
        <f t="shared" si="25"/>
        <v>0</v>
      </c>
      <c r="H148" s="16" t="str">
        <f t="shared" si="26"/>
        <v>18.0</v>
      </c>
      <c r="I148" s="16"/>
      <c r="J148" t="str">
        <f t="shared" si="27"/>
        <v>insert into encomenda_contem_produto (id_enc, id_prod, enc_prod_quantidade, enc_prod_preco_venda) values(</v>
      </c>
      <c r="K148">
        <f t="shared" si="28"/>
        <v>35</v>
      </c>
      <c r="L148" t="s">
        <v>312</v>
      </c>
      <c r="M148">
        <f t="shared" si="29"/>
        <v>15</v>
      </c>
      <c r="N148" t="s">
        <v>312</v>
      </c>
      <c r="O148" s="15">
        <f t="shared" ca="1" si="30"/>
        <v>2</v>
      </c>
      <c r="P148" t="s">
        <v>394</v>
      </c>
      <c r="Q148" s="16" t="str">
        <f t="shared" si="31"/>
        <v>18.0</v>
      </c>
      <c r="R148" t="s">
        <v>230</v>
      </c>
      <c r="U148" t="str">
        <f t="shared" ca="1" si="32"/>
        <v>insert into encomenda_contem_produto (id_enc, id_prod, enc_prod_quantidade, enc_prod_preco_venda) values(35,15,2, 18.0);</v>
      </c>
    </row>
    <row r="149" spans="1:21" x14ac:dyDescent="0.25">
      <c r="A149">
        <v>35</v>
      </c>
      <c r="B149" s="11">
        <v>6</v>
      </c>
      <c r="C149">
        <v>16.3</v>
      </c>
      <c r="D149" s="15">
        <f t="shared" ca="1" si="22"/>
        <v>1</v>
      </c>
      <c r="E149" s="16">
        <f t="shared" ca="1" si="23"/>
        <v>16.3</v>
      </c>
      <c r="F149" s="16">
        <f t="shared" si="24"/>
        <v>16</v>
      </c>
      <c r="G149" s="19">
        <f t="shared" si="25"/>
        <v>30</v>
      </c>
      <c r="H149" s="16" t="str">
        <f t="shared" si="26"/>
        <v>16.30</v>
      </c>
      <c r="I149" s="16"/>
      <c r="J149" t="str">
        <f t="shared" si="27"/>
        <v>insert into encomenda_contem_produto (id_enc, id_prod, enc_prod_quantidade, enc_prod_preco_venda) values(</v>
      </c>
      <c r="K149">
        <f t="shared" si="28"/>
        <v>35</v>
      </c>
      <c r="L149" t="s">
        <v>312</v>
      </c>
      <c r="M149">
        <f t="shared" si="29"/>
        <v>6</v>
      </c>
      <c r="N149" t="s">
        <v>312</v>
      </c>
      <c r="O149" s="15">
        <f t="shared" ca="1" si="30"/>
        <v>1</v>
      </c>
      <c r="P149" t="s">
        <v>394</v>
      </c>
      <c r="Q149" s="16" t="str">
        <f t="shared" si="31"/>
        <v>16.30</v>
      </c>
      <c r="R149" t="s">
        <v>230</v>
      </c>
      <c r="U149" t="str">
        <f t="shared" ca="1" si="32"/>
        <v>insert into encomenda_contem_produto (id_enc, id_prod, enc_prod_quantidade, enc_prod_preco_venda) values(35,6,1, 16.30);</v>
      </c>
    </row>
    <row r="150" spans="1:21" x14ac:dyDescent="0.25">
      <c r="A150">
        <v>35</v>
      </c>
      <c r="B150" s="11">
        <v>2</v>
      </c>
      <c r="C150">
        <v>14.6</v>
      </c>
      <c r="D150" s="15">
        <f t="shared" ca="1" si="22"/>
        <v>1</v>
      </c>
      <c r="E150" s="16">
        <f t="shared" ca="1" si="23"/>
        <v>14.6</v>
      </c>
      <c r="F150" s="16">
        <f t="shared" si="24"/>
        <v>14</v>
      </c>
      <c r="G150" s="19">
        <f t="shared" si="25"/>
        <v>60</v>
      </c>
      <c r="H150" s="16" t="str">
        <f t="shared" si="26"/>
        <v>14.60</v>
      </c>
      <c r="I150" s="16"/>
      <c r="J150" t="str">
        <f t="shared" si="27"/>
        <v>insert into encomenda_contem_produto (id_enc, id_prod, enc_prod_quantidade, enc_prod_preco_venda) values(</v>
      </c>
      <c r="K150">
        <f t="shared" si="28"/>
        <v>35</v>
      </c>
      <c r="L150" t="s">
        <v>312</v>
      </c>
      <c r="M150">
        <f t="shared" si="29"/>
        <v>2</v>
      </c>
      <c r="N150" t="s">
        <v>312</v>
      </c>
      <c r="O150" s="15">
        <f t="shared" ca="1" si="30"/>
        <v>1</v>
      </c>
      <c r="P150" t="s">
        <v>394</v>
      </c>
      <c r="Q150" s="16" t="str">
        <f t="shared" si="31"/>
        <v>14.60</v>
      </c>
      <c r="R150" t="s">
        <v>230</v>
      </c>
      <c r="U150" t="str">
        <f t="shared" ca="1" si="32"/>
        <v>insert into encomenda_contem_produto (id_enc, id_prod, enc_prod_quantidade, enc_prod_preco_venda) values(35,2,1, 14.60);</v>
      </c>
    </row>
    <row r="151" spans="1:21" x14ac:dyDescent="0.25">
      <c r="A151">
        <v>36</v>
      </c>
      <c r="B151" s="11">
        <v>19</v>
      </c>
      <c r="C151" s="11">
        <v>18</v>
      </c>
      <c r="D151" s="15">
        <f t="shared" ca="1" si="22"/>
        <v>1</v>
      </c>
      <c r="E151" s="16">
        <f t="shared" ca="1" si="23"/>
        <v>18</v>
      </c>
      <c r="F151" s="16">
        <f t="shared" si="24"/>
        <v>18</v>
      </c>
      <c r="G151" s="19">
        <f t="shared" si="25"/>
        <v>0</v>
      </c>
      <c r="H151" s="16" t="str">
        <f t="shared" si="26"/>
        <v>18.0</v>
      </c>
      <c r="I151" s="16"/>
      <c r="J151" t="str">
        <f t="shared" si="27"/>
        <v>insert into encomenda_contem_produto (id_enc, id_prod, enc_prod_quantidade, enc_prod_preco_venda) values(</v>
      </c>
      <c r="K151">
        <f t="shared" si="28"/>
        <v>36</v>
      </c>
      <c r="L151" t="s">
        <v>312</v>
      </c>
      <c r="M151">
        <f t="shared" si="29"/>
        <v>19</v>
      </c>
      <c r="N151" t="s">
        <v>312</v>
      </c>
      <c r="O151" s="15">
        <f t="shared" ca="1" si="30"/>
        <v>1</v>
      </c>
      <c r="P151" t="s">
        <v>394</v>
      </c>
      <c r="Q151" s="16" t="str">
        <f t="shared" si="31"/>
        <v>18.0</v>
      </c>
      <c r="R151" t="s">
        <v>230</v>
      </c>
      <c r="U151" t="str">
        <f t="shared" ca="1" si="32"/>
        <v>insert into encomenda_contem_produto (id_enc, id_prod, enc_prod_quantidade, enc_prod_preco_venda) values(36,19,1, 18.0);</v>
      </c>
    </row>
    <row r="152" spans="1:21" x14ac:dyDescent="0.25">
      <c r="A152">
        <v>36</v>
      </c>
      <c r="B152" s="11">
        <v>15</v>
      </c>
      <c r="C152" s="18">
        <v>18</v>
      </c>
      <c r="D152" s="15">
        <f t="shared" ca="1" si="22"/>
        <v>2</v>
      </c>
      <c r="E152" s="16">
        <f t="shared" ca="1" si="23"/>
        <v>36</v>
      </c>
      <c r="F152" s="16">
        <f t="shared" si="24"/>
        <v>18</v>
      </c>
      <c r="G152" s="19">
        <f t="shared" si="25"/>
        <v>0</v>
      </c>
      <c r="H152" s="16" t="str">
        <f t="shared" si="26"/>
        <v>18.0</v>
      </c>
      <c r="I152" s="16"/>
      <c r="J152" t="str">
        <f t="shared" si="27"/>
        <v>insert into encomenda_contem_produto (id_enc, id_prod, enc_prod_quantidade, enc_prod_preco_venda) values(</v>
      </c>
      <c r="K152">
        <f t="shared" si="28"/>
        <v>36</v>
      </c>
      <c r="L152" t="s">
        <v>312</v>
      </c>
      <c r="M152">
        <f t="shared" si="29"/>
        <v>15</v>
      </c>
      <c r="N152" t="s">
        <v>312</v>
      </c>
      <c r="O152" s="15">
        <f t="shared" ca="1" si="30"/>
        <v>2</v>
      </c>
      <c r="P152" t="s">
        <v>394</v>
      </c>
      <c r="Q152" s="16" t="str">
        <f t="shared" si="31"/>
        <v>18.0</v>
      </c>
      <c r="R152" t="s">
        <v>230</v>
      </c>
      <c r="U152" t="str">
        <f t="shared" ca="1" si="32"/>
        <v>insert into encomenda_contem_produto (id_enc, id_prod, enc_prod_quantidade, enc_prod_preco_venda) values(36,15,2, 18.0);</v>
      </c>
    </row>
    <row r="153" spans="1:21" x14ac:dyDescent="0.25">
      <c r="A153">
        <v>37</v>
      </c>
      <c r="B153" s="11">
        <v>19</v>
      </c>
      <c r="C153" s="18">
        <v>18</v>
      </c>
      <c r="D153" s="15">
        <f t="shared" ca="1" si="22"/>
        <v>1</v>
      </c>
      <c r="E153" s="16">
        <f t="shared" ca="1" si="23"/>
        <v>18</v>
      </c>
      <c r="F153" s="16">
        <f t="shared" si="24"/>
        <v>18</v>
      </c>
      <c r="G153" s="19">
        <f t="shared" si="25"/>
        <v>0</v>
      </c>
      <c r="H153" s="16" t="str">
        <f t="shared" si="26"/>
        <v>18.0</v>
      </c>
      <c r="I153" s="16"/>
      <c r="J153" t="str">
        <f t="shared" si="27"/>
        <v>insert into encomenda_contem_produto (id_enc, id_prod, enc_prod_quantidade, enc_prod_preco_venda) values(</v>
      </c>
      <c r="K153">
        <f t="shared" si="28"/>
        <v>37</v>
      </c>
      <c r="L153" t="s">
        <v>312</v>
      </c>
      <c r="M153">
        <f t="shared" si="29"/>
        <v>19</v>
      </c>
      <c r="N153" t="s">
        <v>312</v>
      </c>
      <c r="O153" s="15">
        <f t="shared" ca="1" si="30"/>
        <v>1</v>
      </c>
      <c r="P153" t="s">
        <v>394</v>
      </c>
      <c r="Q153" s="16" t="str">
        <f t="shared" si="31"/>
        <v>18.0</v>
      </c>
      <c r="R153" t="s">
        <v>230</v>
      </c>
      <c r="U153" t="str">
        <f t="shared" ca="1" si="32"/>
        <v>insert into encomenda_contem_produto (id_enc, id_prod, enc_prod_quantidade, enc_prod_preco_venda) values(37,19,1, 18.0);</v>
      </c>
    </row>
    <row r="154" spans="1:21" x14ac:dyDescent="0.25">
      <c r="A154">
        <v>37</v>
      </c>
      <c r="B154" s="11">
        <v>10</v>
      </c>
      <c r="C154">
        <v>16.3</v>
      </c>
      <c r="D154" s="15">
        <f t="shared" ca="1" si="22"/>
        <v>2</v>
      </c>
      <c r="E154" s="16">
        <f t="shared" ca="1" si="23"/>
        <v>32.6</v>
      </c>
      <c r="F154" s="16">
        <f t="shared" si="24"/>
        <v>16</v>
      </c>
      <c r="G154" s="19">
        <f t="shared" si="25"/>
        <v>30</v>
      </c>
      <c r="H154" s="16" t="str">
        <f t="shared" si="26"/>
        <v>16.30</v>
      </c>
      <c r="I154" s="16"/>
      <c r="J154" t="str">
        <f t="shared" si="27"/>
        <v>insert into encomenda_contem_produto (id_enc, id_prod, enc_prod_quantidade, enc_prod_preco_venda) values(</v>
      </c>
      <c r="K154">
        <f t="shared" si="28"/>
        <v>37</v>
      </c>
      <c r="L154" t="s">
        <v>312</v>
      </c>
      <c r="M154">
        <f t="shared" si="29"/>
        <v>10</v>
      </c>
      <c r="N154" t="s">
        <v>312</v>
      </c>
      <c r="O154" s="15">
        <f t="shared" ca="1" si="30"/>
        <v>2</v>
      </c>
      <c r="P154" t="s">
        <v>394</v>
      </c>
      <c r="Q154" s="16" t="str">
        <f t="shared" si="31"/>
        <v>16.30</v>
      </c>
      <c r="R154" t="s">
        <v>230</v>
      </c>
      <c r="U154" t="str">
        <f t="shared" ca="1" si="32"/>
        <v>insert into encomenda_contem_produto (id_enc, id_prod, enc_prod_quantidade, enc_prod_preco_venda) values(37,10,2, 16.30);</v>
      </c>
    </row>
    <row r="155" spans="1:21" x14ac:dyDescent="0.25">
      <c r="A155">
        <v>37</v>
      </c>
      <c r="B155" s="11">
        <v>6</v>
      </c>
      <c r="C155">
        <v>16.3</v>
      </c>
      <c r="D155" s="15">
        <f t="shared" ca="1" si="22"/>
        <v>2</v>
      </c>
      <c r="E155" s="16">
        <f t="shared" ca="1" si="23"/>
        <v>32.6</v>
      </c>
      <c r="F155" s="16">
        <f t="shared" si="24"/>
        <v>16</v>
      </c>
      <c r="G155" s="19">
        <f t="shared" si="25"/>
        <v>30</v>
      </c>
      <c r="H155" s="16" t="str">
        <f t="shared" si="26"/>
        <v>16.30</v>
      </c>
      <c r="I155" s="16"/>
      <c r="J155" t="str">
        <f t="shared" si="27"/>
        <v>insert into encomenda_contem_produto (id_enc, id_prod, enc_prod_quantidade, enc_prod_preco_venda) values(</v>
      </c>
      <c r="K155">
        <f t="shared" si="28"/>
        <v>37</v>
      </c>
      <c r="L155" t="s">
        <v>312</v>
      </c>
      <c r="M155">
        <f t="shared" si="29"/>
        <v>6</v>
      </c>
      <c r="N155" t="s">
        <v>312</v>
      </c>
      <c r="O155" s="15">
        <f t="shared" ca="1" si="30"/>
        <v>2</v>
      </c>
      <c r="P155" t="s">
        <v>394</v>
      </c>
      <c r="Q155" s="16" t="str">
        <f t="shared" si="31"/>
        <v>16.30</v>
      </c>
      <c r="R155" t="s">
        <v>230</v>
      </c>
      <c r="U155" t="str">
        <f t="shared" ca="1" si="32"/>
        <v>insert into encomenda_contem_produto (id_enc, id_prod, enc_prod_quantidade, enc_prod_preco_venda) values(37,6,2, 16.30);</v>
      </c>
    </row>
    <row r="156" spans="1:21" x14ac:dyDescent="0.25">
      <c r="A156">
        <v>37</v>
      </c>
      <c r="B156" s="11">
        <v>2</v>
      </c>
      <c r="C156">
        <v>14.6</v>
      </c>
      <c r="D156" s="15">
        <f t="shared" ca="1" si="22"/>
        <v>1</v>
      </c>
      <c r="E156" s="16">
        <f t="shared" ca="1" si="23"/>
        <v>14.6</v>
      </c>
      <c r="F156" s="16">
        <f t="shared" si="24"/>
        <v>14</v>
      </c>
      <c r="G156" s="19">
        <f t="shared" si="25"/>
        <v>60</v>
      </c>
      <c r="H156" s="16" t="str">
        <f t="shared" si="26"/>
        <v>14.60</v>
      </c>
      <c r="I156" s="16"/>
      <c r="J156" t="str">
        <f t="shared" si="27"/>
        <v>insert into encomenda_contem_produto (id_enc, id_prod, enc_prod_quantidade, enc_prod_preco_venda) values(</v>
      </c>
      <c r="K156">
        <f t="shared" si="28"/>
        <v>37</v>
      </c>
      <c r="L156" t="s">
        <v>312</v>
      </c>
      <c r="M156">
        <f t="shared" si="29"/>
        <v>2</v>
      </c>
      <c r="N156" t="s">
        <v>312</v>
      </c>
      <c r="O156" s="15">
        <f t="shared" ca="1" si="30"/>
        <v>1</v>
      </c>
      <c r="P156" t="s">
        <v>394</v>
      </c>
      <c r="Q156" s="16" t="str">
        <f t="shared" si="31"/>
        <v>14.60</v>
      </c>
      <c r="R156" t="s">
        <v>230</v>
      </c>
      <c r="U156" t="str">
        <f t="shared" ca="1" si="32"/>
        <v>insert into encomenda_contem_produto (id_enc, id_prod, enc_prod_quantidade, enc_prod_preco_venda) values(37,2,1, 14.60);</v>
      </c>
    </row>
    <row r="157" spans="1:21" x14ac:dyDescent="0.25">
      <c r="A157">
        <v>38</v>
      </c>
      <c r="B157" s="11">
        <v>19</v>
      </c>
      <c r="C157" s="11">
        <v>18</v>
      </c>
      <c r="D157" s="15">
        <f t="shared" ca="1" si="22"/>
        <v>1</v>
      </c>
      <c r="E157" s="16">
        <f t="shared" ca="1" si="23"/>
        <v>18</v>
      </c>
      <c r="F157" s="16">
        <f t="shared" si="24"/>
        <v>18</v>
      </c>
      <c r="G157" s="19">
        <f t="shared" si="25"/>
        <v>0</v>
      </c>
      <c r="H157" s="16" t="str">
        <f t="shared" si="26"/>
        <v>18.0</v>
      </c>
      <c r="I157" s="16"/>
      <c r="J157" t="str">
        <f t="shared" si="27"/>
        <v>insert into encomenda_contem_produto (id_enc, id_prod, enc_prod_quantidade, enc_prod_preco_venda) values(</v>
      </c>
      <c r="K157">
        <f t="shared" si="28"/>
        <v>38</v>
      </c>
      <c r="L157" t="s">
        <v>312</v>
      </c>
      <c r="M157">
        <f t="shared" si="29"/>
        <v>19</v>
      </c>
      <c r="N157" t="s">
        <v>312</v>
      </c>
      <c r="O157" s="15">
        <f t="shared" ca="1" si="30"/>
        <v>1</v>
      </c>
      <c r="P157" t="s">
        <v>394</v>
      </c>
      <c r="Q157" s="16" t="str">
        <f t="shared" si="31"/>
        <v>18.0</v>
      </c>
      <c r="R157" t="s">
        <v>230</v>
      </c>
      <c r="U157" t="str">
        <f t="shared" ca="1" si="32"/>
        <v>insert into encomenda_contem_produto (id_enc, id_prod, enc_prod_quantidade, enc_prod_preco_venda) values(38,19,1, 18.0);</v>
      </c>
    </row>
    <row r="158" spans="1:21" x14ac:dyDescent="0.25">
      <c r="A158">
        <v>38</v>
      </c>
      <c r="B158" s="11">
        <v>6</v>
      </c>
      <c r="C158" s="18">
        <v>16.3</v>
      </c>
      <c r="D158" s="15">
        <f t="shared" ca="1" si="22"/>
        <v>2</v>
      </c>
      <c r="E158" s="16">
        <f t="shared" ca="1" si="23"/>
        <v>32.6</v>
      </c>
      <c r="F158" s="16">
        <f t="shared" si="24"/>
        <v>16</v>
      </c>
      <c r="G158" s="19">
        <f t="shared" si="25"/>
        <v>30</v>
      </c>
      <c r="H158" s="16" t="str">
        <f t="shared" si="26"/>
        <v>16.30</v>
      </c>
      <c r="I158" s="16"/>
      <c r="J158" t="str">
        <f t="shared" si="27"/>
        <v>insert into encomenda_contem_produto (id_enc, id_prod, enc_prod_quantidade, enc_prod_preco_venda) values(</v>
      </c>
      <c r="K158">
        <f t="shared" si="28"/>
        <v>38</v>
      </c>
      <c r="L158" t="s">
        <v>312</v>
      </c>
      <c r="M158">
        <f t="shared" si="29"/>
        <v>6</v>
      </c>
      <c r="N158" t="s">
        <v>312</v>
      </c>
      <c r="O158" s="15">
        <f t="shared" ca="1" si="30"/>
        <v>2</v>
      </c>
      <c r="P158" t="s">
        <v>394</v>
      </c>
      <c r="Q158" s="16" t="str">
        <f t="shared" si="31"/>
        <v>16.30</v>
      </c>
      <c r="R158" t="s">
        <v>230</v>
      </c>
      <c r="U158" t="str">
        <f t="shared" ca="1" si="32"/>
        <v>insert into encomenda_contem_produto (id_enc, id_prod, enc_prod_quantidade, enc_prod_preco_venda) values(38,6,2, 16.30);</v>
      </c>
    </row>
    <row r="159" spans="1:21" x14ac:dyDescent="0.25">
      <c r="A159">
        <v>38</v>
      </c>
      <c r="B159" s="11">
        <v>2</v>
      </c>
      <c r="C159" s="18">
        <v>14.6</v>
      </c>
      <c r="D159" s="15">
        <f t="shared" ca="1" si="22"/>
        <v>1</v>
      </c>
      <c r="E159" s="16">
        <f t="shared" ca="1" si="23"/>
        <v>14.6</v>
      </c>
      <c r="F159" s="16">
        <f t="shared" si="24"/>
        <v>14</v>
      </c>
      <c r="G159" s="19">
        <f t="shared" si="25"/>
        <v>60</v>
      </c>
      <c r="H159" s="16" t="str">
        <f t="shared" si="26"/>
        <v>14.60</v>
      </c>
      <c r="I159" s="16"/>
      <c r="J159" t="str">
        <f t="shared" si="27"/>
        <v>insert into encomenda_contem_produto (id_enc, id_prod, enc_prod_quantidade, enc_prod_preco_venda) values(</v>
      </c>
      <c r="K159">
        <f t="shared" si="28"/>
        <v>38</v>
      </c>
      <c r="L159" t="s">
        <v>312</v>
      </c>
      <c r="M159">
        <f t="shared" si="29"/>
        <v>2</v>
      </c>
      <c r="N159" t="s">
        <v>312</v>
      </c>
      <c r="O159" s="15">
        <f t="shared" ca="1" si="30"/>
        <v>1</v>
      </c>
      <c r="P159" t="s">
        <v>394</v>
      </c>
      <c r="Q159" s="16" t="str">
        <f t="shared" si="31"/>
        <v>14.60</v>
      </c>
      <c r="R159" t="s">
        <v>230</v>
      </c>
      <c r="U159" t="str">
        <f t="shared" ca="1" si="32"/>
        <v>insert into encomenda_contem_produto (id_enc, id_prod, enc_prod_quantidade, enc_prod_preco_venda) values(38,2,1, 14.60);</v>
      </c>
    </row>
    <row r="160" spans="1:21" x14ac:dyDescent="0.25">
      <c r="A160">
        <v>39</v>
      </c>
      <c r="B160" s="11">
        <v>19</v>
      </c>
      <c r="C160">
        <v>18</v>
      </c>
      <c r="D160" s="15">
        <f t="shared" ca="1" si="22"/>
        <v>2</v>
      </c>
      <c r="E160" s="16">
        <f t="shared" ca="1" si="23"/>
        <v>36</v>
      </c>
      <c r="F160" s="16">
        <f t="shared" si="24"/>
        <v>18</v>
      </c>
      <c r="G160" s="19">
        <f t="shared" si="25"/>
        <v>0</v>
      </c>
      <c r="H160" s="16" t="str">
        <f t="shared" si="26"/>
        <v>18.0</v>
      </c>
      <c r="I160" s="16"/>
      <c r="J160" t="str">
        <f t="shared" si="27"/>
        <v>insert into encomenda_contem_produto (id_enc, id_prod, enc_prod_quantidade, enc_prod_preco_venda) values(</v>
      </c>
      <c r="K160">
        <f t="shared" si="28"/>
        <v>39</v>
      </c>
      <c r="L160" t="s">
        <v>312</v>
      </c>
      <c r="M160">
        <f t="shared" si="29"/>
        <v>19</v>
      </c>
      <c r="N160" t="s">
        <v>312</v>
      </c>
      <c r="O160" s="15">
        <f t="shared" ca="1" si="30"/>
        <v>2</v>
      </c>
      <c r="P160" t="s">
        <v>394</v>
      </c>
      <c r="Q160" s="16" t="str">
        <f t="shared" si="31"/>
        <v>18.0</v>
      </c>
      <c r="R160" t="s">
        <v>230</v>
      </c>
      <c r="U160" t="str">
        <f t="shared" ca="1" si="32"/>
        <v>insert into encomenda_contem_produto (id_enc, id_prod, enc_prod_quantidade, enc_prod_preco_venda) values(39,19,2, 18.0);</v>
      </c>
    </row>
    <row r="161" spans="1:21" x14ac:dyDescent="0.25">
      <c r="A161">
        <v>39</v>
      </c>
      <c r="B161" s="11">
        <v>6</v>
      </c>
      <c r="C161">
        <v>16.3</v>
      </c>
      <c r="D161" s="15">
        <f t="shared" ca="1" si="22"/>
        <v>2</v>
      </c>
      <c r="E161" s="16">
        <f t="shared" ca="1" si="23"/>
        <v>32.6</v>
      </c>
      <c r="F161" s="16">
        <f t="shared" si="24"/>
        <v>16</v>
      </c>
      <c r="G161" s="19">
        <f t="shared" si="25"/>
        <v>30</v>
      </c>
      <c r="H161" s="16" t="str">
        <f t="shared" si="26"/>
        <v>16.30</v>
      </c>
      <c r="I161" s="16"/>
      <c r="J161" t="str">
        <f t="shared" si="27"/>
        <v>insert into encomenda_contem_produto (id_enc, id_prod, enc_prod_quantidade, enc_prod_preco_venda) values(</v>
      </c>
      <c r="K161">
        <f t="shared" si="28"/>
        <v>39</v>
      </c>
      <c r="L161" t="s">
        <v>312</v>
      </c>
      <c r="M161">
        <f t="shared" si="29"/>
        <v>6</v>
      </c>
      <c r="N161" t="s">
        <v>312</v>
      </c>
      <c r="O161" s="15">
        <f t="shared" ca="1" si="30"/>
        <v>2</v>
      </c>
      <c r="P161" t="s">
        <v>394</v>
      </c>
      <c r="Q161" s="16" t="str">
        <f t="shared" si="31"/>
        <v>16.30</v>
      </c>
      <c r="R161" t="s">
        <v>230</v>
      </c>
      <c r="U161" t="str">
        <f t="shared" ca="1" si="32"/>
        <v>insert into encomenda_contem_produto (id_enc, id_prod, enc_prod_quantidade, enc_prod_preco_venda) values(39,6,2, 16.30);</v>
      </c>
    </row>
    <row r="162" spans="1:21" x14ac:dyDescent="0.25">
      <c r="A162">
        <v>39</v>
      </c>
      <c r="B162" s="11">
        <v>2</v>
      </c>
      <c r="C162">
        <v>14.6</v>
      </c>
      <c r="D162" s="15">
        <f t="shared" ca="1" si="22"/>
        <v>2</v>
      </c>
      <c r="E162" s="16">
        <f t="shared" ca="1" si="23"/>
        <v>29.2</v>
      </c>
      <c r="F162" s="16">
        <f t="shared" si="24"/>
        <v>14</v>
      </c>
      <c r="G162" s="19">
        <f t="shared" si="25"/>
        <v>60</v>
      </c>
      <c r="H162" s="16" t="str">
        <f t="shared" si="26"/>
        <v>14.60</v>
      </c>
      <c r="I162" s="16"/>
      <c r="J162" t="str">
        <f t="shared" si="27"/>
        <v>insert into encomenda_contem_produto (id_enc, id_prod, enc_prod_quantidade, enc_prod_preco_venda) values(</v>
      </c>
      <c r="K162">
        <f t="shared" si="28"/>
        <v>39</v>
      </c>
      <c r="L162" t="s">
        <v>312</v>
      </c>
      <c r="M162">
        <f t="shared" si="29"/>
        <v>2</v>
      </c>
      <c r="N162" t="s">
        <v>312</v>
      </c>
      <c r="O162" s="15">
        <f t="shared" ca="1" si="30"/>
        <v>2</v>
      </c>
      <c r="P162" t="s">
        <v>394</v>
      </c>
      <c r="Q162" s="16" t="str">
        <f t="shared" si="31"/>
        <v>14.60</v>
      </c>
      <c r="R162" t="s">
        <v>230</v>
      </c>
      <c r="U162" t="str">
        <f t="shared" ca="1" si="32"/>
        <v>insert into encomenda_contem_produto (id_enc, id_prod, enc_prod_quantidade, enc_prod_preco_venda) values(39,2,2, 14.60);</v>
      </c>
    </row>
    <row r="163" spans="1:21" x14ac:dyDescent="0.25">
      <c r="A163">
        <v>40</v>
      </c>
      <c r="B163" s="11">
        <v>19</v>
      </c>
      <c r="C163" s="18">
        <v>18</v>
      </c>
      <c r="D163" s="15">
        <f t="shared" ca="1" si="22"/>
        <v>1</v>
      </c>
      <c r="E163" s="16">
        <f t="shared" ca="1" si="23"/>
        <v>18</v>
      </c>
      <c r="F163" s="16">
        <f t="shared" si="24"/>
        <v>18</v>
      </c>
      <c r="G163" s="19">
        <f t="shared" si="25"/>
        <v>0</v>
      </c>
      <c r="H163" s="16" t="str">
        <f t="shared" si="26"/>
        <v>18.0</v>
      </c>
      <c r="I163" s="16"/>
      <c r="J163" t="str">
        <f t="shared" si="27"/>
        <v>insert into encomenda_contem_produto (id_enc, id_prod, enc_prod_quantidade, enc_prod_preco_venda) values(</v>
      </c>
      <c r="K163">
        <f t="shared" si="28"/>
        <v>40</v>
      </c>
      <c r="L163" t="s">
        <v>312</v>
      </c>
      <c r="M163">
        <f t="shared" si="29"/>
        <v>19</v>
      </c>
      <c r="N163" t="s">
        <v>312</v>
      </c>
      <c r="O163" s="15">
        <f t="shared" ca="1" si="30"/>
        <v>1</v>
      </c>
      <c r="P163" t="s">
        <v>394</v>
      </c>
      <c r="Q163" s="16" t="str">
        <f t="shared" si="31"/>
        <v>18.0</v>
      </c>
      <c r="R163" t="s">
        <v>230</v>
      </c>
      <c r="U163" t="str">
        <f t="shared" ca="1" si="32"/>
        <v>insert into encomenda_contem_produto (id_enc, id_prod, enc_prod_quantidade, enc_prod_preco_venda) values(40,19,1, 18.0);</v>
      </c>
    </row>
    <row r="164" spans="1:21" x14ac:dyDescent="0.25">
      <c r="A164">
        <v>40</v>
      </c>
      <c r="B164" s="11">
        <v>2</v>
      </c>
      <c r="C164" s="18">
        <v>14.6</v>
      </c>
      <c r="D164" s="15">
        <f t="shared" ca="1" si="22"/>
        <v>1</v>
      </c>
      <c r="E164" s="16">
        <f t="shared" ca="1" si="23"/>
        <v>14.6</v>
      </c>
      <c r="F164" s="16">
        <f t="shared" si="24"/>
        <v>14</v>
      </c>
      <c r="G164" s="19">
        <f t="shared" si="25"/>
        <v>60</v>
      </c>
      <c r="H164" s="16" t="str">
        <f t="shared" si="26"/>
        <v>14.60</v>
      </c>
      <c r="I164" s="16"/>
      <c r="J164" t="str">
        <f t="shared" si="27"/>
        <v>insert into encomenda_contem_produto (id_enc, id_prod, enc_prod_quantidade, enc_prod_preco_venda) values(</v>
      </c>
      <c r="K164">
        <f t="shared" si="28"/>
        <v>40</v>
      </c>
      <c r="L164" t="s">
        <v>312</v>
      </c>
      <c r="M164">
        <f t="shared" si="29"/>
        <v>2</v>
      </c>
      <c r="N164" t="s">
        <v>312</v>
      </c>
      <c r="O164" s="15">
        <f t="shared" ca="1" si="30"/>
        <v>1</v>
      </c>
      <c r="P164" t="s">
        <v>394</v>
      </c>
      <c r="Q164" s="16" t="str">
        <f t="shared" si="31"/>
        <v>14.60</v>
      </c>
      <c r="R164" t="s">
        <v>230</v>
      </c>
      <c r="U164" t="str">
        <f t="shared" ca="1" si="32"/>
        <v>insert into encomenda_contem_produto (id_enc, id_prod, enc_prod_quantidade, enc_prod_preco_venda) values(40,2,1, 14.60);</v>
      </c>
    </row>
    <row r="165" spans="1:21" x14ac:dyDescent="0.25">
      <c r="A165">
        <v>41</v>
      </c>
      <c r="B165" s="11">
        <v>19</v>
      </c>
      <c r="C165">
        <v>18</v>
      </c>
      <c r="D165" s="15">
        <f t="shared" ca="1" si="22"/>
        <v>2</v>
      </c>
      <c r="E165" s="16">
        <f t="shared" ca="1" si="23"/>
        <v>36</v>
      </c>
      <c r="F165" s="16">
        <f t="shared" si="24"/>
        <v>18</v>
      </c>
      <c r="G165" s="19">
        <f t="shared" si="25"/>
        <v>0</v>
      </c>
      <c r="H165" s="16" t="str">
        <f t="shared" si="26"/>
        <v>18.0</v>
      </c>
      <c r="I165" s="16"/>
      <c r="J165" t="str">
        <f t="shared" si="27"/>
        <v>insert into encomenda_contem_produto (id_enc, id_prod, enc_prod_quantidade, enc_prod_preco_venda) values(</v>
      </c>
      <c r="K165">
        <f t="shared" si="28"/>
        <v>41</v>
      </c>
      <c r="L165" t="s">
        <v>312</v>
      </c>
      <c r="M165">
        <f t="shared" si="29"/>
        <v>19</v>
      </c>
      <c r="N165" t="s">
        <v>312</v>
      </c>
      <c r="O165" s="15">
        <f t="shared" ca="1" si="30"/>
        <v>2</v>
      </c>
      <c r="P165" t="s">
        <v>394</v>
      </c>
      <c r="Q165" s="16" t="str">
        <f t="shared" si="31"/>
        <v>18.0</v>
      </c>
      <c r="R165" t="s">
        <v>230</v>
      </c>
      <c r="U165" t="str">
        <f t="shared" ca="1" si="32"/>
        <v>insert into encomenda_contem_produto (id_enc, id_prod, enc_prod_quantidade, enc_prod_preco_venda) values(41,19,2, 18.0);</v>
      </c>
    </row>
    <row r="166" spans="1:21" x14ac:dyDescent="0.25">
      <c r="A166">
        <v>41</v>
      </c>
      <c r="B166" s="11">
        <v>2</v>
      </c>
      <c r="C166">
        <v>14.6</v>
      </c>
      <c r="D166" s="15">
        <f t="shared" ca="1" si="22"/>
        <v>1</v>
      </c>
      <c r="E166" s="16">
        <f t="shared" ca="1" si="23"/>
        <v>14.6</v>
      </c>
      <c r="F166" s="16">
        <f t="shared" si="24"/>
        <v>14</v>
      </c>
      <c r="G166" s="19">
        <f t="shared" si="25"/>
        <v>60</v>
      </c>
      <c r="H166" s="16" t="str">
        <f t="shared" si="26"/>
        <v>14.60</v>
      </c>
      <c r="I166" s="16"/>
      <c r="J166" t="str">
        <f t="shared" si="27"/>
        <v>insert into encomenda_contem_produto (id_enc, id_prod, enc_prod_quantidade, enc_prod_preco_venda) values(</v>
      </c>
      <c r="K166">
        <f t="shared" si="28"/>
        <v>41</v>
      </c>
      <c r="L166" t="s">
        <v>312</v>
      </c>
      <c r="M166">
        <f t="shared" si="29"/>
        <v>2</v>
      </c>
      <c r="N166" t="s">
        <v>312</v>
      </c>
      <c r="O166" s="15">
        <f t="shared" ca="1" si="30"/>
        <v>1</v>
      </c>
      <c r="P166" t="s">
        <v>394</v>
      </c>
      <c r="Q166" s="16" t="str">
        <f t="shared" si="31"/>
        <v>14.60</v>
      </c>
      <c r="R166" t="s">
        <v>230</v>
      </c>
      <c r="U166" t="str">
        <f t="shared" ca="1" si="32"/>
        <v>insert into encomenda_contem_produto (id_enc, id_prod, enc_prod_quantidade, enc_prod_preco_venda) values(41,2,1, 14.60);</v>
      </c>
    </row>
    <row r="167" spans="1:21" x14ac:dyDescent="0.25">
      <c r="A167">
        <v>42</v>
      </c>
      <c r="B167" s="11">
        <v>20</v>
      </c>
      <c r="C167" s="11">
        <v>18</v>
      </c>
      <c r="D167" s="15">
        <f t="shared" ca="1" si="22"/>
        <v>1</v>
      </c>
      <c r="E167" s="16">
        <f t="shared" ca="1" si="23"/>
        <v>18</v>
      </c>
      <c r="F167" s="16">
        <f t="shared" si="24"/>
        <v>18</v>
      </c>
      <c r="G167" s="19">
        <f t="shared" si="25"/>
        <v>0</v>
      </c>
      <c r="H167" s="16" t="str">
        <f t="shared" si="26"/>
        <v>18.0</v>
      </c>
      <c r="I167" s="16"/>
      <c r="J167" t="str">
        <f t="shared" si="27"/>
        <v>insert into encomenda_contem_produto (id_enc, id_prod, enc_prod_quantidade, enc_prod_preco_venda) values(</v>
      </c>
      <c r="K167">
        <f t="shared" si="28"/>
        <v>42</v>
      </c>
      <c r="L167" t="s">
        <v>312</v>
      </c>
      <c r="M167">
        <f t="shared" si="29"/>
        <v>20</v>
      </c>
      <c r="N167" t="s">
        <v>312</v>
      </c>
      <c r="O167" s="15">
        <f t="shared" ca="1" si="30"/>
        <v>1</v>
      </c>
      <c r="P167" t="s">
        <v>394</v>
      </c>
      <c r="Q167" s="16" t="str">
        <f t="shared" si="31"/>
        <v>18.0</v>
      </c>
      <c r="R167" t="s">
        <v>230</v>
      </c>
      <c r="U167" t="str">
        <f t="shared" ca="1" si="32"/>
        <v>insert into encomenda_contem_produto (id_enc, id_prod, enc_prod_quantidade, enc_prod_preco_venda) values(42,20,1, 18.0);</v>
      </c>
    </row>
    <row r="168" spans="1:21" x14ac:dyDescent="0.25">
      <c r="A168">
        <v>42</v>
      </c>
      <c r="B168" s="11">
        <v>11</v>
      </c>
      <c r="C168" s="18">
        <v>16.3</v>
      </c>
      <c r="D168" s="15">
        <f t="shared" ca="1" si="22"/>
        <v>2</v>
      </c>
      <c r="E168" s="16">
        <f t="shared" ca="1" si="23"/>
        <v>32.6</v>
      </c>
      <c r="F168" s="16">
        <f t="shared" si="24"/>
        <v>16</v>
      </c>
      <c r="G168" s="19">
        <f t="shared" si="25"/>
        <v>30</v>
      </c>
      <c r="H168" s="16" t="str">
        <f t="shared" si="26"/>
        <v>16.30</v>
      </c>
      <c r="I168" s="16"/>
      <c r="J168" t="str">
        <f t="shared" si="27"/>
        <v>insert into encomenda_contem_produto (id_enc, id_prod, enc_prod_quantidade, enc_prod_preco_venda) values(</v>
      </c>
      <c r="K168">
        <f t="shared" si="28"/>
        <v>42</v>
      </c>
      <c r="L168" t="s">
        <v>312</v>
      </c>
      <c r="M168">
        <f t="shared" si="29"/>
        <v>11</v>
      </c>
      <c r="N168" t="s">
        <v>312</v>
      </c>
      <c r="O168" s="15">
        <f t="shared" ca="1" si="30"/>
        <v>2</v>
      </c>
      <c r="P168" t="s">
        <v>394</v>
      </c>
      <c r="Q168" s="16" t="str">
        <f t="shared" si="31"/>
        <v>16.30</v>
      </c>
      <c r="R168" t="s">
        <v>230</v>
      </c>
      <c r="U168" t="str">
        <f t="shared" ca="1" si="32"/>
        <v>insert into encomenda_contem_produto (id_enc, id_prod, enc_prod_quantidade, enc_prod_preco_venda) values(42,11,2, 16.30);</v>
      </c>
    </row>
    <row r="169" spans="1:21" x14ac:dyDescent="0.25">
      <c r="A169">
        <v>42</v>
      </c>
      <c r="B169" s="11">
        <v>3</v>
      </c>
      <c r="C169" s="18">
        <v>14.6</v>
      </c>
      <c r="D169" s="15">
        <f t="shared" ca="1" si="22"/>
        <v>2</v>
      </c>
      <c r="E169" s="16">
        <f t="shared" ca="1" si="23"/>
        <v>29.2</v>
      </c>
      <c r="F169" s="16">
        <f t="shared" si="24"/>
        <v>14</v>
      </c>
      <c r="G169" s="19">
        <f t="shared" si="25"/>
        <v>60</v>
      </c>
      <c r="H169" s="16" t="str">
        <f t="shared" si="26"/>
        <v>14.60</v>
      </c>
      <c r="I169" s="16"/>
      <c r="J169" t="str">
        <f t="shared" si="27"/>
        <v>insert into encomenda_contem_produto (id_enc, id_prod, enc_prod_quantidade, enc_prod_preco_venda) values(</v>
      </c>
      <c r="K169">
        <f t="shared" si="28"/>
        <v>42</v>
      </c>
      <c r="L169" t="s">
        <v>312</v>
      </c>
      <c r="M169">
        <f t="shared" si="29"/>
        <v>3</v>
      </c>
      <c r="N169" t="s">
        <v>312</v>
      </c>
      <c r="O169" s="15">
        <f t="shared" ca="1" si="30"/>
        <v>2</v>
      </c>
      <c r="P169" t="s">
        <v>394</v>
      </c>
      <c r="Q169" s="16" t="str">
        <f t="shared" si="31"/>
        <v>14.60</v>
      </c>
      <c r="R169" t="s">
        <v>230</v>
      </c>
      <c r="U169" t="str">
        <f t="shared" ca="1" si="32"/>
        <v>insert into encomenda_contem_produto (id_enc, id_prod, enc_prod_quantidade, enc_prod_preco_venda) values(42,3,2, 14.60);</v>
      </c>
    </row>
    <row r="170" spans="1:21" x14ac:dyDescent="0.25">
      <c r="A170">
        <v>43</v>
      </c>
      <c r="B170" s="11">
        <v>15</v>
      </c>
      <c r="C170">
        <v>18</v>
      </c>
      <c r="D170" s="15">
        <f t="shared" ca="1" si="22"/>
        <v>2</v>
      </c>
      <c r="E170" s="16">
        <f t="shared" ca="1" si="23"/>
        <v>36</v>
      </c>
      <c r="F170" s="16">
        <f t="shared" si="24"/>
        <v>18</v>
      </c>
      <c r="G170" s="19">
        <f t="shared" si="25"/>
        <v>0</v>
      </c>
      <c r="H170" s="16" t="str">
        <f t="shared" si="26"/>
        <v>18.0</v>
      </c>
      <c r="I170" s="16"/>
      <c r="J170" t="str">
        <f t="shared" si="27"/>
        <v>insert into encomenda_contem_produto (id_enc, id_prod, enc_prod_quantidade, enc_prod_preco_venda) values(</v>
      </c>
      <c r="K170">
        <f t="shared" si="28"/>
        <v>43</v>
      </c>
      <c r="L170" t="s">
        <v>312</v>
      </c>
      <c r="M170">
        <f t="shared" si="29"/>
        <v>15</v>
      </c>
      <c r="N170" t="s">
        <v>312</v>
      </c>
      <c r="O170" s="15">
        <f t="shared" ca="1" si="30"/>
        <v>2</v>
      </c>
      <c r="P170" t="s">
        <v>394</v>
      </c>
      <c r="Q170" s="16" t="str">
        <f t="shared" si="31"/>
        <v>18.0</v>
      </c>
      <c r="R170" t="s">
        <v>230</v>
      </c>
      <c r="U170" t="str">
        <f t="shared" ca="1" si="32"/>
        <v>insert into encomenda_contem_produto (id_enc, id_prod, enc_prod_quantidade, enc_prod_preco_venda) values(43,15,2, 18.0);</v>
      </c>
    </row>
    <row r="171" spans="1:21" x14ac:dyDescent="0.25">
      <c r="A171">
        <v>43</v>
      </c>
      <c r="B171">
        <v>10</v>
      </c>
      <c r="C171">
        <v>16.3</v>
      </c>
      <c r="D171" s="15">
        <f ca="1">RANDBETWEEN(1,2)</f>
        <v>1</v>
      </c>
      <c r="E171" s="16">
        <f t="shared" ref="E171:E190" ca="1" si="33">C171*D171</f>
        <v>16.3</v>
      </c>
      <c r="F171" s="16">
        <f t="shared" ref="F171:F190" si="34">TRUNC(C171,0)</f>
        <v>16</v>
      </c>
      <c r="G171" s="19">
        <f t="shared" ref="G171:G190" si="35">ROUND(100*(C171-F171),0)</f>
        <v>30</v>
      </c>
      <c r="H171" s="16" t="str">
        <f t="shared" ref="H171:H190" si="36">_xlfn.CONCAT(F171,".",G171)</f>
        <v>16.30</v>
      </c>
      <c r="I171" s="16"/>
      <c r="J171" s="15" t="str">
        <f t="shared" si="27"/>
        <v>insert into encomenda_contem_produto (id_enc, id_prod, enc_prod_quantidade, enc_prod_preco_venda) values(</v>
      </c>
      <c r="K171" s="15">
        <f t="shared" ref="K171:K190" si="37">A171</f>
        <v>43</v>
      </c>
      <c r="L171" s="15" t="s">
        <v>312</v>
      </c>
      <c r="M171" s="15">
        <f t="shared" ref="M171:M190" si="38">B171</f>
        <v>10</v>
      </c>
      <c r="N171" s="15" t="s">
        <v>312</v>
      </c>
      <c r="O171" s="15">
        <f t="shared" ref="O171:O190" ca="1" si="39">D171</f>
        <v>1</v>
      </c>
      <c r="P171" s="15" t="s">
        <v>394</v>
      </c>
      <c r="Q171" s="16" t="str">
        <f t="shared" ref="Q171:Q190" si="40">H171</f>
        <v>16.30</v>
      </c>
      <c r="R171" s="15" t="s">
        <v>230</v>
      </c>
      <c r="U171" s="15" t="str">
        <f t="shared" ca="1" si="32"/>
        <v>insert into encomenda_contem_produto (id_enc, id_prod, enc_prod_quantidade, enc_prod_preco_venda) values(43,10,1, 16.30);</v>
      </c>
    </row>
    <row r="172" spans="1:21" x14ac:dyDescent="0.25">
      <c r="A172">
        <v>43</v>
      </c>
      <c r="B172">
        <v>6</v>
      </c>
      <c r="C172">
        <v>16.3</v>
      </c>
      <c r="D172" s="15">
        <f t="shared" ref="D172:D190" ca="1" si="41">RANDBETWEEN(1,2)</f>
        <v>2</v>
      </c>
      <c r="E172" s="16">
        <f t="shared" ca="1" si="33"/>
        <v>32.6</v>
      </c>
      <c r="F172" s="16">
        <f t="shared" si="34"/>
        <v>16</v>
      </c>
      <c r="G172" s="19">
        <f t="shared" si="35"/>
        <v>30</v>
      </c>
      <c r="H172" s="16" t="str">
        <f t="shared" si="36"/>
        <v>16.30</v>
      </c>
      <c r="I172" s="16"/>
      <c r="J172" s="15" t="str">
        <f t="shared" si="27"/>
        <v>insert into encomenda_contem_produto (id_enc, id_prod, enc_prod_quantidade, enc_prod_preco_venda) values(</v>
      </c>
      <c r="K172" s="15">
        <f t="shared" si="37"/>
        <v>43</v>
      </c>
      <c r="L172" s="15" t="s">
        <v>312</v>
      </c>
      <c r="M172" s="15">
        <f t="shared" si="38"/>
        <v>6</v>
      </c>
      <c r="N172" s="15" t="s">
        <v>312</v>
      </c>
      <c r="O172" s="15">
        <f t="shared" ca="1" si="39"/>
        <v>2</v>
      </c>
      <c r="P172" s="15" t="s">
        <v>394</v>
      </c>
      <c r="Q172" s="16" t="str">
        <f t="shared" si="40"/>
        <v>16.30</v>
      </c>
      <c r="R172" s="15" t="s">
        <v>230</v>
      </c>
      <c r="U172" s="15" t="str">
        <f t="shared" ca="1" si="32"/>
        <v>insert into encomenda_contem_produto (id_enc, id_prod, enc_prod_quantidade, enc_prod_preco_venda) values(43,6,2, 16.30);</v>
      </c>
    </row>
    <row r="173" spans="1:21" x14ac:dyDescent="0.25">
      <c r="A173">
        <v>43</v>
      </c>
      <c r="B173">
        <v>2</v>
      </c>
      <c r="C173">
        <v>14.6</v>
      </c>
      <c r="D173" s="15">
        <f t="shared" ca="1" si="41"/>
        <v>2</v>
      </c>
      <c r="E173" s="16">
        <f t="shared" ca="1" si="33"/>
        <v>29.2</v>
      </c>
      <c r="F173" s="16">
        <f t="shared" si="34"/>
        <v>14</v>
      </c>
      <c r="G173" s="19">
        <f t="shared" si="35"/>
        <v>60</v>
      </c>
      <c r="H173" s="16" t="str">
        <f t="shared" si="36"/>
        <v>14.60</v>
      </c>
      <c r="I173" s="16"/>
      <c r="J173" s="15" t="str">
        <f t="shared" si="27"/>
        <v>insert into encomenda_contem_produto (id_enc, id_prod, enc_prod_quantidade, enc_prod_preco_venda) values(</v>
      </c>
      <c r="K173" s="15">
        <f t="shared" si="37"/>
        <v>43</v>
      </c>
      <c r="L173" s="15" t="s">
        <v>312</v>
      </c>
      <c r="M173" s="15">
        <f t="shared" si="38"/>
        <v>2</v>
      </c>
      <c r="N173" s="15" t="s">
        <v>312</v>
      </c>
      <c r="O173" s="15">
        <f t="shared" ca="1" si="39"/>
        <v>2</v>
      </c>
      <c r="P173" s="15" t="s">
        <v>394</v>
      </c>
      <c r="Q173" s="16" t="str">
        <f t="shared" si="40"/>
        <v>14.60</v>
      </c>
      <c r="R173" s="15" t="s">
        <v>230</v>
      </c>
      <c r="U173" s="15" t="str">
        <f t="shared" ca="1" si="32"/>
        <v>insert into encomenda_contem_produto (id_enc, id_prod, enc_prod_quantidade, enc_prod_preco_venda) values(43,2,2, 14.60);</v>
      </c>
    </row>
    <row r="174" spans="1:21" x14ac:dyDescent="0.25">
      <c r="A174">
        <v>44</v>
      </c>
      <c r="B174">
        <v>15</v>
      </c>
      <c r="C174">
        <v>18</v>
      </c>
      <c r="D174" s="15">
        <f t="shared" ca="1" si="41"/>
        <v>2</v>
      </c>
      <c r="E174" s="16">
        <f t="shared" ca="1" si="33"/>
        <v>36</v>
      </c>
      <c r="F174" s="16">
        <f t="shared" si="34"/>
        <v>18</v>
      </c>
      <c r="G174" s="19">
        <f t="shared" si="35"/>
        <v>0</v>
      </c>
      <c r="H174" s="16" t="str">
        <f t="shared" si="36"/>
        <v>18.0</v>
      </c>
      <c r="I174" s="16"/>
      <c r="J174" s="15" t="str">
        <f t="shared" si="27"/>
        <v>insert into encomenda_contem_produto (id_enc, id_prod, enc_prod_quantidade, enc_prod_preco_venda) values(</v>
      </c>
      <c r="K174" s="15">
        <f t="shared" si="37"/>
        <v>44</v>
      </c>
      <c r="L174" s="15" t="s">
        <v>312</v>
      </c>
      <c r="M174" s="15">
        <f t="shared" si="38"/>
        <v>15</v>
      </c>
      <c r="N174" s="15" t="s">
        <v>312</v>
      </c>
      <c r="O174" s="15">
        <f t="shared" ca="1" si="39"/>
        <v>2</v>
      </c>
      <c r="P174" s="15" t="s">
        <v>394</v>
      </c>
      <c r="Q174" s="16" t="str">
        <f t="shared" si="40"/>
        <v>18.0</v>
      </c>
      <c r="R174" s="15" t="s">
        <v>230</v>
      </c>
      <c r="U174" s="15" t="str">
        <f t="shared" ca="1" si="32"/>
        <v>insert into encomenda_contem_produto (id_enc, id_prod, enc_prod_quantidade, enc_prod_preco_venda) values(44,15,2, 18.0);</v>
      </c>
    </row>
    <row r="175" spans="1:21" x14ac:dyDescent="0.25">
      <c r="A175">
        <v>44</v>
      </c>
      <c r="B175">
        <v>10</v>
      </c>
      <c r="C175">
        <v>16.3</v>
      </c>
      <c r="D175" s="15">
        <f t="shared" ca="1" si="41"/>
        <v>2</v>
      </c>
      <c r="E175" s="16">
        <f t="shared" ca="1" si="33"/>
        <v>32.6</v>
      </c>
      <c r="F175" s="16">
        <f t="shared" si="34"/>
        <v>16</v>
      </c>
      <c r="G175" s="19">
        <f t="shared" si="35"/>
        <v>30</v>
      </c>
      <c r="H175" s="16" t="str">
        <f t="shared" si="36"/>
        <v>16.30</v>
      </c>
      <c r="I175" s="16"/>
      <c r="J175" s="15" t="str">
        <f t="shared" si="27"/>
        <v>insert into encomenda_contem_produto (id_enc, id_prod, enc_prod_quantidade, enc_prod_preco_venda) values(</v>
      </c>
      <c r="K175" s="15">
        <f t="shared" si="37"/>
        <v>44</v>
      </c>
      <c r="L175" s="15" t="s">
        <v>312</v>
      </c>
      <c r="M175" s="15">
        <f t="shared" si="38"/>
        <v>10</v>
      </c>
      <c r="N175" s="15" t="s">
        <v>312</v>
      </c>
      <c r="O175" s="15">
        <f t="shared" ca="1" si="39"/>
        <v>2</v>
      </c>
      <c r="P175" s="15" t="s">
        <v>394</v>
      </c>
      <c r="Q175" s="16" t="str">
        <f t="shared" si="40"/>
        <v>16.30</v>
      </c>
      <c r="R175" s="15" t="s">
        <v>230</v>
      </c>
      <c r="U175" s="15" t="str">
        <f t="shared" ca="1" si="32"/>
        <v>insert into encomenda_contem_produto (id_enc, id_prod, enc_prod_quantidade, enc_prod_preco_venda) values(44,10,2, 16.30);</v>
      </c>
    </row>
    <row r="176" spans="1:21" x14ac:dyDescent="0.25">
      <c r="A176">
        <v>44</v>
      </c>
      <c r="B176">
        <v>6</v>
      </c>
      <c r="C176">
        <v>16.3</v>
      </c>
      <c r="D176" s="15">
        <f t="shared" ca="1" si="41"/>
        <v>2</v>
      </c>
      <c r="E176" s="16">
        <f t="shared" ca="1" si="33"/>
        <v>32.6</v>
      </c>
      <c r="F176" s="16">
        <f t="shared" si="34"/>
        <v>16</v>
      </c>
      <c r="G176" s="19">
        <f t="shared" si="35"/>
        <v>30</v>
      </c>
      <c r="H176" s="16" t="str">
        <f t="shared" si="36"/>
        <v>16.30</v>
      </c>
      <c r="I176" s="16"/>
      <c r="J176" s="15" t="str">
        <f t="shared" si="27"/>
        <v>insert into encomenda_contem_produto (id_enc, id_prod, enc_prod_quantidade, enc_prod_preco_venda) values(</v>
      </c>
      <c r="K176" s="15">
        <f t="shared" si="37"/>
        <v>44</v>
      </c>
      <c r="L176" s="15" t="s">
        <v>312</v>
      </c>
      <c r="M176" s="15">
        <f t="shared" si="38"/>
        <v>6</v>
      </c>
      <c r="N176" s="15" t="s">
        <v>312</v>
      </c>
      <c r="O176" s="15">
        <f t="shared" ca="1" si="39"/>
        <v>2</v>
      </c>
      <c r="P176" s="15" t="s">
        <v>394</v>
      </c>
      <c r="Q176" s="16" t="str">
        <f t="shared" si="40"/>
        <v>16.30</v>
      </c>
      <c r="R176" s="15" t="s">
        <v>230</v>
      </c>
      <c r="U176" s="15" t="str">
        <f t="shared" ca="1" si="32"/>
        <v>insert into encomenda_contem_produto (id_enc, id_prod, enc_prod_quantidade, enc_prod_preco_venda) values(44,6,2, 16.30);</v>
      </c>
    </row>
    <row r="177" spans="1:36" x14ac:dyDescent="0.25">
      <c r="A177">
        <v>44</v>
      </c>
      <c r="B177">
        <v>2</v>
      </c>
      <c r="C177">
        <v>14.6</v>
      </c>
      <c r="D177" s="15">
        <f t="shared" ca="1" si="41"/>
        <v>2</v>
      </c>
      <c r="E177" s="16">
        <f t="shared" ca="1" si="33"/>
        <v>29.2</v>
      </c>
      <c r="F177" s="16">
        <f t="shared" si="34"/>
        <v>14</v>
      </c>
      <c r="G177" s="19">
        <f t="shared" si="35"/>
        <v>60</v>
      </c>
      <c r="H177" s="16" t="str">
        <f t="shared" si="36"/>
        <v>14.60</v>
      </c>
      <c r="I177" s="16"/>
      <c r="J177" s="15" t="str">
        <f t="shared" si="27"/>
        <v>insert into encomenda_contem_produto (id_enc, id_prod, enc_prod_quantidade, enc_prod_preco_venda) values(</v>
      </c>
      <c r="K177" s="15">
        <f t="shared" si="37"/>
        <v>44</v>
      </c>
      <c r="L177" s="15" t="s">
        <v>312</v>
      </c>
      <c r="M177" s="15">
        <f t="shared" si="38"/>
        <v>2</v>
      </c>
      <c r="N177" s="15" t="s">
        <v>312</v>
      </c>
      <c r="O177" s="15">
        <f t="shared" ca="1" si="39"/>
        <v>2</v>
      </c>
      <c r="P177" s="15" t="s">
        <v>394</v>
      </c>
      <c r="Q177" s="16" t="str">
        <f t="shared" si="40"/>
        <v>14.60</v>
      </c>
      <c r="R177" s="15" t="s">
        <v>230</v>
      </c>
      <c r="U177" s="15" t="str">
        <f t="shared" ca="1" si="32"/>
        <v>insert into encomenda_contem_produto (id_enc, id_prod, enc_prod_quantidade, enc_prod_preco_venda) values(44,2,2, 14.60);</v>
      </c>
    </row>
    <row r="178" spans="1:36" x14ac:dyDescent="0.25">
      <c r="A178">
        <v>45</v>
      </c>
      <c r="B178">
        <v>15</v>
      </c>
      <c r="C178">
        <v>18</v>
      </c>
      <c r="D178" s="15">
        <f t="shared" ca="1" si="41"/>
        <v>1</v>
      </c>
      <c r="E178" s="16">
        <f t="shared" ca="1" si="33"/>
        <v>18</v>
      </c>
      <c r="F178" s="16">
        <f t="shared" si="34"/>
        <v>18</v>
      </c>
      <c r="G178" s="19">
        <f t="shared" si="35"/>
        <v>0</v>
      </c>
      <c r="H178" s="16" t="str">
        <f t="shared" si="36"/>
        <v>18.0</v>
      </c>
      <c r="I178" s="16"/>
      <c r="J178" s="15" t="str">
        <f t="shared" si="27"/>
        <v>insert into encomenda_contem_produto (id_enc, id_prod, enc_prod_quantidade, enc_prod_preco_venda) values(</v>
      </c>
      <c r="K178" s="15">
        <f t="shared" si="37"/>
        <v>45</v>
      </c>
      <c r="L178" s="15" t="s">
        <v>312</v>
      </c>
      <c r="M178" s="15">
        <f t="shared" si="38"/>
        <v>15</v>
      </c>
      <c r="N178" s="15" t="s">
        <v>312</v>
      </c>
      <c r="O178" s="15">
        <f t="shared" ca="1" si="39"/>
        <v>1</v>
      </c>
      <c r="P178" s="15" t="s">
        <v>394</v>
      </c>
      <c r="Q178" s="16" t="str">
        <f t="shared" si="40"/>
        <v>18.0</v>
      </c>
      <c r="R178" s="15" t="s">
        <v>230</v>
      </c>
      <c r="U178" s="15" t="str">
        <f t="shared" ca="1" si="32"/>
        <v>insert into encomenda_contem_produto (id_enc, id_prod, enc_prod_quantidade, enc_prod_preco_venda) values(45,15,1, 18.0);</v>
      </c>
    </row>
    <row r="179" spans="1:36" x14ac:dyDescent="0.25">
      <c r="A179">
        <v>45</v>
      </c>
      <c r="B179">
        <v>10</v>
      </c>
      <c r="C179">
        <v>16.3</v>
      </c>
      <c r="D179" s="15">
        <f t="shared" ca="1" si="41"/>
        <v>2</v>
      </c>
      <c r="E179" s="16">
        <f t="shared" ca="1" si="33"/>
        <v>32.6</v>
      </c>
      <c r="F179" s="16">
        <f t="shared" si="34"/>
        <v>16</v>
      </c>
      <c r="G179" s="19">
        <f t="shared" si="35"/>
        <v>30</v>
      </c>
      <c r="H179" s="16" t="str">
        <f t="shared" si="36"/>
        <v>16.30</v>
      </c>
      <c r="I179" s="16"/>
      <c r="J179" s="15" t="str">
        <f t="shared" si="27"/>
        <v>insert into encomenda_contem_produto (id_enc, id_prod, enc_prod_quantidade, enc_prod_preco_venda) values(</v>
      </c>
      <c r="K179" s="15">
        <f t="shared" si="37"/>
        <v>45</v>
      </c>
      <c r="L179" s="15" t="s">
        <v>312</v>
      </c>
      <c r="M179" s="15">
        <f t="shared" si="38"/>
        <v>10</v>
      </c>
      <c r="N179" s="15" t="s">
        <v>312</v>
      </c>
      <c r="O179" s="15">
        <f t="shared" ca="1" si="39"/>
        <v>2</v>
      </c>
      <c r="P179" s="15" t="s">
        <v>394</v>
      </c>
      <c r="Q179" s="16" t="str">
        <f t="shared" si="40"/>
        <v>16.30</v>
      </c>
      <c r="R179" s="15" t="s">
        <v>230</v>
      </c>
      <c r="U179" s="15" t="str">
        <f t="shared" ca="1" si="32"/>
        <v>insert into encomenda_contem_produto (id_enc, id_prod, enc_prod_quantidade, enc_prod_preco_venda) values(45,10,2, 16.30);</v>
      </c>
    </row>
    <row r="180" spans="1:36" x14ac:dyDescent="0.25">
      <c r="A180">
        <v>45</v>
      </c>
      <c r="B180">
        <v>6</v>
      </c>
      <c r="C180">
        <v>16.3</v>
      </c>
      <c r="D180" s="15">
        <f t="shared" ca="1" si="41"/>
        <v>2</v>
      </c>
      <c r="E180" s="16">
        <f t="shared" ca="1" si="33"/>
        <v>32.6</v>
      </c>
      <c r="F180" s="16">
        <f t="shared" si="34"/>
        <v>16</v>
      </c>
      <c r="G180" s="19">
        <f t="shared" si="35"/>
        <v>30</v>
      </c>
      <c r="H180" s="16" t="str">
        <f t="shared" si="36"/>
        <v>16.30</v>
      </c>
      <c r="I180" s="16"/>
      <c r="J180" s="15" t="str">
        <f t="shared" si="27"/>
        <v>insert into encomenda_contem_produto (id_enc, id_prod, enc_prod_quantidade, enc_prod_preco_venda) values(</v>
      </c>
      <c r="K180" s="15">
        <f t="shared" si="37"/>
        <v>45</v>
      </c>
      <c r="L180" s="15" t="s">
        <v>312</v>
      </c>
      <c r="M180" s="15">
        <f t="shared" si="38"/>
        <v>6</v>
      </c>
      <c r="N180" s="15" t="s">
        <v>312</v>
      </c>
      <c r="O180" s="15">
        <f t="shared" ca="1" si="39"/>
        <v>2</v>
      </c>
      <c r="P180" s="15" t="s">
        <v>394</v>
      </c>
      <c r="Q180" s="16" t="str">
        <f t="shared" si="40"/>
        <v>16.30</v>
      </c>
      <c r="R180" s="15" t="s">
        <v>230</v>
      </c>
      <c r="U180" s="15" t="str">
        <f t="shared" ca="1" si="32"/>
        <v>insert into encomenda_contem_produto (id_enc, id_prod, enc_prod_quantidade, enc_prod_preco_venda) values(45,6,2, 16.30);</v>
      </c>
    </row>
    <row r="181" spans="1:36" x14ac:dyDescent="0.25">
      <c r="A181">
        <v>46</v>
      </c>
      <c r="B181">
        <v>15</v>
      </c>
      <c r="C181">
        <v>18</v>
      </c>
      <c r="D181" s="15">
        <f t="shared" ca="1" si="41"/>
        <v>2</v>
      </c>
      <c r="E181" s="16">
        <f t="shared" ca="1" si="33"/>
        <v>36</v>
      </c>
      <c r="F181" s="16">
        <f t="shared" si="34"/>
        <v>18</v>
      </c>
      <c r="G181" s="19">
        <f t="shared" si="35"/>
        <v>0</v>
      </c>
      <c r="H181" s="16" t="str">
        <f t="shared" si="36"/>
        <v>18.0</v>
      </c>
      <c r="I181" s="16"/>
      <c r="J181" s="15" t="str">
        <f t="shared" si="27"/>
        <v>insert into encomenda_contem_produto (id_enc, id_prod, enc_prod_quantidade, enc_prod_preco_venda) values(</v>
      </c>
      <c r="K181" s="15">
        <f t="shared" si="37"/>
        <v>46</v>
      </c>
      <c r="L181" s="15" t="s">
        <v>312</v>
      </c>
      <c r="M181" s="15">
        <f t="shared" si="38"/>
        <v>15</v>
      </c>
      <c r="N181" s="15" t="s">
        <v>312</v>
      </c>
      <c r="O181" s="15">
        <f t="shared" ca="1" si="39"/>
        <v>2</v>
      </c>
      <c r="P181" s="15" t="s">
        <v>394</v>
      </c>
      <c r="Q181" s="16" t="str">
        <f t="shared" si="40"/>
        <v>18.0</v>
      </c>
      <c r="R181" s="15" t="s">
        <v>230</v>
      </c>
      <c r="U181" s="15" t="str">
        <f t="shared" ca="1" si="32"/>
        <v>insert into encomenda_contem_produto (id_enc, id_prod, enc_prod_quantidade, enc_prod_preco_venda) values(46,15,2, 18.0);</v>
      </c>
    </row>
    <row r="182" spans="1:36" x14ac:dyDescent="0.25">
      <c r="A182">
        <v>46</v>
      </c>
      <c r="B182">
        <v>10</v>
      </c>
      <c r="C182">
        <v>16.3</v>
      </c>
      <c r="D182" s="15">
        <f t="shared" ca="1" si="41"/>
        <v>1</v>
      </c>
      <c r="E182" s="16">
        <f t="shared" ca="1" si="33"/>
        <v>16.3</v>
      </c>
      <c r="F182" s="16">
        <f t="shared" si="34"/>
        <v>16</v>
      </c>
      <c r="G182" s="19">
        <f t="shared" si="35"/>
        <v>30</v>
      </c>
      <c r="H182" s="16" t="str">
        <f t="shared" si="36"/>
        <v>16.30</v>
      </c>
      <c r="I182" s="16"/>
      <c r="J182" s="15" t="str">
        <f t="shared" si="27"/>
        <v>insert into encomenda_contem_produto (id_enc, id_prod, enc_prod_quantidade, enc_prod_preco_venda) values(</v>
      </c>
      <c r="K182" s="15">
        <f t="shared" si="37"/>
        <v>46</v>
      </c>
      <c r="L182" s="15" t="s">
        <v>312</v>
      </c>
      <c r="M182" s="15">
        <f t="shared" si="38"/>
        <v>10</v>
      </c>
      <c r="N182" s="15" t="s">
        <v>312</v>
      </c>
      <c r="O182" s="15">
        <f t="shared" ca="1" si="39"/>
        <v>1</v>
      </c>
      <c r="P182" s="15" t="s">
        <v>394</v>
      </c>
      <c r="Q182" s="16" t="str">
        <f t="shared" si="40"/>
        <v>16.30</v>
      </c>
      <c r="R182" s="15" t="s">
        <v>230</v>
      </c>
      <c r="U182" s="15" t="str">
        <f t="shared" ca="1" si="32"/>
        <v>insert into encomenda_contem_produto (id_enc, id_prod, enc_prod_quantidade, enc_prod_preco_venda) values(46,10,1, 16.30);</v>
      </c>
    </row>
    <row r="183" spans="1:36" x14ac:dyDescent="0.25">
      <c r="A183">
        <v>46</v>
      </c>
      <c r="B183">
        <v>6</v>
      </c>
      <c r="C183">
        <v>16.3</v>
      </c>
      <c r="D183" s="15">
        <f t="shared" ca="1" si="41"/>
        <v>1</v>
      </c>
      <c r="E183" s="16">
        <f t="shared" ca="1" si="33"/>
        <v>16.3</v>
      </c>
      <c r="F183" s="16">
        <f t="shared" si="34"/>
        <v>16</v>
      </c>
      <c r="G183" s="19">
        <f t="shared" si="35"/>
        <v>30</v>
      </c>
      <c r="H183" s="16" t="str">
        <f t="shared" si="36"/>
        <v>16.30</v>
      </c>
      <c r="I183" s="16"/>
      <c r="J183" s="15" t="str">
        <f t="shared" si="27"/>
        <v>insert into encomenda_contem_produto (id_enc, id_prod, enc_prod_quantidade, enc_prod_preco_venda) values(</v>
      </c>
      <c r="K183" s="15">
        <f t="shared" si="37"/>
        <v>46</v>
      </c>
      <c r="L183" s="15" t="s">
        <v>312</v>
      </c>
      <c r="M183" s="15">
        <f t="shared" si="38"/>
        <v>6</v>
      </c>
      <c r="N183" s="15" t="s">
        <v>312</v>
      </c>
      <c r="O183" s="15">
        <f t="shared" ca="1" si="39"/>
        <v>1</v>
      </c>
      <c r="P183" s="15" t="s">
        <v>394</v>
      </c>
      <c r="Q183" s="16" t="str">
        <f t="shared" si="40"/>
        <v>16.30</v>
      </c>
      <c r="R183" s="15" t="s">
        <v>230</v>
      </c>
      <c r="U183" s="15" t="str">
        <f t="shared" ca="1" si="32"/>
        <v>insert into encomenda_contem_produto (id_enc, id_prod, enc_prod_quantidade, enc_prod_preco_venda) values(46,6,1, 16.30);</v>
      </c>
    </row>
    <row r="184" spans="1:36" x14ac:dyDescent="0.25">
      <c r="A184">
        <v>47</v>
      </c>
      <c r="B184">
        <v>15</v>
      </c>
      <c r="C184">
        <v>18</v>
      </c>
      <c r="D184" s="15">
        <f t="shared" ca="1" si="41"/>
        <v>1</v>
      </c>
      <c r="E184" s="16">
        <f t="shared" ca="1" si="33"/>
        <v>18</v>
      </c>
      <c r="F184" s="16">
        <f t="shared" si="34"/>
        <v>18</v>
      </c>
      <c r="G184" s="19">
        <f t="shared" si="35"/>
        <v>0</v>
      </c>
      <c r="H184" s="16" t="str">
        <f t="shared" si="36"/>
        <v>18.0</v>
      </c>
      <c r="I184" s="16"/>
      <c r="J184" s="15" t="str">
        <f t="shared" si="27"/>
        <v>insert into encomenda_contem_produto (id_enc, id_prod, enc_prod_quantidade, enc_prod_preco_venda) values(</v>
      </c>
      <c r="K184" s="15">
        <f t="shared" si="37"/>
        <v>47</v>
      </c>
      <c r="L184" s="15" t="s">
        <v>312</v>
      </c>
      <c r="M184" s="15">
        <f t="shared" si="38"/>
        <v>15</v>
      </c>
      <c r="N184" s="15" t="s">
        <v>312</v>
      </c>
      <c r="O184" s="15">
        <f t="shared" ca="1" si="39"/>
        <v>1</v>
      </c>
      <c r="P184" s="15" t="s">
        <v>394</v>
      </c>
      <c r="Q184" s="16" t="str">
        <f t="shared" si="40"/>
        <v>18.0</v>
      </c>
      <c r="R184" s="15" t="s">
        <v>230</v>
      </c>
      <c r="U184" s="15" t="str">
        <f t="shared" ca="1" si="32"/>
        <v>insert into encomenda_contem_produto (id_enc, id_prod, enc_prod_quantidade, enc_prod_preco_venda) values(47,15,1, 18.0);</v>
      </c>
      <c r="AI184" s="11"/>
    </row>
    <row r="185" spans="1:36" x14ac:dyDescent="0.25">
      <c r="A185">
        <v>47</v>
      </c>
      <c r="B185">
        <v>10</v>
      </c>
      <c r="C185">
        <v>16.3</v>
      </c>
      <c r="D185" s="15">
        <f t="shared" ca="1" si="41"/>
        <v>1</v>
      </c>
      <c r="E185" s="16">
        <f t="shared" ca="1" si="33"/>
        <v>16.3</v>
      </c>
      <c r="F185" s="16">
        <f t="shared" si="34"/>
        <v>16</v>
      </c>
      <c r="G185" s="19">
        <f t="shared" si="35"/>
        <v>30</v>
      </c>
      <c r="H185" s="16" t="str">
        <f t="shared" si="36"/>
        <v>16.30</v>
      </c>
      <c r="I185" s="16"/>
      <c r="J185" s="15" t="str">
        <f t="shared" si="27"/>
        <v>insert into encomenda_contem_produto (id_enc, id_prod, enc_prod_quantidade, enc_prod_preco_venda) values(</v>
      </c>
      <c r="K185" s="15">
        <f t="shared" si="37"/>
        <v>47</v>
      </c>
      <c r="L185" s="15" t="s">
        <v>312</v>
      </c>
      <c r="M185" s="15">
        <f t="shared" si="38"/>
        <v>10</v>
      </c>
      <c r="N185" s="15" t="s">
        <v>312</v>
      </c>
      <c r="O185" s="15">
        <f t="shared" ca="1" si="39"/>
        <v>1</v>
      </c>
      <c r="P185" s="15" t="s">
        <v>394</v>
      </c>
      <c r="Q185" s="16" t="str">
        <f t="shared" si="40"/>
        <v>16.30</v>
      </c>
      <c r="R185" s="15" t="s">
        <v>230</v>
      </c>
      <c r="U185" s="15" t="str">
        <f t="shared" ca="1" si="32"/>
        <v>insert into encomenda_contem_produto (id_enc, id_prod, enc_prod_quantidade, enc_prod_preco_venda) values(47,10,1, 16.30);</v>
      </c>
      <c r="AI185" s="11"/>
    </row>
    <row r="186" spans="1:36" x14ac:dyDescent="0.25">
      <c r="A186">
        <v>48</v>
      </c>
      <c r="B186">
        <v>10</v>
      </c>
      <c r="C186">
        <v>16.3</v>
      </c>
      <c r="D186" s="15">
        <f t="shared" ca="1" si="41"/>
        <v>1</v>
      </c>
      <c r="E186" s="16">
        <f t="shared" ca="1" si="33"/>
        <v>16.3</v>
      </c>
      <c r="F186" s="16">
        <f t="shared" si="34"/>
        <v>16</v>
      </c>
      <c r="G186" s="19">
        <f t="shared" si="35"/>
        <v>30</v>
      </c>
      <c r="H186" s="16" t="str">
        <f t="shared" si="36"/>
        <v>16.30</v>
      </c>
      <c r="I186" s="16"/>
      <c r="J186" s="15" t="str">
        <f t="shared" si="27"/>
        <v>insert into encomenda_contem_produto (id_enc, id_prod, enc_prod_quantidade, enc_prod_preco_venda) values(</v>
      </c>
      <c r="K186" s="15">
        <f t="shared" si="37"/>
        <v>48</v>
      </c>
      <c r="L186" s="15" t="s">
        <v>312</v>
      </c>
      <c r="M186" s="15">
        <f t="shared" si="38"/>
        <v>10</v>
      </c>
      <c r="N186" s="15" t="s">
        <v>312</v>
      </c>
      <c r="O186" s="15">
        <f t="shared" ca="1" si="39"/>
        <v>1</v>
      </c>
      <c r="P186" s="15" t="s">
        <v>394</v>
      </c>
      <c r="Q186" s="16" t="str">
        <f t="shared" si="40"/>
        <v>16.30</v>
      </c>
      <c r="R186" s="15" t="s">
        <v>230</v>
      </c>
      <c r="U186" s="15" t="str">
        <f t="shared" ca="1" si="32"/>
        <v>insert into encomenda_contem_produto (id_enc, id_prod, enc_prod_quantidade, enc_prod_preco_venda) values(48,10,1, 16.30);</v>
      </c>
      <c r="AI186" s="11"/>
    </row>
    <row r="187" spans="1:36" x14ac:dyDescent="0.25">
      <c r="A187">
        <v>48</v>
      </c>
      <c r="B187">
        <v>6</v>
      </c>
      <c r="C187">
        <v>16.3</v>
      </c>
      <c r="D187" s="15">
        <f t="shared" ca="1" si="41"/>
        <v>1</v>
      </c>
      <c r="E187" s="16">
        <f t="shared" ca="1" si="33"/>
        <v>16.3</v>
      </c>
      <c r="F187" s="16">
        <f t="shared" si="34"/>
        <v>16</v>
      </c>
      <c r="G187" s="19">
        <f t="shared" si="35"/>
        <v>30</v>
      </c>
      <c r="H187" s="16" t="str">
        <f t="shared" si="36"/>
        <v>16.30</v>
      </c>
      <c r="I187" s="16"/>
      <c r="J187" s="15" t="str">
        <f t="shared" si="27"/>
        <v>insert into encomenda_contem_produto (id_enc, id_prod, enc_prod_quantidade, enc_prod_preco_venda) values(</v>
      </c>
      <c r="K187" s="15">
        <f t="shared" si="37"/>
        <v>48</v>
      </c>
      <c r="L187" s="15" t="s">
        <v>312</v>
      </c>
      <c r="M187" s="15">
        <f t="shared" si="38"/>
        <v>6</v>
      </c>
      <c r="N187" s="15" t="s">
        <v>312</v>
      </c>
      <c r="O187" s="15">
        <f t="shared" ca="1" si="39"/>
        <v>1</v>
      </c>
      <c r="P187" s="15" t="s">
        <v>394</v>
      </c>
      <c r="Q187" s="16" t="str">
        <f t="shared" si="40"/>
        <v>16.30</v>
      </c>
      <c r="R187" s="15" t="s">
        <v>230</v>
      </c>
      <c r="U187" s="15" t="str">
        <f t="shared" ca="1" si="32"/>
        <v>insert into encomenda_contem_produto (id_enc, id_prod, enc_prod_quantidade, enc_prod_preco_venda) values(48,6,1, 16.30);</v>
      </c>
      <c r="AI187" s="11"/>
    </row>
    <row r="188" spans="1:36" x14ac:dyDescent="0.25">
      <c r="A188">
        <v>48</v>
      </c>
      <c r="B188">
        <v>2</v>
      </c>
      <c r="C188">
        <v>14.6</v>
      </c>
      <c r="D188" s="15">
        <f t="shared" ca="1" si="41"/>
        <v>2</v>
      </c>
      <c r="E188" s="16">
        <f t="shared" ca="1" si="33"/>
        <v>29.2</v>
      </c>
      <c r="F188" s="16">
        <f t="shared" si="34"/>
        <v>14</v>
      </c>
      <c r="G188" s="19">
        <f t="shared" si="35"/>
        <v>60</v>
      </c>
      <c r="H188" s="16" t="str">
        <f t="shared" si="36"/>
        <v>14.60</v>
      </c>
      <c r="I188" s="16"/>
      <c r="J188" s="15" t="str">
        <f t="shared" si="27"/>
        <v>insert into encomenda_contem_produto (id_enc, id_prod, enc_prod_quantidade, enc_prod_preco_venda) values(</v>
      </c>
      <c r="K188" s="15">
        <f t="shared" si="37"/>
        <v>48</v>
      </c>
      <c r="L188" s="15" t="s">
        <v>312</v>
      </c>
      <c r="M188" s="15">
        <f t="shared" si="38"/>
        <v>2</v>
      </c>
      <c r="N188" s="15" t="s">
        <v>312</v>
      </c>
      <c r="O188" s="15">
        <f t="shared" ca="1" si="39"/>
        <v>2</v>
      </c>
      <c r="P188" s="15" t="s">
        <v>394</v>
      </c>
      <c r="Q188" s="16" t="str">
        <f t="shared" si="40"/>
        <v>14.60</v>
      </c>
      <c r="R188" s="15" t="s">
        <v>230</v>
      </c>
      <c r="U188" s="15" t="str">
        <f t="shared" ca="1" si="32"/>
        <v>insert into encomenda_contem_produto (id_enc, id_prod, enc_prod_quantidade, enc_prod_preco_venda) values(48,2,2, 14.60);</v>
      </c>
      <c r="AI188" s="11"/>
    </row>
    <row r="189" spans="1:36" x14ac:dyDescent="0.25">
      <c r="A189">
        <v>49</v>
      </c>
      <c r="B189">
        <v>11</v>
      </c>
      <c r="C189">
        <v>16.3</v>
      </c>
      <c r="D189" s="15">
        <f t="shared" ca="1" si="41"/>
        <v>2</v>
      </c>
      <c r="E189" s="16">
        <f t="shared" ca="1" si="33"/>
        <v>32.6</v>
      </c>
      <c r="F189" s="16">
        <f t="shared" si="34"/>
        <v>16</v>
      </c>
      <c r="G189" s="19">
        <f t="shared" si="35"/>
        <v>30</v>
      </c>
      <c r="H189" s="16" t="str">
        <f t="shared" si="36"/>
        <v>16.30</v>
      </c>
      <c r="I189" s="16"/>
      <c r="J189" s="15" t="str">
        <f t="shared" si="27"/>
        <v>insert into encomenda_contem_produto (id_enc, id_prod, enc_prod_quantidade, enc_prod_preco_venda) values(</v>
      </c>
      <c r="K189" s="15">
        <f t="shared" si="37"/>
        <v>49</v>
      </c>
      <c r="L189" s="15" t="s">
        <v>312</v>
      </c>
      <c r="M189" s="15">
        <f t="shared" si="38"/>
        <v>11</v>
      </c>
      <c r="N189" s="15" t="s">
        <v>312</v>
      </c>
      <c r="O189" s="15">
        <f t="shared" ca="1" si="39"/>
        <v>2</v>
      </c>
      <c r="P189" s="15" t="s">
        <v>394</v>
      </c>
      <c r="Q189" s="16" t="str">
        <f t="shared" si="40"/>
        <v>16.30</v>
      </c>
      <c r="R189" s="15" t="s">
        <v>230</v>
      </c>
      <c r="U189" s="15" t="str">
        <f t="shared" ca="1" si="32"/>
        <v>insert into encomenda_contem_produto (id_enc, id_prod, enc_prod_quantidade, enc_prod_preco_venda) values(49,11,2, 16.30);</v>
      </c>
    </row>
    <row r="190" spans="1:36" x14ac:dyDescent="0.25">
      <c r="A190">
        <v>49</v>
      </c>
      <c r="B190">
        <v>7</v>
      </c>
      <c r="C190">
        <v>16.3</v>
      </c>
      <c r="D190" s="15">
        <f t="shared" ca="1" si="41"/>
        <v>2</v>
      </c>
      <c r="E190" s="16">
        <f t="shared" ca="1" si="33"/>
        <v>32.6</v>
      </c>
      <c r="F190" s="16">
        <f t="shared" si="34"/>
        <v>16</v>
      </c>
      <c r="G190" s="19">
        <f t="shared" si="35"/>
        <v>30</v>
      </c>
      <c r="H190" s="16" t="str">
        <f t="shared" si="36"/>
        <v>16.30</v>
      </c>
      <c r="I190" s="16"/>
      <c r="J190" s="15" t="str">
        <f t="shared" si="27"/>
        <v>insert into encomenda_contem_produto (id_enc, id_prod, enc_prod_quantidade, enc_prod_preco_venda) values(</v>
      </c>
      <c r="K190" s="15">
        <f t="shared" si="37"/>
        <v>49</v>
      </c>
      <c r="L190" s="15" t="s">
        <v>312</v>
      </c>
      <c r="M190" s="15">
        <f t="shared" si="38"/>
        <v>7</v>
      </c>
      <c r="N190" s="15" t="s">
        <v>312</v>
      </c>
      <c r="O190" s="15">
        <f t="shared" ca="1" si="39"/>
        <v>2</v>
      </c>
      <c r="P190" s="15" t="s">
        <v>394</v>
      </c>
      <c r="Q190" s="16" t="str">
        <f t="shared" si="40"/>
        <v>16.30</v>
      </c>
      <c r="R190" s="15" t="s">
        <v>230</v>
      </c>
      <c r="U190" s="15" t="str">
        <f t="shared" ca="1" si="32"/>
        <v>insert into encomenda_contem_produto (id_enc, id_prod, enc_prod_quantidade, enc_prod_preco_venda) values(49,7,2, 16.30);</v>
      </c>
      <c r="AI190" s="11"/>
      <c r="AJ190" s="11"/>
    </row>
    <row r="191" spans="1:36" x14ac:dyDescent="0.25">
      <c r="AI191" s="11"/>
      <c r="AJ191" s="11"/>
    </row>
    <row r="193" spans="35:36" x14ac:dyDescent="0.25">
      <c r="AI193" s="11"/>
      <c r="AJ193" s="11"/>
    </row>
    <row r="198" spans="35:36" x14ac:dyDescent="0.25">
      <c r="AI198" s="11"/>
      <c r="AJ198" s="11"/>
    </row>
    <row r="199" spans="35:36" x14ac:dyDescent="0.25">
      <c r="AI199" s="11"/>
      <c r="AJ199" s="11"/>
    </row>
    <row r="200" spans="35:36" x14ac:dyDescent="0.25">
      <c r="AI200" s="11"/>
      <c r="AJ200" s="11"/>
    </row>
    <row r="208" spans="35:36" x14ac:dyDescent="0.25">
      <c r="AI208" s="11"/>
      <c r="AJ208" s="11"/>
    </row>
    <row r="209" spans="35:36" x14ac:dyDescent="0.25">
      <c r="AI209" s="11"/>
      <c r="AJ209" s="11"/>
    </row>
    <row r="210" spans="35:36" x14ac:dyDescent="0.25">
      <c r="AI210" s="11"/>
      <c r="AJ210" s="11"/>
    </row>
    <row r="211" spans="35:36" x14ac:dyDescent="0.25">
      <c r="AI211" s="11"/>
      <c r="AJ211" s="11"/>
    </row>
    <row r="212" spans="35:36" x14ac:dyDescent="0.25">
      <c r="AJ212" s="17"/>
    </row>
    <row r="213" spans="35:36" x14ac:dyDescent="0.25">
      <c r="AJ213" s="17"/>
    </row>
    <row r="214" spans="35:36" x14ac:dyDescent="0.25">
      <c r="AJ214" s="17"/>
    </row>
    <row r="215" spans="35:36" x14ac:dyDescent="0.25">
      <c r="AI215" s="11"/>
      <c r="AJ215" s="18"/>
    </row>
    <row r="216" spans="35:36" x14ac:dyDescent="0.25">
      <c r="AI216" s="11"/>
      <c r="AJ216" s="18"/>
    </row>
    <row r="217" spans="35:36" x14ac:dyDescent="0.25">
      <c r="AI217" s="11"/>
      <c r="AJ217" s="18"/>
    </row>
    <row r="218" spans="35:36" x14ac:dyDescent="0.25">
      <c r="AJ218" s="17"/>
    </row>
    <row r="219" spans="35:36" x14ac:dyDescent="0.25">
      <c r="AJ219" s="17"/>
    </row>
    <row r="220" spans="35:36" x14ac:dyDescent="0.25">
      <c r="AJ220" s="17"/>
    </row>
    <row r="221" spans="35:36" x14ac:dyDescent="0.25">
      <c r="AJ221" s="17"/>
    </row>
    <row r="222" spans="35:36" x14ac:dyDescent="0.25">
      <c r="AJ222" s="17"/>
    </row>
    <row r="223" spans="35:36" x14ac:dyDescent="0.25">
      <c r="AI223" s="11"/>
      <c r="AJ223" s="18"/>
    </row>
    <row r="224" spans="35:36" x14ac:dyDescent="0.25">
      <c r="AI224" s="11"/>
      <c r="AJ224" s="18"/>
    </row>
    <row r="225" spans="35:36" x14ac:dyDescent="0.25">
      <c r="AJ225" s="18"/>
    </row>
    <row r="226" spans="35:36" x14ac:dyDescent="0.25">
      <c r="AJ226" s="17"/>
    </row>
    <row r="227" spans="35:36" x14ac:dyDescent="0.25">
      <c r="AJ227" s="17"/>
    </row>
    <row r="228" spans="35:36" x14ac:dyDescent="0.25">
      <c r="AJ228" s="17"/>
    </row>
    <row r="229" spans="35:36" x14ac:dyDescent="0.25">
      <c r="AJ229" s="17"/>
    </row>
    <row r="230" spans="35:36" x14ac:dyDescent="0.25">
      <c r="AJ230" s="17"/>
    </row>
    <row r="231" spans="35:36" x14ac:dyDescent="0.25">
      <c r="AJ231" s="17"/>
    </row>
    <row r="232" spans="35:36" x14ac:dyDescent="0.25">
      <c r="AJ232" s="17"/>
    </row>
    <row r="233" spans="35:36" x14ac:dyDescent="0.25">
      <c r="AJ233" s="17"/>
    </row>
    <row r="234" spans="35:36" x14ac:dyDescent="0.25">
      <c r="AJ234" s="17"/>
    </row>
    <row r="235" spans="35:36" x14ac:dyDescent="0.25">
      <c r="AJ235" s="17"/>
    </row>
    <row r="236" spans="35:36" x14ac:dyDescent="0.25">
      <c r="AJ236" s="17"/>
    </row>
    <row r="237" spans="35:36" x14ac:dyDescent="0.25">
      <c r="AJ237" s="17"/>
    </row>
    <row r="238" spans="35:36" x14ac:dyDescent="0.25">
      <c r="AI238" s="11"/>
      <c r="AJ238" s="18"/>
    </row>
    <row r="239" spans="35:36" x14ac:dyDescent="0.25">
      <c r="AJ239" s="17"/>
    </row>
    <row r="240" spans="35:36" x14ac:dyDescent="0.25">
      <c r="AJ240" s="17"/>
    </row>
    <row r="241" spans="35:36" x14ac:dyDescent="0.25">
      <c r="AJ241" s="17"/>
    </row>
    <row r="242" spans="35:36" x14ac:dyDescent="0.25">
      <c r="AI242" s="11"/>
      <c r="AJ242" s="18"/>
    </row>
    <row r="243" spans="35:36" x14ac:dyDescent="0.25">
      <c r="AI243" s="11"/>
      <c r="AJ243" s="18"/>
    </row>
    <row r="244" spans="35:36" x14ac:dyDescent="0.25">
      <c r="AJ244" s="17"/>
    </row>
    <row r="245" spans="35:36" x14ac:dyDescent="0.25">
      <c r="AJ245" s="17"/>
    </row>
    <row r="246" spans="35:36" x14ac:dyDescent="0.25">
      <c r="AJ246" s="17"/>
    </row>
    <row r="247" spans="35:36" x14ac:dyDescent="0.25">
      <c r="AJ247" s="17"/>
    </row>
    <row r="248" spans="35:36" x14ac:dyDescent="0.25">
      <c r="AJ248" s="17"/>
    </row>
    <row r="249" spans="35:36" x14ac:dyDescent="0.25">
      <c r="AI249" s="11"/>
      <c r="AJ249" s="18"/>
    </row>
    <row r="250" spans="35:36" x14ac:dyDescent="0.25">
      <c r="AI250" s="11"/>
      <c r="AJ250" s="18"/>
    </row>
    <row r="251" spans="35:36" x14ac:dyDescent="0.25">
      <c r="AJ251" s="17"/>
    </row>
    <row r="252" spans="35:36" x14ac:dyDescent="0.25">
      <c r="AJ252" s="17"/>
    </row>
    <row r="253" spans="35:36" x14ac:dyDescent="0.25">
      <c r="AJ253" s="17"/>
    </row>
    <row r="254" spans="35:36" x14ac:dyDescent="0.25">
      <c r="AI254" s="11"/>
      <c r="AJ254" s="18"/>
    </row>
    <row r="255" spans="35:36" x14ac:dyDescent="0.25">
      <c r="AJ255" s="17"/>
    </row>
    <row r="256" spans="35:36" x14ac:dyDescent="0.25">
      <c r="AJ256" s="17"/>
    </row>
    <row r="257" spans="35:36" x14ac:dyDescent="0.25">
      <c r="AJ257" s="17"/>
    </row>
    <row r="258" spans="35:36" x14ac:dyDescent="0.25">
      <c r="AJ258" s="17"/>
    </row>
    <row r="259" spans="35:36" x14ac:dyDescent="0.25">
      <c r="AJ259" s="17"/>
    </row>
    <row r="260" spans="35:36" x14ac:dyDescent="0.25">
      <c r="AJ260" s="17"/>
    </row>
    <row r="261" spans="35:36" x14ac:dyDescent="0.25">
      <c r="AJ261" s="17"/>
    </row>
    <row r="262" spans="35:36" x14ac:dyDescent="0.25">
      <c r="AJ262" s="17"/>
    </row>
    <row r="263" spans="35:36" x14ac:dyDescent="0.25">
      <c r="AJ263" s="17"/>
    </row>
    <row r="264" spans="35:36" x14ac:dyDescent="0.25">
      <c r="AJ264" s="17"/>
    </row>
    <row r="265" spans="35:36" x14ac:dyDescent="0.25">
      <c r="AJ265" s="17"/>
    </row>
    <row r="266" spans="35:36" x14ac:dyDescent="0.25">
      <c r="AJ266" s="17"/>
    </row>
    <row r="267" spans="35:36" x14ac:dyDescent="0.25">
      <c r="AI267" s="11"/>
      <c r="AJ267" s="18"/>
    </row>
  </sheetData>
  <sortState xmlns:xlrd2="http://schemas.microsoft.com/office/spreadsheetml/2017/richdata2" ref="N26:P191">
    <sortCondition ref="N26:N19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I G N l U m W e U S O j A A A A 9 Q A A A B I A H A B D b 2 5 m a W c v U G F j a 2 F n Z S 5 4 b W w g o h g A K K A U A A A A A A A A A A A A A A A A A A A A A A A A A A A A h Y 8 x D o I w G I W v Q r r T 1 h o T J D 9 l c J W E R G N c m 1 K h E Q q h x X I 3 B 4 / k F c Q o 6 u b 4 v v c N 7 9 2 v N 0 j H p g 4 u q r e 6 N Q l a Y I o C Z W R b a F M m a H C n M E I p h 1 z I s y h V M M n G x q M t E l Q 5 1 8 W E e O + x X + K 2 L w m j d E G O 2 X Y n K 9 U I 9 J H 1 f z n U x j p h p E I c D q 8 x n O E 1 x a u I Y Q p k Z p B p 8 + 3 Z N P f Z / k D Y D L U b e s U 7 F + Z 7 I H M E 8 r 7 A H 1 B L A w Q U A A I A C A A g Y 2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N l U s 5 O x d T o A A A A S g I A A B M A H A B G b 3 J t d W x h c y 9 T Z W N 0 a W 9 u M S 5 t I K I Y A C i g F A A A A A A A A A A A A A A A A A A A A A A A A A A A A H W R s W r D M B C G d 4 P f Q S h L A s b U i e s 2 h A z B Z M j S D j V 0 C B n k 5 J q a S H d B l q H B + N 0 r 4 7 a E c t Y i + L 6 7 / z i p h q O r C M X b c C e r M A i D + l N Z O I l C l a B V I t Z C g w s D 4 c + r r c 5 g P N l + H U H H e W M t o H s n e y m J L t N Z u 3 9 R B t b y p 1 U e u n 1 O 6 H z N I R o S J r K o r i Q 2 2 o F V J 5 I + y x d r i A u r s P 4 g a 3 L S j c H i d o V 6 O s y L 2 l b 2 F H 1 i J J w 3 Q u G t i 8 Q v n v N 4 w e O U x 4 8 8 z n j 8 x O N n H i 9 5 n D y M 8 L 8 9 s T E l 2 H s 1 H 1 e L c Z W O q 3 7 v H b o s j f s 3 v z f Z v 6 Z u F g Y V 8 v + 4 + g Z Q S w E C L Q A U A A I A C A A g Y 2 V S Z Z 5 R I 6 M A A A D 1 A A A A E g A A A A A A A A A A A A A A A A A A A A A A Q 2 9 u Z m l n L 1 B h Y 2 t h Z 2 U u e G 1 s U E s B A i 0 A F A A C A A g A I G N l U g / K 6 a u k A A A A 6 Q A A A B M A A A A A A A A A A A A A A A A A 7 w A A A F t D b 2 5 0 Z W 5 0 X 1 R 5 c G V z X S 5 4 b W x Q S w E C L Q A U A A I A C A A g Y 2 V S z k 7 F 1 O g A A A B K A g A A E w A A A A A A A A A A A A A A A A D g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E A A A A A A A A D I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I 6 M j Q 6 N D E u O T Q 5 M j Q 4 N V o i I C 8 + P E V u d H J 5 I F R 5 c G U 9 I k Z p b G x D b 2 x 1 b W 5 U e X B l c y I g V m F s d W U 9 I n N B Q U F B Q U F B Q U F B Q U F B Q V V G Q l F V R E J R P T 0 i I C 8 + P E V u d H J 5 I F R 5 c G U 9 I k Z p b G x D b 2 x 1 b W 5 O Y W 1 l c y I g V m F s d W U 9 I n N b J n F 1 b 3 Q 7 Q 2 9 s d W 5 h M S Z x d W 9 0 O y w m c X V v d D t D b 2 x 1 b m E y J n F 1 b 3 Q 7 L C Z x d W 9 0 O 0 N v b H V u Y T M m c X V v d D s s J n F 1 b 3 Q 7 Q 2 9 s d W 5 h N C Z x d W 9 0 O y w m c X V v d D t D b 2 x 1 b m E 1 J n F 1 b 3 Q 7 L C Z x d W 9 0 O 0 N v b H V u Y T Y m c X V v d D s s J n F 1 b 3 Q 7 Q 2 9 s d W 5 h N y Z x d W 9 0 O y w m c X V v d D t D b 2 x 1 b m E 4 J n F 1 b 3 Q 7 L C Z x d W 9 0 O 0 N v b H V u Y T k m c X V v d D s s J n F 1 b 3 Q 7 Q 2 9 s d W 5 h M T A m c X V v d D s s J n F 1 b 3 Q 7 Q 2 9 s d W 5 h M T E m c X V v d D s s J n F 1 b 3 Q 7 Q 2 9 s d W 5 h M T I m c X V v d D s s J n F 1 b 3 Q 7 Q 2 9 s d W 5 h M T M m c X V v d D s s J n F 1 b 3 Q 7 Q 2 9 s d W 5 h M T Q m c X V v d D s s J n F 1 b 3 Q 7 Q 2 9 s d W 5 h M T U m c X V v d D s s J n F 1 b 3 Q 7 Q 2 9 s d W 5 h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2 9 s d W 5 h N S w 0 f S Z x d W 9 0 O y w m c X V v d D t T Z W N 0 a W 9 u M S 9 U Y W J l b G E x L 0 F 1 d G 9 S Z W 1 v d m V k Q 2 9 s d W 1 u c z E u e 0 N v b H V u Y T Y s N X 0 m c X V v d D s s J n F 1 b 3 Q 7 U 2 V j d G l v b j E v V G F i Z W x h M S 9 B d X R v U m V t b 3 Z l Z E N v b H V t b n M x L n t D b 2 x 1 b m E 3 L D Z 9 J n F 1 b 3 Q 7 L C Z x d W 9 0 O 1 N l Y 3 R p b 2 4 x L 1 R h Y m V s Y T E v Q X V 0 b 1 J l b W 9 2 Z W R D b 2 x 1 b W 5 z M S 5 7 Q 2 9 s d W 5 h O C w 3 f S Z x d W 9 0 O y w m c X V v d D t T Z W N 0 a W 9 u M S 9 U Y W J l b G E x L 0 F 1 d G 9 S Z W 1 v d m V k Q 2 9 s d W 1 u c z E u e 0 N v b H V u Y T k s O H 0 m c X V v d D s s J n F 1 b 3 Q 7 U 2 V j d G l v b j E v V G F i Z W x h M S 9 B d X R v U m V t b 3 Z l Z E N v b H V t b n M x L n t D b 2 x 1 b m E x M C w 5 f S Z x d W 9 0 O y w m c X V v d D t T Z W N 0 a W 9 u M S 9 U Y W J l b G E x L 0 F 1 d G 9 S Z W 1 v d m V k Q 2 9 s d W 1 u c z E u e 0 N v b H V u Y T E x L D E w f S Z x d W 9 0 O y w m c X V v d D t T Z W N 0 a W 9 u M S 9 U Y W J l b G E x L 0 F 1 d G 9 S Z W 1 v d m V k Q 2 9 s d W 1 u c z E u e 0 N v b H V u Y T E y L D E x f S Z x d W 9 0 O y w m c X V v d D t T Z W N 0 a W 9 u M S 9 U Y W J l b G E x L 0 F 1 d G 9 S Z W 1 v d m V k Q 2 9 s d W 1 u c z E u e 0 N v b H V u Y T E z L D E y f S Z x d W 9 0 O y w m c X V v d D t T Z W N 0 a W 9 u M S 9 U Y W J l b G E x L 0 F 1 d G 9 S Z W 1 v d m V k Q 2 9 s d W 1 u c z E u e 0 N v b H V u Y T E 0 L D E z f S Z x d W 9 0 O y w m c X V v d D t T Z W N 0 a W 9 u M S 9 U Y W J l b G E x L 0 F 1 d G 9 S Z W 1 v d m V k Q 2 9 s d W 1 u c z E u e 0 N v b H V u Y T E 1 L D E 0 f S Z x d W 9 0 O y w m c X V v d D t T Z W N 0 a W 9 u M S 9 U Y W J l b G E x L 0 F 1 d G 9 S Z W 1 v d m V k Q 2 9 s d W 1 u c z E u e 0 N v b H V u Y T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2 9 s d W 5 h N S w 0 f S Z x d W 9 0 O y w m c X V v d D t T Z W N 0 a W 9 u M S 9 U Y W J l b G E x L 0 F 1 d G 9 S Z W 1 v d m V k Q 2 9 s d W 1 u c z E u e 0 N v b H V u Y T Y s N X 0 m c X V v d D s s J n F 1 b 3 Q 7 U 2 V j d G l v b j E v V G F i Z W x h M S 9 B d X R v U m V t b 3 Z l Z E N v b H V t b n M x L n t D b 2 x 1 b m E 3 L D Z 9 J n F 1 b 3 Q 7 L C Z x d W 9 0 O 1 N l Y 3 R p b 2 4 x L 1 R h Y m V s Y T E v Q X V 0 b 1 J l b W 9 2 Z W R D b 2 x 1 b W 5 z M S 5 7 Q 2 9 s d W 5 h O C w 3 f S Z x d W 9 0 O y w m c X V v d D t T Z W N 0 a W 9 u M S 9 U Y W J l b G E x L 0 F 1 d G 9 S Z W 1 v d m V k Q 2 9 s d W 1 u c z E u e 0 N v b H V u Y T k s O H 0 m c X V v d D s s J n F 1 b 3 Q 7 U 2 V j d G l v b j E v V G F i Z W x h M S 9 B d X R v U m V t b 3 Z l Z E N v b H V t b n M x L n t D b 2 x 1 b m E x M C w 5 f S Z x d W 9 0 O y w m c X V v d D t T Z W N 0 a W 9 u M S 9 U Y W J l b G E x L 0 F 1 d G 9 S Z W 1 v d m V k Q 2 9 s d W 1 u c z E u e 0 N v b H V u Y T E x L D E w f S Z x d W 9 0 O y w m c X V v d D t T Z W N 0 a W 9 u M S 9 U Y W J l b G E x L 0 F 1 d G 9 S Z W 1 v d m V k Q 2 9 s d W 1 u c z E u e 0 N v b H V u Y T E y L D E x f S Z x d W 9 0 O y w m c X V v d D t T Z W N 0 a W 9 u M S 9 U Y W J l b G E x L 0 F 1 d G 9 S Z W 1 v d m V k Q 2 9 s d W 1 u c z E u e 0 N v b H V u Y T E z L D E y f S Z x d W 9 0 O y w m c X V v d D t T Z W N 0 a W 9 u M S 9 U Y W J l b G E x L 0 F 1 d G 9 S Z W 1 v d m V k Q 2 9 s d W 1 u c z E u e 0 N v b H V u Y T E 0 L D E z f S Z x d W 9 0 O y w m c X V v d D t T Z W N 0 a W 9 u M S 9 U Y W J l b G E x L 0 F 1 d G 9 S Z W 1 v d m V k Q 2 9 s d W 1 u c z E u e 0 N v b H V u Y T E 1 L D E 0 f S Z x d W 9 0 O y w m c X V v d D t T Z W N 0 a W 9 u M S 9 U Y W J l b G E x L 0 F 1 d G 9 S Z W 1 v d m V k Q 2 9 s d W 1 u c z E u e 0 N v b H V u Y T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6 6 R t i H v J Q K w D + t 4 N u Z 0 g A A A A A A I A A A A A A B B m A A A A A Q A A I A A A A L B v T M X Q f K Y Q o k 1 d m n 3 H 4 l f u b c i f e d u q A V U z j v t G F f q d A A A A A A 6 A A A A A A g A A I A A A A L Y P e v 6 Q g 2 o 4 o i T x i D M 9 U 7 + o 9 A k Y x I T 4 f b i l t q P 2 m W + E U A A A A M 6 s J 8 M X S 9 g l S S h n 9 h 1 A 3 n p 5 z 9 O 1 B w 3 f 6 B B E 0 q l Q m u 3 9 o F 3 k 3 D C Y B U E f V w T i g X Y t C d V f F G m M D e L v e v / w O f k o 7 u K 1 t l y B T f J 5 P X P Z W w L l O F K x Q A A A A D + o Y Y B E m U 7 7 M k o V N / w D g 8 l N b Z b k d X 8 5 7 b G 6 z H Q 6 p X a j Y h L 8 i m 1 G P o k A 5 / R x l n W J a i o j c A q E P 2 R w O F v N Y 6 R C 6 N 8 = < / D a t a M a s h u p > 
</file>

<file path=customXml/itemProps1.xml><?xml version="1.0" encoding="utf-8"?>
<ds:datastoreItem xmlns:ds="http://schemas.openxmlformats.org/officeDocument/2006/customXml" ds:itemID="{6254BCCA-882B-4626-A28F-F083A1C197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utilizadores</vt:lpstr>
      <vt:lpstr>concelhos</vt:lpstr>
      <vt:lpstr>TelePizza</vt:lpstr>
      <vt:lpstr>Folha2</vt:lpstr>
      <vt:lpstr>Estafeta_entrega_concelho</vt:lpstr>
      <vt:lpstr>estabelecimento_serve_concelho</vt:lpstr>
      <vt:lpstr>encomenda1</vt:lpstr>
      <vt:lpstr>encomenda_contem_produto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José</cp:lastModifiedBy>
  <dcterms:created xsi:type="dcterms:W3CDTF">2021-03-01T11:30:58Z</dcterms:created>
  <dcterms:modified xsi:type="dcterms:W3CDTF">2021-03-05T18:49:48Z</dcterms:modified>
</cp:coreProperties>
</file>