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1406b7fad853a/Desktop/JAFOR BATCH 60/"/>
    </mc:Choice>
  </mc:AlternateContent>
  <xr:revisionPtr revIDLastSave="0" documentId="8_{5EDFB852-6B09-460F-8CBE-4B7A2AFB8D99}" xr6:coauthVersionLast="47" xr6:coauthVersionMax="47" xr10:uidLastSave="{00000000-0000-0000-0000-000000000000}"/>
  <bookViews>
    <workbookView xWindow="-110" yWindow="-110" windowWidth="19420" windowHeight="10420" activeTab="9" xr2:uid="{2AEF46C9-B234-4134-BF6B-24C035D30AFA}"/>
  </bookViews>
  <sheets>
    <sheet name="1(c)" sheetId="2" r:id="rId1"/>
    <sheet name="1(d)" sheetId="4" r:id="rId2"/>
    <sheet name="1(e)" sheetId="7" r:id="rId3"/>
    <sheet name="2(b).2" sheetId="11" r:id="rId4"/>
    <sheet name="2(b)" sheetId="9" r:id="rId5"/>
    <sheet name="2c.2" sheetId="14" r:id="rId6"/>
    <sheet name="2c" sheetId="13" r:id="rId7"/>
    <sheet name="Sheet1" sheetId="10" r:id="rId8"/>
    <sheet name="2d" sheetId="15" r:id="rId9"/>
    <sheet name="3ab" sheetId="16" r:id="rId10"/>
    <sheet name="3d" sheetId="17" r:id="rId11"/>
    <sheet name="1 (a) (b)" sheetId="1" r:id="rId12"/>
    <sheet name="2(a)" sheetId="8" r:id="rId13"/>
  </sheets>
  <calcPr calcId="191029"/>
  <pivotCaches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6" l="1"/>
  <c r="Q49" i="16"/>
  <c r="P49" i="16"/>
  <c r="I49" i="16"/>
  <c r="H49" i="16"/>
  <c r="H17" i="16"/>
  <c r="I17" i="16"/>
  <c r="F8" i="16"/>
  <c r="G8" i="16" s="1"/>
  <c r="F6" i="16"/>
  <c r="G6" i="16" s="1"/>
  <c r="F7" i="16"/>
  <c r="G7" i="16" s="1"/>
  <c r="D9" i="15"/>
  <c r="E9" i="15" l="1"/>
  <c r="E10" i="15"/>
  <c r="E11" i="15"/>
  <c r="E12" i="15"/>
  <c r="E13" i="15"/>
  <c r="E8" i="15"/>
  <c r="D8" i="15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J9" i="9"/>
  <c r="J10" i="9"/>
  <c r="J7" i="9"/>
  <c r="I8" i="9"/>
  <c r="J8" i="9" s="1"/>
  <c r="I9" i="9"/>
  <c r="I10" i="9"/>
  <c r="I11" i="9"/>
  <c r="J11" i="9" s="1"/>
  <c r="I12" i="9"/>
  <c r="J12" i="9" s="1"/>
  <c r="I7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<sst xmlns="http://schemas.openxmlformats.org/spreadsheetml/2006/main" count="979" uniqueCount="91">
  <si>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</si>
  <si>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</si>
  <si>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</si>
  <si>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</si>
  <si>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</si>
  <si>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</si>
  <si>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</si>
  <si>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</si>
  <si>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</si>
  <si>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</si>
  <si>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</si>
  <si>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</si>
  <si>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</si>
  <si>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</si>
  <si>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</si>
  <si>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</si>
  <si>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</si>
  <si>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</si>
  <si>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</si>
  <si>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</si>
  <si>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</si>
  <si>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</si>
  <si>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</si>
  <si>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</si>
  <si>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</si>
  <si>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</si>
  <si>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</si>
  <si>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</si>
  <si>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Column Labels</t>
  </si>
  <si>
    <t>Sum of Quantity</t>
  </si>
  <si>
    <t>Salary</t>
  </si>
  <si>
    <t>Sales</t>
  </si>
  <si>
    <t>Bonus</t>
  </si>
  <si>
    <t>Total</t>
  </si>
  <si>
    <t>Statistics of sales represantative</t>
  </si>
  <si>
    <t>January</t>
  </si>
  <si>
    <t>Name</t>
  </si>
  <si>
    <t>ID</t>
  </si>
  <si>
    <t xml:space="preserve">Nabila Sultana </t>
  </si>
  <si>
    <t>Jan</t>
  </si>
  <si>
    <t>Feb</t>
  </si>
  <si>
    <t>Mar</t>
  </si>
  <si>
    <t>Average Total</t>
  </si>
  <si>
    <t>Round Figure</t>
  </si>
  <si>
    <t>Month</t>
  </si>
  <si>
    <t>Expenses</t>
  </si>
  <si>
    <t>Retail Profit</t>
  </si>
  <si>
    <t>Profit/Loss</t>
  </si>
  <si>
    <t>February</t>
  </si>
  <si>
    <t>March</t>
  </si>
  <si>
    <t>Expenses Report of XYZ company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</si>
  <si>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</si>
  <si>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</si>
  <si>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</si>
  <si>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</si>
  <si>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</si>
  <si>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</si>
  <si>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</si>
  <si>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</si>
  <si>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</si>
  <si>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</si>
  <si>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</si>
  <si>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</si>
  <si>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</si>
  <si>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</si>
  <si>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</si>
  <si>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</si>
  <si>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</si>
  <si>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 xml:space="preserve">   February</t>
  </si>
  <si>
    <t>Product category</t>
  </si>
  <si>
    <t>Total Product Quantity</t>
  </si>
  <si>
    <t>Items under "Product" category</t>
  </si>
  <si>
    <t>Total product quantity</t>
  </si>
  <si>
    <t>Lowest product quantity</t>
  </si>
  <si>
    <t xml:space="preserve">Yearly report </t>
  </si>
  <si>
    <t xml:space="preserve">Month </t>
  </si>
  <si>
    <t xml:space="preserve">Expenses </t>
  </si>
  <si>
    <t xml:space="preserve">Sales </t>
  </si>
  <si>
    <t xml:space="preserve">Profit </t>
  </si>
  <si>
    <t xml:space="preserve">January </t>
  </si>
  <si>
    <t xml:space="preserve">February 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</si>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</sst>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" fillId="5" borderId="1" xfId="0" applyNumberFormat="1" applyFont="1" applyFill="1" applyBorder="1"/>
    <xf numFmtId="0" fontId="0" fillId="0" borderId="2" xfId="0" applyBorder="1"/>
    <xf numFmtId="0" fontId="1" fillId="5" borderId="2" xfId="0" applyFont="1" applyFill="1" applyBorder="1"/>
    <xf numFmtId="0" fontId="0" fillId="2" borderId="2" xfId="0" applyFill="1" applyBorder="1"/>
    <xf numFmtId="0" fontId="1" fillId="6" borderId="2" xfId="0" applyFont="1" applyFill="1" applyBorder="1"/>
    <xf numFmtId="0" fontId="0" fillId="8" borderId="2" xfId="0" applyFill="1" applyBorder="1"/>
    <xf numFmtId="0" fontId="0" fillId="7" borderId="2" xfId="0" applyFill="1" applyBorder="1"/>
    <xf numFmtId="0" fontId="0" fillId="0" borderId="0" xfId="0" applyAlignment="1"/>
    <xf numFmtId="0" fontId="0" fillId="0" borderId="2" xfId="0" applyBorder="1" applyAlignment="1"/>
    <xf numFmtId="0" fontId="0" fillId="0" borderId="0" xfId="0" applyAlignment="1">
      <alignment vertical="center"/>
    </xf>
    <xf numFmtId="0" fontId="0" fillId="0" borderId="2" xfId="0" applyFill="1" applyBorder="1"/>
    <xf numFmtId="0" fontId="0" fillId="10" borderId="2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[jafor60x.xlsx]1(c)!PivotTable1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6995151647710702"/>
          <c:w val="0.76314785651793526"/>
          <c:h val="0.6744929279673374"/>
        </c:manualLayout>
      </c:layout>
      <c:pie3D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B6-4544-B9AD-B6F4A581FF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B6-4544-B9AD-B6F4A581FF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B6-4544-B9AD-B6F4A581FF2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4B6-4544-B9AD-B6F4A581FF2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4B6-4544-B9AD-B6F4A581FF2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4B6-4544-B9AD-B6F4A581FF2A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6-4FEC-B2A3-AD4E834F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37007874015752"/>
          <c:y val="0.32992891513560807"/>
          <c:w val="0.15907436570428696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[jafor60x.xlsx]1(d)!PivotTable2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6-468D-964F-82B9C1D1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417360"/>
        <c:axId val="1107418320"/>
        <c:axId val="0"/>
      </c:bar3DChart>
      <c:catAx>
        <c:axId val="11074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18320"/>
        <c:crosses val="autoZero"/>
        <c:auto val="1"/>
        <c:lblAlgn val="ctr"/>
        <c:lblOffset val="100"/>
        <c:noMultiLvlLbl val="0"/>
      </c:catAx>
      <c:valAx>
        <c:axId val="1107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[jafor60x.xlsx]2c.2!PivotTable3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'2c.2'!$B$3:$B$4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'2c.2'!$B$5:$B$29</c:f>
              <c:numCache>
                <c:formatCode>General</c:formatCode>
                <c:ptCount val="18"/>
                <c:pt idx="0">
                  <c:v>910000</c:v>
                </c:pt>
                <c:pt idx="1">
                  <c:v>360000</c:v>
                </c:pt>
                <c:pt idx="3">
                  <c:v>250000</c:v>
                </c:pt>
                <c:pt idx="4">
                  <c:v>300000</c:v>
                </c:pt>
                <c:pt idx="5">
                  <c:v>400000</c:v>
                </c:pt>
                <c:pt idx="7">
                  <c:v>240000</c:v>
                </c:pt>
                <c:pt idx="8">
                  <c:v>840000</c:v>
                </c:pt>
                <c:pt idx="13">
                  <c:v>600000</c:v>
                </c:pt>
                <c:pt idx="14">
                  <c:v>630000</c:v>
                </c:pt>
                <c:pt idx="15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7-4AF5-89F4-4EBC53D078CF}"/>
            </c:ext>
          </c:extLst>
        </c:ser>
        <c:ser>
          <c:idx val="1"/>
          <c:order val="1"/>
          <c:tx>
            <c:strRef>
              <c:f>'2c.2'!$C$3:$C$4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'2c.2'!$C$5:$C$29</c:f>
              <c:numCache>
                <c:formatCode>General</c:formatCode>
                <c:ptCount val="18"/>
                <c:pt idx="1">
                  <c:v>700000</c:v>
                </c:pt>
                <c:pt idx="4">
                  <c:v>100000</c:v>
                </c:pt>
                <c:pt idx="7">
                  <c:v>560000</c:v>
                </c:pt>
                <c:pt idx="8">
                  <c:v>770000</c:v>
                </c:pt>
                <c:pt idx="9">
                  <c:v>400000</c:v>
                </c:pt>
                <c:pt idx="11">
                  <c:v>140000</c:v>
                </c:pt>
                <c:pt idx="12">
                  <c:v>350000</c:v>
                </c:pt>
                <c:pt idx="14">
                  <c:v>300000</c:v>
                </c:pt>
                <c:pt idx="15">
                  <c:v>210000</c:v>
                </c:pt>
                <c:pt idx="16">
                  <c:v>240000</c:v>
                </c:pt>
                <c:pt idx="17">
                  <c:v>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7-4AF5-89F4-4EBC53D078CF}"/>
            </c:ext>
          </c:extLst>
        </c:ser>
        <c:ser>
          <c:idx val="2"/>
          <c:order val="2"/>
          <c:tx>
            <c:strRef>
              <c:f>'2c.2'!$D$3:$D$4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'2c.2'!$D$5:$D$29</c:f>
              <c:numCache>
                <c:formatCode>General</c:formatCode>
                <c:ptCount val="18"/>
                <c:pt idx="1">
                  <c:v>450000</c:v>
                </c:pt>
                <c:pt idx="2">
                  <c:v>910000</c:v>
                </c:pt>
                <c:pt idx="4">
                  <c:v>1000000</c:v>
                </c:pt>
                <c:pt idx="6">
                  <c:v>300000</c:v>
                </c:pt>
                <c:pt idx="7">
                  <c:v>1290000</c:v>
                </c:pt>
                <c:pt idx="12">
                  <c:v>280000</c:v>
                </c:pt>
                <c:pt idx="14">
                  <c:v>270000</c:v>
                </c:pt>
                <c:pt idx="15">
                  <c:v>120000</c:v>
                </c:pt>
                <c:pt idx="17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7-4AF5-89F4-4EBC53D078CF}"/>
            </c:ext>
          </c:extLst>
        </c:ser>
        <c:ser>
          <c:idx val="3"/>
          <c:order val="3"/>
          <c:tx>
            <c:strRef>
              <c:f>'2c.2'!$E$3:$E$4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'2c.2'!$E$5:$E$29</c:f>
              <c:numCache>
                <c:formatCode>General</c:formatCode>
                <c:ptCount val="18"/>
                <c:pt idx="0">
                  <c:v>630000</c:v>
                </c:pt>
                <c:pt idx="2">
                  <c:v>540000</c:v>
                </c:pt>
                <c:pt idx="5">
                  <c:v>630000</c:v>
                </c:pt>
                <c:pt idx="6">
                  <c:v>700000</c:v>
                </c:pt>
                <c:pt idx="9">
                  <c:v>1070000</c:v>
                </c:pt>
                <c:pt idx="10">
                  <c:v>180000</c:v>
                </c:pt>
                <c:pt idx="11">
                  <c:v>700000</c:v>
                </c:pt>
                <c:pt idx="12">
                  <c:v>450000</c:v>
                </c:pt>
                <c:pt idx="13">
                  <c:v>260000</c:v>
                </c:pt>
                <c:pt idx="14">
                  <c:v>270000</c:v>
                </c:pt>
                <c:pt idx="15">
                  <c:v>490000</c:v>
                </c:pt>
                <c:pt idx="16">
                  <c:v>770000</c:v>
                </c:pt>
                <c:pt idx="17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7-4AF5-89F4-4EBC53D078CF}"/>
            </c:ext>
          </c:extLst>
        </c:ser>
        <c:ser>
          <c:idx val="4"/>
          <c:order val="4"/>
          <c:tx>
            <c:strRef>
              <c:f>'2c.2'!$F$3:$F$4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'2c.2'!$F$5:$F$29</c:f>
              <c:numCache>
                <c:formatCode>General</c:formatCode>
                <c:ptCount val="18"/>
                <c:pt idx="0">
                  <c:v>160000</c:v>
                </c:pt>
                <c:pt idx="2">
                  <c:v>350000</c:v>
                </c:pt>
                <c:pt idx="3">
                  <c:v>500000</c:v>
                </c:pt>
                <c:pt idx="6">
                  <c:v>180000</c:v>
                </c:pt>
                <c:pt idx="8">
                  <c:v>220000</c:v>
                </c:pt>
                <c:pt idx="10">
                  <c:v>630000</c:v>
                </c:pt>
                <c:pt idx="16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7-4AF5-89F4-4EBC53D078CF}"/>
            </c:ext>
          </c:extLst>
        </c:ser>
        <c:ser>
          <c:idx val="5"/>
          <c:order val="5"/>
          <c:tx>
            <c:strRef>
              <c:f>'2c.2'!$G$3:$G$4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'2c.2'!$G$5:$G$29</c:f>
              <c:numCache>
                <c:formatCode>General</c:formatCode>
                <c:ptCount val="18"/>
                <c:pt idx="3">
                  <c:v>230000</c:v>
                </c:pt>
                <c:pt idx="4">
                  <c:v>350000</c:v>
                </c:pt>
                <c:pt idx="5">
                  <c:v>580000</c:v>
                </c:pt>
                <c:pt idx="6">
                  <c:v>390000</c:v>
                </c:pt>
                <c:pt idx="8">
                  <c:v>360000</c:v>
                </c:pt>
                <c:pt idx="9">
                  <c:v>140000</c:v>
                </c:pt>
                <c:pt idx="10">
                  <c:v>650000</c:v>
                </c:pt>
                <c:pt idx="11">
                  <c:v>200000</c:v>
                </c:pt>
                <c:pt idx="12">
                  <c:v>180000</c:v>
                </c:pt>
                <c:pt idx="13">
                  <c:v>890000</c:v>
                </c:pt>
                <c:pt idx="14">
                  <c:v>280000</c:v>
                </c:pt>
                <c:pt idx="15">
                  <c:v>210000</c:v>
                </c:pt>
                <c:pt idx="17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7-4AF5-89F4-4EBC53D0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095840"/>
        <c:axId val="1768091520"/>
      </c:barChart>
      <c:catAx>
        <c:axId val="17680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91520"/>
        <c:crosses val="autoZero"/>
        <c:auto val="1"/>
        <c:lblAlgn val="ctr"/>
        <c:lblOffset val="100"/>
        <c:noMultiLvlLbl val="0"/>
      </c:catAx>
      <c:valAx>
        <c:axId val="1768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'3d'!$C$4:$C$5</c:f>
              <c:strCache>
                <c:ptCount val="2"/>
                <c:pt idx="0">
                  <c:v>Yearly report </c:v>
                </c:pt>
                <c:pt idx="1">
                  <c:v>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'3d'!$B$6:$B$17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'3d'!$C$6:$C$17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3-4262-A854-B49F4C9B16FF}"/>
            </c:ext>
          </c:extLst>
        </c:ser>
        <c:ser>
          <c:idx val="1"/>
          <c:order val="1"/>
          <c:tx>
            <c:strRef>
              <c:f>'3d'!$D$4:$D$5</c:f>
              <c:strCache>
                <c:ptCount val="2"/>
                <c:pt idx="0">
                  <c:v>Yearly report </c:v>
                </c:pt>
                <c:pt idx="1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'3d'!$B$6:$B$17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'3d'!$D$6:$D$17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3-4262-A854-B49F4C9B16FF}"/>
            </c:ext>
          </c:extLst>
        </c:ser>
        <c:ser>
          <c:idx val="2"/>
          <c:order val="2"/>
          <c:tx>
            <c:strRef>
              <c:f>'3d'!$E$4:$E$5</c:f>
              <c:strCache>
                <c:ptCount val="2"/>
                <c:pt idx="0">
                  <c:v>Yearly report </c:v>
                </c:pt>
                <c:pt idx="1">
                  <c:v>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'3d'!$B$6:$B$17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'3d'!$E$6:$E$17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3-4262-A854-B49F4C9B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23435472"/>
        <c:axId val="1700952800"/>
      </c:barChart>
      <c:catAx>
        <c:axId val="16234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2800"/>
        <c:crosses val="autoZero"/>
        <c:auto val="1"/>
        <c:lblAlgn val="ctr"/>
        <c:lblOffset val="100"/>
        <c:noMultiLvlLbl val="0"/>
      </c:catAx>
      <c:valAx>
        <c:axId val="17009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35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'3d'!$C$4:$C$5</c:f>
              <c:strCache>
                <c:ptCount val="2"/>
                <c:pt idx="0">
                  <c:v>Yearly report </c:v>
                </c:pt>
                <c:pt idx="1">
                  <c:v>Expenses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B5-4146-8278-B182D31E8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B5-4146-8278-B182D31E8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B5-4146-8278-B182D31E8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B5-4146-8278-B182D31E8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B5-4146-8278-B182D31E8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B5-4146-8278-B182D31E8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5B5-4146-8278-B182D31E8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5B5-4146-8278-B182D31E8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5B5-4146-8278-B182D31E8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5B5-4146-8278-B182D31E81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5B5-4146-8278-B182D31E81A9}"/>
              </c:ext>
            </c:extLst>
          </c:dPt>
          <c:cat>
            <c:strRef>
              <c:f>'3d'!$B$6:$B$16</c:f>
              <c:strCache>
                <c:ptCount val="11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</c:strCache>
            </c:strRef>
          </c:cat>
          <c:val>
            <c:numRef>
              <c:f>'3d'!$C$6:$C$16</c:f>
              <c:numCache>
                <c:formatCode>General</c:formatCode>
                <c:ptCount val="11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8-49FC-A8B5-E1A00673B477}"/>
            </c:ext>
          </c:extLst>
        </c:ser>
        <c:ser>
          <c:idx val="1"/>
          <c:order val="1"/>
          <c:tx>
            <c:strRef>
              <c:f>'3d'!$D$4:$D$5</c:f>
              <c:strCache>
                <c:ptCount val="2"/>
                <c:pt idx="0">
                  <c:v>Yearly report </c:v>
                </c:pt>
                <c:pt idx="1">
                  <c:v>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5B5-4146-8278-B182D31E8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5B5-4146-8278-B182D31E8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5B5-4146-8278-B182D31E8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5B5-4146-8278-B182D31E8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5B5-4146-8278-B182D31E8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5B5-4146-8278-B182D31E8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5B5-4146-8278-B182D31E8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5B5-4146-8278-B182D31E8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5B5-4146-8278-B182D31E8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5B5-4146-8278-B182D31E81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5B5-4146-8278-B182D31E81A9}"/>
              </c:ext>
            </c:extLst>
          </c:dPt>
          <c:cat>
            <c:strRef>
              <c:f>'3d'!$B$6:$B$16</c:f>
              <c:strCache>
                <c:ptCount val="11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</c:strCache>
            </c:strRef>
          </c:cat>
          <c:val>
            <c:numRef>
              <c:f>'3d'!$D$6:$D$16</c:f>
              <c:numCache>
                <c:formatCode>General</c:formatCode>
                <c:ptCount val="11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8-49FC-A8B5-E1A00673B477}"/>
            </c:ext>
          </c:extLst>
        </c:ser>
        <c:ser>
          <c:idx val="2"/>
          <c:order val="2"/>
          <c:tx>
            <c:strRef>
              <c:f>'3d'!$E$4:$E$5</c:f>
              <c:strCache>
                <c:ptCount val="2"/>
                <c:pt idx="0">
                  <c:v>Yearly report </c:v>
                </c:pt>
                <c:pt idx="1">
                  <c:v>Profit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5B5-4146-8278-B182D31E8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5B5-4146-8278-B182D31E8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5B5-4146-8278-B182D31E8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5B5-4146-8278-B182D31E8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5B5-4146-8278-B182D31E8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5B5-4146-8278-B182D31E8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5B5-4146-8278-B182D31E8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5B5-4146-8278-B182D31E8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5B5-4146-8278-B182D31E8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5B5-4146-8278-B182D31E81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5B5-4146-8278-B182D31E81A9}"/>
              </c:ext>
            </c:extLst>
          </c:dPt>
          <c:cat>
            <c:strRef>
              <c:f>'3d'!$B$6:$B$16</c:f>
              <c:strCache>
                <c:ptCount val="11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</c:strCache>
            </c:strRef>
          </c:cat>
          <c:val>
            <c:numRef>
              <c:f>'3d'!$E$6:$E$16</c:f>
              <c:numCache>
                <c:formatCode>General</c:formatCode>
                <c:ptCount val="11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8-49FC-A8B5-E1A0067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90487</xdr:rowOff>
    </xdr:from>
    <xdr:to>
      <xdr:col>13</xdr:col>
      <xdr:colOff>485775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5FB90-15A6-287B-5815-6B26724ED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138112</xdr:rowOff>
    </xdr:from>
    <xdr:to>
      <xdr:col>11</xdr:col>
      <xdr:colOff>447675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73975-CFA5-A12E-511E-7CC71DB0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171450</xdr:rowOff>
    </xdr:from>
    <xdr:to>
      <xdr:col>18</xdr:col>
      <xdr:colOff>495300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647D5-CB9B-433F-EE52-BF1411B8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16</xdr:row>
      <xdr:rowOff>109537</xdr:rowOff>
    </xdr:from>
    <xdr:to>
      <xdr:col>14</xdr:col>
      <xdr:colOff>114300</xdr:colOff>
      <xdr:row>30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DB60-FD77-46DE-A40B-572CFB3C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0</xdr:row>
      <xdr:rowOff>52387</xdr:rowOff>
    </xdr:from>
    <xdr:to>
      <xdr:col>13</xdr:col>
      <xdr:colOff>476250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213F9-DCF8-42D9-90E1-102990E3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7.847914120372" createdVersion="8" refreshedVersion="8" minRefreshableVersion="3" recordCount="76" xr:uid="{C18F2530-6CC1-4684-AD1B-670F4E566853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DT" refreshedDate="45692.818850462965" createdVersion="8" refreshedVersion="8" minRefreshableVersion="3" recordCount="76" xr:uid="{CF405641-18D0-4296-AC05-B33D1F817AEB}">
  <cacheSource type="worksheet">
    <worksheetSource name="Table13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DT" refreshedDate="45692.847319328706" createdVersion="8" refreshedVersion="8" minRefreshableVersion="3" recordCount="76" xr:uid="{9C4595A2-566F-403D-AB76-31B58A6FDA72}">
  <cacheSource type="worksheet">
    <worksheetSource name="Table134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1E7E2-7C15-448D-93FE-279588AAA3D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otal Sales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7EBF4-9139-4BA7-B4BD-1302B322E9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B889F-C468-4AC2-82BB-86C1F5B941B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E6697-0906-4570-8E29-AE3C2A5B9DD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FFAED-F205-4FCB-B6B6-F9161AE2CBB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CEEE9-8987-4F47-B784-81F501848E9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29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8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5CE2F-1B82-49AB-A3FE-4DF839C21BA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2">
    <i>
      <x v="1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229B6D-85AE-45EA-AC21-9A7FF7FDC62E}" name="Table13" displayName="Table13" ref="L6:R82" totalsRowShown="0" headerRowDxfId="28" dataDxfId="27">
  <tableColumns count="7">
    <tableColumn id="1" xr3:uid="{45BD044B-4826-481E-A383-A751D3089CF2}" name="Date" dataDxfId="26"/>
    <tableColumn id="2" xr3:uid="{25EB4921-5328-4953-BB82-4641B8B10B8F}" name="Region" dataDxfId="25"/>
    <tableColumn id="3" xr3:uid="{3CFFBA27-49D4-4B39-A1DA-F0FEA247B27D}" name="Sales Rep" dataDxfId="24"/>
    <tableColumn id="4" xr3:uid="{ED63288F-C5BA-4621-878E-47817D652E8C}" name="Product" dataDxfId="23"/>
    <tableColumn id="5" xr3:uid="{400DA3A3-B7D5-42F1-9858-8C89A33FA480}" name="Quantity" dataDxfId="22"/>
    <tableColumn id="6" xr3:uid="{06E2E752-3B65-4A09-BD76-D122FA177034}" name="Unit Price (BDT)" dataDxfId="21"/>
    <tableColumn id="7" xr3:uid="{6349DBA7-CFCC-4085-9FFD-44E3072559D7}" name="Total Sales (BDT)" dataDxfId="20">
      <calculatedColumnFormula>P7*Q7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0FC2-D371-4710-81AE-C41939BC6AAA}" name="Table134" displayName="Table134" ref="C8:I84" totalsRowShown="0" headerRowDxfId="19" dataDxfId="18">
  <tableColumns count="7">
    <tableColumn id="1" xr3:uid="{C09D62F9-015B-418A-B2D6-529FA036C835}" name="Date" dataDxfId="17"/>
    <tableColumn id="2" xr3:uid="{CF8D56B7-9A0D-4B82-9D5A-F2C54A578B77}" name="Region" dataDxfId="16"/>
    <tableColumn id="3" xr3:uid="{69C7551C-4450-4293-A130-8AD55A34117B}" name="Sales Rep" dataDxfId="15"/>
    <tableColumn id="4" xr3:uid="{025441CB-8403-4ACD-8A1F-7348426C4F74}" name="Product" dataDxfId="14"/>
    <tableColumn id="5" xr3:uid="{C875A950-4049-4D26-BE19-3AC0D8FFEF2F}" name="Quantity" dataDxfId="13"/>
    <tableColumn id="6" xr3:uid="{77C02DC2-C698-4C5C-85B5-1A44EED4E6BB}" name="Unit Price (BDT)" dataDxfId="12"/>
    <tableColumn id="7" xr3:uid="{2C5759A9-D27D-4198-AD75-99BCE894EA18}" name="Total Sales (BDT)" dataDxfId="11">
      <calculatedColumnFormula>G9*H9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1EAD1-6AF7-4511-B150-77BB041C9E64}" name="Table1" displayName="Table1" ref="A3:G79" totalsRowShown="0" headerRowDxfId="8" dataDxfId="7">
  <tableColumns count="7">
    <tableColumn id="1" xr3:uid="{B52DC528-E195-4F5A-9F00-8FD1BC119887}" name="Date" dataDxfId="6"/>
    <tableColumn id="2" xr3:uid="{F25470EB-0D0A-4C66-BD3E-0C7CDAE8E589}" name="Region" dataDxfId="5"/>
    <tableColumn id="3" xr3:uid="{681B9BC2-4AC7-476A-A134-540F4AAD342D}" name="Sales Rep" dataDxfId="4"/>
    <tableColumn id="4" xr3:uid="{8A593736-9627-4F52-A69D-EBFC3612920A}" name="Product" dataDxfId="3"/>
    <tableColumn id="5" xr3:uid="{EB1B7D24-814B-4D1B-B08F-47F642749C1D}" name="Quantity" dataDxfId="2"/>
    <tableColumn id="6" xr3:uid="{6AC256E5-932C-466C-8304-BE3958BC0E59}" name="Unit Price (BDT)" dataDxfId="1"/>
    <tableColumn id="7" xr3:uid="{DBF11452-6F78-488F-87CC-46DE6E878A2D}" name="Total Sales (BDT)" dataDxfId="0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D85-D9E6-4706-A4B4-8B596D14D897}">
  <dimension ref="A3:B10"/>
  <sheetViews>
    <sheetView workbookViewId="0">
      <selection activeCell="D14" sqref="D14"/>
    </sheetView>
  </sheetViews>
  <sheetFormatPr defaultRowHeight="14.5" x14ac:dyDescent="0.35"/>
  <cols>
    <col min="1" max="1" width="12.7265625" bestFit="1" customWidth="1"/>
    <col min="2" max="2" width="22.7265625" bestFit="1" customWidth="1"/>
  </cols>
  <sheetData>
    <row r="3" spans="1:2" x14ac:dyDescent="0.35">
      <c r="A3" s="5" t="s">
        <v>24</v>
      </c>
      <c r="B3" t="s">
        <v>27</v>
      </c>
    </row>
    <row r="4" spans="1:2" x14ac:dyDescent="0.35">
      <c r="A4" s="6" t="s">
        <v>8</v>
      </c>
      <c r="B4">
        <v>5010000</v>
      </c>
    </row>
    <row r="5" spans="1:2" x14ac:dyDescent="0.35">
      <c r="A5" s="6" t="s">
        <v>11</v>
      </c>
      <c r="B5">
        <v>4340000</v>
      </c>
    </row>
    <row r="6" spans="1:2" x14ac:dyDescent="0.35">
      <c r="A6" s="6" t="s">
        <v>22</v>
      </c>
      <c r="B6">
        <v>5850000</v>
      </c>
    </row>
    <row r="7" spans="1:2" x14ac:dyDescent="0.35">
      <c r="A7" s="6" t="s">
        <v>14</v>
      </c>
      <c r="B7">
        <v>4110000</v>
      </c>
    </row>
    <row r="8" spans="1:2" x14ac:dyDescent="0.35">
      <c r="A8" s="6" t="s">
        <v>17</v>
      </c>
      <c r="B8">
        <v>4760000</v>
      </c>
    </row>
    <row r="9" spans="1:2" x14ac:dyDescent="0.35">
      <c r="A9" s="6" t="s">
        <v>20</v>
      </c>
      <c r="B9">
        <v>4600000</v>
      </c>
    </row>
    <row r="10" spans="1:2" x14ac:dyDescent="0.35">
      <c r="A10" s="6" t="s">
        <v>26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DED1-2307-4350-ABA1-DBE95CD0EA03}">
  <dimension ref="C5:R85"/>
  <sheetViews>
    <sheetView tabSelected="1" workbookViewId="0">
      <selection activeCell="D6" sqref="D6"/>
    </sheetView>
  </sheetViews>
  <sheetFormatPr defaultRowHeight="14.5" x14ac:dyDescent="0.35"/>
  <cols>
    <col min="3" max="3" width="16.81640625" bestFit="1" customWidth="1"/>
    <col min="4" max="4" width="19.1796875" bestFit="1" customWidth="1"/>
    <col min="5" max="5" width="9" bestFit="1" customWidth="1"/>
    <col min="6" max="6" width="11.54296875" bestFit="1" customWidth="1"/>
    <col min="7" max="7" width="10.54296875" bestFit="1" customWidth="1"/>
    <col min="8" max="8" width="29.26953125" bestFit="1" customWidth="1"/>
    <col min="9" max="9" width="21.1796875" bestFit="1" customWidth="1"/>
    <col min="10" max="10" width="22.81640625" bestFit="1" customWidth="1"/>
    <col min="11" max="11" width="16.81640625" bestFit="1" customWidth="1"/>
    <col min="12" max="12" width="19.1796875" bestFit="1" customWidth="1"/>
    <col min="16" max="16" width="16" bestFit="1" customWidth="1"/>
    <col min="17" max="17" width="21.1796875" bestFit="1" customWidth="1"/>
  </cols>
  <sheetData>
    <row r="5" spans="3:9" x14ac:dyDescent="0.35">
      <c r="C5" s="16" t="s">
        <v>44</v>
      </c>
      <c r="D5" s="16" t="s">
        <v>45</v>
      </c>
      <c r="E5" s="16" t="s">
        <v>31</v>
      </c>
      <c r="F5" s="16" t="s">
        <v>46</v>
      </c>
      <c r="G5" s="16" t="s">
        <v>47</v>
      </c>
    </row>
    <row r="6" spans="3:9" x14ac:dyDescent="0.35">
      <c r="C6" s="12" t="s">
        <v>35</v>
      </c>
      <c r="D6" s="12">
        <v>7854500</v>
      </c>
      <c r="E6" s="12">
        <v>8750000</v>
      </c>
      <c r="F6" s="12">
        <f>E6-D6</f>
        <v>895500</v>
      </c>
      <c r="G6" s="17" t="str">
        <f>IF(F6&gt;0, "profit","loss")</f>
        <v>profit</v>
      </c>
    </row>
    <row r="7" spans="3:9" x14ac:dyDescent="0.35">
      <c r="C7" s="12" t="s">
        <v>48</v>
      </c>
      <c r="D7" s="12">
        <v>9998300</v>
      </c>
      <c r="E7" s="12">
        <v>9920000</v>
      </c>
      <c r="F7" s="12">
        <f>E7-D7</f>
        <v>-78300</v>
      </c>
      <c r="G7" s="12" t="str">
        <f t="shared" ref="G7:G8" si="0">IF(F7&gt;0, "profit","loss")</f>
        <v>loss</v>
      </c>
    </row>
    <row r="8" spans="3:9" x14ac:dyDescent="0.35">
      <c r="C8" s="12" t="s">
        <v>49</v>
      </c>
      <c r="D8" s="12">
        <v>8985700</v>
      </c>
      <c r="E8" s="12">
        <v>10000000</v>
      </c>
      <c r="F8" s="12">
        <f>E8-D8</f>
        <v>1014300</v>
      </c>
      <c r="G8" s="17" t="str">
        <f t="shared" si="0"/>
        <v>profit</v>
      </c>
    </row>
    <row r="14" spans="3:9" x14ac:dyDescent="0.35">
      <c r="C14" s="28" t="s">
        <v>50</v>
      </c>
      <c r="D14" s="28"/>
      <c r="E14" s="28"/>
      <c r="F14" s="28"/>
      <c r="G14" s="28"/>
      <c r="H14" s="28"/>
      <c r="I14" s="28"/>
    </row>
    <row r="15" spans="3:9" x14ac:dyDescent="0.35">
      <c r="C15" s="27" t="s">
        <v>35</v>
      </c>
      <c r="D15" s="27"/>
      <c r="E15" s="27"/>
      <c r="F15" s="27"/>
      <c r="G15" s="27"/>
      <c r="H15" s="27"/>
      <c r="I15" s="27"/>
    </row>
    <row r="16" spans="3:9" x14ac:dyDescent="0.35">
      <c r="C16" s="19" t="s">
        <v>51</v>
      </c>
      <c r="D16" s="12" t="s">
        <v>52</v>
      </c>
      <c r="E16" s="12" t="s">
        <v>5</v>
      </c>
      <c r="F16" s="12" t="s">
        <v>53</v>
      </c>
      <c r="G16" s="12" t="s">
        <v>33</v>
      </c>
      <c r="H16" s="21" t="s">
        <v>69</v>
      </c>
      <c r="I16" s="21" t="s">
        <v>70</v>
      </c>
    </row>
    <row r="17" spans="3:9" x14ac:dyDescent="0.35">
      <c r="C17" s="12" t="s">
        <v>10</v>
      </c>
      <c r="D17" s="12" t="s">
        <v>4</v>
      </c>
      <c r="E17" s="12">
        <v>53</v>
      </c>
      <c r="F17" s="12">
        <v>60000</v>
      </c>
      <c r="G17" s="12">
        <v>3180000</v>
      </c>
      <c r="H17" s="26">
        <f>COUNTIF(D17:D43,D17)</f>
        <v>4</v>
      </c>
      <c r="I17" s="26">
        <f>SUMIF(D17:D43,D17,E17:E43)</f>
        <v>205</v>
      </c>
    </row>
    <row r="18" spans="3:9" x14ac:dyDescent="0.35">
      <c r="C18" s="12"/>
      <c r="D18" s="12"/>
      <c r="E18" s="12"/>
      <c r="F18" s="12"/>
      <c r="G18" s="12"/>
      <c r="H18" s="26"/>
      <c r="I18" s="26"/>
    </row>
    <row r="19" spans="3:9" x14ac:dyDescent="0.35">
      <c r="C19" s="12" t="s">
        <v>13</v>
      </c>
      <c r="D19" s="12" t="s">
        <v>4</v>
      </c>
      <c r="E19" s="12">
        <v>48</v>
      </c>
      <c r="F19" s="12">
        <v>45000</v>
      </c>
      <c r="G19" s="12">
        <v>2160000</v>
      </c>
      <c r="H19" s="26"/>
      <c r="I19" s="26"/>
    </row>
    <row r="20" spans="3:9" x14ac:dyDescent="0.35">
      <c r="C20" s="12"/>
      <c r="D20" s="12"/>
      <c r="E20" s="12"/>
      <c r="F20" s="12"/>
      <c r="G20" s="12"/>
      <c r="H20" s="26"/>
      <c r="I20" s="26"/>
    </row>
    <row r="21" spans="3:9" x14ac:dyDescent="0.35">
      <c r="C21" s="12" t="s">
        <v>19</v>
      </c>
      <c r="D21" s="12" t="s">
        <v>4</v>
      </c>
      <c r="E21" s="12">
        <v>56</v>
      </c>
      <c r="F21" s="12">
        <v>26000</v>
      </c>
      <c r="G21" s="12">
        <v>1456000</v>
      </c>
      <c r="H21" s="26"/>
      <c r="I21" s="26"/>
    </row>
    <row r="22" spans="3:9" x14ac:dyDescent="0.35">
      <c r="C22" s="12"/>
      <c r="D22" s="12"/>
      <c r="E22" s="12"/>
      <c r="F22" s="12"/>
      <c r="G22" s="12"/>
      <c r="H22" s="26"/>
      <c r="I22" s="26"/>
    </row>
    <row r="23" spans="3:9" x14ac:dyDescent="0.35">
      <c r="C23" s="12" t="s">
        <v>16</v>
      </c>
      <c r="D23" s="12" t="s">
        <v>4</v>
      </c>
      <c r="E23" s="12">
        <v>48</v>
      </c>
      <c r="F23" s="12">
        <v>17000</v>
      </c>
      <c r="G23" s="12">
        <v>816000</v>
      </c>
      <c r="H23" s="26"/>
      <c r="I23" s="26"/>
    </row>
    <row r="24" spans="3:9" x14ac:dyDescent="0.35">
      <c r="C24" s="12"/>
      <c r="D24" s="12"/>
      <c r="E24" s="12"/>
      <c r="F24" s="12"/>
      <c r="G24" s="12"/>
      <c r="H24" s="26"/>
      <c r="I24" s="26"/>
    </row>
    <row r="25" spans="3:9" x14ac:dyDescent="0.35">
      <c r="C25" s="12" t="s">
        <v>54</v>
      </c>
      <c r="D25" s="12" t="s">
        <v>64</v>
      </c>
      <c r="E25" s="12"/>
      <c r="F25" s="12"/>
      <c r="G25" s="12">
        <v>12000</v>
      </c>
      <c r="H25" s="26"/>
      <c r="I25" s="26"/>
    </row>
    <row r="26" spans="3:9" x14ac:dyDescent="0.35">
      <c r="C26" s="12"/>
      <c r="D26" s="12"/>
      <c r="E26" s="12"/>
      <c r="F26" s="12"/>
      <c r="G26" s="12"/>
      <c r="H26" s="26"/>
      <c r="I26" s="26"/>
    </row>
    <row r="27" spans="3:9" x14ac:dyDescent="0.35">
      <c r="C27" s="12" t="s">
        <v>55</v>
      </c>
      <c r="D27" s="12" t="s">
        <v>65</v>
      </c>
      <c r="E27" s="12"/>
      <c r="F27" s="12"/>
      <c r="G27" s="12">
        <v>5000</v>
      </c>
      <c r="H27" s="26"/>
      <c r="I27" s="26"/>
    </row>
    <row r="28" spans="3:9" x14ac:dyDescent="0.35">
      <c r="C28" s="12"/>
      <c r="D28" s="12"/>
      <c r="E28" s="12"/>
      <c r="F28" s="12"/>
      <c r="G28" s="12"/>
      <c r="H28" s="26"/>
      <c r="I28" s="26"/>
    </row>
    <row r="29" spans="3:9" x14ac:dyDescent="0.35">
      <c r="C29" s="12" t="s">
        <v>56</v>
      </c>
      <c r="D29" s="12" t="s">
        <v>64</v>
      </c>
      <c r="E29" s="12"/>
      <c r="F29" s="12"/>
      <c r="G29" s="12">
        <v>8000</v>
      </c>
      <c r="H29" s="26"/>
      <c r="I29" s="26"/>
    </row>
    <row r="30" spans="3:9" x14ac:dyDescent="0.35">
      <c r="C30" s="12"/>
      <c r="D30" s="12"/>
      <c r="E30" s="12"/>
      <c r="F30" s="12"/>
      <c r="G30" s="12"/>
      <c r="H30" s="26"/>
      <c r="I30" s="26"/>
    </row>
    <row r="31" spans="3:9" x14ac:dyDescent="0.35">
      <c r="C31" s="12" t="s">
        <v>57</v>
      </c>
      <c r="D31" s="12" t="s">
        <v>66</v>
      </c>
      <c r="E31" s="12"/>
      <c r="F31" s="12"/>
      <c r="G31" s="12">
        <v>1500</v>
      </c>
      <c r="H31" s="26"/>
      <c r="I31" s="26"/>
    </row>
    <row r="32" spans="3:9" x14ac:dyDescent="0.35">
      <c r="C32" s="12"/>
      <c r="D32" s="12"/>
      <c r="E32" s="12"/>
      <c r="F32" s="12"/>
      <c r="G32" s="12"/>
      <c r="H32" s="26"/>
      <c r="I32" s="26"/>
    </row>
    <row r="33" spans="3:18" x14ac:dyDescent="0.35">
      <c r="C33" s="12" t="s">
        <v>58</v>
      </c>
      <c r="D33" s="12" t="s">
        <v>67</v>
      </c>
      <c r="E33" s="12">
        <v>5</v>
      </c>
      <c r="F33" s="12">
        <v>30000</v>
      </c>
      <c r="G33" s="12">
        <v>150000</v>
      </c>
      <c r="H33" s="26"/>
      <c r="I33" s="26"/>
    </row>
    <row r="34" spans="3:18" x14ac:dyDescent="0.35">
      <c r="C34" s="12"/>
      <c r="D34" s="12"/>
      <c r="E34" s="12"/>
      <c r="F34" s="12"/>
      <c r="G34" s="12"/>
      <c r="H34" s="26"/>
      <c r="I34" s="26"/>
    </row>
    <row r="35" spans="3:18" x14ac:dyDescent="0.35">
      <c r="C35" s="12" t="s">
        <v>59</v>
      </c>
      <c r="D35" s="12" t="s">
        <v>67</v>
      </c>
      <c r="E35" s="12"/>
      <c r="F35" s="12"/>
      <c r="G35" s="12">
        <v>20000</v>
      </c>
      <c r="H35" s="26"/>
      <c r="I35" s="26"/>
    </row>
    <row r="36" spans="3:18" x14ac:dyDescent="0.35">
      <c r="C36" s="12"/>
      <c r="D36" s="12"/>
      <c r="E36" s="12"/>
      <c r="F36" s="12"/>
      <c r="G36" s="12"/>
      <c r="H36" s="26"/>
      <c r="I36" s="26"/>
    </row>
    <row r="37" spans="3:18" x14ac:dyDescent="0.35">
      <c r="C37" s="12" t="s">
        <v>60</v>
      </c>
      <c r="D37" s="12" t="s">
        <v>66</v>
      </c>
      <c r="E37" s="12"/>
      <c r="F37" s="12"/>
      <c r="G37" s="12">
        <v>2000</v>
      </c>
      <c r="H37" s="26"/>
      <c r="I37" s="26"/>
    </row>
    <row r="38" spans="3:18" x14ac:dyDescent="0.35">
      <c r="C38" s="12"/>
      <c r="D38" s="12"/>
      <c r="E38" s="12"/>
      <c r="F38" s="12"/>
      <c r="G38" s="12"/>
      <c r="H38" s="26"/>
      <c r="I38" s="26"/>
    </row>
    <row r="39" spans="3:18" x14ac:dyDescent="0.35">
      <c r="C39" s="12" t="s">
        <v>61</v>
      </c>
      <c r="D39" s="12" t="s">
        <v>65</v>
      </c>
      <c r="E39" s="12"/>
      <c r="F39" s="12"/>
      <c r="G39" s="12">
        <v>3000</v>
      </c>
      <c r="H39" s="26"/>
      <c r="I39" s="26"/>
    </row>
    <row r="40" spans="3:18" x14ac:dyDescent="0.35">
      <c r="C40" s="12"/>
      <c r="D40" s="12"/>
      <c r="E40" s="12"/>
      <c r="F40" s="12"/>
      <c r="G40" s="12"/>
      <c r="H40" s="26"/>
      <c r="I40" s="26"/>
    </row>
    <row r="41" spans="3:18" x14ac:dyDescent="0.35">
      <c r="C41" s="12" t="s">
        <v>62</v>
      </c>
      <c r="D41" s="12" t="s">
        <v>66</v>
      </c>
      <c r="E41" s="12"/>
      <c r="F41" s="12"/>
      <c r="G41" s="12">
        <v>1000</v>
      </c>
      <c r="H41" s="26"/>
      <c r="I41" s="26"/>
    </row>
    <row r="42" spans="3:18" x14ac:dyDescent="0.35">
      <c r="C42" s="12"/>
      <c r="D42" s="12"/>
      <c r="E42" s="12"/>
      <c r="F42" s="12"/>
      <c r="G42" s="12"/>
      <c r="H42" s="26"/>
      <c r="I42" s="26"/>
    </row>
    <row r="43" spans="3:18" x14ac:dyDescent="0.35">
      <c r="C43" s="12" t="s">
        <v>63</v>
      </c>
      <c r="D43" s="12"/>
      <c r="E43" s="12"/>
      <c r="F43" s="12"/>
      <c r="G43" s="12">
        <v>40000</v>
      </c>
      <c r="H43" s="26"/>
      <c r="I43" s="26"/>
    </row>
    <row r="44" spans="3:18" x14ac:dyDescent="0.35">
      <c r="H44" s="20"/>
    </row>
    <row r="47" spans="3:18" x14ac:dyDescent="0.35">
      <c r="C47" s="27" t="s">
        <v>68</v>
      </c>
      <c r="D47" s="27"/>
      <c r="E47" s="27"/>
      <c r="F47" s="27"/>
      <c r="G47" s="27"/>
      <c r="H47" s="27"/>
      <c r="I47" s="27"/>
      <c r="K47" s="27" t="s">
        <v>49</v>
      </c>
      <c r="L47" s="27"/>
      <c r="M47" s="27"/>
      <c r="N47" s="27"/>
      <c r="O47" s="27"/>
      <c r="P47" s="27"/>
      <c r="Q47" s="27"/>
      <c r="R47" s="18"/>
    </row>
    <row r="48" spans="3:18" x14ac:dyDescent="0.35">
      <c r="C48" s="19" t="s">
        <v>51</v>
      </c>
      <c r="D48" s="12" t="s">
        <v>52</v>
      </c>
      <c r="E48" s="12" t="s">
        <v>5</v>
      </c>
      <c r="F48" s="12" t="s">
        <v>53</v>
      </c>
      <c r="G48" s="12" t="s">
        <v>33</v>
      </c>
      <c r="H48" s="21" t="s">
        <v>69</v>
      </c>
      <c r="I48" s="21" t="s">
        <v>70</v>
      </c>
      <c r="K48" s="19" t="s">
        <v>51</v>
      </c>
      <c r="L48" s="12" t="s">
        <v>52</v>
      </c>
      <c r="M48" s="12" t="s">
        <v>5</v>
      </c>
      <c r="N48" s="12" t="s">
        <v>53</v>
      </c>
      <c r="O48" s="12" t="s">
        <v>33</v>
      </c>
      <c r="P48" s="21" t="s">
        <v>69</v>
      </c>
      <c r="Q48" s="21" t="s">
        <v>70</v>
      </c>
    </row>
    <row r="49" spans="3:17" x14ac:dyDescent="0.35">
      <c r="C49" s="12" t="s">
        <v>10</v>
      </c>
      <c r="D49" s="12" t="s">
        <v>4</v>
      </c>
      <c r="E49" s="12">
        <v>55</v>
      </c>
      <c r="F49" s="12">
        <v>60000</v>
      </c>
      <c r="G49" s="12">
        <v>3300000</v>
      </c>
      <c r="H49" s="26">
        <f>COUNTIF(D49:D75,D49)</f>
        <v>4</v>
      </c>
      <c r="I49" s="26">
        <f>SUMIF(D49:D75,D49,E49:E75)</f>
        <v>244</v>
      </c>
      <c r="K49" s="12" t="s">
        <v>10</v>
      </c>
      <c r="L49" s="12" t="s">
        <v>4</v>
      </c>
      <c r="M49" s="12">
        <v>67</v>
      </c>
      <c r="N49" s="12">
        <v>60000</v>
      </c>
      <c r="O49" s="12">
        <v>4020000</v>
      </c>
      <c r="P49" s="26">
        <f>COUNTIF(L49:L75,L49)</f>
        <v>4</v>
      </c>
      <c r="Q49" s="26">
        <f>SUMIF(L49:L75,L49,M49:M75)</f>
        <v>236</v>
      </c>
    </row>
    <row r="50" spans="3:17" x14ac:dyDescent="0.35">
      <c r="C50" s="12"/>
      <c r="D50" s="12"/>
      <c r="E50" s="12"/>
      <c r="F50" s="12"/>
      <c r="G50" s="12"/>
      <c r="H50" s="26"/>
      <c r="I50" s="26"/>
      <c r="K50" s="12"/>
      <c r="L50" s="12"/>
      <c r="M50" s="12"/>
      <c r="N50" s="12"/>
      <c r="O50" s="12"/>
      <c r="P50" s="26"/>
      <c r="Q50" s="26"/>
    </row>
    <row r="51" spans="3:17" x14ac:dyDescent="0.35">
      <c r="C51" s="12" t="s">
        <v>13</v>
      </c>
      <c r="D51" s="12" t="s">
        <v>4</v>
      </c>
      <c r="E51" s="12">
        <v>50</v>
      </c>
      <c r="F51" s="12">
        <v>45000</v>
      </c>
      <c r="G51" s="12">
        <v>2250000</v>
      </c>
      <c r="H51" s="26"/>
      <c r="I51" s="26"/>
      <c r="K51" s="12" t="s">
        <v>13</v>
      </c>
      <c r="L51" s="12" t="s">
        <v>4</v>
      </c>
      <c r="M51" s="12">
        <v>41</v>
      </c>
      <c r="N51" s="12">
        <v>45000</v>
      </c>
      <c r="O51" s="12">
        <v>1845000</v>
      </c>
      <c r="P51" s="26"/>
      <c r="Q51" s="26"/>
    </row>
    <row r="52" spans="3:17" x14ac:dyDescent="0.35">
      <c r="C52" s="12"/>
      <c r="D52" s="12"/>
      <c r="E52" s="12"/>
      <c r="F52" s="12"/>
      <c r="G52" s="12"/>
      <c r="H52" s="26"/>
      <c r="I52" s="26"/>
      <c r="K52" s="12"/>
      <c r="L52" s="12"/>
      <c r="M52" s="12"/>
      <c r="N52" s="12"/>
      <c r="O52" s="12"/>
      <c r="P52" s="26"/>
      <c r="Q52" s="26"/>
    </row>
    <row r="53" spans="3:17" x14ac:dyDescent="0.35">
      <c r="C53" s="12" t="s">
        <v>19</v>
      </c>
      <c r="D53" s="12" t="s">
        <v>4</v>
      </c>
      <c r="E53" s="12">
        <v>79</v>
      </c>
      <c r="F53" s="12">
        <v>26000</v>
      </c>
      <c r="G53" s="12">
        <v>2054000</v>
      </c>
      <c r="H53" s="26"/>
      <c r="I53" s="26"/>
      <c r="K53" s="12" t="s">
        <v>19</v>
      </c>
      <c r="L53" s="12" t="s">
        <v>4</v>
      </c>
      <c r="M53" s="12">
        <v>70</v>
      </c>
      <c r="N53" s="12">
        <v>26000</v>
      </c>
      <c r="O53" s="12">
        <v>1820000</v>
      </c>
      <c r="P53" s="26"/>
      <c r="Q53" s="26"/>
    </row>
    <row r="54" spans="3:17" x14ac:dyDescent="0.35">
      <c r="C54" s="12"/>
      <c r="D54" s="12"/>
      <c r="E54" s="12"/>
      <c r="F54" s="12"/>
      <c r="G54" s="12"/>
      <c r="H54" s="26"/>
      <c r="I54" s="26"/>
      <c r="K54" s="12"/>
      <c r="L54" s="12"/>
      <c r="M54" s="12"/>
      <c r="N54" s="12"/>
      <c r="O54" s="12"/>
      <c r="P54" s="26"/>
      <c r="Q54" s="26"/>
    </row>
    <row r="55" spans="3:17" x14ac:dyDescent="0.35">
      <c r="C55" s="12" t="s">
        <v>16</v>
      </c>
      <c r="D55" s="12" t="s">
        <v>4</v>
      </c>
      <c r="E55" s="12">
        <v>60</v>
      </c>
      <c r="F55" s="12">
        <v>17000</v>
      </c>
      <c r="G55" s="12">
        <v>1020000</v>
      </c>
      <c r="H55" s="26"/>
      <c r="I55" s="26"/>
      <c r="K55" s="12" t="s">
        <v>16</v>
      </c>
      <c r="L55" s="12" t="s">
        <v>4</v>
      </c>
      <c r="M55" s="12">
        <v>58</v>
      </c>
      <c r="N55" s="12">
        <v>17000</v>
      </c>
      <c r="O55" s="12">
        <v>986000</v>
      </c>
      <c r="P55" s="26"/>
      <c r="Q55" s="26"/>
    </row>
    <row r="56" spans="3:17" x14ac:dyDescent="0.35">
      <c r="C56" s="12"/>
      <c r="D56" s="12"/>
      <c r="E56" s="12"/>
      <c r="F56" s="12"/>
      <c r="G56" s="12"/>
      <c r="H56" s="26"/>
      <c r="I56" s="26"/>
      <c r="K56" s="12"/>
      <c r="L56" s="12"/>
      <c r="M56" s="12"/>
      <c r="N56" s="12"/>
      <c r="O56" s="12"/>
      <c r="P56" s="26"/>
      <c r="Q56" s="26"/>
    </row>
    <row r="57" spans="3:17" x14ac:dyDescent="0.35">
      <c r="C57" s="12" t="s">
        <v>54</v>
      </c>
      <c r="D57" s="12" t="s">
        <v>64</v>
      </c>
      <c r="E57" s="12"/>
      <c r="F57" s="12"/>
      <c r="G57" s="12">
        <v>12000</v>
      </c>
      <c r="H57" s="26"/>
      <c r="I57" s="26"/>
      <c r="K57" s="12" t="s">
        <v>54</v>
      </c>
      <c r="L57" s="12" t="s">
        <v>64</v>
      </c>
      <c r="M57" s="12"/>
      <c r="N57" s="12"/>
      <c r="O57" s="12">
        <v>13000</v>
      </c>
      <c r="P57" s="26"/>
      <c r="Q57" s="26"/>
    </row>
    <row r="58" spans="3:17" x14ac:dyDescent="0.35">
      <c r="C58" s="12"/>
      <c r="D58" s="12"/>
      <c r="E58" s="12"/>
      <c r="F58" s="12"/>
      <c r="G58" s="12"/>
      <c r="H58" s="26"/>
      <c r="I58" s="26"/>
      <c r="K58" s="12"/>
      <c r="L58" s="12"/>
      <c r="M58" s="12"/>
      <c r="N58" s="12"/>
      <c r="O58" s="12"/>
      <c r="P58" s="26"/>
      <c r="Q58" s="26"/>
    </row>
    <row r="59" spans="3:17" x14ac:dyDescent="0.35">
      <c r="C59" s="12" t="s">
        <v>55</v>
      </c>
      <c r="D59" s="12" t="s">
        <v>65</v>
      </c>
      <c r="E59" s="12"/>
      <c r="F59" s="12"/>
      <c r="G59" s="12">
        <v>8000</v>
      </c>
      <c r="H59" s="26"/>
      <c r="I59" s="26"/>
      <c r="K59" s="12" t="s">
        <v>55</v>
      </c>
      <c r="L59" s="12" t="s">
        <v>65</v>
      </c>
      <c r="M59" s="12"/>
      <c r="N59" s="12"/>
      <c r="O59" s="12">
        <v>2000</v>
      </c>
      <c r="P59" s="26"/>
      <c r="Q59" s="26"/>
    </row>
    <row r="60" spans="3:17" x14ac:dyDescent="0.35">
      <c r="C60" s="12"/>
      <c r="D60" s="12"/>
      <c r="E60" s="12"/>
      <c r="F60" s="12"/>
      <c r="G60" s="12"/>
      <c r="H60" s="26"/>
      <c r="I60" s="26"/>
      <c r="K60" s="12"/>
      <c r="L60" s="12"/>
      <c r="M60" s="12"/>
      <c r="N60" s="12"/>
      <c r="O60" s="12"/>
      <c r="P60" s="26"/>
      <c r="Q60" s="26"/>
    </row>
    <row r="61" spans="3:17" x14ac:dyDescent="0.35">
      <c r="C61" s="12" t="s">
        <v>56</v>
      </c>
      <c r="D61" s="12" t="s">
        <v>64</v>
      </c>
      <c r="E61" s="12"/>
      <c r="F61" s="12"/>
      <c r="G61" s="12">
        <v>8000</v>
      </c>
      <c r="H61" s="26"/>
      <c r="I61" s="26"/>
      <c r="K61" s="12" t="s">
        <v>56</v>
      </c>
      <c r="L61" s="12" t="s">
        <v>64</v>
      </c>
      <c r="M61" s="12"/>
      <c r="N61" s="12"/>
      <c r="O61" s="12">
        <v>8000</v>
      </c>
      <c r="P61" s="26"/>
      <c r="Q61" s="26"/>
    </row>
    <row r="62" spans="3:17" x14ac:dyDescent="0.35">
      <c r="C62" s="12"/>
      <c r="D62" s="12"/>
      <c r="E62" s="12"/>
      <c r="F62" s="12"/>
      <c r="G62" s="12"/>
      <c r="H62" s="26"/>
      <c r="I62" s="26"/>
      <c r="K62" s="12"/>
      <c r="L62" s="12"/>
      <c r="M62" s="12"/>
      <c r="N62" s="12"/>
      <c r="O62" s="12"/>
      <c r="P62" s="26"/>
      <c r="Q62" s="26"/>
    </row>
    <row r="63" spans="3:17" x14ac:dyDescent="0.35">
      <c r="C63" s="12" t="s">
        <v>57</v>
      </c>
      <c r="D63" s="12" t="s">
        <v>66</v>
      </c>
      <c r="E63" s="12"/>
      <c r="F63" s="12"/>
      <c r="G63" s="12">
        <v>1500</v>
      </c>
      <c r="H63" s="26"/>
      <c r="I63" s="26"/>
      <c r="K63" s="12" t="s">
        <v>57</v>
      </c>
      <c r="L63" s="12" t="s">
        <v>66</v>
      </c>
      <c r="M63" s="12"/>
      <c r="N63" s="12"/>
      <c r="O63" s="12">
        <v>1500</v>
      </c>
      <c r="P63" s="26"/>
      <c r="Q63" s="26"/>
    </row>
    <row r="64" spans="3:17" x14ac:dyDescent="0.35">
      <c r="C64" s="12"/>
      <c r="D64" s="12"/>
      <c r="E64" s="12"/>
      <c r="F64" s="12"/>
      <c r="G64" s="12"/>
      <c r="H64" s="26"/>
      <c r="I64" s="26"/>
      <c r="K64" s="12"/>
      <c r="L64" s="12"/>
      <c r="M64" s="12"/>
      <c r="N64" s="12"/>
      <c r="O64" s="12"/>
      <c r="P64" s="26"/>
      <c r="Q64" s="26"/>
    </row>
    <row r="65" spans="3:17" x14ac:dyDescent="0.35">
      <c r="C65" s="12" t="s">
        <v>58</v>
      </c>
      <c r="D65" s="12" t="s">
        <v>67</v>
      </c>
      <c r="E65" s="12">
        <v>5</v>
      </c>
      <c r="F65" s="12">
        <v>30000</v>
      </c>
      <c r="G65" s="12">
        <v>150000</v>
      </c>
      <c r="H65" s="26"/>
      <c r="I65" s="26"/>
      <c r="K65" s="12" t="s">
        <v>58</v>
      </c>
      <c r="L65" s="12" t="s">
        <v>67</v>
      </c>
      <c r="M65" s="12">
        <v>5</v>
      </c>
      <c r="N65" s="12">
        <v>30000</v>
      </c>
      <c r="O65" s="12">
        <v>150000</v>
      </c>
      <c r="P65" s="26"/>
      <c r="Q65" s="26"/>
    </row>
    <row r="66" spans="3:17" x14ac:dyDescent="0.35">
      <c r="C66" s="12"/>
      <c r="D66" s="12"/>
      <c r="E66" s="12"/>
      <c r="F66" s="12"/>
      <c r="G66" s="12"/>
      <c r="H66" s="26"/>
      <c r="I66" s="26"/>
      <c r="K66" s="12"/>
      <c r="L66" s="12"/>
      <c r="M66" s="12"/>
      <c r="N66" s="12"/>
      <c r="O66" s="12"/>
      <c r="P66" s="26"/>
      <c r="Q66" s="26"/>
    </row>
    <row r="67" spans="3:17" x14ac:dyDescent="0.35">
      <c r="C67" s="12" t="s">
        <v>59</v>
      </c>
      <c r="D67" s="12" t="s">
        <v>67</v>
      </c>
      <c r="E67" s="12"/>
      <c r="F67" s="12"/>
      <c r="G67" s="12">
        <v>20000</v>
      </c>
      <c r="H67" s="26"/>
      <c r="I67" s="26"/>
      <c r="K67" s="12" t="s">
        <v>59</v>
      </c>
      <c r="L67" s="12" t="s">
        <v>67</v>
      </c>
      <c r="M67" s="12"/>
      <c r="N67" s="12"/>
      <c r="O67" s="12">
        <v>20000</v>
      </c>
      <c r="P67" s="26"/>
      <c r="Q67" s="26"/>
    </row>
    <row r="68" spans="3:17" x14ac:dyDescent="0.35">
      <c r="C68" s="12"/>
      <c r="D68" s="12"/>
      <c r="E68" s="12"/>
      <c r="F68" s="12"/>
      <c r="G68" s="12"/>
      <c r="H68" s="26"/>
      <c r="I68" s="26"/>
      <c r="K68" s="12"/>
      <c r="L68" s="12"/>
      <c r="M68" s="12"/>
      <c r="N68" s="12"/>
      <c r="O68" s="12"/>
      <c r="P68" s="26"/>
      <c r="Q68" s="26"/>
    </row>
    <row r="69" spans="3:17" x14ac:dyDescent="0.35">
      <c r="C69" s="12" t="s">
        <v>60</v>
      </c>
      <c r="D69" s="12" t="s">
        <v>66</v>
      </c>
      <c r="E69" s="12"/>
      <c r="F69" s="12"/>
      <c r="G69" s="12">
        <v>3000</v>
      </c>
      <c r="H69" s="26"/>
      <c r="I69" s="26"/>
      <c r="K69" s="12" t="s">
        <v>60</v>
      </c>
      <c r="L69" s="12" t="s">
        <v>66</v>
      </c>
      <c r="M69" s="12"/>
      <c r="N69" s="12"/>
      <c r="O69" s="12">
        <v>2000</v>
      </c>
      <c r="P69" s="26"/>
      <c r="Q69" s="26"/>
    </row>
    <row r="70" spans="3:17" x14ac:dyDescent="0.35">
      <c r="C70" s="12"/>
      <c r="D70" s="12"/>
      <c r="E70" s="12"/>
      <c r="F70" s="12"/>
      <c r="G70" s="12"/>
      <c r="H70" s="26"/>
      <c r="I70" s="26"/>
      <c r="K70" s="12"/>
      <c r="L70" s="12"/>
      <c r="M70" s="12"/>
      <c r="N70" s="12"/>
      <c r="O70" s="12"/>
      <c r="P70" s="26"/>
      <c r="Q70" s="26"/>
    </row>
    <row r="71" spans="3:17" x14ac:dyDescent="0.35">
      <c r="C71" s="12" t="s">
        <v>61</v>
      </c>
      <c r="D71" s="12" t="s">
        <v>65</v>
      </c>
      <c r="E71" s="12"/>
      <c r="F71" s="12"/>
      <c r="G71" s="12">
        <v>1000</v>
      </c>
      <c r="H71" s="26"/>
      <c r="I71" s="26"/>
      <c r="K71" s="12" t="s">
        <v>61</v>
      </c>
      <c r="L71" s="12" t="s">
        <v>65</v>
      </c>
      <c r="M71" s="12"/>
      <c r="N71" s="12"/>
      <c r="O71" s="12">
        <v>7000</v>
      </c>
      <c r="P71" s="26"/>
      <c r="Q71" s="26"/>
    </row>
    <row r="72" spans="3:17" x14ac:dyDescent="0.35">
      <c r="C72" s="12"/>
      <c r="D72" s="12"/>
      <c r="E72" s="12"/>
      <c r="F72" s="12"/>
      <c r="G72" s="12"/>
      <c r="H72" s="26"/>
      <c r="I72" s="26"/>
      <c r="K72" s="12"/>
      <c r="L72" s="12"/>
      <c r="M72" s="12"/>
      <c r="N72" s="12"/>
      <c r="O72" s="12"/>
      <c r="P72" s="26"/>
      <c r="Q72" s="26"/>
    </row>
    <row r="73" spans="3:17" x14ac:dyDescent="0.35">
      <c r="C73" s="12" t="s">
        <v>62</v>
      </c>
      <c r="D73" s="12" t="s">
        <v>66</v>
      </c>
      <c r="E73" s="12"/>
      <c r="F73" s="12"/>
      <c r="G73" s="12">
        <v>800</v>
      </c>
      <c r="H73" s="26"/>
      <c r="I73" s="26"/>
      <c r="K73" s="12" t="s">
        <v>62</v>
      </c>
      <c r="L73" s="12" t="s">
        <v>66</v>
      </c>
      <c r="M73" s="12"/>
      <c r="N73" s="12"/>
      <c r="O73" s="12">
        <v>1200</v>
      </c>
      <c r="P73" s="26"/>
      <c r="Q73" s="26"/>
    </row>
    <row r="74" spans="3:17" x14ac:dyDescent="0.35">
      <c r="C74" s="12"/>
      <c r="D74" s="12"/>
      <c r="E74" s="12"/>
      <c r="F74" s="12"/>
      <c r="G74" s="12"/>
      <c r="H74" s="26"/>
      <c r="I74" s="26"/>
      <c r="K74" s="12"/>
      <c r="L74" s="12"/>
      <c r="M74" s="12"/>
      <c r="N74" s="12"/>
      <c r="O74" s="12"/>
      <c r="P74" s="26"/>
      <c r="Q74" s="26"/>
    </row>
    <row r="75" spans="3:17" x14ac:dyDescent="0.35">
      <c r="C75" s="12" t="s">
        <v>63</v>
      </c>
      <c r="D75" s="12"/>
      <c r="E75" s="12"/>
      <c r="F75" s="12"/>
      <c r="G75" s="12">
        <v>1170000</v>
      </c>
      <c r="H75" s="26"/>
      <c r="I75" s="26"/>
      <c r="K75" s="12" t="s">
        <v>63</v>
      </c>
      <c r="L75" s="12"/>
      <c r="M75" s="12"/>
      <c r="N75" s="12"/>
      <c r="O75" s="12">
        <v>110000</v>
      </c>
      <c r="P75" s="26"/>
      <c r="Q75" s="26"/>
    </row>
    <row r="82" spans="7:10" x14ac:dyDescent="0.35">
      <c r="G82" s="22" t="s">
        <v>44</v>
      </c>
      <c r="H82" s="22" t="s">
        <v>71</v>
      </c>
      <c r="I82" s="22" t="s">
        <v>72</v>
      </c>
      <c r="J82" s="22" t="s">
        <v>73</v>
      </c>
    </row>
    <row r="83" spans="7:10" x14ac:dyDescent="0.35">
      <c r="G83" s="12" t="s">
        <v>35</v>
      </c>
      <c r="H83" s="12">
        <v>4</v>
      </c>
      <c r="I83" s="12">
        <v>205</v>
      </c>
      <c r="J83" s="26" t="str">
        <f>INDEX(G83:G85,MATCH(MIN(I83:I85),I83:I85,0))</f>
        <v>January</v>
      </c>
    </row>
    <row r="84" spans="7:10" x14ac:dyDescent="0.35">
      <c r="G84" s="12" t="s">
        <v>48</v>
      </c>
      <c r="H84" s="12">
        <v>4</v>
      </c>
      <c r="I84" s="12">
        <v>244</v>
      </c>
      <c r="J84" s="26"/>
    </row>
    <row r="85" spans="7:10" x14ac:dyDescent="0.35">
      <c r="G85" s="12" t="s">
        <v>49</v>
      </c>
      <c r="H85" s="12">
        <v>4</v>
      </c>
      <c r="I85" s="12">
        <v>236</v>
      </c>
      <c r="J85" s="26"/>
    </row>
  </sheetData>
  <mergeCells count="11">
    <mergeCell ref="J83:J85"/>
    <mergeCell ref="C47:I47"/>
    <mergeCell ref="H49:H75"/>
    <mergeCell ref="I49:I75"/>
    <mergeCell ref="P49:P75"/>
    <mergeCell ref="Q49:Q75"/>
    <mergeCell ref="K47:Q47"/>
    <mergeCell ref="C14:I14"/>
    <mergeCell ref="C15:I15"/>
    <mergeCell ref="H17:H43"/>
    <mergeCell ref="I17:I43"/>
  </mergeCells>
  <conditionalFormatting sqref="G6:G8">
    <cfRule type="containsText" priority="3" operator="containsText" text="loss">
      <formula>NOT(ISERROR(SEARCH("loss",G6)))</formula>
    </cfRule>
    <cfRule type="containsText" dxfId="10" priority="2" operator="containsText" text="loss">
      <formula>NOT(ISERROR(SEARCH("loss",G6)))</formula>
    </cfRule>
    <cfRule type="containsText" dxfId="9" priority="1" operator="containsText" text="profit">
      <formula>NOT(ISERROR(SEARCH("profit",G6)))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139E-3123-410B-9544-C4881E6857E8}">
  <dimension ref="B4:E17"/>
  <sheetViews>
    <sheetView topLeftCell="A10" workbookViewId="0">
      <selection activeCell="P7" sqref="P7"/>
    </sheetView>
  </sheetViews>
  <sheetFormatPr defaultRowHeight="14.5" x14ac:dyDescent="0.35"/>
  <sheetData>
    <row r="4" spans="2:5" x14ac:dyDescent="0.35">
      <c r="B4" s="29" t="s">
        <v>74</v>
      </c>
      <c r="C4" s="29"/>
      <c r="D4" s="29"/>
      <c r="E4" s="29"/>
    </row>
    <row r="5" spans="2:5" x14ac:dyDescent="0.35">
      <c r="B5" s="12" t="s">
        <v>75</v>
      </c>
      <c r="C5" s="12" t="s">
        <v>76</v>
      </c>
      <c r="D5" s="12" t="s">
        <v>77</v>
      </c>
      <c r="E5" s="12" t="s">
        <v>78</v>
      </c>
    </row>
    <row r="6" spans="2:5" x14ac:dyDescent="0.35">
      <c r="B6" s="12" t="s">
        <v>79</v>
      </c>
      <c r="C6" s="12">
        <v>9288500</v>
      </c>
      <c r="D6" s="12">
        <v>8750000</v>
      </c>
      <c r="E6" s="12">
        <v>-538500</v>
      </c>
    </row>
    <row r="7" spans="2:5" x14ac:dyDescent="0.35">
      <c r="B7" s="12" t="s">
        <v>80</v>
      </c>
      <c r="C7" s="12">
        <v>9744300</v>
      </c>
      <c r="D7" s="12">
        <v>9920000</v>
      </c>
      <c r="E7" s="12">
        <v>175700</v>
      </c>
    </row>
    <row r="8" spans="2:5" x14ac:dyDescent="0.35">
      <c r="B8" s="12" t="s">
        <v>81</v>
      </c>
      <c r="C8" s="12">
        <v>8904700</v>
      </c>
      <c r="D8" s="12">
        <v>10000000</v>
      </c>
      <c r="E8" s="12">
        <v>1095300</v>
      </c>
    </row>
    <row r="9" spans="2:5" x14ac:dyDescent="0.35">
      <c r="B9" s="12" t="s">
        <v>82</v>
      </c>
      <c r="C9" s="12">
        <v>7345200</v>
      </c>
      <c r="D9" s="12">
        <v>7957400</v>
      </c>
      <c r="E9" s="12">
        <v>612200</v>
      </c>
    </row>
    <row r="10" spans="2:5" x14ac:dyDescent="0.35">
      <c r="B10" s="12" t="s">
        <v>83</v>
      </c>
      <c r="C10" s="12">
        <v>8987000</v>
      </c>
      <c r="D10" s="12">
        <v>9876500</v>
      </c>
      <c r="E10" s="12">
        <v>889500</v>
      </c>
    </row>
    <row r="11" spans="2:5" x14ac:dyDescent="0.35">
      <c r="B11" s="12" t="s">
        <v>84</v>
      </c>
      <c r="C11" s="12">
        <v>5215400</v>
      </c>
      <c r="D11" s="12">
        <v>5164500</v>
      </c>
      <c r="E11" s="12">
        <v>-50900</v>
      </c>
    </row>
    <row r="12" spans="2:5" x14ac:dyDescent="0.35">
      <c r="B12" s="12" t="s">
        <v>85</v>
      </c>
      <c r="C12" s="12">
        <v>9976500</v>
      </c>
      <c r="D12" s="12">
        <v>11543600</v>
      </c>
      <c r="E12" s="12">
        <v>1567100</v>
      </c>
    </row>
    <row r="13" spans="2:5" x14ac:dyDescent="0.35">
      <c r="B13" s="12" t="s">
        <v>86</v>
      </c>
      <c r="C13" s="12">
        <v>7976700</v>
      </c>
      <c r="D13" s="12">
        <v>8087900</v>
      </c>
      <c r="E13" s="12">
        <v>111200</v>
      </c>
    </row>
    <row r="14" spans="2:5" x14ac:dyDescent="0.35">
      <c r="B14" s="12" t="s">
        <v>87</v>
      </c>
      <c r="C14" s="12">
        <v>9879000</v>
      </c>
      <c r="D14" s="12">
        <v>9969800</v>
      </c>
      <c r="E14" s="12">
        <v>90800</v>
      </c>
    </row>
    <row r="15" spans="2:5" x14ac:dyDescent="0.35">
      <c r="B15" s="12" t="s">
        <v>88</v>
      </c>
      <c r="C15" s="12">
        <v>6234800</v>
      </c>
      <c r="D15" s="12">
        <v>7024000</v>
      </c>
      <c r="E15" s="12">
        <v>789200</v>
      </c>
    </row>
    <row r="16" spans="2:5" x14ac:dyDescent="0.35">
      <c r="B16" s="12" t="s">
        <v>89</v>
      </c>
      <c r="C16" s="12">
        <v>4534800</v>
      </c>
      <c r="D16" s="12">
        <v>4809300</v>
      </c>
      <c r="E16" s="12">
        <v>274500</v>
      </c>
    </row>
    <row r="17" spans="2:5" x14ac:dyDescent="0.35">
      <c r="B17" s="12" t="s">
        <v>90</v>
      </c>
      <c r="C17" s="12">
        <v>8348700</v>
      </c>
      <c r="D17" s="12">
        <v>8834800</v>
      </c>
      <c r="E17" s="12">
        <v>486100</v>
      </c>
    </row>
  </sheetData>
  <mergeCells count="1">
    <mergeCell ref="B4:E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workbookViewId="0">
      <selection activeCell="K24" sqref="K24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2.7265625" customWidth="1"/>
    <col min="5" max="5" width="10.81640625" customWidth="1"/>
    <col min="6" max="6" width="17.1796875" customWidth="1"/>
    <col min="7" max="7" width="17.81640625" customWidth="1"/>
  </cols>
  <sheetData>
    <row r="1" spans="1:7" x14ac:dyDescent="0.35">
      <c r="A1" s="30" t="s">
        <v>0</v>
      </c>
      <c r="B1" s="30"/>
      <c r="C1" s="30"/>
      <c r="D1" s="30"/>
      <c r="E1" s="30"/>
      <c r="F1" s="30"/>
      <c r="G1" s="30"/>
    </row>
    <row r="2" spans="1:7" x14ac:dyDescent="0.35">
      <c r="A2" s="30"/>
      <c r="B2" s="30"/>
      <c r="C2" s="30"/>
      <c r="D2" s="30"/>
      <c r="E2" s="30"/>
      <c r="F2" s="30"/>
      <c r="G2" s="30"/>
    </row>
    <row r="3" spans="1:7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3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35">
      <c r="A80" s="31" t="s">
        <v>24</v>
      </c>
      <c r="B80" s="31"/>
      <c r="C80" s="31"/>
      <c r="D80" s="31"/>
      <c r="E80" s="31"/>
      <c r="F80" s="31"/>
      <c r="G80" s="3">
        <f>SUM(G4:G79)</f>
        <v>28670000</v>
      </c>
    </row>
  </sheetData>
  <mergeCells count="2">
    <mergeCell ref="A1:G2"/>
    <mergeCell ref="A80:F80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81B9-E512-466A-BA6A-FF0999090798}">
  <dimension ref="A1:F9"/>
  <sheetViews>
    <sheetView workbookViewId="0">
      <selection activeCell="L26" sqref="L26"/>
    </sheetView>
  </sheetViews>
  <sheetFormatPr defaultRowHeight="14.5" x14ac:dyDescent="0.35"/>
  <cols>
    <col min="2" max="2" width="13.1796875" customWidth="1"/>
  </cols>
  <sheetData>
    <row r="1" spans="1:6" x14ac:dyDescent="0.35">
      <c r="A1" s="23" t="s">
        <v>34</v>
      </c>
      <c r="B1" s="23"/>
      <c r="C1" s="23"/>
      <c r="D1" s="23"/>
      <c r="E1" s="23"/>
      <c r="F1" s="23"/>
    </row>
    <row r="2" spans="1:6" x14ac:dyDescent="0.35">
      <c r="A2" s="24" t="s">
        <v>35</v>
      </c>
      <c r="B2" s="24"/>
      <c r="C2" s="24"/>
      <c r="D2" s="24"/>
      <c r="E2" s="24"/>
      <c r="F2" s="24"/>
    </row>
    <row r="3" spans="1:6" x14ac:dyDescent="0.35">
      <c r="A3" s="7" t="s">
        <v>37</v>
      </c>
      <c r="B3" s="7" t="s">
        <v>36</v>
      </c>
      <c r="C3" s="8" t="s">
        <v>30</v>
      </c>
      <c r="D3" s="8" t="s">
        <v>31</v>
      </c>
      <c r="E3" s="8" t="s">
        <v>32</v>
      </c>
      <c r="F3" s="8" t="s">
        <v>33</v>
      </c>
    </row>
    <row r="4" spans="1:6" x14ac:dyDescent="0.35">
      <c r="A4" s="4">
        <v>1</v>
      </c>
      <c r="B4" s="4" t="s">
        <v>15</v>
      </c>
      <c r="C4" s="4">
        <v>30000</v>
      </c>
    </row>
    <row r="5" spans="1:6" x14ac:dyDescent="0.35">
      <c r="A5" s="4">
        <v>2</v>
      </c>
      <c r="B5" s="4" t="s">
        <v>9</v>
      </c>
      <c r="C5" s="4">
        <v>30000</v>
      </c>
    </row>
    <row r="6" spans="1:6" x14ac:dyDescent="0.35">
      <c r="A6" s="4">
        <v>3</v>
      </c>
      <c r="B6" s="4" t="s">
        <v>38</v>
      </c>
      <c r="C6" s="4">
        <v>30000</v>
      </c>
    </row>
    <row r="7" spans="1:6" x14ac:dyDescent="0.35">
      <c r="A7" s="4">
        <v>4</v>
      </c>
      <c r="B7" s="4" t="s">
        <v>21</v>
      </c>
      <c r="C7" s="4">
        <v>30000</v>
      </c>
    </row>
    <row r="8" spans="1:6" x14ac:dyDescent="0.35">
      <c r="A8" s="4">
        <v>5</v>
      </c>
      <c r="B8" s="4" t="s">
        <v>12</v>
      </c>
      <c r="C8" s="4">
        <v>30000</v>
      </c>
    </row>
    <row r="9" spans="1:6" x14ac:dyDescent="0.35">
      <c r="A9" s="4">
        <v>6</v>
      </c>
      <c r="B9" s="4" t="s">
        <v>23</v>
      </c>
      <c r="C9" s="4">
        <v>30000</v>
      </c>
    </row>
  </sheetData>
  <sortState xmlns:xlrd2="http://schemas.microsoft.com/office/spreadsheetml/2017/richdata2" ref="A4:C9">
    <sortCondition ref="A3:A9"/>
  </sortState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9FAA-F980-48A9-AC83-9BA8DC86A8F3}">
  <dimension ref="A3:B8"/>
  <sheetViews>
    <sheetView workbookViewId="0">
      <selection activeCell="B31" sqref="B31"/>
    </sheetView>
  </sheetViews>
  <sheetFormatPr defaultRowHeight="14.5" x14ac:dyDescent="0.35"/>
  <cols>
    <col min="1" max="1" width="11.81640625" bestFit="1" customWidth="1"/>
    <col min="2" max="2" width="22.7265625" bestFit="1" customWidth="1"/>
  </cols>
  <sheetData>
    <row r="3" spans="1:2" x14ac:dyDescent="0.35">
      <c r="A3" s="5" t="s">
        <v>4</v>
      </c>
      <c r="B3" t="s">
        <v>27</v>
      </c>
    </row>
    <row r="4" spans="1:2" x14ac:dyDescent="0.35">
      <c r="A4" s="6" t="s">
        <v>13</v>
      </c>
      <c r="B4">
        <v>6950000</v>
      </c>
    </row>
    <row r="5" spans="1:2" x14ac:dyDescent="0.35">
      <c r="A5" s="6" t="s">
        <v>10</v>
      </c>
      <c r="B5">
        <v>12250000</v>
      </c>
    </row>
    <row r="6" spans="1:2" x14ac:dyDescent="0.35">
      <c r="A6" s="6" t="s">
        <v>19</v>
      </c>
      <c r="B6">
        <v>6150000</v>
      </c>
    </row>
    <row r="7" spans="1:2" x14ac:dyDescent="0.35">
      <c r="A7" s="6" t="s">
        <v>16</v>
      </c>
      <c r="B7">
        <v>3320000</v>
      </c>
    </row>
    <row r="8" spans="1:2" x14ac:dyDescent="0.35">
      <c r="A8" s="6" t="s">
        <v>26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791-0ACC-4B71-9298-BEBBDC72E3AB}">
  <dimension ref="A3:C6"/>
  <sheetViews>
    <sheetView workbookViewId="0">
      <selection activeCell="C18" sqref="C18"/>
    </sheetView>
  </sheetViews>
  <sheetFormatPr defaultRowHeight="14.5" x14ac:dyDescent="0.35"/>
  <cols>
    <col min="1" max="1" width="15.453125" bestFit="1" customWidth="1"/>
    <col min="2" max="2" width="16.26953125" bestFit="1" customWidth="1"/>
    <col min="3" max="3" width="11.26953125" bestFit="1" customWidth="1"/>
    <col min="4" max="4" width="20.453125" bestFit="1" customWidth="1"/>
    <col min="5" max="5" width="27.7265625" bestFit="1" customWidth="1"/>
    <col min="6" max="6" width="22.7265625" bestFit="1" customWidth="1"/>
    <col min="7" max="7" width="8" bestFit="1" customWidth="1"/>
    <col min="8" max="8" width="11.81640625" bestFit="1" customWidth="1"/>
    <col min="9" max="9" width="7" bestFit="1" customWidth="1"/>
    <col min="10" max="10" width="20.453125" bestFit="1" customWidth="1"/>
    <col min="11" max="11" width="27.7265625" bestFit="1" customWidth="1"/>
  </cols>
  <sheetData>
    <row r="3" spans="1:3" x14ac:dyDescent="0.35">
      <c r="A3" s="5" t="s">
        <v>29</v>
      </c>
      <c r="B3" s="5" t="s">
        <v>28</v>
      </c>
    </row>
    <row r="4" spans="1:3" x14ac:dyDescent="0.35">
      <c r="A4" s="5" t="s">
        <v>25</v>
      </c>
      <c r="B4" t="s">
        <v>9</v>
      </c>
      <c r="C4" t="s">
        <v>26</v>
      </c>
    </row>
    <row r="5" spans="1:3" x14ac:dyDescent="0.35">
      <c r="A5" s="6" t="s">
        <v>19</v>
      </c>
      <c r="B5">
        <v>42</v>
      </c>
      <c r="C5">
        <v>42</v>
      </c>
    </row>
    <row r="6" spans="1:3" x14ac:dyDescent="0.35">
      <c r="A6" s="6" t="s">
        <v>26</v>
      </c>
      <c r="B6">
        <v>42</v>
      </c>
      <c r="C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0DCE-1C94-4FED-91E9-0F89CF047ACE}">
  <dimension ref="A3:H11"/>
  <sheetViews>
    <sheetView workbookViewId="0">
      <selection activeCell="H11" sqref="H11"/>
    </sheetView>
  </sheetViews>
  <sheetFormatPr defaultRowHeight="14.5" x14ac:dyDescent="0.35"/>
  <cols>
    <col min="1" max="1" width="22.7265625" bestFit="1" customWidth="1"/>
    <col min="2" max="2" width="16.26953125" bestFit="1" customWidth="1"/>
    <col min="3" max="3" width="9.54296875" bestFit="1" customWidth="1"/>
    <col min="4" max="4" width="12.1796875" bestFit="1" customWidth="1"/>
    <col min="5" max="5" width="13.81640625" bestFit="1" customWidth="1"/>
    <col min="6" max="6" width="9.1796875" bestFit="1" customWidth="1"/>
    <col min="7" max="7" width="12.54296875" bestFit="1" customWidth="1"/>
    <col min="8" max="8" width="11.26953125" bestFit="1" customWidth="1"/>
    <col min="9" max="9" width="10.54296875" bestFit="1" customWidth="1"/>
    <col min="10" max="10" width="8" bestFit="1" customWidth="1"/>
    <col min="11" max="11" width="7.1796875" bestFit="1" customWidth="1"/>
    <col min="12" max="12" width="8.453125" bestFit="1" customWidth="1"/>
    <col min="13" max="13" width="7" bestFit="1" customWidth="1"/>
    <col min="14" max="14" width="14.54296875" bestFit="1" customWidth="1"/>
    <col min="15" max="15" width="14" bestFit="1" customWidth="1"/>
    <col min="16" max="16" width="10.54296875" bestFit="1" customWidth="1"/>
    <col min="17" max="17" width="8" bestFit="1" customWidth="1"/>
    <col min="18" max="18" width="8.453125" bestFit="1" customWidth="1"/>
    <col min="19" max="19" width="7" bestFit="1" customWidth="1"/>
    <col min="20" max="20" width="17.26953125" bestFit="1" customWidth="1"/>
    <col min="21" max="21" width="15.7265625" bestFit="1" customWidth="1"/>
    <col min="22" max="22" width="10.54296875" bestFit="1" customWidth="1"/>
    <col min="23" max="23" width="7" bestFit="1" customWidth="1"/>
    <col min="24" max="24" width="8" bestFit="1" customWidth="1"/>
    <col min="25" max="25" width="8.453125" bestFit="1" customWidth="1"/>
    <col min="26" max="26" width="8" bestFit="1" customWidth="1"/>
    <col min="27" max="27" width="18.81640625" bestFit="1" customWidth="1"/>
    <col min="28" max="28" width="11" bestFit="1" customWidth="1"/>
    <col min="29" max="29" width="10.54296875" bestFit="1" customWidth="1"/>
    <col min="30" max="30" width="7" bestFit="1" customWidth="1"/>
    <col min="31" max="31" width="7.1796875" bestFit="1" customWidth="1"/>
    <col min="32" max="32" width="7" bestFit="1" customWidth="1"/>
    <col min="33" max="33" width="14.1796875" bestFit="1" customWidth="1"/>
    <col min="34" max="34" width="14.453125" bestFit="1" customWidth="1"/>
    <col min="35" max="35" width="7" bestFit="1" customWidth="1"/>
    <col min="36" max="36" width="7.1796875" bestFit="1" customWidth="1"/>
    <col min="37" max="37" width="8.453125" bestFit="1" customWidth="1"/>
    <col min="38" max="38" width="7" bestFit="1" customWidth="1"/>
    <col min="39" max="39" width="17.7265625" bestFit="1" customWidth="1"/>
    <col min="40" max="40" width="11.26953125" bestFit="1" customWidth="1"/>
  </cols>
  <sheetData>
    <row r="3" spans="1:8" x14ac:dyDescent="0.35">
      <c r="A3" s="5" t="s">
        <v>27</v>
      </c>
      <c r="B3" s="5" t="s">
        <v>28</v>
      </c>
    </row>
    <row r="4" spans="1:8" x14ac:dyDescent="0.35">
      <c r="A4" s="5" t="s">
        <v>25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26</v>
      </c>
    </row>
    <row r="5" spans="1:8" x14ac:dyDescent="0.35">
      <c r="A5" s="6" t="s">
        <v>8</v>
      </c>
      <c r="B5" s="10">
        <v>1270000</v>
      </c>
      <c r="C5" s="10">
        <v>700000</v>
      </c>
      <c r="D5" s="10">
        <v>1360000</v>
      </c>
      <c r="E5" s="10">
        <v>1170000</v>
      </c>
      <c r="F5" s="10">
        <v>510000</v>
      </c>
      <c r="G5" s="10"/>
      <c r="H5" s="10">
        <v>5010000</v>
      </c>
    </row>
    <row r="6" spans="1:8" x14ac:dyDescent="0.35">
      <c r="A6" s="6" t="s">
        <v>11</v>
      </c>
      <c r="B6" s="10">
        <v>950000</v>
      </c>
      <c r="C6" s="10">
        <v>100000</v>
      </c>
      <c r="D6" s="10">
        <v>1000000</v>
      </c>
      <c r="E6" s="10">
        <v>630000</v>
      </c>
      <c r="F6" s="10">
        <v>500000</v>
      </c>
      <c r="G6" s="10">
        <v>1160000</v>
      </c>
      <c r="H6" s="10">
        <v>4340000</v>
      </c>
    </row>
    <row r="7" spans="1:8" x14ac:dyDescent="0.35">
      <c r="A7" s="6" t="s">
        <v>22</v>
      </c>
      <c r="B7" s="10">
        <v>1080000</v>
      </c>
      <c r="C7" s="10">
        <v>1330000</v>
      </c>
      <c r="D7" s="10">
        <v>1590000</v>
      </c>
      <c r="E7" s="10">
        <v>700000</v>
      </c>
      <c r="F7" s="10">
        <v>400000</v>
      </c>
      <c r="G7" s="10">
        <v>750000</v>
      </c>
      <c r="H7" s="10">
        <v>5850000</v>
      </c>
    </row>
    <row r="8" spans="1:8" x14ac:dyDescent="0.35">
      <c r="A8" s="6" t="s">
        <v>14</v>
      </c>
      <c r="B8" s="10"/>
      <c r="C8" s="10">
        <v>540000</v>
      </c>
      <c r="D8" s="10"/>
      <c r="E8" s="10">
        <v>1950000</v>
      </c>
      <c r="F8" s="10">
        <v>630000</v>
      </c>
      <c r="G8" s="10">
        <v>990000</v>
      </c>
      <c r="H8" s="10">
        <v>4110000</v>
      </c>
    </row>
    <row r="9" spans="1:8" x14ac:dyDescent="0.35">
      <c r="A9" s="6" t="s">
        <v>17</v>
      </c>
      <c r="B9" s="10">
        <v>1230000</v>
      </c>
      <c r="C9" s="10">
        <v>650000</v>
      </c>
      <c r="D9" s="10">
        <v>550000</v>
      </c>
      <c r="E9" s="10">
        <v>980000</v>
      </c>
      <c r="F9" s="10"/>
      <c r="G9" s="10">
        <v>1350000</v>
      </c>
      <c r="H9" s="10">
        <v>4760000</v>
      </c>
    </row>
    <row r="10" spans="1:8" x14ac:dyDescent="0.35">
      <c r="A10" s="6" t="s">
        <v>20</v>
      </c>
      <c r="B10" s="10">
        <v>600000</v>
      </c>
      <c r="C10" s="10">
        <v>870000</v>
      </c>
      <c r="D10" s="10">
        <v>820000</v>
      </c>
      <c r="E10" s="10">
        <v>1500000</v>
      </c>
      <c r="F10" s="10">
        <v>350000</v>
      </c>
      <c r="G10" s="10">
        <v>460000</v>
      </c>
      <c r="H10" s="10">
        <v>4600000</v>
      </c>
    </row>
    <row r="11" spans="1:8" x14ac:dyDescent="0.35">
      <c r="A11" s="6" t="s">
        <v>26</v>
      </c>
      <c r="B11" s="10">
        <v>5130000</v>
      </c>
      <c r="C11" s="10">
        <v>4190000</v>
      </c>
      <c r="D11" s="10">
        <v>5320000</v>
      </c>
      <c r="E11" s="10">
        <v>6930000</v>
      </c>
      <c r="F11" s="10">
        <v>2390000</v>
      </c>
      <c r="G11" s="10">
        <v>4710000</v>
      </c>
      <c r="H11" s="10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58CE-B6EC-4454-BF8F-5F183F1BA8A9}">
  <dimension ref="A3:R82"/>
  <sheetViews>
    <sheetView topLeftCell="D1" workbookViewId="0">
      <selection activeCell="L6" sqref="L6:R82"/>
    </sheetView>
  </sheetViews>
  <sheetFormatPr defaultRowHeight="14.5" x14ac:dyDescent="0.35"/>
  <cols>
    <col min="1" max="1" width="13.81640625" bestFit="1" customWidth="1"/>
    <col min="2" max="2" width="15.453125" bestFit="1" customWidth="1"/>
    <col min="6" max="6" width="14.26953125" bestFit="1" customWidth="1"/>
    <col min="9" max="9" width="83.453125" customWidth="1"/>
  </cols>
  <sheetData>
    <row r="3" spans="1:18" x14ac:dyDescent="0.35">
      <c r="A3" s="5" t="s">
        <v>25</v>
      </c>
      <c r="B3" t="s">
        <v>29</v>
      </c>
    </row>
    <row r="4" spans="1:18" x14ac:dyDescent="0.35">
      <c r="A4" s="6" t="s">
        <v>9</v>
      </c>
      <c r="B4">
        <v>113</v>
      </c>
      <c r="E4" s="23" t="s">
        <v>34</v>
      </c>
      <c r="F4" s="23"/>
      <c r="G4" s="23"/>
      <c r="H4" s="23"/>
      <c r="I4" s="23"/>
      <c r="J4" s="23"/>
    </row>
    <row r="5" spans="1:18" x14ac:dyDescent="0.35">
      <c r="A5" s="6" t="s">
        <v>21</v>
      </c>
      <c r="B5">
        <v>87</v>
      </c>
      <c r="E5" s="24" t="s">
        <v>35</v>
      </c>
      <c r="F5" s="24"/>
      <c r="G5" s="24"/>
      <c r="H5" s="24"/>
      <c r="I5" s="24"/>
      <c r="J5" s="24"/>
    </row>
    <row r="6" spans="1:18" ht="43.5" x14ac:dyDescent="0.35">
      <c r="A6" s="6" t="s">
        <v>23</v>
      </c>
      <c r="B6">
        <v>120</v>
      </c>
      <c r="E6" s="7" t="s">
        <v>37</v>
      </c>
      <c r="F6" s="7" t="s">
        <v>36</v>
      </c>
      <c r="G6" s="8" t="s">
        <v>30</v>
      </c>
      <c r="H6" s="8" t="s">
        <v>31</v>
      </c>
      <c r="I6" s="8" t="s">
        <v>32</v>
      </c>
      <c r="J6" s="8" t="s">
        <v>33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1:18" ht="29" x14ac:dyDescent="0.35">
      <c r="A7" s="6" t="s">
        <v>18</v>
      </c>
      <c r="B7">
        <v>160</v>
      </c>
      <c r="E7" s="4">
        <v>1</v>
      </c>
      <c r="F7" s="4" t="s">
        <v>15</v>
      </c>
      <c r="G7" s="4">
        <v>30000</v>
      </c>
      <c r="H7" s="11">
        <v>1150000</v>
      </c>
      <c r="I7">
        <f>IF(H7&gt;=2000000,H7*10%, IF(H7&gt;=1000000, H7*8%, H7*6%))</f>
        <v>92000</v>
      </c>
      <c r="J7">
        <f>SUM(H7+I7)</f>
        <v>1242000</v>
      </c>
      <c r="L7" s="2">
        <v>45296</v>
      </c>
      <c r="M7" s="3" t="s">
        <v>8</v>
      </c>
      <c r="N7" s="3" t="s">
        <v>9</v>
      </c>
      <c r="O7" s="3" t="s">
        <v>10</v>
      </c>
      <c r="P7" s="3">
        <v>5</v>
      </c>
      <c r="Q7" s="3">
        <v>70000</v>
      </c>
      <c r="R7" s="3">
        <f>P7*Q7</f>
        <v>350000</v>
      </c>
    </row>
    <row r="8" spans="1:18" ht="29" x14ac:dyDescent="0.35">
      <c r="A8" s="6" t="s">
        <v>12</v>
      </c>
      <c r="B8">
        <v>59</v>
      </c>
      <c r="E8" s="4">
        <v>2</v>
      </c>
      <c r="F8" s="4" t="s">
        <v>9</v>
      </c>
      <c r="G8" s="4">
        <v>30000</v>
      </c>
      <c r="H8" s="11">
        <v>1760000</v>
      </c>
      <c r="I8">
        <f t="shared" ref="I8:I12" si="0">IF(H8&gt;=2000000,H8*10%, IF(H8&gt;=1000000, H8*8%, H8*6%))</f>
        <v>140800</v>
      </c>
      <c r="J8">
        <f t="shared" ref="J8:J12" si="1">SUM(H8+I8)</f>
        <v>1900800</v>
      </c>
      <c r="L8" s="2">
        <v>45297</v>
      </c>
      <c r="M8" s="3" t="s">
        <v>11</v>
      </c>
      <c r="N8" s="3" t="s">
        <v>12</v>
      </c>
      <c r="O8" s="3" t="s">
        <v>13</v>
      </c>
      <c r="P8" s="3">
        <v>10</v>
      </c>
      <c r="Q8" s="3">
        <v>50000</v>
      </c>
      <c r="R8" s="3">
        <f t="shared" ref="R8:R71" si="2">P8*Q8</f>
        <v>500000</v>
      </c>
    </row>
    <row r="9" spans="1:18" ht="29" x14ac:dyDescent="0.35">
      <c r="A9" s="6" t="s">
        <v>15</v>
      </c>
      <c r="B9">
        <v>146</v>
      </c>
      <c r="E9" s="4">
        <v>3</v>
      </c>
      <c r="F9" s="4" t="s">
        <v>38</v>
      </c>
      <c r="G9" s="4">
        <v>30000</v>
      </c>
      <c r="H9" s="11">
        <v>3340000</v>
      </c>
      <c r="I9">
        <f t="shared" si="0"/>
        <v>334000</v>
      </c>
      <c r="J9">
        <f t="shared" si="1"/>
        <v>3674000</v>
      </c>
      <c r="L9" s="2">
        <v>45298</v>
      </c>
      <c r="M9" s="3" t="s">
        <v>14</v>
      </c>
      <c r="N9" s="3" t="s">
        <v>15</v>
      </c>
      <c r="O9" s="3" t="s">
        <v>16</v>
      </c>
      <c r="P9" s="3">
        <v>7</v>
      </c>
      <c r="Q9" s="3">
        <v>20000</v>
      </c>
      <c r="R9" s="3">
        <f t="shared" si="2"/>
        <v>140000</v>
      </c>
    </row>
    <row r="10" spans="1:18" ht="29" x14ac:dyDescent="0.35">
      <c r="A10" s="6" t="s">
        <v>26</v>
      </c>
      <c r="B10">
        <v>685</v>
      </c>
      <c r="E10" s="4">
        <v>4</v>
      </c>
      <c r="F10" s="4" t="s">
        <v>21</v>
      </c>
      <c r="G10" s="4">
        <v>30000</v>
      </c>
      <c r="H10" s="11">
        <v>960000</v>
      </c>
      <c r="I10">
        <f t="shared" si="0"/>
        <v>57600</v>
      </c>
      <c r="J10">
        <f t="shared" si="1"/>
        <v>1017600</v>
      </c>
      <c r="L10" s="2">
        <v>45299</v>
      </c>
      <c r="M10" s="3" t="s">
        <v>17</v>
      </c>
      <c r="N10" s="3" t="s">
        <v>18</v>
      </c>
      <c r="O10" s="3" t="s">
        <v>19</v>
      </c>
      <c r="P10" s="3">
        <v>15</v>
      </c>
      <c r="Q10" s="3">
        <v>30000</v>
      </c>
      <c r="R10" s="3">
        <f t="shared" si="2"/>
        <v>450000</v>
      </c>
    </row>
    <row r="11" spans="1:18" ht="29" x14ac:dyDescent="0.35">
      <c r="E11" s="4">
        <v>5</v>
      </c>
      <c r="F11" s="4" t="s">
        <v>12</v>
      </c>
      <c r="G11" s="4">
        <v>30000</v>
      </c>
      <c r="H11" s="11">
        <v>840000</v>
      </c>
      <c r="I11">
        <f t="shared" si="0"/>
        <v>50400</v>
      </c>
      <c r="J11">
        <f t="shared" si="1"/>
        <v>890400</v>
      </c>
      <c r="L11" s="2">
        <v>45300</v>
      </c>
      <c r="M11" s="3" t="s">
        <v>20</v>
      </c>
      <c r="N11" s="3" t="s">
        <v>21</v>
      </c>
      <c r="O11" s="3" t="s">
        <v>10</v>
      </c>
      <c r="P11" s="3">
        <v>3</v>
      </c>
      <c r="Q11" s="3">
        <v>70000</v>
      </c>
      <c r="R11" s="3">
        <f t="shared" si="2"/>
        <v>210000</v>
      </c>
    </row>
    <row r="12" spans="1:18" ht="29" x14ac:dyDescent="0.35">
      <c r="E12" s="4">
        <v>6</v>
      </c>
      <c r="F12" s="4" t="s">
        <v>23</v>
      </c>
      <c r="G12" s="4">
        <v>30000</v>
      </c>
      <c r="H12" s="11">
        <v>700000</v>
      </c>
      <c r="I12">
        <f t="shared" si="0"/>
        <v>42000</v>
      </c>
      <c r="J12">
        <f t="shared" si="1"/>
        <v>742000</v>
      </c>
      <c r="L12" s="2">
        <v>45301</v>
      </c>
      <c r="M12" s="3" t="s">
        <v>22</v>
      </c>
      <c r="N12" s="3" t="s">
        <v>23</v>
      </c>
      <c r="O12" s="3" t="s">
        <v>13</v>
      </c>
      <c r="P12" s="3">
        <v>6</v>
      </c>
      <c r="Q12" s="3">
        <v>50000</v>
      </c>
      <c r="R12" s="3">
        <f t="shared" si="2"/>
        <v>300000</v>
      </c>
    </row>
    <row r="13" spans="1:18" ht="29" x14ac:dyDescent="0.35">
      <c r="L13" s="2">
        <v>45302</v>
      </c>
      <c r="M13" s="3" t="s">
        <v>11</v>
      </c>
      <c r="N13" s="3" t="s">
        <v>15</v>
      </c>
      <c r="O13" s="3" t="s">
        <v>16</v>
      </c>
      <c r="P13" s="3">
        <v>4</v>
      </c>
      <c r="Q13" s="3">
        <v>20000</v>
      </c>
      <c r="R13" s="3">
        <f t="shared" si="2"/>
        <v>80000</v>
      </c>
    </row>
    <row r="14" spans="1:18" ht="29" x14ac:dyDescent="0.35">
      <c r="L14" s="2">
        <v>45303</v>
      </c>
      <c r="M14" s="3" t="s">
        <v>14</v>
      </c>
      <c r="N14" s="3" t="s">
        <v>18</v>
      </c>
      <c r="O14" s="3" t="s">
        <v>19</v>
      </c>
      <c r="P14" s="3">
        <v>10</v>
      </c>
      <c r="Q14" s="3">
        <v>30000</v>
      </c>
      <c r="R14" s="3">
        <f t="shared" si="2"/>
        <v>300000</v>
      </c>
    </row>
    <row r="15" spans="1:18" ht="29" x14ac:dyDescent="0.35">
      <c r="L15" s="2">
        <v>45304</v>
      </c>
      <c r="M15" s="3" t="s">
        <v>8</v>
      </c>
      <c r="N15" s="3" t="s">
        <v>9</v>
      </c>
      <c r="O15" s="3" t="s">
        <v>10</v>
      </c>
      <c r="P15" s="3">
        <v>8</v>
      </c>
      <c r="Q15" s="3">
        <v>70000</v>
      </c>
      <c r="R15" s="3">
        <f t="shared" si="2"/>
        <v>560000</v>
      </c>
    </row>
    <row r="16" spans="1:18" ht="29" x14ac:dyDescent="0.35">
      <c r="L16" s="2">
        <v>45305</v>
      </c>
      <c r="M16" s="3" t="s">
        <v>20</v>
      </c>
      <c r="N16" s="3" t="s">
        <v>9</v>
      </c>
      <c r="O16" s="3" t="s">
        <v>13</v>
      </c>
      <c r="P16" s="3">
        <v>12</v>
      </c>
      <c r="Q16" s="3">
        <v>50000</v>
      </c>
      <c r="R16" s="3">
        <f t="shared" si="2"/>
        <v>600000</v>
      </c>
    </row>
    <row r="17" spans="12:18" x14ac:dyDescent="0.35">
      <c r="L17" s="2">
        <v>45306</v>
      </c>
      <c r="M17" s="3" t="s">
        <v>22</v>
      </c>
      <c r="N17" s="3" t="s">
        <v>12</v>
      </c>
      <c r="O17" s="3" t="s">
        <v>16</v>
      </c>
      <c r="P17" s="3">
        <v>9</v>
      </c>
      <c r="Q17" s="3">
        <v>20000</v>
      </c>
      <c r="R17" s="3">
        <f t="shared" si="2"/>
        <v>180000</v>
      </c>
    </row>
    <row r="18" spans="12:18" ht="29" x14ac:dyDescent="0.35">
      <c r="L18" s="2">
        <v>45307</v>
      </c>
      <c r="M18" s="3" t="s">
        <v>11</v>
      </c>
      <c r="N18" s="3" t="s">
        <v>15</v>
      </c>
      <c r="O18" s="3" t="s">
        <v>19</v>
      </c>
      <c r="P18" s="3">
        <v>5</v>
      </c>
      <c r="Q18" s="3">
        <v>30000</v>
      </c>
      <c r="R18" s="3">
        <f t="shared" si="2"/>
        <v>150000</v>
      </c>
    </row>
    <row r="19" spans="12:18" ht="29" x14ac:dyDescent="0.35">
      <c r="L19" s="2">
        <v>45308</v>
      </c>
      <c r="M19" s="3" t="s">
        <v>14</v>
      </c>
      <c r="N19" s="3" t="s">
        <v>18</v>
      </c>
      <c r="O19" s="3" t="s">
        <v>10</v>
      </c>
      <c r="P19" s="3">
        <v>11</v>
      </c>
      <c r="Q19" s="3">
        <v>70000</v>
      </c>
      <c r="R19" s="3">
        <f t="shared" si="2"/>
        <v>770000</v>
      </c>
    </row>
    <row r="20" spans="12:18" ht="29" x14ac:dyDescent="0.35">
      <c r="L20" s="2">
        <v>45309</v>
      </c>
      <c r="M20" s="3" t="s">
        <v>17</v>
      </c>
      <c r="N20" s="3" t="s">
        <v>21</v>
      </c>
      <c r="O20" s="3" t="s">
        <v>13</v>
      </c>
      <c r="P20" s="3">
        <v>7</v>
      </c>
      <c r="Q20" s="3">
        <v>50000</v>
      </c>
      <c r="R20" s="3">
        <f t="shared" si="2"/>
        <v>350000</v>
      </c>
    </row>
    <row r="21" spans="12:18" ht="29" x14ac:dyDescent="0.35">
      <c r="L21" s="2">
        <v>45310</v>
      </c>
      <c r="M21" s="3" t="s">
        <v>20</v>
      </c>
      <c r="N21" s="3" t="s">
        <v>23</v>
      </c>
      <c r="O21" s="3" t="s">
        <v>16</v>
      </c>
      <c r="P21" s="3">
        <v>6</v>
      </c>
      <c r="Q21" s="3">
        <v>20000</v>
      </c>
      <c r="R21" s="3">
        <f t="shared" si="2"/>
        <v>120000</v>
      </c>
    </row>
    <row r="22" spans="12:18" ht="29" x14ac:dyDescent="0.35">
      <c r="L22" s="2">
        <v>45311</v>
      </c>
      <c r="M22" s="3" t="s">
        <v>22</v>
      </c>
      <c r="N22" s="3" t="s">
        <v>15</v>
      </c>
      <c r="O22" s="3" t="s">
        <v>19</v>
      </c>
      <c r="P22" s="3">
        <v>13</v>
      </c>
      <c r="Q22" s="3">
        <v>30000</v>
      </c>
      <c r="R22" s="3">
        <f t="shared" si="2"/>
        <v>390000</v>
      </c>
    </row>
    <row r="23" spans="12:18" ht="29" x14ac:dyDescent="0.35">
      <c r="L23" s="2">
        <v>45312</v>
      </c>
      <c r="M23" s="3" t="s">
        <v>8</v>
      </c>
      <c r="N23" s="3" t="s">
        <v>18</v>
      </c>
      <c r="O23" s="3" t="s">
        <v>10</v>
      </c>
      <c r="P23" s="3">
        <v>9</v>
      </c>
      <c r="Q23" s="3">
        <v>70000</v>
      </c>
      <c r="R23" s="3">
        <f t="shared" si="2"/>
        <v>630000</v>
      </c>
    </row>
    <row r="24" spans="12:18" ht="29" x14ac:dyDescent="0.35">
      <c r="L24" s="2">
        <v>45313</v>
      </c>
      <c r="M24" s="3" t="s">
        <v>14</v>
      </c>
      <c r="N24" s="3" t="s">
        <v>21</v>
      </c>
      <c r="O24" s="3" t="s">
        <v>13</v>
      </c>
      <c r="P24" s="3">
        <v>8</v>
      </c>
      <c r="Q24" s="3">
        <v>50000</v>
      </c>
      <c r="R24" s="3">
        <f t="shared" si="2"/>
        <v>400000</v>
      </c>
    </row>
    <row r="25" spans="12:18" ht="29" x14ac:dyDescent="0.35">
      <c r="L25" s="2">
        <v>45314</v>
      </c>
      <c r="M25" s="3" t="s">
        <v>17</v>
      </c>
      <c r="N25" s="3" t="s">
        <v>23</v>
      </c>
      <c r="O25" s="3" t="s">
        <v>16</v>
      </c>
      <c r="P25" s="3">
        <v>14</v>
      </c>
      <c r="Q25" s="3">
        <v>20000</v>
      </c>
      <c r="R25" s="3">
        <f t="shared" si="2"/>
        <v>280000</v>
      </c>
    </row>
    <row r="26" spans="12:18" ht="29" x14ac:dyDescent="0.35">
      <c r="L26" s="2">
        <v>45315</v>
      </c>
      <c r="M26" s="3" t="s">
        <v>20</v>
      </c>
      <c r="N26" s="3" t="s">
        <v>15</v>
      </c>
      <c r="O26" s="3" t="s">
        <v>19</v>
      </c>
      <c r="P26" s="3">
        <v>7</v>
      </c>
      <c r="Q26" s="3">
        <v>30000</v>
      </c>
      <c r="R26" s="3">
        <f t="shared" si="2"/>
        <v>210000</v>
      </c>
    </row>
    <row r="27" spans="12:18" ht="29" x14ac:dyDescent="0.35">
      <c r="L27" s="2">
        <v>45316</v>
      </c>
      <c r="M27" s="3" t="s">
        <v>22</v>
      </c>
      <c r="N27" s="3" t="s">
        <v>18</v>
      </c>
      <c r="O27" s="3" t="s">
        <v>10</v>
      </c>
      <c r="P27" s="3">
        <v>10</v>
      </c>
      <c r="Q27" s="3">
        <v>70000</v>
      </c>
      <c r="R27" s="3">
        <f t="shared" si="2"/>
        <v>700000</v>
      </c>
    </row>
    <row r="28" spans="12:18" ht="29" x14ac:dyDescent="0.35">
      <c r="L28" s="2">
        <v>45317</v>
      </c>
      <c r="M28" s="3" t="s">
        <v>11</v>
      </c>
      <c r="N28" s="3" t="s">
        <v>9</v>
      </c>
      <c r="O28" s="3" t="s">
        <v>13</v>
      </c>
      <c r="P28" s="3">
        <v>5</v>
      </c>
      <c r="Q28" s="3">
        <v>50000</v>
      </c>
      <c r="R28" s="3">
        <f t="shared" si="2"/>
        <v>250000</v>
      </c>
    </row>
    <row r="29" spans="12:18" x14ac:dyDescent="0.35">
      <c r="L29" s="2">
        <v>45318</v>
      </c>
      <c r="M29" s="3" t="s">
        <v>8</v>
      </c>
      <c r="N29" s="3" t="s">
        <v>12</v>
      </c>
      <c r="O29" s="3" t="s">
        <v>16</v>
      </c>
      <c r="P29" s="3">
        <v>8</v>
      </c>
      <c r="Q29" s="3">
        <v>20000</v>
      </c>
      <c r="R29" s="3">
        <f t="shared" si="2"/>
        <v>160000</v>
      </c>
    </row>
    <row r="30" spans="12:18" ht="29" x14ac:dyDescent="0.35">
      <c r="L30" s="2">
        <v>45319</v>
      </c>
      <c r="M30" s="3" t="s">
        <v>17</v>
      </c>
      <c r="N30" s="3" t="s">
        <v>15</v>
      </c>
      <c r="O30" s="3" t="s">
        <v>19</v>
      </c>
      <c r="P30" s="3">
        <v>6</v>
      </c>
      <c r="Q30" s="3">
        <v>30000</v>
      </c>
      <c r="R30" s="3">
        <f t="shared" si="2"/>
        <v>180000</v>
      </c>
    </row>
    <row r="31" spans="12:18" ht="29" x14ac:dyDescent="0.35">
      <c r="L31" s="2">
        <v>45320</v>
      </c>
      <c r="M31" s="3" t="s">
        <v>20</v>
      </c>
      <c r="N31" s="3" t="s">
        <v>18</v>
      </c>
      <c r="O31" s="3" t="s">
        <v>10</v>
      </c>
      <c r="P31" s="3">
        <v>7</v>
      </c>
      <c r="Q31" s="3">
        <v>70000</v>
      </c>
      <c r="R31" s="3">
        <f t="shared" si="2"/>
        <v>490000</v>
      </c>
    </row>
    <row r="32" spans="12:18" ht="29" x14ac:dyDescent="0.35">
      <c r="L32" s="2">
        <v>45323</v>
      </c>
      <c r="M32" s="3" t="s">
        <v>22</v>
      </c>
      <c r="N32" s="3" t="s">
        <v>21</v>
      </c>
      <c r="O32" s="3" t="s">
        <v>10</v>
      </c>
      <c r="P32" s="3">
        <v>8</v>
      </c>
      <c r="Q32" s="3">
        <v>70000</v>
      </c>
      <c r="R32" s="3">
        <f t="shared" si="2"/>
        <v>560000</v>
      </c>
    </row>
    <row r="33" spans="12:18" ht="29" x14ac:dyDescent="0.35">
      <c r="L33" s="2">
        <v>45324</v>
      </c>
      <c r="M33" s="3" t="s">
        <v>11</v>
      </c>
      <c r="N33" s="3" t="s">
        <v>23</v>
      </c>
      <c r="O33" s="3" t="s">
        <v>13</v>
      </c>
      <c r="P33" s="3">
        <v>6</v>
      </c>
      <c r="Q33" s="3">
        <v>50000</v>
      </c>
      <c r="R33" s="3">
        <f t="shared" si="2"/>
        <v>300000</v>
      </c>
    </row>
    <row r="34" spans="12:18" ht="29" x14ac:dyDescent="0.35">
      <c r="L34" s="2">
        <v>45325</v>
      </c>
      <c r="M34" s="3" t="s">
        <v>14</v>
      </c>
      <c r="N34" s="3" t="s">
        <v>15</v>
      </c>
      <c r="O34" s="3" t="s">
        <v>16</v>
      </c>
      <c r="P34" s="3">
        <v>10</v>
      </c>
      <c r="Q34" s="3">
        <v>20000</v>
      </c>
      <c r="R34" s="3">
        <f t="shared" si="2"/>
        <v>200000</v>
      </c>
    </row>
    <row r="35" spans="12:18" ht="29" x14ac:dyDescent="0.35">
      <c r="L35" s="2">
        <v>45326</v>
      </c>
      <c r="M35" s="3" t="s">
        <v>17</v>
      </c>
      <c r="N35" s="3" t="s">
        <v>9</v>
      </c>
      <c r="O35" s="3" t="s">
        <v>19</v>
      </c>
      <c r="P35" s="3">
        <v>20</v>
      </c>
      <c r="Q35" s="3">
        <v>30000</v>
      </c>
      <c r="R35" s="3">
        <f t="shared" si="2"/>
        <v>600000</v>
      </c>
    </row>
    <row r="36" spans="12:18" ht="29" x14ac:dyDescent="0.35">
      <c r="L36" s="2">
        <v>45327</v>
      </c>
      <c r="M36" s="3" t="s">
        <v>8</v>
      </c>
      <c r="N36" s="3" t="s">
        <v>21</v>
      </c>
      <c r="O36" s="3" t="s">
        <v>10</v>
      </c>
      <c r="P36" s="3">
        <v>4</v>
      </c>
      <c r="Q36" s="3">
        <v>70000</v>
      </c>
      <c r="R36" s="3">
        <f t="shared" si="2"/>
        <v>280000</v>
      </c>
    </row>
    <row r="37" spans="12:18" ht="29" x14ac:dyDescent="0.35">
      <c r="L37" s="2">
        <v>45328</v>
      </c>
      <c r="M37" s="3" t="s">
        <v>22</v>
      </c>
      <c r="N37" s="3" t="s">
        <v>23</v>
      </c>
      <c r="O37" s="3" t="s">
        <v>13</v>
      </c>
      <c r="P37" s="3">
        <v>9</v>
      </c>
      <c r="Q37" s="3">
        <v>50000</v>
      </c>
      <c r="R37" s="3">
        <f t="shared" si="2"/>
        <v>450000</v>
      </c>
    </row>
    <row r="38" spans="12:18" ht="29" x14ac:dyDescent="0.35">
      <c r="L38" s="2">
        <v>45329</v>
      </c>
      <c r="M38" s="3" t="s">
        <v>11</v>
      </c>
      <c r="N38" s="3" t="s">
        <v>21</v>
      </c>
      <c r="O38" s="3" t="s">
        <v>16</v>
      </c>
      <c r="P38" s="3">
        <v>5</v>
      </c>
      <c r="Q38" s="3">
        <v>20000</v>
      </c>
      <c r="R38" s="3">
        <f t="shared" si="2"/>
        <v>100000</v>
      </c>
    </row>
    <row r="39" spans="12:18" ht="29" x14ac:dyDescent="0.35">
      <c r="L39" s="2">
        <v>45330</v>
      </c>
      <c r="M39" s="3" t="s">
        <v>8</v>
      </c>
      <c r="N39" s="3" t="s">
        <v>23</v>
      </c>
      <c r="O39" s="3" t="s">
        <v>19</v>
      </c>
      <c r="P39" s="3">
        <v>15</v>
      </c>
      <c r="Q39" s="3">
        <v>30000</v>
      </c>
      <c r="R39" s="3">
        <f t="shared" si="2"/>
        <v>450000</v>
      </c>
    </row>
    <row r="40" spans="12:18" ht="29" x14ac:dyDescent="0.35">
      <c r="L40" s="2">
        <v>45331</v>
      </c>
      <c r="M40" s="3" t="s">
        <v>17</v>
      </c>
      <c r="N40" s="3" t="s">
        <v>15</v>
      </c>
      <c r="O40" s="3" t="s">
        <v>10</v>
      </c>
      <c r="P40" s="3">
        <v>7</v>
      </c>
      <c r="Q40" s="3">
        <v>70000</v>
      </c>
      <c r="R40" s="3">
        <f t="shared" si="2"/>
        <v>490000</v>
      </c>
    </row>
    <row r="41" spans="12:18" ht="29" x14ac:dyDescent="0.35">
      <c r="L41" s="2">
        <v>45332</v>
      </c>
      <c r="M41" s="3" t="s">
        <v>20</v>
      </c>
      <c r="N41" s="3" t="s">
        <v>18</v>
      </c>
      <c r="O41" s="3" t="s">
        <v>13</v>
      </c>
      <c r="P41" s="3">
        <v>11</v>
      </c>
      <c r="Q41" s="3">
        <v>50000</v>
      </c>
      <c r="R41" s="3">
        <f t="shared" si="2"/>
        <v>550000</v>
      </c>
    </row>
    <row r="42" spans="12:18" ht="29" x14ac:dyDescent="0.35">
      <c r="L42" s="2">
        <v>45333</v>
      </c>
      <c r="M42" s="3" t="s">
        <v>22</v>
      </c>
      <c r="N42" s="3" t="s">
        <v>9</v>
      </c>
      <c r="O42" s="3" t="s">
        <v>16</v>
      </c>
      <c r="P42" s="3">
        <v>12</v>
      </c>
      <c r="Q42" s="3">
        <v>20000</v>
      </c>
      <c r="R42" s="3">
        <f t="shared" si="2"/>
        <v>240000</v>
      </c>
    </row>
    <row r="43" spans="12:18" ht="29" x14ac:dyDescent="0.35">
      <c r="L43" s="2">
        <v>45334</v>
      </c>
      <c r="M43" s="3" t="s">
        <v>11</v>
      </c>
      <c r="N43" s="3" t="s">
        <v>9</v>
      </c>
      <c r="O43" s="3" t="s">
        <v>19</v>
      </c>
      <c r="P43" s="3">
        <v>10</v>
      </c>
      <c r="Q43" s="3">
        <v>30000</v>
      </c>
      <c r="R43" s="3">
        <f t="shared" si="2"/>
        <v>300000</v>
      </c>
    </row>
    <row r="44" spans="12:18" x14ac:dyDescent="0.35">
      <c r="L44" s="2">
        <v>45335</v>
      </c>
      <c r="M44" s="3" t="s">
        <v>14</v>
      </c>
      <c r="N44" s="3" t="s">
        <v>12</v>
      </c>
      <c r="O44" s="3" t="s">
        <v>10</v>
      </c>
      <c r="P44" s="3">
        <v>9</v>
      </c>
      <c r="Q44" s="3">
        <v>70000</v>
      </c>
      <c r="R44" s="3">
        <f t="shared" si="2"/>
        <v>630000</v>
      </c>
    </row>
    <row r="45" spans="12:18" ht="29" x14ac:dyDescent="0.35">
      <c r="L45" s="2">
        <v>45336</v>
      </c>
      <c r="M45" s="3" t="s">
        <v>17</v>
      </c>
      <c r="N45" s="3" t="s">
        <v>15</v>
      </c>
      <c r="O45" s="3" t="s">
        <v>13</v>
      </c>
      <c r="P45" s="3">
        <v>8</v>
      </c>
      <c r="Q45" s="3">
        <v>50000</v>
      </c>
      <c r="R45" s="3">
        <f t="shared" si="2"/>
        <v>400000</v>
      </c>
    </row>
    <row r="46" spans="12:18" ht="29" x14ac:dyDescent="0.35">
      <c r="L46" s="2">
        <v>45337</v>
      </c>
      <c r="M46" s="3" t="s">
        <v>20</v>
      </c>
      <c r="N46" s="3" t="s">
        <v>18</v>
      </c>
      <c r="O46" s="3" t="s">
        <v>16</v>
      </c>
      <c r="P46" s="3">
        <v>11</v>
      </c>
      <c r="Q46" s="3">
        <v>20000</v>
      </c>
      <c r="R46" s="3">
        <f t="shared" si="2"/>
        <v>220000</v>
      </c>
    </row>
    <row r="47" spans="12:18" ht="29" x14ac:dyDescent="0.35">
      <c r="L47" s="2">
        <v>45338</v>
      </c>
      <c r="M47" s="3" t="s">
        <v>8</v>
      </c>
      <c r="N47" s="3" t="s">
        <v>21</v>
      </c>
      <c r="O47" s="3" t="s">
        <v>19</v>
      </c>
      <c r="P47" s="3">
        <v>14</v>
      </c>
      <c r="Q47" s="3">
        <v>30000</v>
      </c>
      <c r="R47" s="3">
        <f t="shared" si="2"/>
        <v>420000</v>
      </c>
    </row>
    <row r="48" spans="12:18" ht="29" x14ac:dyDescent="0.35">
      <c r="L48" s="2">
        <v>45339</v>
      </c>
      <c r="M48" s="3" t="s">
        <v>11</v>
      </c>
      <c r="N48" s="3" t="s">
        <v>23</v>
      </c>
      <c r="O48" s="3" t="s">
        <v>10</v>
      </c>
      <c r="P48" s="3">
        <v>10</v>
      </c>
      <c r="Q48" s="3">
        <v>70000</v>
      </c>
      <c r="R48" s="3">
        <f t="shared" si="2"/>
        <v>700000</v>
      </c>
    </row>
    <row r="49" spans="12:18" ht="29" x14ac:dyDescent="0.35">
      <c r="L49" s="2">
        <v>45340</v>
      </c>
      <c r="M49" s="3" t="s">
        <v>14</v>
      </c>
      <c r="N49" s="3" t="s">
        <v>15</v>
      </c>
      <c r="O49" s="3" t="s">
        <v>13</v>
      </c>
      <c r="P49" s="3">
        <v>9</v>
      </c>
      <c r="Q49" s="3">
        <v>50000</v>
      </c>
      <c r="R49" s="3">
        <f t="shared" si="2"/>
        <v>450000</v>
      </c>
    </row>
    <row r="50" spans="12:18" ht="29" x14ac:dyDescent="0.35">
      <c r="L50" s="2">
        <v>45341</v>
      </c>
      <c r="M50" s="3" t="s">
        <v>17</v>
      </c>
      <c r="N50" s="3" t="s">
        <v>18</v>
      </c>
      <c r="O50" s="3" t="s">
        <v>16</v>
      </c>
      <c r="P50" s="3">
        <v>13</v>
      </c>
      <c r="Q50" s="3">
        <v>20000</v>
      </c>
      <c r="R50" s="3">
        <f t="shared" si="2"/>
        <v>260000</v>
      </c>
    </row>
    <row r="51" spans="12:18" ht="29" x14ac:dyDescent="0.35">
      <c r="L51" s="2">
        <v>45342</v>
      </c>
      <c r="M51" s="3" t="s">
        <v>20</v>
      </c>
      <c r="N51" s="3" t="s">
        <v>21</v>
      </c>
      <c r="O51" s="3" t="s">
        <v>19</v>
      </c>
      <c r="P51" s="3">
        <v>8</v>
      </c>
      <c r="Q51" s="3">
        <v>30000</v>
      </c>
      <c r="R51" s="3">
        <f t="shared" si="2"/>
        <v>240000</v>
      </c>
    </row>
    <row r="52" spans="12:18" ht="29" x14ac:dyDescent="0.35">
      <c r="L52" s="2">
        <v>45343</v>
      </c>
      <c r="M52" s="3" t="s">
        <v>22</v>
      </c>
      <c r="N52" s="3" t="s">
        <v>23</v>
      </c>
      <c r="O52" s="3" t="s">
        <v>10</v>
      </c>
      <c r="P52" s="3">
        <v>12</v>
      </c>
      <c r="Q52" s="3">
        <v>70000</v>
      </c>
      <c r="R52" s="3">
        <f t="shared" si="2"/>
        <v>840000</v>
      </c>
    </row>
    <row r="53" spans="12:18" ht="29" x14ac:dyDescent="0.35">
      <c r="L53" s="2">
        <v>45344</v>
      </c>
      <c r="M53" s="3" t="s">
        <v>11</v>
      </c>
      <c r="N53" s="3" t="s">
        <v>15</v>
      </c>
      <c r="O53" s="3" t="s">
        <v>13</v>
      </c>
      <c r="P53" s="3">
        <v>7</v>
      </c>
      <c r="Q53" s="3">
        <v>50000</v>
      </c>
      <c r="R53" s="3">
        <f t="shared" si="2"/>
        <v>350000</v>
      </c>
    </row>
    <row r="54" spans="12:18" ht="29" x14ac:dyDescent="0.35">
      <c r="L54" s="2">
        <v>45345</v>
      </c>
      <c r="M54" s="3" t="s">
        <v>14</v>
      </c>
      <c r="N54" s="3" t="s">
        <v>18</v>
      </c>
      <c r="O54" s="3" t="s">
        <v>16</v>
      </c>
      <c r="P54" s="3">
        <v>9</v>
      </c>
      <c r="Q54" s="3">
        <v>20000</v>
      </c>
      <c r="R54" s="3">
        <f t="shared" si="2"/>
        <v>180000</v>
      </c>
    </row>
    <row r="55" spans="12:18" ht="29" x14ac:dyDescent="0.35">
      <c r="L55" s="2">
        <v>45346</v>
      </c>
      <c r="M55" s="3" t="s">
        <v>8</v>
      </c>
      <c r="N55" s="3" t="s">
        <v>9</v>
      </c>
      <c r="O55" s="3" t="s">
        <v>19</v>
      </c>
      <c r="P55" s="3">
        <v>12</v>
      </c>
      <c r="Q55" s="3">
        <v>30000</v>
      </c>
      <c r="R55" s="3">
        <f t="shared" si="2"/>
        <v>360000</v>
      </c>
    </row>
    <row r="56" spans="12:18" x14ac:dyDescent="0.35">
      <c r="L56" s="2">
        <v>45347</v>
      </c>
      <c r="M56" s="3" t="s">
        <v>20</v>
      </c>
      <c r="N56" s="3" t="s">
        <v>12</v>
      </c>
      <c r="O56" s="3" t="s">
        <v>10</v>
      </c>
      <c r="P56" s="3">
        <v>5</v>
      </c>
      <c r="Q56" s="3">
        <v>70000</v>
      </c>
      <c r="R56" s="3">
        <f t="shared" si="2"/>
        <v>350000</v>
      </c>
    </row>
    <row r="57" spans="12:18" ht="29" x14ac:dyDescent="0.35">
      <c r="L57" s="2">
        <v>45352</v>
      </c>
      <c r="M57" s="3" t="s">
        <v>22</v>
      </c>
      <c r="N57" s="3" t="s">
        <v>9</v>
      </c>
      <c r="O57" s="3" t="s">
        <v>10</v>
      </c>
      <c r="P57" s="3">
        <v>12</v>
      </c>
      <c r="Q57" s="3">
        <v>70000</v>
      </c>
      <c r="R57" s="3">
        <f t="shared" si="2"/>
        <v>840000</v>
      </c>
    </row>
    <row r="58" spans="12:18" ht="29" x14ac:dyDescent="0.35">
      <c r="L58" s="2">
        <v>45353</v>
      </c>
      <c r="M58" s="3" t="s">
        <v>11</v>
      </c>
      <c r="N58" s="3" t="s">
        <v>9</v>
      </c>
      <c r="O58" s="3" t="s">
        <v>13</v>
      </c>
      <c r="P58" s="3">
        <v>8</v>
      </c>
      <c r="Q58" s="3">
        <v>50000</v>
      </c>
      <c r="R58" s="3">
        <f t="shared" si="2"/>
        <v>400000</v>
      </c>
    </row>
    <row r="59" spans="12:18" ht="29" x14ac:dyDescent="0.35">
      <c r="L59" s="2">
        <v>45354</v>
      </c>
      <c r="M59" s="3" t="s">
        <v>14</v>
      </c>
      <c r="N59" s="3" t="s">
        <v>21</v>
      </c>
      <c r="O59" s="3" t="s">
        <v>16</v>
      </c>
      <c r="P59" s="3">
        <v>7</v>
      </c>
      <c r="Q59" s="3">
        <v>20000</v>
      </c>
      <c r="R59" s="3">
        <f t="shared" si="2"/>
        <v>140000</v>
      </c>
    </row>
    <row r="60" spans="12:18" ht="29" x14ac:dyDescent="0.35">
      <c r="L60" s="2">
        <v>45355</v>
      </c>
      <c r="M60" s="3" t="s">
        <v>17</v>
      </c>
      <c r="N60" s="3" t="s">
        <v>23</v>
      </c>
      <c r="O60" s="3" t="s">
        <v>19</v>
      </c>
      <c r="P60" s="3">
        <v>9</v>
      </c>
      <c r="Q60" s="3">
        <v>30000</v>
      </c>
      <c r="R60" s="3">
        <f t="shared" si="2"/>
        <v>270000</v>
      </c>
    </row>
    <row r="61" spans="12:18" ht="29" x14ac:dyDescent="0.35">
      <c r="L61" s="2">
        <v>45356</v>
      </c>
      <c r="M61" s="3" t="s">
        <v>20</v>
      </c>
      <c r="N61" s="3" t="s">
        <v>21</v>
      </c>
      <c r="O61" s="3" t="s">
        <v>10</v>
      </c>
      <c r="P61" s="3">
        <v>6</v>
      </c>
      <c r="Q61" s="3">
        <v>70000</v>
      </c>
      <c r="R61" s="3">
        <f t="shared" si="2"/>
        <v>420000</v>
      </c>
    </row>
    <row r="62" spans="12:18" ht="29" x14ac:dyDescent="0.35">
      <c r="L62" s="2">
        <v>45357</v>
      </c>
      <c r="M62" s="3" t="s">
        <v>8</v>
      </c>
      <c r="N62" s="3" t="s">
        <v>23</v>
      </c>
      <c r="O62" s="3" t="s">
        <v>13</v>
      </c>
      <c r="P62" s="3">
        <v>10</v>
      </c>
      <c r="Q62" s="3">
        <v>50000</v>
      </c>
      <c r="R62" s="3">
        <f t="shared" si="2"/>
        <v>500000</v>
      </c>
    </row>
    <row r="63" spans="12:18" ht="29" x14ac:dyDescent="0.35">
      <c r="L63" s="2">
        <v>45358</v>
      </c>
      <c r="M63" s="3" t="s">
        <v>11</v>
      </c>
      <c r="N63" s="3" t="s">
        <v>15</v>
      </c>
      <c r="O63" s="3" t="s">
        <v>16</v>
      </c>
      <c r="P63" s="3">
        <v>8</v>
      </c>
      <c r="Q63" s="3">
        <v>20000</v>
      </c>
      <c r="R63" s="3">
        <f t="shared" si="2"/>
        <v>160000</v>
      </c>
    </row>
    <row r="64" spans="12:18" ht="29" x14ac:dyDescent="0.35">
      <c r="L64" s="2">
        <v>45359</v>
      </c>
      <c r="M64" s="3" t="s">
        <v>8</v>
      </c>
      <c r="N64" s="3" t="s">
        <v>18</v>
      </c>
      <c r="O64" s="3" t="s">
        <v>19</v>
      </c>
      <c r="P64" s="3">
        <v>13</v>
      </c>
      <c r="Q64" s="3">
        <v>30000</v>
      </c>
      <c r="R64" s="3">
        <f t="shared" si="2"/>
        <v>390000</v>
      </c>
    </row>
    <row r="65" spans="12:18" ht="29" x14ac:dyDescent="0.35">
      <c r="L65" s="2">
        <v>45360</v>
      </c>
      <c r="M65" s="3" t="s">
        <v>17</v>
      </c>
      <c r="N65" s="3" t="s">
        <v>9</v>
      </c>
      <c r="O65" s="3" t="s">
        <v>10</v>
      </c>
      <c r="P65" s="3">
        <v>9</v>
      </c>
      <c r="Q65" s="3">
        <v>70000</v>
      </c>
      <c r="R65" s="3">
        <f t="shared" si="2"/>
        <v>630000</v>
      </c>
    </row>
    <row r="66" spans="12:18" ht="29" x14ac:dyDescent="0.35">
      <c r="L66" s="2">
        <v>45361</v>
      </c>
      <c r="M66" s="3" t="s">
        <v>20</v>
      </c>
      <c r="N66" s="3" t="s">
        <v>15</v>
      </c>
      <c r="O66" s="3" t="s">
        <v>13</v>
      </c>
      <c r="P66" s="3">
        <v>5</v>
      </c>
      <c r="Q66" s="3">
        <v>50000</v>
      </c>
      <c r="R66" s="3">
        <f t="shared" si="2"/>
        <v>250000</v>
      </c>
    </row>
    <row r="67" spans="12:18" x14ac:dyDescent="0.35">
      <c r="L67" s="2">
        <v>45362</v>
      </c>
      <c r="M67" s="3" t="s">
        <v>22</v>
      </c>
      <c r="N67" s="3" t="s">
        <v>12</v>
      </c>
      <c r="O67" s="3" t="s">
        <v>16</v>
      </c>
      <c r="P67" s="3">
        <v>11</v>
      </c>
      <c r="Q67" s="3">
        <v>20000</v>
      </c>
      <c r="R67" s="3">
        <f t="shared" si="2"/>
        <v>220000</v>
      </c>
    </row>
    <row r="68" spans="12:18" ht="29" x14ac:dyDescent="0.35">
      <c r="L68" s="2">
        <v>45363</v>
      </c>
      <c r="M68" s="3" t="s">
        <v>11</v>
      </c>
      <c r="N68" s="3" t="s">
        <v>15</v>
      </c>
      <c r="O68" s="3" t="s">
        <v>19</v>
      </c>
      <c r="P68" s="3">
        <v>14</v>
      </c>
      <c r="Q68" s="3">
        <v>30000</v>
      </c>
      <c r="R68" s="3">
        <f t="shared" si="2"/>
        <v>420000</v>
      </c>
    </row>
    <row r="69" spans="12:18" ht="29" x14ac:dyDescent="0.35">
      <c r="L69" s="2">
        <v>45364</v>
      </c>
      <c r="M69" s="3" t="s">
        <v>14</v>
      </c>
      <c r="N69" s="3" t="s">
        <v>18</v>
      </c>
      <c r="O69" s="3" t="s">
        <v>10</v>
      </c>
      <c r="P69" s="3">
        <v>10</v>
      </c>
      <c r="Q69" s="3">
        <v>70000</v>
      </c>
      <c r="R69" s="3">
        <f t="shared" si="2"/>
        <v>700000</v>
      </c>
    </row>
    <row r="70" spans="12:18" ht="29" x14ac:dyDescent="0.35">
      <c r="L70" s="2">
        <v>45365</v>
      </c>
      <c r="M70" s="3" t="s">
        <v>17</v>
      </c>
      <c r="N70" s="3" t="s">
        <v>21</v>
      </c>
      <c r="O70" s="3" t="s">
        <v>13</v>
      </c>
      <c r="P70" s="3">
        <v>6</v>
      </c>
      <c r="Q70" s="3">
        <v>50000</v>
      </c>
      <c r="R70" s="3">
        <f t="shared" si="2"/>
        <v>300000</v>
      </c>
    </row>
    <row r="71" spans="12:18" ht="29" x14ac:dyDescent="0.35">
      <c r="L71" s="2">
        <v>45366</v>
      </c>
      <c r="M71" s="3" t="s">
        <v>8</v>
      </c>
      <c r="N71" s="3" t="s">
        <v>23</v>
      </c>
      <c r="O71" s="3" t="s">
        <v>16</v>
      </c>
      <c r="P71" s="3">
        <v>8</v>
      </c>
      <c r="Q71" s="3">
        <v>20000</v>
      </c>
      <c r="R71" s="3">
        <f t="shared" si="2"/>
        <v>160000</v>
      </c>
    </row>
    <row r="72" spans="12:18" ht="29" x14ac:dyDescent="0.35">
      <c r="L72" s="2">
        <v>45367</v>
      </c>
      <c r="M72" s="3" t="s">
        <v>22</v>
      </c>
      <c r="N72" s="3" t="s">
        <v>15</v>
      </c>
      <c r="O72" s="3" t="s">
        <v>19</v>
      </c>
      <c r="P72" s="3">
        <v>12</v>
      </c>
      <c r="Q72" s="3">
        <v>30000</v>
      </c>
      <c r="R72" s="3">
        <f t="shared" ref="R72:R82" si="3">P72*Q72</f>
        <v>360000</v>
      </c>
    </row>
    <row r="73" spans="12:18" ht="29" x14ac:dyDescent="0.35">
      <c r="L73" s="2">
        <v>45368</v>
      </c>
      <c r="M73" s="3" t="s">
        <v>11</v>
      </c>
      <c r="N73" s="3" t="s">
        <v>18</v>
      </c>
      <c r="O73" s="3" t="s">
        <v>10</v>
      </c>
      <c r="P73" s="3">
        <v>9</v>
      </c>
      <c r="Q73" s="3">
        <v>70000</v>
      </c>
      <c r="R73" s="3">
        <f t="shared" si="3"/>
        <v>630000</v>
      </c>
    </row>
    <row r="74" spans="12:18" x14ac:dyDescent="0.35">
      <c r="L74" s="2">
        <v>45369</v>
      </c>
      <c r="M74" s="3" t="s">
        <v>8</v>
      </c>
      <c r="N74" s="3" t="s">
        <v>12</v>
      </c>
      <c r="O74" s="3" t="s">
        <v>13</v>
      </c>
      <c r="P74" s="3">
        <v>7</v>
      </c>
      <c r="Q74" s="3">
        <v>50000</v>
      </c>
      <c r="R74" s="3">
        <f t="shared" si="3"/>
        <v>350000</v>
      </c>
    </row>
    <row r="75" spans="12:18" ht="29" x14ac:dyDescent="0.35">
      <c r="L75" s="2">
        <v>45370</v>
      </c>
      <c r="M75" s="3" t="s">
        <v>17</v>
      </c>
      <c r="N75" s="3" t="s">
        <v>15</v>
      </c>
      <c r="O75" s="3" t="s">
        <v>16</v>
      </c>
      <c r="P75" s="3">
        <v>14</v>
      </c>
      <c r="Q75" s="3">
        <v>20000</v>
      </c>
      <c r="R75" s="3">
        <f>P75*Q75</f>
        <v>280000</v>
      </c>
    </row>
    <row r="76" spans="12:18" ht="29" x14ac:dyDescent="0.35">
      <c r="L76" s="2">
        <v>45371</v>
      </c>
      <c r="M76" s="3" t="s">
        <v>20</v>
      </c>
      <c r="N76" s="3" t="s">
        <v>18</v>
      </c>
      <c r="O76" s="3" t="s">
        <v>19</v>
      </c>
      <c r="P76" s="3">
        <v>8</v>
      </c>
      <c r="Q76" s="3">
        <v>30000</v>
      </c>
      <c r="R76" s="3">
        <f t="shared" si="3"/>
        <v>240000</v>
      </c>
    </row>
    <row r="77" spans="12:18" ht="29" x14ac:dyDescent="0.35">
      <c r="L77" s="2">
        <v>45372</v>
      </c>
      <c r="M77" s="3" t="s">
        <v>22</v>
      </c>
      <c r="N77" s="3" t="s">
        <v>21</v>
      </c>
      <c r="O77" s="3" t="s">
        <v>10</v>
      </c>
      <c r="P77" s="3">
        <v>11</v>
      </c>
      <c r="Q77" s="3">
        <v>70000</v>
      </c>
      <c r="R77" s="3">
        <f t="shared" si="3"/>
        <v>770000</v>
      </c>
    </row>
    <row r="78" spans="12:18" ht="29" x14ac:dyDescent="0.35">
      <c r="L78" s="2">
        <v>45373</v>
      </c>
      <c r="M78" s="3" t="s">
        <v>8</v>
      </c>
      <c r="N78" s="3" t="s">
        <v>23</v>
      </c>
      <c r="O78" s="3" t="s">
        <v>13</v>
      </c>
      <c r="P78" s="3">
        <v>5</v>
      </c>
      <c r="Q78" s="3">
        <v>50000</v>
      </c>
      <c r="R78" s="3">
        <f t="shared" si="3"/>
        <v>250000</v>
      </c>
    </row>
    <row r="79" spans="12:18" ht="29" x14ac:dyDescent="0.35">
      <c r="L79" s="2">
        <v>45374</v>
      </c>
      <c r="M79" s="3" t="s">
        <v>14</v>
      </c>
      <c r="N79" s="3" t="s">
        <v>15</v>
      </c>
      <c r="O79" s="3" t="s">
        <v>16</v>
      </c>
      <c r="P79" s="3">
        <v>10</v>
      </c>
      <c r="Q79" s="3">
        <v>20000</v>
      </c>
      <c r="R79" s="3">
        <f t="shared" si="3"/>
        <v>200000</v>
      </c>
    </row>
    <row r="80" spans="12:18" ht="29" x14ac:dyDescent="0.35">
      <c r="L80" s="2">
        <v>45375</v>
      </c>
      <c r="M80" s="3" t="s">
        <v>17</v>
      </c>
      <c r="N80" s="3" t="s">
        <v>18</v>
      </c>
      <c r="O80" s="3" t="s">
        <v>19</v>
      </c>
      <c r="P80" s="3">
        <v>9</v>
      </c>
      <c r="Q80" s="3">
        <v>30000</v>
      </c>
      <c r="R80" s="3">
        <f t="shared" si="3"/>
        <v>270000</v>
      </c>
    </row>
    <row r="81" spans="12:18" ht="29" x14ac:dyDescent="0.35">
      <c r="L81" s="2">
        <v>45376</v>
      </c>
      <c r="M81" s="3" t="s">
        <v>20</v>
      </c>
      <c r="N81" s="3" t="s">
        <v>23</v>
      </c>
      <c r="O81" s="3" t="s">
        <v>10</v>
      </c>
      <c r="P81" s="3">
        <v>10</v>
      </c>
      <c r="Q81" s="3">
        <v>70000</v>
      </c>
      <c r="R81" s="3">
        <f t="shared" si="3"/>
        <v>700000</v>
      </c>
    </row>
    <row r="82" spans="12:18" ht="29" x14ac:dyDescent="0.35">
      <c r="L82" s="2">
        <v>45381</v>
      </c>
      <c r="M82" s="3" t="s">
        <v>8</v>
      </c>
      <c r="N82" s="3" t="s">
        <v>18</v>
      </c>
      <c r="O82" s="3" t="s">
        <v>19</v>
      </c>
      <c r="P82" s="3">
        <v>5</v>
      </c>
      <c r="Q82" s="3">
        <v>30000</v>
      </c>
      <c r="R82" s="3">
        <f t="shared" si="3"/>
        <v>150000</v>
      </c>
    </row>
  </sheetData>
  <mergeCells count="2">
    <mergeCell ref="E4:J4"/>
    <mergeCell ref="E5:J5"/>
  </mergeCell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4825-21E8-4E3B-8577-F321D89A93DE}">
  <dimension ref="A3:H29"/>
  <sheetViews>
    <sheetView workbookViewId="0">
      <selection activeCell="B29" sqref="B29:H30"/>
    </sheetView>
  </sheetViews>
  <sheetFormatPr defaultRowHeight="14.5" x14ac:dyDescent="0.35"/>
  <cols>
    <col min="1" max="1" width="22.7265625" bestFit="1" customWidth="1"/>
    <col min="2" max="2" width="16.26953125" bestFit="1" customWidth="1"/>
    <col min="3" max="3" width="9.54296875" bestFit="1" customWidth="1"/>
    <col min="4" max="4" width="12.1796875" bestFit="1" customWidth="1"/>
    <col min="5" max="5" width="13.81640625" bestFit="1" customWidth="1"/>
    <col min="7" max="7" width="12.54296875" bestFit="1" customWidth="1"/>
    <col min="8" max="8" width="11.26953125" bestFit="1" customWidth="1"/>
  </cols>
  <sheetData>
    <row r="3" spans="1:8" x14ac:dyDescent="0.35">
      <c r="A3" s="5" t="s">
        <v>27</v>
      </c>
      <c r="B3" s="5" t="s">
        <v>28</v>
      </c>
    </row>
    <row r="4" spans="1:8" x14ac:dyDescent="0.35">
      <c r="A4" s="5" t="s">
        <v>25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26</v>
      </c>
    </row>
    <row r="5" spans="1:8" x14ac:dyDescent="0.35">
      <c r="A5" s="6" t="s">
        <v>8</v>
      </c>
      <c r="B5" s="10">
        <v>1270000</v>
      </c>
      <c r="C5" s="10">
        <v>700000</v>
      </c>
      <c r="D5" s="10">
        <v>1360000</v>
      </c>
      <c r="E5" s="10">
        <v>1170000</v>
      </c>
      <c r="F5" s="10">
        <v>510000</v>
      </c>
      <c r="G5" s="10"/>
      <c r="H5" s="10">
        <v>5010000</v>
      </c>
    </row>
    <row r="6" spans="1:8" x14ac:dyDescent="0.35">
      <c r="A6" s="9" t="s">
        <v>39</v>
      </c>
      <c r="B6" s="10">
        <v>910000</v>
      </c>
      <c r="C6" s="10"/>
      <c r="D6" s="10"/>
      <c r="E6" s="10">
        <v>630000</v>
      </c>
      <c r="F6" s="10">
        <v>160000</v>
      </c>
      <c r="G6" s="10"/>
      <c r="H6" s="10">
        <v>1700000</v>
      </c>
    </row>
    <row r="7" spans="1:8" x14ac:dyDescent="0.35">
      <c r="A7" s="9" t="s">
        <v>40</v>
      </c>
      <c r="B7" s="10">
        <v>360000</v>
      </c>
      <c r="C7" s="10">
        <v>700000</v>
      </c>
      <c r="D7" s="10">
        <v>450000</v>
      </c>
      <c r="E7" s="10"/>
      <c r="F7" s="10"/>
      <c r="G7" s="10"/>
      <c r="H7" s="10">
        <v>1510000</v>
      </c>
    </row>
    <row r="8" spans="1:8" x14ac:dyDescent="0.35">
      <c r="A8" s="9" t="s">
        <v>41</v>
      </c>
      <c r="B8" s="10"/>
      <c r="C8" s="10"/>
      <c r="D8" s="10">
        <v>910000</v>
      </c>
      <c r="E8" s="10">
        <v>540000</v>
      </c>
      <c r="F8" s="10">
        <v>350000</v>
      </c>
      <c r="G8" s="10"/>
      <c r="H8" s="10">
        <v>1800000</v>
      </c>
    </row>
    <row r="9" spans="1:8" x14ac:dyDescent="0.35">
      <c r="A9" s="6" t="s">
        <v>11</v>
      </c>
      <c r="B9" s="10">
        <v>950000</v>
      </c>
      <c r="C9" s="10">
        <v>100000</v>
      </c>
      <c r="D9" s="10">
        <v>1000000</v>
      </c>
      <c r="E9" s="10">
        <v>630000</v>
      </c>
      <c r="F9" s="10">
        <v>500000</v>
      </c>
      <c r="G9" s="10">
        <v>1160000</v>
      </c>
      <c r="H9" s="10">
        <v>4340000</v>
      </c>
    </row>
    <row r="10" spans="1:8" x14ac:dyDescent="0.35">
      <c r="A10" s="9" t="s">
        <v>39</v>
      </c>
      <c r="B10" s="10">
        <v>250000</v>
      </c>
      <c r="C10" s="10"/>
      <c r="D10" s="10"/>
      <c r="E10" s="10"/>
      <c r="F10" s="10">
        <v>500000</v>
      </c>
      <c r="G10" s="10">
        <v>230000</v>
      </c>
      <c r="H10" s="10">
        <v>980000</v>
      </c>
    </row>
    <row r="11" spans="1:8" x14ac:dyDescent="0.35">
      <c r="A11" s="9" t="s">
        <v>40</v>
      </c>
      <c r="B11" s="10">
        <v>300000</v>
      </c>
      <c r="C11" s="10">
        <v>100000</v>
      </c>
      <c r="D11" s="10">
        <v>1000000</v>
      </c>
      <c r="E11" s="10"/>
      <c r="F11" s="10"/>
      <c r="G11" s="10">
        <v>350000</v>
      </c>
      <c r="H11" s="10">
        <v>1750000</v>
      </c>
    </row>
    <row r="12" spans="1:8" x14ac:dyDescent="0.35">
      <c r="A12" s="9" t="s">
        <v>41</v>
      </c>
      <c r="B12" s="10">
        <v>400000</v>
      </c>
      <c r="C12" s="10"/>
      <c r="D12" s="10"/>
      <c r="E12" s="10">
        <v>630000</v>
      </c>
      <c r="F12" s="10"/>
      <c r="G12" s="10">
        <v>580000</v>
      </c>
      <c r="H12" s="10">
        <v>1610000</v>
      </c>
    </row>
    <row r="13" spans="1:8" x14ac:dyDescent="0.35">
      <c r="A13" s="6" t="s">
        <v>22</v>
      </c>
      <c r="B13" s="10">
        <v>1080000</v>
      </c>
      <c r="C13" s="10">
        <v>1330000</v>
      </c>
      <c r="D13" s="10">
        <v>1590000</v>
      </c>
      <c r="E13" s="10">
        <v>700000</v>
      </c>
      <c r="F13" s="10">
        <v>400000</v>
      </c>
      <c r="G13" s="10">
        <v>750000</v>
      </c>
      <c r="H13" s="10">
        <v>5850000</v>
      </c>
    </row>
    <row r="14" spans="1:8" x14ac:dyDescent="0.35">
      <c r="A14" s="9" t="s">
        <v>39</v>
      </c>
      <c r="B14" s="10"/>
      <c r="C14" s="10"/>
      <c r="D14" s="10">
        <v>300000</v>
      </c>
      <c r="E14" s="10">
        <v>700000</v>
      </c>
      <c r="F14" s="10">
        <v>180000</v>
      </c>
      <c r="G14" s="10">
        <v>390000</v>
      </c>
      <c r="H14" s="10">
        <v>1570000</v>
      </c>
    </row>
    <row r="15" spans="1:8" x14ac:dyDescent="0.35">
      <c r="A15" s="9" t="s">
        <v>40</v>
      </c>
      <c r="B15" s="10">
        <v>240000</v>
      </c>
      <c r="C15" s="10">
        <v>560000</v>
      </c>
      <c r="D15" s="10">
        <v>1290000</v>
      </c>
      <c r="E15" s="10"/>
      <c r="F15" s="10"/>
      <c r="G15" s="10"/>
      <c r="H15" s="10">
        <v>2090000</v>
      </c>
    </row>
    <row r="16" spans="1:8" x14ac:dyDescent="0.35">
      <c r="A16" s="9" t="s">
        <v>41</v>
      </c>
      <c r="B16" s="10">
        <v>840000</v>
      </c>
      <c r="C16" s="10">
        <v>770000</v>
      </c>
      <c r="D16" s="10"/>
      <c r="E16" s="10"/>
      <c r="F16" s="10">
        <v>220000</v>
      </c>
      <c r="G16" s="10">
        <v>360000</v>
      </c>
      <c r="H16" s="10">
        <v>2190000</v>
      </c>
    </row>
    <row r="17" spans="1:8" x14ac:dyDescent="0.35">
      <c r="A17" s="6" t="s">
        <v>14</v>
      </c>
      <c r="B17" s="10"/>
      <c r="C17" s="10">
        <v>540000</v>
      </c>
      <c r="D17" s="10"/>
      <c r="E17" s="10">
        <v>1950000</v>
      </c>
      <c r="F17" s="10">
        <v>630000</v>
      </c>
      <c r="G17" s="10">
        <v>990000</v>
      </c>
      <c r="H17" s="10">
        <v>4110000</v>
      </c>
    </row>
    <row r="18" spans="1:8" x14ac:dyDescent="0.35">
      <c r="A18" s="9" t="s">
        <v>39</v>
      </c>
      <c r="B18" s="10"/>
      <c r="C18" s="10">
        <v>400000</v>
      </c>
      <c r="D18" s="10"/>
      <c r="E18" s="10">
        <v>1070000</v>
      </c>
      <c r="F18" s="10"/>
      <c r="G18" s="10">
        <v>140000</v>
      </c>
      <c r="H18" s="10">
        <v>1610000</v>
      </c>
    </row>
    <row r="19" spans="1:8" x14ac:dyDescent="0.35">
      <c r="A19" s="9" t="s">
        <v>40</v>
      </c>
      <c r="B19" s="10"/>
      <c r="C19" s="10"/>
      <c r="D19" s="10"/>
      <c r="E19" s="10">
        <v>180000</v>
      </c>
      <c r="F19" s="10">
        <v>630000</v>
      </c>
      <c r="G19" s="10">
        <v>650000</v>
      </c>
      <c r="H19" s="10">
        <v>1460000</v>
      </c>
    </row>
    <row r="20" spans="1:8" x14ac:dyDescent="0.35">
      <c r="A20" s="9" t="s">
        <v>41</v>
      </c>
      <c r="B20" s="10"/>
      <c r="C20" s="10">
        <v>140000</v>
      </c>
      <c r="D20" s="10"/>
      <c r="E20" s="10">
        <v>700000</v>
      </c>
      <c r="F20" s="10"/>
      <c r="G20" s="10">
        <v>200000</v>
      </c>
      <c r="H20" s="10">
        <v>1040000</v>
      </c>
    </row>
    <row r="21" spans="1:8" x14ac:dyDescent="0.35">
      <c r="A21" s="6" t="s">
        <v>17</v>
      </c>
      <c r="B21" s="10">
        <v>1230000</v>
      </c>
      <c r="C21" s="10">
        <v>650000</v>
      </c>
      <c r="D21" s="10">
        <v>550000</v>
      </c>
      <c r="E21" s="10">
        <v>980000</v>
      </c>
      <c r="F21" s="10"/>
      <c r="G21" s="10">
        <v>1350000</v>
      </c>
      <c r="H21" s="10">
        <v>4760000</v>
      </c>
    </row>
    <row r="22" spans="1:8" x14ac:dyDescent="0.35">
      <c r="A22" s="9" t="s">
        <v>39</v>
      </c>
      <c r="B22" s="10"/>
      <c r="C22" s="10">
        <v>350000</v>
      </c>
      <c r="D22" s="10">
        <v>280000</v>
      </c>
      <c r="E22" s="10">
        <v>450000</v>
      </c>
      <c r="F22" s="10"/>
      <c r="G22" s="10">
        <v>180000</v>
      </c>
      <c r="H22" s="10">
        <v>1260000</v>
      </c>
    </row>
    <row r="23" spans="1:8" x14ac:dyDescent="0.35">
      <c r="A23" s="9" t="s">
        <v>40</v>
      </c>
      <c r="B23" s="10">
        <v>600000</v>
      </c>
      <c r="C23" s="10"/>
      <c r="D23" s="10"/>
      <c r="E23" s="10">
        <v>260000</v>
      </c>
      <c r="F23" s="10"/>
      <c r="G23" s="10">
        <v>890000</v>
      </c>
      <c r="H23" s="10">
        <v>1750000</v>
      </c>
    </row>
    <row r="24" spans="1:8" x14ac:dyDescent="0.35">
      <c r="A24" s="9" t="s">
        <v>41</v>
      </c>
      <c r="B24" s="10">
        <v>630000</v>
      </c>
      <c r="C24" s="10">
        <v>300000</v>
      </c>
      <c r="D24" s="10">
        <v>270000</v>
      </c>
      <c r="E24" s="10">
        <v>270000</v>
      </c>
      <c r="F24" s="10"/>
      <c r="G24" s="10">
        <v>280000</v>
      </c>
      <c r="H24" s="10">
        <v>1750000</v>
      </c>
    </row>
    <row r="25" spans="1:8" x14ac:dyDescent="0.35">
      <c r="A25" s="6" t="s">
        <v>20</v>
      </c>
      <c r="B25" s="10">
        <v>600000</v>
      </c>
      <c r="C25" s="10">
        <v>870000</v>
      </c>
      <c r="D25" s="10">
        <v>820000</v>
      </c>
      <c r="E25" s="10">
        <v>1500000</v>
      </c>
      <c r="F25" s="10">
        <v>350000</v>
      </c>
      <c r="G25" s="10">
        <v>460000</v>
      </c>
      <c r="H25" s="10">
        <v>4600000</v>
      </c>
    </row>
    <row r="26" spans="1:8" x14ac:dyDescent="0.35">
      <c r="A26" s="9" t="s">
        <v>39</v>
      </c>
      <c r="B26" s="10">
        <v>600000</v>
      </c>
      <c r="C26" s="10">
        <v>210000</v>
      </c>
      <c r="D26" s="10">
        <v>120000</v>
      </c>
      <c r="E26" s="10">
        <v>490000</v>
      </c>
      <c r="F26" s="10"/>
      <c r="G26" s="10">
        <v>210000</v>
      </c>
      <c r="H26" s="10">
        <v>1630000</v>
      </c>
    </row>
    <row r="27" spans="1:8" x14ac:dyDescent="0.35">
      <c r="A27" s="9" t="s">
        <v>40</v>
      </c>
      <c r="B27" s="10"/>
      <c r="C27" s="10">
        <v>240000</v>
      </c>
      <c r="D27" s="10"/>
      <c r="E27" s="10">
        <v>770000</v>
      </c>
      <c r="F27" s="10">
        <v>350000</v>
      </c>
      <c r="G27" s="10"/>
      <c r="H27" s="10">
        <v>1360000</v>
      </c>
    </row>
    <row r="28" spans="1:8" x14ac:dyDescent="0.35">
      <c r="A28" s="9" t="s">
        <v>41</v>
      </c>
      <c r="B28" s="10"/>
      <c r="C28" s="10">
        <v>420000</v>
      </c>
      <c r="D28" s="10">
        <v>700000</v>
      </c>
      <c r="E28" s="10">
        <v>240000</v>
      </c>
      <c r="F28" s="10"/>
      <c r="G28" s="10">
        <v>250000</v>
      </c>
      <c r="H28" s="10">
        <v>1610000</v>
      </c>
    </row>
    <row r="29" spans="1:8" x14ac:dyDescent="0.35">
      <c r="A29" s="6" t="s">
        <v>26</v>
      </c>
      <c r="B29" s="10">
        <v>5130000</v>
      </c>
      <c r="C29" s="10">
        <v>4190000</v>
      </c>
      <c r="D29" s="10">
        <v>5320000</v>
      </c>
      <c r="E29" s="10">
        <v>6930000</v>
      </c>
      <c r="F29" s="10">
        <v>2390000</v>
      </c>
      <c r="G29" s="10">
        <v>4710000</v>
      </c>
      <c r="H29" s="10">
        <v>28670000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B32-D568-452E-8164-80BF7D331D72}">
  <dimension ref="C8:I84"/>
  <sheetViews>
    <sheetView topLeftCell="A9" workbookViewId="0">
      <selection activeCell="C8" sqref="C8:I84"/>
    </sheetView>
  </sheetViews>
  <sheetFormatPr defaultRowHeight="14.5" x14ac:dyDescent="0.35"/>
  <sheetData>
    <row r="8" spans="3:9" ht="43.5" x14ac:dyDescent="0.35"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</row>
    <row r="9" spans="3:9" ht="29" x14ac:dyDescent="0.35">
      <c r="C9" s="2">
        <v>45296</v>
      </c>
      <c r="D9" s="3" t="s">
        <v>8</v>
      </c>
      <c r="E9" s="3" t="s">
        <v>9</v>
      </c>
      <c r="F9" s="3" t="s">
        <v>10</v>
      </c>
      <c r="G9" s="3">
        <v>5</v>
      </c>
      <c r="H9" s="3">
        <v>70000</v>
      </c>
      <c r="I9" s="3">
        <f>G9*H9</f>
        <v>350000</v>
      </c>
    </row>
    <row r="10" spans="3:9" ht="29" x14ac:dyDescent="0.35">
      <c r="C10" s="2">
        <v>45297</v>
      </c>
      <c r="D10" s="3" t="s">
        <v>11</v>
      </c>
      <c r="E10" s="3" t="s">
        <v>12</v>
      </c>
      <c r="F10" s="3" t="s">
        <v>13</v>
      </c>
      <c r="G10" s="3">
        <v>10</v>
      </c>
      <c r="H10" s="3">
        <v>50000</v>
      </c>
      <c r="I10" s="3">
        <f t="shared" ref="I10:I73" si="0">G10*H10</f>
        <v>500000</v>
      </c>
    </row>
    <row r="11" spans="3:9" ht="29" x14ac:dyDescent="0.35">
      <c r="C11" s="2">
        <v>45298</v>
      </c>
      <c r="D11" s="3" t="s">
        <v>14</v>
      </c>
      <c r="E11" s="3" t="s">
        <v>15</v>
      </c>
      <c r="F11" s="3" t="s">
        <v>16</v>
      </c>
      <c r="G11" s="3">
        <v>7</v>
      </c>
      <c r="H11" s="3">
        <v>20000</v>
      </c>
      <c r="I11" s="3">
        <f t="shared" si="0"/>
        <v>140000</v>
      </c>
    </row>
    <row r="12" spans="3:9" ht="29" x14ac:dyDescent="0.35">
      <c r="C12" s="2">
        <v>45299</v>
      </c>
      <c r="D12" s="3" t="s">
        <v>17</v>
      </c>
      <c r="E12" s="3" t="s">
        <v>18</v>
      </c>
      <c r="F12" s="3" t="s">
        <v>19</v>
      </c>
      <c r="G12" s="3">
        <v>15</v>
      </c>
      <c r="H12" s="3">
        <v>30000</v>
      </c>
      <c r="I12" s="3">
        <f t="shared" si="0"/>
        <v>450000</v>
      </c>
    </row>
    <row r="13" spans="3:9" ht="29" x14ac:dyDescent="0.35">
      <c r="C13" s="2">
        <v>45300</v>
      </c>
      <c r="D13" s="3" t="s">
        <v>20</v>
      </c>
      <c r="E13" s="3" t="s">
        <v>21</v>
      </c>
      <c r="F13" s="3" t="s">
        <v>10</v>
      </c>
      <c r="G13" s="3">
        <v>3</v>
      </c>
      <c r="H13" s="3">
        <v>70000</v>
      </c>
      <c r="I13" s="3">
        <f t="shared" si="0"/>
        <v>210000</v>
      </c>
    </row>
    <row r="14" spans="3:9" ht="29" x14ac:dyDescent="0.35">
      <c r="C14" s="2">
        <v>45301</v>
      </c>
      <c r="D14" s="3" t="s">
        <v>22</v>
      </c>
      <c r="E14" s="3" t="s">
        <v>23</v>
      </c>
      <c r="F14" s="3" t="s">
        <v>13</v>
      </c>
      <c r="G14" s="3">
        <v>6</v>
      </c>
      <c r="H14" s="3">
        <v>50000</v>
      </c>
      <c r="I14" s="3">
        <f t="shared" si="0"/>
        <v>300000</v>
      </c>
    </row>
    <row r="15" spans="3:9" ht="29" x14ac:dyDescent="0.35">
      <c r="C15" s="2">
        <v>45302</v>
      </c>
      <c r="D15" s="3" t="s">
        <v>11</v>
      </c>
      <c r="E15" s="3" t="s">
        <v>15</v>
      </c>
      <c r="F15" s="3" t="s">
        <v>16</v>
      </c>
      <c r="G15" s="3">
        <v>4</v>
      </c>
      <c r="H15" s="3">
        <v>20000</v>
      </c>
      <c r="I15" s="3">
        <f t="shared" si="0"/>
        <v>80000</v>
      </c>
    </row>
    <row r="16" spans="3:9" ht="29" x14ac:dyDescent="0.35">
      <c r="C16" s="2">
        <v>45303</v>
      </c>
      <c r="D16" s="3" t="s">
        <v>14</v>
      </c>
      <c r="E16" s="3" t="s">
        <v>18</v>
      </c>
      <c r="F16" s="3" t="s">
        <v>19</v>
      </c>
      <c r="G16" s="3">
        <v>10</v>
      </c>
      <c r="H16" s="3">
        <v>30000</v>
      </c>
      <c r="I16" s="3">
        <f t="shared" si="0"/>
        <v>300000</v>
      </c>
    </row>
    <row r="17" spans="3:9" ht="29" x14ac:dyDescent="0.35">
      <c r="C17" s="2">
        <v>45304</v>
      </c>
      <c r="D17" s="3" t="s">
        <v>8</v>
      </c>
      <c r="E17" s="3" t="s">
        <v>9</v>
      </c>
      <c r="F17" s="3" t="s">
        <v>10</v>
      </c>
      <c r="G17" s="3">
        <v>8</v>
      </c>
      <c r="H17" s="3">
        <v>70000</v>
      </c>
      <c r="I17" s="3">
        <f t="shared" si="0"/>
        <v>560000</v>
      </c>
    </row>
    <row r="18" spans="3:9" ht="29" x14ac:dyDescent="0.35">
      <c r="C18" s="2">
        <v>45305</v>
      </c>
      <c r="D18" s="3" t="s">
        <v>20</v>
      </c>
      <c r="E18" s="3" t="s">
        <v>9</v>
      </c>
      <c r="F18" s="3" t="s">
        <v>13</v>
      </c>
      <c r="G18" s="3">
        <v>12</v>
      </c>
      <c r="H18" s="3">
        <v>50000</v>
      </c>
      <c r="I18" s="3">
        <f t="shared" si="0"/>
        <v>600000</v>
      </c>
    </row>
    <row r="19" spans="3:9" x14ac:dyDescent="0.35">
      <c r="C19" s="2">
        <v>45306</v>
      </c>
      <c r="D19" s="3" t="s">
        <v>22</v>
      </c>
      <c r="E19" s="3" t="s">
        <v>12</v>
      </c>
      <c r="F19" s="3" t="s">
        <v>16</v>
      </c>
      <c r="G19" s="3">
        <v>9</v>
      </c>
      <c r="H19" s="3">
        <v>20000</v>
      </c>
      <c r="I19" s="3">
        <f t="shared" si="0"/>
        <v>180000</v>
      </c>
    </row>
    <row r="20" spans="3:9" ht="29" x14ac:dyDescent="0.35">
      <c r="C20" s="2">
        <v>45307</v>
      </c>
      <c r="D20" s="3" t="s">
        <v>11</v>
      </c>
      <c r="E20" s="3" t="s">
        <v>15</v>
      </c>
      <c r="F20" s="3" t="s">
        <v>19</v>
      </c>
      <c r="G20" s="3">
        <v>5</v>
      </c>
      <c r="H20" s="3">
        <v>30000</v>
      </c>
      <c r="I20" s="3">
        <f t="shared" si="0"/>
        <v>150000</v>
      </c>
    </row>
    <row r="21" spans="3:9" ht="29" x14ac:dyDescent="0.35">
      <c r="C21" s="2">
        <v>45308</v>
      </c>
      <c r="D21" s="3" t="s">
        <v>14</v>
      </c>
      <c r="E21" s="3" t="s">
        <v>18</v>
      </c>
      <c r="F21" s="3" t="s">
        <v>10</v>
      </c>
      <c r="G21" s="3">
        <v>11</v>
      </c>
      <c r="H21" s="3">
        <v>70000</v>
      </c>
      <c r="I21" s="3">
        <f t="shared" si="0"/>
        <v>770000</v>
      </c>
    </row>
    <row r="22" spans="3:9" ht="29" x14ac:dyDescent="0.35">
      <c r="C22" s="2">
        <v>45309</v>
      </c>
      <c r="D22" s="3" t="s">
        <v>17</v>
      </c>
      <c r="E22" s="3" t="s">
        <v>21</v>
      </c>
      <c r="F22" s="3" t="s">
        <v>13</v>
      </c>
      <c r="G22" s="3">
        <v>7</v>
      </c>
      <c r="H22" s="3">
        <v>50000</v>
      </c>
      <c r="I22" s="3">
        <f t="shared" si="0"/>
        <v>350000</v>
      </c>
    </row>
    <row r="23" spans="3:9" ht="29" x14ac:dyDescent="0.35">
      <c r="C23" s="2">
        <v>45310</v>
      </c>
      <c r="D23" s="3" t="s">
        <v>20</v>
      </c>
      <c r="E23" s="3" t="s">
        <v>23</v>
      </c>
      <c r="F23" s="3" t="s">
        <v>16</v>
      </c>
      <c r="G23" s="3">
        <v>6</v>
      </c>
      <c r="H23" s="3">
        <v>20000</v>
      </c>
      <c r="I23" s="3">
        <f t="shared" si="0"/>
        <v>120000</v>
      </c>
    </row>
    <row r="24" spans="3:9" ht="29" x14ac:dyDescent="0.35">
      <c r="C24" s="2">
        <v>45311</v>
      </c>
      <c r="D24" s="3" t="s">
        <v>22</v>
      </c>
      <c r="E24" s="3" t="s">
        <v>15</v>
      </c>
      <c r="F24" s="3" t="s">
        <v>19</v>
      </c>
      <c r="G24" s="3">
        <v>13</v>
      </c>
      <c r="H24" s="3">
        <v>30000</v>
      </c>
      <c r="I24" s="3">
        <f t="shared" si="0"/>
        <v>390000</v>
      </c>
    </row>
    <row r="25" spans="3:9" ht="29" x14ac:dyDescent="0.35">
      <c r="C25" s="2">
        <v>45312</v>
      </c>
      <c r="D25" s="3" t="s">
        <v>8</v>
      </c>
      <c r="E25" s="3" t="s">
        <v>18</v>
      </c>
      <c r="F25" s="3" t="s">
        <v>10</v>
      </c>
      <c r="G25" s="3">
        <v>9</v>
      </c>
      <c r="H25" s="3">
        <v>70000</v>
      </c>
      <c r="I25" s="3">
        <f t="shared" si="0"/>
        <v>630000</v>
      </c>
    </row>
    <row r="26" spans="3:9" ht="29" x14ac:dyDescent="0.35">
      <c r="C26" s="2">
        <v>45313</v>
      </c>
      <c r="D26" s="3" t="s">
        <v>14</v>
      </c>
      <c r="E26" s="3" t="s">
        <v>21</v>
      </c>
      <c r="F26" s="3" t="s">
        <v>13</v>
      </c>
      <c r="G26" s="3">
        <v>8</v>
      </c>
      <c r="H26" s="3">
        <v>50000</v>
      </c>
      <c r="I26" s="3">
        <f t="shared" si="0"/>
        <v>400000</v>
      </c>
    </row>
    <row r="27" spans="3:9" ht="29" x14ac:dyDescent="0.35">
      <c r="C27" s="2">
        <v>45314</v>
      </c>
      <c r="D27" s="3" t="s">
        <v>17</v>
      </c>
      <c r="E27" s="3" t="s">
        <v>23</v>
      </c>
      <c r="F27" s="3" t="s">
        <v>16</v>
      </c>
      <c r="G27" s="3">
        <v>14</v>
      </c>
      <c r="H27" s="3">
        <v>20000</v>
      </c>
      <c r="I27" s="3">
        <f t="shared" si="0"/>
        <v>280000</v>
      </c>
    </row>
    <row r="28" spans="3:9" ht="29" x14ac:dyDescent="0.35">
      <c r="C28" s="2">
        <v>45315</v>
      </c>
      <c r="D28" s="3" t="s">
        <v>20</v>
      </c>
      <c r="E28" s="3" t="s">
        <v>15</v>
      </c>
      <c r="F28" s="3" t="s">
        <v>19</v>
      </c>
      <c r="G28" s="3">
        <v>7</v>
      </c>
      <c r="H28" s="3">
        <v>30000</v>
      </c>
      <c r="I28" s="3">
        <f t="shared" si="0"/>
        <v>210000</v>
      </c>
    </row>
    <row r="29" spans="3:9" ht="29" x14ac:dyDescent="0.35">
      <c r="C29" s="2">
        <v>45316</v>
      </c>
      <c r="D29" s="3" t="s">
        <v>22</v>
      </c>
      <c r="E29" s="3" t="s">
        <v>18</v>
      </c>
      <c r="F29" s="3" t="s">
        <v>10</v>
      </c>
      <c r="G29" s="3">
        <v>10</v>
      </c>
      <c r="H29" s="3">
        <v>70000</v>
      </c>
      <c r="I29" s="3">
        <f t="shared" si="0"/>
        <v>700000</v>
      </c>
    </row>
    <row r="30" spans="3:9" ht="29" x14ac:dyDescent="0.35">
      <c r="C30" s="2">
        <v>45317</v>
      </c>
      <c r="D30" s="3" t="s">
        <v>11</v>
      </c>
      <c r="E30" s="3" t="s">
        <v>9</v>
      </c>
      <c r="F30" s="3" t="s">
        <v>13</v>
      </c>
      <c r="G30" s="3">
        <v>5</v>
      </c>
      <c r="H30" s="3">
        <v>50000</v>
      </c>
      <c r="I30" s="3">
        <f t="shared" si="0"/>
        <v>250000</v>
      </c>
    </row>
    <row r="31" spans="3:9" x14ac:dyDescent="0.35">
      <c r="C31" s="2">
        <v>45318</v>
      </c>
      <c r="D31" s="3" t="s">
        <v>8</v>
      </c>
      <c r="E31" s="3" t="s">
        <v>12</v>
      </c>
      <c r="F31" s="3" t="s">
        <v>16</v>
      </c>
      <c r="G31" s="3">
        <v>8</v>
      </c>
      <c r="H31" s="3">
        <v>20000</v>
      </c>
      <c r="I31" s="3">
        <f t="shared" si="0"/>
        <v>160000</v>
      </c>
    </row>
    <row r="32" spans="3:9" ht="29" x14ac:dyDescent="0.35">
      <c r="C32" s="2">
        <v>45319</v>
      </c>
      <c r="D32" s="3" t="s">
        <v>17</v>
      </c>
      <c r="E32" s="3" t="s">
        <v>15</v>
      </c>
      <c r="F32" s="3" t="s">
        <v>19</v>
      </c>
      <c r="G32" s="3">
        <v>6</v>
      </c>
      <c r="H32" s="3">
        <v>30000</v>
      </c>
      <c r="I32" s="3">
        <f t="shared" si="0"/>
        <v>180000</v>
      </c>
    </row>
    <row r="33" spans="3:9" ht="29" x14ac:dyDescent="0.35">
      <c r="C33" s="2">
        <v>45320</v>
      </c>
      <c r="D33" s="3" t="s">
        <v>20</v>
      </c>
      <c r="E33" s="3" t="s">
        <v>18</v>
      </c>
      <c r="F33" s="3" t="s">
        <v>10</v>
      </c>
      <c r="G33" s="3">
        <v>7</v>
      </c>
      <c r="H33" s="3">
        <v>70000</v>
      </c>
      <c r="I33" s="3">
        <f t="shared" si="0"/>
        <v>490000</v>
      </c>
    </row>
    <row r="34" spans="3:9" ht="29" x14ac:dyDescent="0.35">
      <c r="C34" s="2">
        <v>45323</v>
      </c>
      <c r="D34" s="3" t="s">
        <v>22</v>
      </c>
      <c r="E34" s="3" t="s">
        <v>21</v>
      </c>
      <c r="F34" s="3" t="s">
        <v>10</v>
      </c>
      <c r="G34" s="3">
        <v>8</v>
      </c>
      <c r="H34" s="3">
        <v>70000</v>
      </c>
      <c r="I34" s="3">
        <f t="shared" si="0"/>
        <v>560000</v>
      </c>
    </row>
    <row r="35" spans="3:9" ht="29" x14ac:dyDescent="0.35">
      <c r="C35" s="2">
        <v>45324</v>
      </c>
      <c r="D35" s="3" t="s">
        <v>11</v>
      </c>
      <c r="E35" s="3" t="s">
        <v>23</v>
      </c>
      <c r="F35" s="3" t="s">
        <v>13</v>
      </c>
      <c r="G35" s="3">
        <v>6</v>
      </c>
      <c r="H35" s="3">
        <v>50000</v>
      </c>
      <c r="I35" s="3">
        <f t="shared" si="0"/>
        <v>300000</v>
      </c>
    </row>
    <row r="36" spans="3:9" ht="29" x14ac:dyDescent="0.35">
      <c r="C36" s="2">
        <v>45325</v>
      </c>
      <c r="D36" s="3" t="s">
        <v>14</v>
      </c>
      <c r="E36" s="3" t="s">
        <v>15</v>
      </c>
      <c r="F36" s="3" t="s">
        <v>16</v>
      </c>
      <c r="G36" s="3">
        <v>10</v>
      </c>
      <c r="H36" s="3">
        <v>20000</v>
      </c>
      <c r="I36" s="3">
        <f t="shared" si="0"/>
        <v>200000</v>
      </c>
    </row>
    <row r="37" spans="3:9" ht="29" x14ac:dyDescent="0.35">
      <c r="C37" s="2">
        <v>45326</v>
      </c>
      <c r="D37" s="3" t="s">
        <v>17</v>
      </c>
      <c r="E37" s="3" t="s">
        <v>9</v>
      </c>
      <c r="F37" s="3" t="s">
        <v>19</v>
      </c>
      <c r="G37" s="3">
        <v>20</v>
      </c>
      <c r="H37" s="3">
        <v>30000</v>
      </c>
      <c r="I37" s="3">
        <f t="shared" si="0"/>
        <v>600000</v>
      </c>
    </row>
    <row r="38" spans="3:9" ht="29" x14ac:dyDescent="0.35">
      <c r="C38" s="2">
        <v>45327</v>
      </c>
      <c r="D38" s="3" t="s">
        <v>8</v>
      </c>
      <c r="E38" s="3" t="s">
        <v>21</v>
      </c>
      <c r="F38" s="3" t="s">
        <v>10</v>
      </c>
      <c r="G38" s="3">
        <v>4</v>
      </c>
      <c r="H38" s="3">
        <v>70000</v>
      </c>
      <c r="I38" s="3">
        <f t="shared" si="0"/>
        <v>280000</v>
      </c>
    </row>
    <row r="39" spans="3:9" ht="29" x14ac:dyDescent="0.35">
      <c r="C39" s="2">
        <v>45328</v>
      </c>
      <c r="D39" s="3" t="s">
        <v>22</v>
      </c>
      <c r="E39" s="3" t="s">
        <v>23</v>
      </c>
      <c r="F39" s="3" t="s">
        <v>13</v>
      </c>
      <c r="G39" s="3">
        <v>9</v>
      </c>
      <c r="H39" s="3">
        <v>50000</v>
      </c>
      <c r="I39" s="3">
        <f t="shared" si="0"/>
        <v>450000</v>
      </c>
    </row>
    <row r="40" spans="3:9" ht="29" x14ac:dyDescent="0.35">
      <c r="C40" s="2">
        <v>45329</v>
      </c>
      <c r="D40" s="3" t="s">
        <v>11</v>
      </c>
      <c r="E40" s="3" t="s">
        <v>21</v>
      </c>
      <c r="F40" s="3" t="s">
        <v>16</v>
      </c>
      <c r="G40" s="3">
        <v>5</v>
      </c>
      <c r="H40" s="3">
        <v>20000</v>
      </c>
      <c r="I40" s="3">
        <f t="shared" si="0"/>
        <v>100000</v>
      </c>
    </row>
    <row r="41" spans="3:9" ht="29" x14ac:dyDescent="0.35">
      <c r="C41" s="2">
        <v>45330</v>
      </c>
      <c r="D41" s="3" t="s">
        <v>8</v>
      </c>
      <c r="E41" s="3" t="s">
        <v>23</v>
      </c>
      <c r="F41" s="3" t="s">
        <v>19</v>
      </c>
      <c r="G41" s="3">
        <v>15</v>
      </c>
      <c r="H41" s="3">
        <v>30000</v>
      </c>
      <c r="I41" s="3">
        <f t="shared" si="0"/>
        <v>450000</v>
      </c>
    </row>
    <row r="42" spans="3:9" ht="29" x14ac:dyDescent="0.35">
      <c r="C42" s="2">
        <v>45331</v>
      </c>
      <c r="D42" s="3" t="s">
        <v>17</v>
      </c>
      <c r="E42" s="3" t="s">
        <v>15</v>
      </c>
      <c r="F42" s="3" t="s">
        <v>10</v>
      </c>
      <c r="G42" s="3">
        <v>7</v>
      </c>
      <c r="H42" s="3">
        <v>70000</v>
      </c>
      <c r="I42" s="3">
        <f t="shared" si="0"/>
        <v>490000</v>
      </c>
    </row>
    <row r="43" spans="3:9" ht="29" x14ac:dyDescent="0.35">
      <c r="C43" s="2">
        <v>45332</v>
      </c>
      <c r="D43" s="3" t="s">
        <v>20</v>
      </c>
      <c r="E43" s="3" t="s">
        <v>18</v>
      </c>
      <c r="F43" s="3" t="s">
        <v>13</v>
      </c>
      <c r="G43" s="3">
        <v>11</v>
      </c>
      <c r="H43" s="3">
        <v>50000</v>
      </c>
      <c r="I43" s="3">
        <f t="shared" si="0"/>
        <v>550000</v>
      </c>
    </row>
    <row r="44" spans="3:9" ht="29" x14ac:dyDescent="0.35">
      <c r="C44" s="2">
        <v>45333</v>
      </c>
      <c r="D44" s="3" t="s">
        <v>22</v>
      </c>
      <c r="E44" s="3" t="s">
        <v>9</v>
      </c>
      <c r="F44" s="3" t="s">
        <v>16</v>
      </c>
      <c r="G44" s="3">
        <v>12</v>
      </c>
      <c r="H44" s="3">
        <v>20000</v>
      </c>
      <c r="I44" s="3">
        <f t="shared" si="0"/>
        <v>240000</v>
      </c>
    </row>
    <row r="45" spans="3:9" ht="29" x14ac:dyDescent="0.35">
      <c r="C45" s="2">
        <v>45334</v>
      </c>
      <c r="D45" s="3" t="s">
        <v>11</v>
      </c>
      <c r="E45" s="3" t="s">
        <v>9</v>
      </c>
      <c r="F45" s="3" t="s">
        <v>19</v>
      </c>
      <c r="G45" s="3">
        <v>10</v>
      </c>
      <c r="H45" s="3">
        <v>30000</v>
      </c>
      <c r="I45" s="3">
        <f t="shared" si="0"/>
        <v>300000</v>
      </c>
    </row>
    <row r="46" spans="3:9" x14ac:dyDescent="0.35">
      <c r="C46" s="2">
        <v>45335</v>
      </c>
      <c r="D46" s="3" t="s">
        <v>14</v>
      </c>
      <c r="E46" s="3" t="s">
        <v>12</v>
      </c>
      <c r="F46" s="3" t="s">
        <v>10</v>
      </c>
      <c r="G46" s="3">
        <v>9</v>
      </c>
      <c r="H46" s="3">
        <v>70000</v>
      </c>
      <c r="I46" s="3">
        <f t="shared" si="0"/>
        <v>630000</v>
      </c>
    </row>
    <row r="47" spans="3:9" ht="29" x14ac:dyDescent="0.35">
      <c r="C47" s="2">
        <v>45336</v>
      </c>
      <c r="D47" s="3" t="s">
        <v>17</v>
      </c>
      <c r="E47" s="3" t="s">
        <v>15</v>
      </c>
      <c r="F47" s="3" t="s">
        <v>13</v>
      </c>
      <c r="G47" s="3">
        <v>8</v>
      </c>
      <c r="H47" s="3">
        <v>50000</v>
      </c>
      <c r="I47" s="3">
        <f t="shared" si="0"/>
        <v>400000</v>
      </c>
    </row>
    <row r="48" spans="3:9" ht="29" x14ac:dyDescent="0.35">
      <c r="C48" s="2">
        <v>45337</v>
      </c>
      <c r="D48" s="3" t="s">
        <v>20</v>
      </c>
      <c r="E48" s="3" t="s">
        <v>18</v>
      </c>
      <c r="F48" s="3" t="s">
        <v>16</v>
      </c>
      <c r="G48" s="3">
        <v>11</v>
      </c>
      <c r="H48" s="3">
        <v>20000</v>
      </c>
      <c r="I48" s="3">
        <f t="shared" si="0"/>
        <v>220000</v>
      </c>
    </row>
    <row r="49" spans="3:9" ht="29" x14ac:dyDescent="0.35">
      <c r="C49" s="2">
        <v>45338</v>
      </c>
      <c r="D49" s="3" t="s">
        <v>8</v>
      </c>
      <c r="E49" s="3" t="s">
        <v>21</v>
      </c>
      <c r="F49" s="3" t="s">
        <v>19</v>
      </c>
      <c r="G49" s="3">
        <v>14</v>
      </c>
      <c r="H49" s="3">
        <v>30000</v>
      </c>
      <c r="I49" s="3">
        <f t="shared" si="0"/>
        <v>420000</v>
      </c>
    </row>
    <row r="50" spans="3:9" ht="29" x14ac:dyDescent="0.35">
      <c r="C50" s="2">
        <v>45339</v>
      </c>
      <c r="D50" s="3" t="s">
        <v>11</v>
      </c>
      <c r="E50" s="3" t="s">
        <v>23</v>
      </c>
      <c r="F50" s="3" t="s">
        <v>10</v>
      </c>
      <c r="G50" s="3">
        <v>10</v>
      </c>
      <c r="H50" s="3">
        <v>70000</v>
      </c>
      <c r="I50" s="3">
        <f t="shared" si="0"/>
        <v>700000</v>
      </c>
    </row>
    <row r="51" spans="3:9" ht="29" x14ac:dyDescent="0.35">
      <c r="C51" s="2">
        <v>45340</v>
      </c>
      <c r="D51" s="3" t="s">
        <v>14</v>
      </c>
      <c r="E51" s="3" t="s">
        <v>15</v>
      </c>
      <c r="F51" s="3" t="s">
        <v>13</v>
      </c>
      <c r="G51" s="3">
        <v>9</v>
      </c>
      <c r="H51" s="3">
        <v>50000</v>
      </c>
      <c r="I51" s="3">
        <f t="shared" si="0"/>
        <v>450000</v>
      </c>
    </row>
    <row r="52" spans="3:9" ht="29" x14ac:dyDescent="0.35">
      <c r="C52" s="2">
        <v>45341</v>
      </c>
      <c r="D52" s="3" t="s">
        <v>17</v>
      </c>
      <c r="E52" s="3" t="s">
        <v>18</v>
      </c>
      <c r="F52" s="3" t="s">
        <v>16</v>
      </c>
      <c r="G52" s="3">
        <v>13</v>
      </c>
      <c r="H52" s="3">
        <v>20000</v>
      </c>
      <c r="I52" s="3">
        <f t="shared" si="0"/>
        <v>260000</v>
      </c>
    </row>
    <row r="53" spans="3:9" ht="29" x14ac:dyDescent="0.35">
      <c r="C53" s="2">
        <v>45342</v>
      </c>
      <c r="D53" s="3" t="s">
        <v>20</v>
      </c>
      <c r="E53" s="3" t="s">
        <v>21</v>
      </c>
      <c r="F53" s="3" t="s">
        <v>19</v>
      </c>
      <c r="G53" s="3">
        <v>8</v>
      </c>
      <c r="H53" s="3">
        <v>30000</v>
      </c>
      <c r="I53" s="3">
        <f t="shared" si="0"/>
        <v>240000</v>
      </c>
    </row>
    <row r="54" spans="3:9" ht="29" x14ac:dyDescent="0.35">
      <c r="C54" s="2">
        <v>45343</v>
      </c>
      <c r="D54" s="3" t="s">
        <v>22</v>
      </c>
      <c r="E54" s="3" t="s">
        <v>23</v>
      </c>
      <c r="F54" s="3" t="s">
        <v>10</v>
      </c>
      <c r="G54" s="3">
        <v>12</v>
      </c>
      <c r="H54" s="3">
        <v>70000</v>
      </c>
      <c r="I54" s="3">
        <f t="shared" si="0"/>
        <v>840000</v>
      </c>
    </row>
    <row r="55" spans="3:9" ht="29" x14ac:dyDescent="0.35">
      <c r="C55" s="2">
        <v>45344</v>
      </c>
      <c r="D55" s="3" t="s">
        <v>11</v>
      </c>
      <c r="E55" s="3" t="s">
        <v>15</v>
      </c>
      <c r="F55" s="3" t="s">
        <v>13</v>
      </c>
      <c r="G55" s="3">
        <v>7</v>
      </c>
      <c r="H55" s="3">
        <v>50000</v>
      </c>
      <c r="I55" s="3">
        <f t="shared" si="0"/>
        <v>350000</v>
      </c>
    </row>
    <row r="56" spans="3:9" ht="29" x14ac:dyDescent="0.35">
      <c r="C56" s="2">
        <v>45345</v>
      </c>
      <c r="D56" s="3" t="s">
        <v>14</v>
      </c>
      <c r="E56" s="3" t="s">
        <v>18</v>
      </c>
      <c r="F56" s="3" t="s">
        <v>16</v>
      </c>
      <c r="G56" s="3">
        <v>9</v>
      </c>
      <c r="H56" s="3">
        <v>20000</v>
      </c>
      <c r="I56" s="3">
        <f t="shared" si="0"/>
        <v>180000</v>
      </c>
    </row>
    <row r="57" spans="3:9" ht="29" x14ac:dyDescent="0.35">
      <c r="C57" s="2">
        <v>45346</v>
      </c>
      <c r="D57" s="3" t="s">
        <v>8</v>
      </c>
      <c r="E57" s="3" t="s">
        <v>9</v>
      </c>
      <c r="F57" s="3" t="s">
        <v>19</v>
      </c>
      <c r="G57" s="3">
        <v>12</v>
      </c>
      <c r="H57" s="3">
        <v>30000</v>
      </c>
      <c r="I57" s="3">
        <f t="shared" si="0"/>
        <v>360000</v>
      </c>
    </row>
    <row r="58" spans="3:9" x14ac:dyDescent="0.35">
      <c r="C58" s="2">
        <v>45347</v>
      </c>
      <c r="D58" s="3" t="s">
        <v>20</v>
      </c>
      <c r="E58" s="3" t="s">
        <v>12</v>
      </c>
      <c r="F58" s="3" t="s">
        <v>10</v>
      </c>
      <c r="G58" s="3">
        <v>5</v>
      </c>
      <c r="H58" s="3">
        <v>70000</v>
      </c>
      <c r="I58" s="3">
        <f t="shared" si="0"/>
        <v>350000</v>
      </c>
    </row>
    <row r="59" spans="3:9" ht="29" x14ac:dyDescent="0.35">
      <c r="C59" s="2">
        <v>45352</v>
      </c>
      <c r="D59" s="3" t="s">
        <v>22</v>
      </c>
      <c r="E59" s="3" t="s">
        <v>9</v>
      </c>
      <c r="F59" s="3" t="s">
        <v>10</v>
      </c>
      <c r="G59" s="3">
        <v>12</v>
      </c>
      <c r="H59" s="3">
        <v>70000</v>
      </c>
      <c r="I59" s="3">
        <f t="shared" si="0"/>
        <v>840000</v>
      </c>
    </row>
    <row r="60" spans="3:9" ht="29" x14ac:dyDescent="0.35">
      <c r="C60" s="2">
        <v>45353</v>
      </c>
      <c r="D60" s="3" t="s">
        <v>11</v>
      </c>
      <c r="E60" s="3" t="s">
        <v>9</v>
      </c>
      <c r="F60" s="3" t="s">
        <v>13</v>
      </c>
      <c r="G60" s="3">
        <v>8</v>
      </c>
      <c r="H60" s="3">
        <v>50000</v>
      </c>
      <c r="I60" s="3">
        <f t="shared" si="0"/>
        <v>400000</v>
      </c>
    </row>
    <row r="61" spans="3:9" ht="29" x14ac:dyDescent="0.35">
      <c r="C61" s="2">
        <v>45354</v>
      </c>
      <c r="D61" s="3" t="s">
        <v>14</v>
      </c>
      <c r="E61" s="3" t="s">
        <v>21</v>
      </c>
      <c r="F61" s="3" t="s">
        <v>16</v>
      </c>
      <c r="G61" s="3">
        <v>7</v>
      </c>
      <c r="H61" s="3">
        <v>20000</v>
      </c>
      <c r="I61" s="3">
        <f t="shared" si="0"/>
        <v>140000</v>
      </c>
    </row>
    <row r="62" spans="3:9" ht="29" x14ac:dyDescent="0.35">
      <c r="C62" s="2">
        <v>45355</v>
      </c>
      <c r="D62" s="3" t="s">
        <v>17</v>
      </c>
      <c r="E62" s="3" t="s">
        <v>23</v>
      </c>
      <c r="F62" s="3" t="s">
        <v>19</v>
      </c>
      <c r="G62" s="3">
        <v>9</v>
      </c>
      <c r="H62" s="3">
        <v>30000</v>
      </c>
      <c r="I62" s="3">
        <f t="shared" si="0"/>
        <v>270000</v>
      </c>
    </row>
    <row r="63" spans="3:9" ht="29" x14ac:dyDescent="0.35">
      <c r="C63" s="2">
        <v>45356</v>
      </c>
      <c r="D63" s="3" t="s">
        <v>20</v>
      </c>
      <c r="E63" s="3" t="s">
        <v>21</v>
      </c>
      <c r="F63" s="3" t="s">
        <v>10</v>
      </c>
      <c r="G63" s="3">
        <v>6</v>
      </c>
      <c r="H63" s="3">
        <v>70000</v>
      </c>
      <c r="I63" s="3">
        <f t="shared" si="0"/>
        <v>420000</v>
      </c>
    </row>
    <row r="64" spans="3:9" ht="29" x14ac:dyDescent="0.35">
      <c r="C64" s="2">
        <v>45357</v>
      </c>
      <c r="D64" s="3" t="s">
        <v>8</v>
      </c>
      <c r="E64" s="3" t="s">
        <v>23</v>
      </c>
      <c r="F64" s="3" t="s">
        <v>13</v>
      </c>
      <c r="G64" s="3">
        <v>10</v>
      </c>
      <c r="H64" s="3">
        <v>50000</v>
      </c>
      <c r="I64" s="3">
        <f t="shared" si="0"/>
        <v>500000</v>
      </c>
    </row>
    <row r="65" spans="3:9" ht="29" x14ac:dyDescent="0.35">
      <c r="C65" s="2">
        <v>45358</v>
      </c>
      <c r="D65" s="3" t="s">
        <v>11</v>
      </c>
      <c r="E65" s="3" t="s">
        <v>15</v>
      </c>
      <c r="F65" s="3" t="s">
        <v>16</v>
      </c>
      <c r="G65" s="3">
        <v>8</v>
      </c>
      <c r="H65" s="3">
        <v>20000</v>
      </c>
      <c r="I65" s="3">
        <f t="shared" si="0"/>
        <v>160000</v>
      </c>
    </row>
    <row r="66" spans="3:9" ht="29" x14ac:dyDescent="0.35">
      <c r="C66" s="2">
        <v>45359</v>
      </c>
      <c r="D66" s="3" t="s">
        <v>8</v>
      </c>
      <c r="E66" s="3" t="s">
        <v>18</v>
      </c>
      <c r="F66" s="3" t="s">
        <v>19</v>
      </c>
      <c r="G66" s="3">
        <v>13</v>
      </c>
      <c r="H66" s="3">
        <v>30000</v>
      </c>
      <c r="I66" s="3">
        <f t="shared" si="0"/>
        <v>390000</v>
      </c>
    </row>
    <row r="67" spans="3:9" ht="29" x14ac:dyDescent="0.35">
      <c r="C67" s="2">
        <v>45360</v>
      </c>
      <c r="D67" s="3" t="s">
        <v>17</v>
      </c>
      <c r="E67" s="3" t="s">
        <v>9</v>
      </c>
      <c r="F67" s="3" t="s">
        <v>10</v>
      </c>
      <c r="G67" s="3">
        <v>9</v>
      </c>
      <c r="H67" s="3">
        <v>70000</v>
      </c>
      <c r="I67" s="3">
        <f t="shared" si="0"/>
        <v>630000</v>
      </c>
    </row>
    <row r="68" spans="3:9" ht="29" x14ac:dyDescent="0.35">
      <c r="C68" s="2">
        <v>45361</v>
      </c>
      <c r="D68" s="3" t="s">
        <v>20</v>
      </c>
      <c r="E68" s="3" t="s">
        <v>15</v>
      </c>
      <c r="F68" s="3" t="s">
        <v>13</v>
      </c>
      <c r="G68" s="3">
        <v>5</v>
      </c>
      <c r="H68" s="3">
        <v>50000</v>
      </c>
      <c r="I68" s="3">
        <f t="shared" si="0"/>
        <v>250000</v>
      </c>
    </row>
    <row r="69" spans="3:9" x14ac:dyDescent="0.35">
      <c r="C69" s="2">
        <v>45362</v>
      </c>
      <c r="D69" s="3" t="s">
        <v>22</v>
      </c>
      <c r="E69" s="3" t="s">
        <v>12</v>
      </c>
      <c r="F69" s="3" t="s">
        <v>16</v>
      </c>
      <c r="G69" s="3">
        <v>11</v>
      </c>
      <c r="H69" s="3">
        <v>20000</v>
      </c>
      <c r="I69" s="3">
        <f t="shared" si="0"/>
        <v>220000</v>
      </c>
    </row>
    <row r="70" spans="3:9" ht="29" x14ac:dyDescent="0.35">
      <c r="C70" s="2">
        <v>45363</v>
      </c>
      <c r="D70" s="3" t="s">
        <v>11</v>
      </c>
      <c r="E70" s="3" t="s">
        <v>15</v>
      </c>
      <c r="F70" s="3" t="s">
        <v>19</v>
      </c>
      <c r="G70" s="3">
        <v>14</v>
      </c>
      <c r="H70" s="3">
        <v>30000</v>
      </c>
      <c r="I70" s="3">
        <f t="shared" si="0"/>
        <v>420000</v>
      </c>
    </row>
    <row r="71" spans="3:9" ht="29" x14ac:dyDescent="0.35">
      <c r="C71" s="2">
        <v>45364</v>
      </c>
      <c r="D71" s="3" t="s">
        <v>14</v>
      </c>
      <c r="E71" s="3" t="s">
        <v>18</v>
      </c>
      <c r="F71" s="3" t="s">
        <v>10</v>
      </c>
      <c r="G71" s="3">
        <v>10</v>
      </c>
      <c r="H71" s="3">
        <v>70000</v>
      </c>
      <c r="I71" s="3">
        <f t="shared" si="0"/>
        <v>700000</v>
      </c>
    </row>
    <row r="72" spans="3:9" ht="29" x14ac:dyDescent="0.35">
      <c r="C72" s="2">
        <v>45365</v>
      </c>
      <c r="D72" s="3" t="s">
        <v>17</v>
      </c>
      <c r="E72" s="3" t="s">
        <v>21</v>
      </c>
      <c r="F72" s="3" t="s">
        <v>13</v>
      </c>
      <c r="G72" s="3">
        <v>6</v>
      </c>
      <c r="H72" s="3">
        <v>50000</v>
      </c>
      <c r="I72" s="3">
        <f t="shared" si="0"/>
        <v>300000</v>
      </c>
    </row>
    <row r="73" spans="3:9" ht="29" x14ac:dyDescent="0.35">
      <c r="C73" s="2">
        <v>45366</v>
      </c>
      <c r="D73" s="3" t="s">
        <v>8</v>
      </c>
      <c r="E73" s="3" t="s">
        <v>23</v>
      </c>
      <c r="F73" s="3" t="s">
        <v>16</v>
      </c>
      <c r="G73" s="3">
        <v>8</v>
      </c>
      <c r="H73" s="3">
        <v>20000</v>
      </c>
      <c r="I73" s="3">
        <f t="shared" si="0"/>
        <v>160000</v>
      </c>
    </row>
    <row r="74" spans="3:9" ht="29" x14ac:dyDescent="0.35">
      <c r="C74" s="2">
        <v>45367</v>
      </c>
      <c r="D74" s="3" t="s">
        <v>22</v>
      </c>
      <c r="E74" s="3" t="s">
        <v>15</v>
      </c>
      <c r="F74" s="3" t="s">
        <v>19</v>
      </c>
      <c r="G74" s="3">
        <v>12</v>
      </c>
      <c r="H74" s="3">
        <v>30000</v>
      </c>
      <c r="I74" s="3">
        <f t="shared" ref="I74:I84" si="1">G74*H74</f>
        <v>360000</v>
      </c>
    </row>
    <row r="75" spans="3:9" ht="29" x14ac:dyDescent="0.35">
      <c r="C75" s="2">
        <v>45368</v>
      </c>
      <c r="D75" s="3" t="s">
        <v>11</v>
      </c>
      <c r="E75" s="3" t="s">
        <v>18</v>
      </c>
      <c r="F75" s="3" t="s">
        <v>10</v>
      </c>
      <c r="G75" s="3">
        <v>9</v>
      </c>
      <c r="H75" s="3">
        <v>70000</v>
      </c>
      <c r="I75" s="3">
        <f t="shared" si="1"/>
        <v>630000</v>
      </c>
    </row>
    <row r="76" spans="3:9" x14ac:dyDescent="0.35">
      <c r="C76" s="2">
        <v>45369</v>
      </c>
      <c r="D76" s="3" t="s">
        <v>8</v>
      </c>
      <c r="E76" s="3" t="s">
        <v>12</v>
      </c>
      <c r="F76" s="3" t="s">
        <v>13</v>
      </c>
      <c r="G76" s="3">
        <v>7</v>
      </c>
      <c r="H76" s="3">
        <v>50000</v>
      </c>
      <c r="I76" s="3">
        <f t="shared" si="1"/>
        <v>350000</v>
      </c>
    </row>
    <row r="77" spans="3:9" ht="29" x14ac:dyDescent="0.35">
      <c r="C77" s="2">
        <v>45370</v>
      </c>
      <c r="D77" s="3" t="s">
        <v>17</v>
      </c>
      <c r="E77" s="3" t="s">
        <v>15</v>
      </c>
      <c r="F77" s="3" t="s">
        <v>16</v>
      </c>
      <c r="G77" s="3">
        <v>14</v>
      </c>
      <c r="H77" s="3">
        <v>20000</v>
      </c>
      <c r="I77" s="3">
        <f>G77*H77</f>
        <v>280000</v>
      </c>
    </row>
    <row r="78" spans="3:9" ht="29" x14ac:dyDescent="0.35">
      <c r="C78" s="2">
        <v>45371</v>
      </c>
      <c r="D78" s="3" t="s">
        <v>20</v>
      </c>
      <c r="E78" s="3" t="s">
        <v>18</v>
      </c>
      <c r="F78" s="3" t="s">
        <v>19</v>
      </c>
      <c r="G78" s="3">
        <v>8</v>
      </c>
      <c r="H78" s="3">
        <v>30000</v>
      </c>
      <c r="I78" s="3">
        <f t="shared" si="1"/>
        <v>240000</v>
      </c>
    </row>
    <row r="79" spans="3:9" ht="29" x14ac:dyDescent="0.35">
      <c r="C79" s="2">
        <v>45372</v>
      </c>
      <c r="D79" s="3" t="s">
        <v>22</v>
      </c>
      <c r="E79" s="3" t="s">
        <v>21</v>
      </c>
      <c r="F79" s="3" t="s">
        <v>10</v>
      </c>
      <c r="G79" s="3">
        <v>11</v>
      </c>
      <c r="H79" s="3">
        <v>70000</v>
      </c>
      <c r="I79" s="3">
        <f t="shared" si="1"/>
        <v>770000</v>
      </c>
    </row>
    <row r="80" spans="3:9" ht="29" x14ac:dyDescent="0.35">
      <c r="C80" s="2">
        <v>45373</v>
      </c>
      <c r="D80" s="3" t="s">
        <v>8</v>
      </c>
      <c r="E80" s="3" t="s">
        <v>23</v>
      </c>
      <c r="F80" s="3" t="s">
        <v>13</v>
      </c>
      <c r="G80" s="3">
        <v>5</v>
      </c>
      <c r="H80" s="3">
        <v>50000</v>
      </c>
      <c r="I80" s="3">
        <f t="shared" si="1"/>
        <v>250000</v>
      </c>
    </row>
    <row r="81" spans="3:9" ht="29" x14ac:dyDescent="0.35">
      <c r="C81" s="2">
        <v>45374</v>
      </c>
      <c r="D81" s="3" t="s">
        <v>14</v>
      </c>
      <c r="E81" s="3" t="s">
        <v>15</v>
      </c>
      <c r="F81" s="3" t="s">
        <v>16</v>
      </c>
      <c r="G81" s="3">
        <v>10</v>
      </c>
      <c r="H81" s="3">
        <v>20000</v>
      </c>
      <c r="I81" s="3">
        <f t="shared" si="1"/>
        <v>200000</v>
      </c>
    </row>
    <row r="82" spans="3:9" ht="29" x14ac:dyDescent="0.35">
      <c r="C82" s="2">
        <v>45375</v>
      </c>
      <c r="D82" s="3" t="s">
        <v>17</v>
      </c>
      <c r="E82" s="3" t="s">
        <v>18</v>
      </c>
      <c r="F82" s="3" t="s">
        <v>19</v>
      </c>
      <c r="G82" s="3">
        <v>9</v>
      </c>
      <c r="H82" s="3">
        <v>30000</v>
      </c>
      <c r="I82" s="3">
        <f t="shared" si="1"/>
        <v>270000</v>
      </c>
    </row>
    <row r="83" spans="3:9" ht="29" x14ac:dyDescent="0.35">
      <c r="C83" s="2">
        <v>45376</v>
      </c>
      <c r="D83" s="3" t="s">
        <v>20</v>
      </c>
      <c r="E83" s="3" t="s">
        <v>23</v>
      </c>
      <c r="F83" s="3" t="s">
        <v>10</v>
      </c>
      <c r="G83" s="3">
        <v>10</v>
      </c>
      <c r="H83" s="3">
        <v>70000</v>
      </c>
      <c r="I83" s="3">
        <f t="shared" si="1"/>
        <v>700000</v>
      </c>
    </row>
    <row r="84" spans="3:9" ht="29" x14ac:dyDescent="0.35">
      <c r="C84" s="2">
        <v>45381</v>
      </c>
      <c r="D84" s="3" t="s">
        <v>8</v>
      </c>
      <c r="E84" s="3" t="s">
        <v>18</v>
      </c>
      <c r="F84" s="3" t="s">
        <v>19</v>
      </c>
      <c r="G84" s="3">
        <v>5</v>
      </c>
      <c r="H84" s="3">
        <v>30000</v>
      </c>
      <c r="I84" s="3">
        <f t="shared" si="1"/>
        <v>150000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F619-54CF-4931-938A-22CAC77D52ED}">
  <dimension ref="A3:C11"/>
  <sheetViews>
    <sheetView workbookViewId="0">
      <selection activeCell="E18" sqref="E18"/>
    </sheetView>
  </sheetViews>
  <sheetFormatPr defaultRowHeight="14.5" x14ac:dyDescent="0.35"/>
  <cols>
    <col min="1" max="1" width="22.7265625" bestFit="1" customWidth="1"/>
    <col min="2" max="2" width="16.26953125" bestFit="1" customWidth="1"/>
    <col min="3" max="3" width="11.26953125" bestFit="1" customWidth="1"/>
    <col min="4" max="4" width="4.54296875" bestFit="1" customWidth="1"/>
    <col min="5" max="5" width="11.26953125" bestFit="1" customWidth="1"/>
  </cols>
  <sheetData>
    <row r="3" spans="1:3" x14ac:dyDescent="0.35">
      <c r="A3" s="5" t="s">
        <v>27</v>
      </c>
      <c r="B3" s="5" t="s">
        <v>28</v>
      </c>
    </row>
    <row r="4" spans="1:3" x14ac:dyDescent="0.35">
      <c r="A4" s="5" t="s">
        <v>25</v>
      </c>
      <c r="B4" t="s">
        <v>39</v>
      </c>
      <c r="C4" t="s">
        <v>26</v>
      </c>
    </row>
    <row r="5" spans="1:3" x14ac:dyDescent="0.35">
      <c r="A5" s="6" t="s">
        <v>9</v>
      </c>
      <c r="B5">
        <v>1760000</v>
      </c>
      <c r="C5">
        <v>1760000</v>
      </c>
    </row>
    <row r="6" spans="1:3" x14ac:dyDescent="0.35">
      <c r="A6" s="6" t="s">
        <v>21</v>
      </c>
      <c r="B6">
        <v>960000</v>
      </c>
      <c r="C6">
        <v>960000</v>
      </c>
    </row>
    <row r="7" spans="1:3" x14ac:dyDescent="0.35">
      <c r="A7" s="6" t="s">
        <v>23</v>
      </c>
      <c r="B7">
        <v>700000</v>
      </c>
      <c r="C7">
        <v>700000</v>
      </c>
    </row>
    <row r="8" spans="1:3" x14ac:dyDescent="0.35">
      <c r="A8" s="6" t="s">
        <v>18</v>
      </c>
      <c r="B8">
        <v>3340000</v>
      </c>
      <c r="C8">
        <v>3340000</v>
      </c>
    </row>
    <row r="9" spans="1:3" x14ac:dyDescent="0.35">
      <c r="A9" s="6" t="s">
        <v>12</v>
      </c>
      <c r="B9">
        <v>840000</v>
      </c>
      <c r="C9">
        <v>840000</v>
      </c>
    </row>
    <row r="10" spans="1:3" x14ac:dyDescent="0.35">
      <c r="A10" s="6" t="s">
        <v>15</v>
      </c>
      <c r="B10">
        <v>1150000</v>
      </c>
      <c r="C10">
        <v>1150000</v>
      </c>
    </row>
    <row r="11" spans="1:3" x14ac:dyDescent="0.35">
      <c r="A11" s="6" t="s">
        <v>26</v>
      </c>
      <c r="B11">
        <v>8750000</v>
      </c>
      <c r="C11">
        <v>8750000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D8EC-8FFB-4177-A9AB-F264FDB4E29A}">
  <dimension ref="B7:E13"/>
  <sheetViews>
    <sheetView topLeftCell="A2" workbookViewId="0">
      <selection activeCell="H14" sqref="H14"/>
    </sheetView>
  </sheetViews>
  <sheetFormatPr defaultRowHeight="14.5" x14ac:dyDescent="0.35"/>
  <cols>
    <col min="2" max="2" width="13.81640625" bestFit="1" customWidth="1"/>
    <col min="3" max="3" width="11.26953125" bestFit="1" customWidth="1"/>
    <col min="4" max="4" width="13.26953125" bestFit="1" customWidth="1"/>
    <col min="5" max="5" width="12.7265625" bestFit="1" customWidth="1"/>
    <col min="6" max="6" width="12.54296875" bestFit="1" customWidth="1"/>
    <col min="7" max="7" width="11.26953125" bestFit="1" customWidth="1"/>
  </cols>
  <sheetData>
    <row r="7" spans="2:5" x14ac:dyDescent="0.35">
      <c r="B7" s="14" t="s">
        <v>36</v>
      </c>
      <c r="C7" s="15" t="s">
        <v>26</v>
      </c>
      <c r="D7" s="14" t="s">
        <v>42</v>
      </c>
      <c r="E7" s="14" t="s">
        <v>43</v>
      </c>
    </row>
    <row r="8" spans="2:5" x14ac:dyDescent="0.35">
      <c r="B8" s="13" t="s">
        <v>9</v>
      </c>
      <c r="C8" s="25">
        <v>28670000</v>
      </c>
      <c r="D8" s="12">
        <f>C8/6</f>
        <v>4778333.333333333</v>
      </c>
      <c r="E8" s="12">
        <f>ROUND(D8,0)</f>
        <v>4778333</v>
      </c>
    </row>
    <row r="9" spans="2:5" x14ac:dyDescent="0.35">
      <c r="B9" s="13" t="s">
        <v>21</v>
      </c>
      <c r="C9" s="25"/>
      <c r="D9" s="12">
        <f>C8/6</f>
        <v>4778333.333333333</v>
      </c>
      <c r="E9" s="12">
        <f t="shared" ref="E9:E13" si="0">ROUND(D9,0)</f>
        <v>4778333</v>
      </c>
    </row>
    <row r="10" spans="2:5" x14ac:dyDescent="0.35">
      <c r="B10" s="13" t="s">
        <v>23</v>
      </c>
      <c r="C10" s="25"/>
      <c r="D10" s="12">
        <v>4778333.333333333</v>
      </c>
      <c r="E10" s="12">
        <f t="shared" si="0"/>
        <v>4778333</v>
      </c>
    </row>
    <row r="11" spans="2:5" x14ac:dyDescent="0.35">
      <c r="B11" s="13" t="s">
        <v>18</v>
      </c>
      <c r="C11" s="25"/>
      <c r="D11" s="12">
        <v>4778333.333333333</v>
      </c>
      <c r="E11" s="12">
        <f t="shared" si="0"/>
        <v>4778333</v>
      </c>
    </row>
    <row r="12" spans="2:5" x14ac:dyDescent="0.35">
      <c r="B12" s="13" t="s">
        <v>12</v>
      </c>
      <c r="C12" s="25"/>
      <c r="D12" s="12">
        <v>4778333.333333333</v>
      </c>
      <c r="E12" s="12">
        <f t="shared" si="0"/>
        <v>4778333</v>
      </c>
    </row>
    <row r="13" spans="2:5" x14ac:dyDescent="0.35">
      <c r="B13" s="13" t="s">
        <v>15</v>
      </c>
      <c r="C13" s="25"/>
      <c r="D13" s="12">
        <v>4778333.333333333</v>
      </c>
      <c r="E13" s="12">
        <f t="shared" si="0"/>
        <v>4778333</v>
      </c>
    </row>
  </sheetData>
  <mergeCells count="1">
    <mergeCell ref="C8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1(c)</vt:lpstr>
      <vt:lpstr>1(d)</vt:lpstr>
      <vt:lpstr>1(e)</vt:lpstr>
      <vt:lpstr>2(b).2</vt:lpstr>
      <vt:lpstr>2(b)</vt:lpstr>
      <vt:lpstr>2c.2</vt:lpstr>
      <vt:lpstr>2c</vt:lpstr>
      <vt:lpstr>Sheet1</vt:lpstr>
      <vt:lpstr>2d</vt:lpstr>
      <vt:lpstr>3ab</vt:lpstr>
      <vt:lpstr>3d</vt:lpstr>
      <vt:lpstr>1 (a) (b)</vt:lpstr>
      <vt:lpstr>2(a)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Jafor Ahmmed</cp:lastModifiedBy>
  <dcterms:created xsi:type="dcterms:W3CDTF">2024-05-29T21:50:26Z</dcterms:created>
  <dcterms:modified xsi:type="dcterms:W3CDTF">2025-04-09T17:02:10Z</dcterms:modified>
</cp:coreProperties>
</file>