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ammu\"/>
    </mc:Choice>
  </mc:AlternateContent>
  <xr:revisionPtr revIDLastSave="0" documentId="13_ncr:1_{62055728-F509-45E3-9297-C651850D1DD3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Oct-20" sheetId="1" r:id="rId1"/>
    <sheet name="Nov-20" sheetId="2" r:id="rId2"/>
    <sheet name="Dec-20" sheetId="4" r:id="rId3"/>
    <sheet name="Jan-21" sheetId="5" r:id="rId4"/>
    <sheet name="Feb-21" sheetId="6" r:id="rId5"/>
    <sheet name="Mar-21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7" l="1"/>
  <c r="J11" i="7"/>
  <c r="L11" i="7" s="1"/>
  <c r="S11" i="7" s="1"/>
  <c r="R10" i="6"/>
  <c r="R10" i="7"/>
  <c r="J10" i="7"/>
  <c r="L10" i="7" s="1"/>
  <c r="R9" i="7"/>
  <c r="J9" i="7"/>
  <c r="L9" i="7" s="1"/>
  <c r="S9" i="7" s="1"/>
  <c r="R8" i="7"/>
  <c r="J8" i="7"/>
  <c r="L8" i="7" s="1"/>
  <c r="R7" i="7"/>
  <c r="J7" i="7"/>
  <c r="L7" i="7" s="1"/>
  <c r="S7" i="7" s="1"/>
  <c r="R6" i="7"/>
  <c r="J6" i="7"/>
  <c r="L6" i="7" s="1"/>
  <c r="R5" i="7"/>
  <c r="J5" i="7"/>
  <c r="L5" i="7" s="1"/>
  <c r="R4" i="7"/>
  <c r="J4" i="7"/>
  <c r="L4" i="7" s="1"/>
  <c r="R3" i="7"/>
  <c r="J3" i="7"/>
  <c r="L3" i="7" s="1"/>
  <c r="R2" i="7"/>
  <c r="J2" i="7"/>
  <c r="L2" i="7" s="1"/>
  <c r="J10" i="6"/>
  <c r="L10" i="6" s="1"/>
  <c r="R9" i="6"/>
  <c r="J9" i="6"/>
  <c r="L9" i="6" s="1"/>
  <c r="R8" i="6"/>
  <c r="J8" i="6"/>
  <c r="L8" i="6" s="1"/>
  <c r="R7" i="6"/>
  <c r="J7" i="6"/>
  <c r="L7" i="6" s="1"/>
  <c r="S7" i="6" s="1"/>
  <c r="R6" i="6"/>
  <c r="J6" i="6"/>
  <c r="L6" i="6" s="1"/>
  <c r="R5" i="6"/>
  <c r="J5" i="6"/>
  <c r="L5" i="6" s="1"/>
  <c r="R4" i="6"/>
  <c r="J4" i="6"/>
  <c r="L4" i="6" s="1"/>
  <c r="R3" i="6"/>
  <c r="J3" i="6"/>
  <c r="L3" i="6" s="1"/>
  <c r="R2" i="6"/>
  <c r="J2" i="6"/>
  <c r="L2" i="6" s="1"/>
  <c r="S2" i="6" s="1"/>
  <c r="R10" i="5"/>
  <c r="J10" i="5"/>
  <c r="L10" i="5" s="1"/>
  <c r="R9" i="5"/>
  <c r="J9" i="5"/>
  <c r="L9" i="5" s="1"/>
  <c r="R8" i="5"/>
  <c r="J8" i="5"/>
  <c r="L8" i="5" s="1"/>
  <c r="R7" i="5"/>
  <c r="L7" i="5"/>
  <c r="J7" i="5"/>
  <c r="R6" i="5"/>
  <c r="J6" i="5"/>
  <c r="L6" i="5" s="1"/>
  <c r="R5" i="5"/>
  <c r="J5" i="5"/>
  <c r="L5" i="5" s="1"/>
  <c r="R4" i="5"/>
  <c r="L4" i="5"/>
  <c r="J4" i="5"/>
  <c r="R3" i="5"/>
  <c r="J3" i="5"/>
  <c r="L3" i="5" s="1"/>
  <c r="R2" i="5"/>
  <c r="J2" i="5"/>
  <c r="L2" i="5" s="1"/>
  <c r="R9" i="4"/>
  <c r="J9" i="4"/>
  <c r="L9" i="4" s="1"/>
  <c r="R8" i="4"/>
  <c r="J8" i="4"/>
  <c r="L8" i="4" s="1"/>
  <c r="R7" i="4"/>
  <c r="J7" i="4"/>
  <c r="L7" i="4" s="1"/>
  <c r="R6" i="4"/>
  <c r="J6" i="4"/>
  <c r="L6" i="4" s="1"/>
  <c r="R5" i="4"/>
  <c r="J5" i="4"/>
  <c r="L5" i="4" s="1"/>
  <c r="S5" i="4" s="1"/>
  <c r="R4" i="4"/>
  <c r="J4" i="4"/>
  <c r="L4" i="4" s="1"/>
  <c r="R3" i="4"/>
  <c r="J3" i="4"/>
  <c r="L3" i="4" s="1"/>
  <c r="R2" i="4"/>
  <c r="J2" i="4"/>
  <c r="L2" i="4" s="1"/>
  <c r="R9" i="2"/>
  <c r="J9" i="2"/>
  <c r="L9" i="2" s="1"/>
  <c r="R8" i="2"/>
  <c r="J8" i="2"/>
  <c r="L8" i="2" s="1"/>
  <c r="R7" i="2"/>
  <c r="J7" i="2"/>
  <c r="L7" i="2" s="1"/>
  <c r="S7" i="2" s="1"/>
  <c r="R6" i="2"/>
  <c r="J6" i="2"/>
  <c r="L6" i="2" s="1"/>
  <c r="R5" i="2"/>
  <c r="J5" i="2"/>
  <c r="L5" i="2" s="1"/>
  <c r="R4" i="2"/>
  <c r="L4" i="2"/>
  <c r="J4" i="2"/>
  <c r="R3" i="2"/>
  <c r="J3" i="2"/>
  <c r="L3" i="2" s="1"/>
  <c r="R2" i="2"/>
  <c r="J2" i="2"/>
  <c r="L2" i="2" s="1"/>
  <c r="R10" i="1"/>
  <c r="J10" i="1"/>
  <c r="L10" i="1" s="1"/>
  <c r="S10" i="1" s="1"/>
  <c r="R9" i="1"/>
  <c r="J9" i="1"/>
  <c r="L9" i="1" s="1"/>
  <c r="R8" i="1"/>
  <c r="J8" i="1"/>
  <c r="L8" i="1" s="1"/>
  <c r="R7" i="1"/>
  <c r="J7" i="1"/>
  <c r="L7" i="1" s="1"/>
  <c r="R6" i="1"/>
  <c r="J6" i="1"/>
  <c r="L6" i="1" s="1"/>
  <c r="S6" i="1" s="1"/>
  <c r="R5" i="1"/>
  <c r="J5" i="1"/>
  <c r="L5" i="1" s="1"/>
  <c r="R4" i="1"/>
  <c r="J4" i="1"/>
  <c r="L4" i="1" s="1"/>
  <c r="R3" i="1"/>
  <c r="J3" i="1"/>
  <c r="L3" i="1" s="1"/>
  <c r="R2" i="1"/>
  <c r="J2" i="1"/>
  <c r="L2" i="1" s="1"/>
  <c r="S5" i="7" l="1"/>
  <c r="S3" i="7"/>
  <c r="S4" i="7"/>
  <c r="S8" i="7"/>
  <c r="S6" i="7"/>
  <c r="S10" i="7"/>
  <c r="S2" i="7"/>
  <c r="S10" i="6"/>
  <c r="S3" i="6"/>
  <c r="S4" i="6"/>
  <c r="S8" i="6"/>
  <c r="S6" i="6"/>
  <c r="S10" i="5"/>
  <c r="S6" i="5"/>
  <c r="S3" i="5"/>
  <c r="S5" i="5"/>
  <c r="S4" i="5"/>
  <c r="S2" i="4"/>
  <c r="S6" i="4"/>
  <c r="S9" i="4"/>
  <c r="S7" i="4"/>
  <c r="S4" i="4"/>
  <c r="S3" i="1"/>
  <c r="S8" i="1"/>
  <c r="S5" i="1"/>
  <c r="S9" i="1"/>
  <c r="S2" i="1"/>
  <c r="S6" i="2"/>
  <c r="S4" i="2"/>
  <c r="S8" i="2"/>
  <c r="S3" i="2"/>
  <c r="S8" i="5"/>
  <c r="S4" i="1"/>
  <c r="S7" i="1"/>
  <c r="S3" i="4"/>
  <c r="S2" i="5"/>
  <c r="S9" i="5"/>
  <c r="S5" i="2"/>
  <c r="S5" i="6"/>
  <c r="S9" i="6"/>
  <c r="S2" i="2"/>
  <c r="S9" i="2"/>
  <c r="S8" i="4"/>
  <c r="S7" i="5"/>
</calcChain>
</file>

<file path=xl/sharedStrings.xml><?xml version="1.0" encoding="utf-8"?>
<sst xmlns="http://schemas.openxmlformats.org/spreadsheetml/2006/main" count="273" uniqueCount="34">
  <si>
    <t>S.No</t>
  </si>
  <si>
    <t>Name of the Faculty</t>
  </si>
  <si>
    <t>Designation</t>
  </si>
  <si>
    <t>Basic Pay</t>
  </si>
  <si>
    <t>AGP</t>
  </si>
  <si>
    <t>D.A</t>
  </si>
  <si>
    <t>H.R.A</t>
  </si>
  <si>
    <t>Others</t>
  </si>
  <si>
    <t>Gross Salary</t>
  </si>
  <si>
    <t>No of Working Days</t>
  </si>
  <si>
    <t>Net Gross Salary(4+5+6+7+8)</t>
  </si>
  <si>
    <t>TDS</t>
  </si>
  <si>
    <t>EPF</t>
  </si>
  <si>
    <t>PT</t>
  </si>
  <si>
    <t>Advance</t>
  </si>
  <si>
    <t>Total Deductions(12+13+14+15+16)</t>
  </si>
  <si>
    <t>Net Pay</t>
  </si>
  <si>
    <t>Mr.VENKAT</t>
  </si>
  <si>
    <t>HOD &amp; Prof</t>
  </si>
  <si>
    <t>Mr.L.VENKATESWARA KIRAN</t>
  </si>
  <si>
    <t>Asst.prof.</t>
  </si>
  <si>
    <t>Mr.K. PRAVEEN KUMAR</t>
  </si>
  <si>
    <t>Ms.G.SATYALAKSHMI</t>
  </si>
  <si>
    <t>Mrs.S.SAKUNTHALA</t>
  </si>
  <si>
    <t>Ms.S.PRAVALLIKA</t>
  </si>
  <si>
    <t>Mrs.N.DURGADEVI</t>
  </si>
  <si>
    <t>Ms.N.V.V.PRAVALLIKA</t>
  </si>
  <si>
    <t>Mr.B.V.V.S.M.AVINASH</t>
  </si>
  <si>
    <t>HOD&amp;Assoc.Prof</t>
  </si>
  <si>
    <t>Mr.R.BALA DINAKAR</t>
  </si>
  <si>
    <t>Department</t>
  </si>
  <si>
    <t>MCA</t>
  </si>
  <si>
    <t>M.C.A</t>
  </si>
  <si>
    <t>Mr.Y.S.JAGADEESH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</si>
</sst>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Calibri Light"/>
      <family val="1"/>
      <scheme val="major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theme="1"/>
      <name val="Calibri Light"/>
      <family val="1"/>
      <scheme val="major"/>
    </font>
    <font>
      <sz val="10"/>
      <color theme="1"/>
      <name val="Times New Roman"/>
      <family val="1"/>
    </font>
    <font>
      <sz val="10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0"/>
      <name val="Times New Roman"/>
      <family val="1"/>
    </font>
    <font>
      <sz val="12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3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3" fontId="12" fillId="2" borderId="2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" fillId="0" borderId="1" xfId="0" applyFont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0" xfId="0" applyFont="1" applyFill="1"/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workbookViewId="0">
      <selection activeCell="A11" sqref="A11"/>
    </sheetView>
  </sheetViews>
  <sheetFormatPr defaultRowHeight="14.4" x14ac:dyDescent="0.3"/>
  <cols>
    <col min="2" max="2" width="31" customWidth="1"/>
    <col min="3" max="3" width="22" customWidth="1"/>
    <col min="4" max="4" width="12.33203125" customWidth="1"/>
    <col min="10" max="10" width="11.5546875" customWidth="1"/>
    <col min="11" max="11" width="18.88671875" customWidth="1"/>
    <col min="12" max="12" width="26.6640625" customWidth="1"/>
    <col min="18" max="18" width="31.44140625" customWidth="1"/>
    <col min="19" max="19" width="12.6640625" customWidth="1"/>
  </cols>
  <sheetData>
    <row r="1" spans="1:19" x14ac:dyDescent="0.3">
      <c r="A1" s="37" t="s">
        <v>0</v>
      </c>
      <c r="B1" s="37" t="s">
        <v>1</v>
      </c>
      <c r="C1" s="37" t="s">
        <v>2</v>
      </c>
      <c r="D1" s="37" t="s">
        <v>30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7</v>
      </c>
      <c r="R1" s="37" t="s">
        <v>15</v>
      </c>
      <c r="S1" s="37" t="s">
        <v>16</v>
      </c>
    </row>
    <row r="2" spans="1:19" ht="15.6" x14ac:dyDescent="0.3">
      <c r="A2" s="1">
        <v>1</v>
      </c>
      <c r="B2" s="2" t="s">
        <v>17</v>
      </c>
      <c r="C2" s="3" t="s">
        <v>28</v>
      </c>
      <c r="D2" s="3" t="s">
        <v>32</v>
      </c>
      <c r="E2" s="23">
        <v>22308</v>
      </c>
      <c r="F2" s="24">
        <v>7000</v>
      </c>
      <c r="G2" s="36">
        <v>13189</v>
      </c>
      <c r="H2" s="36">
        <v>2198</v>
      </c>
      <c r="I2" s="36">
        <v>0</v>
      </c>
      <c r="J2" s="36">
        <f t="shared" ref="J2:J10" si="0">SUM(E2:I2)</f>
        <v>44695</v>
      </c>
      <c r="K2" s="26">
        <v>31</v>
      </c>
      <c r="L2" s="36">
        <f>J2*K2/31</f>
        <v>44695</v>
      </c>
      <c r="M2" s="27">
        <v>0</v>
      </c>
      <c r="N2" s="28">
        <v>1800</v>
      </c>
      <c r="O2" s="26">
        <v>200</v>
      </c>
      <c r="P2" s="26">
        <v>0</v>
      </c>
      <c r="Q2" s="26">
        <v>2045</v>
      </c>
      <c r="R2" s="31">
        <f t="shared" ref="R2:R10" si="1">SUM(M2:Q2)</f>
        <v>4045</v>
      </c>
      <c r="S2" s="36">
        <f>L2-R2</f>
        <v>40650</v>
      </c>
    </row>
    <row r="3" spans="1:19" ht="15.6" x14ac:dyDescent="0.3">
      <c r="A3" s="1">
        <v>2</v>
      </c>
      <c r="B3" s="30" t="s">
        <v>29</v>
      </c>
      <c r="C3" s="3" t="s">
        <v>20</v>
      </c>
      <c r="D3" s="3" t="s">
        <v>32</v>
      </c>
      <c r="E3" s="31">
        <v>21455</v>
      </c>
      <c r="F3" s="32">
        <v>7000</v>
      </c>
      <c r="G3" s="25">
        <v>8536</v>
      </c>
      <c r="H3" s="25">
        <v>2134</v>
      </c>
      <c r="I3" s="25">
        <v>0</v>
      </c>
      <c r="J3" s="25">
        <f t="shared" si="0"/>
        <v>39125</v>
      </c>
      <c r="K3" s="26">
        <v>2</v>
      </c>
      <c r="L3" s="25">
        <f t="shared" ref="L3:L10" si="2">J3*K3/31</f>
        <v>2524.1935483870966</v>
      </c>
      <c r="M3" s="27">
        <v>0</v>
      </c>
      <c r="N3" s="28">
        <v>0</v>
      </c>
      <c r="O3" s="26">
        <v>200</v>
      </c>
      <c r="P3" s="26">
        <v>1000</v>
      </c>
      <c r="Q3" s="26">
        <v>34</v>
      </c>
      <c r="R3" s="29">
        <f t="shared" si="1"/>
        <v>1234</v>
      </c>
      <c r="S3" s="25">
        <f t="shared" ref="S3:S10" si="3">L3-R3</f>
        <v>1290.1935483870966</v>
      </c>
    </row>
    <row r="4" spans="1:19" ht="15.6" x14ac:dyDescent="0.3">
      <c r="A4" s="1">
        <v>3</v>
      </c>
      <c r="B4" s="33" t="s">
        <v>19</v>
      </c>
      <c r="C4" s="3" t="s">
        <v>20</v>
      </c>
      <c r="D4" s="3" t="s">
        <v>32</v>
      </c>
      <c r="E4" s="23">
        <v>16915</v>
      </c>
      <c r="F4" s="34">
        <v>6000</v>
      </c>
      <c r="G4" s="25">
        <v>6875</v>
      </c>
      <c r="H4" s="25">
        <v>1719</v>
      </c>
      <c r="I4" s="25">
        <v>0</v>
      </c>
      <c r="J4" s="25">
        <f t="shared" si="0"/>
        <v>31509</v>
      </c>
      <c r="K4" s="26">
        <v>25</v>
      </c>
      <c r="L4" s="25">
        <f t="shared" si="2"/>
        <v>25410.483870967742</v>
      </c>
      <c r="M4" s="27">
        <v>0</v>
      </c>
      <c r="N4" s="28">
        <v>0</v>
      </c>
      <c r="O4" s="26">
        <v>200</v>
      </c>
      <c r="P4" s="26">
        <v>3000</v>
      </c>
      <c r="Q4" s="26">
        <v>2249</v>
      </c>
      <c r="R4" s="29">
        <f t="shared" si="1"/>
        <v>5449</v>
      </c>
      <c r="S4" s="25">
        <f t="shared" si="3"/>
        <v>19961.483870967742</v>
      </c>
    </row>
    <row r="5" spans="1:19" ht="15.6" x14ac:dyDescent="0.3">
      <c r="A5" s="1">
        <v>4</v>
      </c>
      <c r="B5" s="30" t="s">
        <v>21</v>
      </c>
      <c r="C5" s="3" t="s">
        <v>20</v>
      </c>
      <c r="D5" s="3" t="s">
        <v>32</v>
      </c>
      <c r="E5" s="23">
        <v>16915</v>
      </c>
      <c r="F5" s="24">
        <v>6000</v>
      </c>
      <c r="G5" s="25">
        <v>6875</v>
      </c>
      <c r="H5" s="25">
        <v>1719</v>
      </c>
      <c r="I5" s="25">
        <v>0</v>
      </c>
      <c r="J5" s="25">
        <f t="shared" si="0"/>
        <v>31509</v>
      </c>
      <c r="K5" s="26">
        <v>8</v>
      </c>
      <c r="L5" s="25">
        <f t="shared" si="2"/>
        <v>8131.3548387096771</v>
      </c>
      <c r="M5" s="27">
        <v>0</v>
      </c>
      <c r="N5" s="28">
        <v>0</v>
      </c>
      <c r="O5" s="26">
        <v>200</v>
      </c>
      <c r="P5" s="26">
        <v>1000</v>
      </c>
      <c r="Q5" s="26">
        <v>1770</v>
      </c>
      <c r="R5" s="29">
        <f t="shared" si="1"/>
        <v>2970</v>
      </c>
      <c r="S5" s="25">
        <f t="shared" si="3"/>
        <v>5161.3548387096771</v>
      </c>
    </row>
    <row r="6" spans="1:19" ht="15.6" x14ac:dyDescent="0.3">
      <c r="A6" s="1">
        <v>5</v>
      </c>
      <c r="B6" s="35" t="s">
        <v>22</v>
      </c>
      <c r="C6" s="3" t="s">
        <v>20</v>
      </c>
      <c r="D6" s="3" t="s">
        <v>32</v>
      </c>
      <c r="E6" s="23">
        <v>15600</v>
      </c>
      <c r="F6" s="24">
        <v>6000</v>
      </c>
      <c r="G6" s="25">
        <v>6480</v>
      </c>
      <c r="H6" s="25">
        <v>1719</v>
      </c>
      <c r="I6" s="25">
        <v>0</v>
      </c>
      <c r="J6" s="25">
        <f t="shared" si="0"/>
        <v>29799</v>
      </c>
      <c r="K6" s="26">
        <v>15</v>
      </c>
      <c r="L6" s="25">
        <f t="shared" si="2"/>
        <v>14418.870967741936</v>
      </c>
      <c r="M6" s="27">
        <v>0</v>
      </c>
      <c r="N6" s="28">
        <v>0</v>
      </c>
      <c r="O6" s="26">
        <v>200</v>
      </c>
      <c r="P6" s="26">
        <v>1500</v>
      </c>
      <c r="Q6" s="26">
        <v>2600</v>
      </c>
      <c r="R6" s="29">
        <f t="shared" si="1"/>
        <v>4300</v>
      </c>
      <c r="S6" s="25">
        <f t="shared" si="3"/>
        <v>10118.870967741936</v>
      </c>
    </row>
    <row r="7" spans="1:19" ht="15.6" x14ac:dyDescent="0.3">
      <c r="A7" s="1">
        <v>6</v>
      </c>
      <c r="B7" s="35" t="s">
        <v>23</v>
      </c>
      <c r="C7" s="3" t="s">
        <v>20</v>
      </c>
      <c r="D7" s="3" t="s">
        <v>32</v>
      </c>
      <c r="E7" s="23">
        <v>15600</v>
      </c>
      <c r="F7" s="24">
        <v>6000</v>
      </c>
      <c r="G7" s="25">
        <v>6480</v>
      </c>
      <c r="H7" s="25">
        <v>1719</v>
      </c>
      <c r="I7" s="25">
        <v>0</v>
      </c>
      <c r="J7" s="25">
        <f t="shared" si="0"/>
        <v>29799</v>
      </c>
      <c r="K7" s="26">
        <v>15</v>
      </c>
      <c r="L7" s="25">
        <f t="shared" si="2"/>
        <v>14418.870967741936</v>
      </c>
      <c r="M7" s="27">
        <v>0</v>
      </c>
      <c r="N7" s="28">
        <v>0</v>
      </c>
      <c r="O7" s="26">
        <v>200</v>
      </c>
      <c r="P7" s="26">
        <v>5000</v>
      </c>
      <c r="Q7" s="26">
        <v>0</v>
      </c>
      <c r="R7" s="29">
        <f t="shared" si="1"/>
        <v>5200</v>
      </c>
      <c r="S7" s="25">
        <f t="shared" si="3"/>
        <v>9218.8709677419356</v>
      </c>
    </row>
    <row r="8" spans="1:19" ht="15.6" x14ac:dyDescent="0.3">
      <c r="A8" s="1">
        <v>7</v>
      </c>
      <c r="B8" s="35" t="s">
        <v>24</v>
      </c>
      <c r="C8" s="3" t="s">
        <v>20</v>
      </c>
      <c r="D8" s="3" t="s">
        <v>32</v>
      </c>
      <c r="E8" s="23">
        <v>15600</v>
      </c>
      <c r="F8" s="24">
        <v>6000</v>
      </c>
      <c r="G8" s="25">
        <v>6480</v>
      </c>
      <c r="H8" s="25">
        <v>1719</v>
      </c>
      <c r="I8" s="25">
        <v>0</v>
      </c>
      <c r="J8" s="25">
        <f t="shared" si="0"/>
        <v>29799</v>
      </c>
      <c r="K8" s="26">
        <v>11</v>
      </c>
      <c r="L8" s="25">
        <f t="shared" si="2"/>
        <v>10573.838709677419</v>
      </c>
      <c r="M8" s="27">
        <v>0</v>
      </c>
      <c r="N8" s="28">
        <v>0</v>
      </c>
      <c r="O8" s="26">
        <v>200</v>
      </c>
      <c r="P8" s="26">
        <v>4000</v>
      </c>
      <c r="Q8" s="26">
        <v>1051</v>
      </c>
      <c r="R8" s="29">
        <f t="shared" si="1"/>
        <v>5251</v>
      </c>
      <c r="S8" s="25">
        <f t="shared" si="3"/>
        <v>5322.8387096774186</v>
      </c>
    </row>
    <row r="9" spans="1:19" ht="15.6" x14ac:dyDescent="0.3">
      <c r="A9" s="1">
        <v>8</v>
      </c>
      <c r="B9" s="30" t="s">
        <v>25</v>
      </c>
      <c r="C9" s="3" t="s">
        <v>20</v>
      </c>
      <c r="D9" s="3" t="s">
        <v>32</v>
      </c>
      <c r="E9" s="23">
        <v>15600</v>
      </c>
      <c r="F9" s="24">
        <v>6000</v>
      </c>
      <c r="G9" s="25">
        <v>6480</v>
      </c>
      <c r="H9" s="25">
        <v>1719</v>
      </c>
      <c r="I9" s="25">
        <v>0</v>
      </c>
      <c r="J9" s="25">
        <f t="shared" si="0"/>
        <v>29799</v>
      </c>
      <c r="K9" s="26">
        <v>15</v>
      </c>
      <c r="L9" s="25">
        <f t="shared" si="2"/>
        <v>14418.870967741936</v>
      </c>
      <c r="M9" s="27">
        <v>0</v>
      </c>
      <c r="N9" s="28">
        <v>0</v>
      </c>
      <c r="O9" s="26">
        <v>200</v>
      </c>
      <c r="P9" s="26">
        <v>5000</v>
      </c>
      <c r="Q9" s="26">
        <v>509</v>
      </c>
      <c r="R9" s="29">
        <f t="shared" si="1"/>
        <v>5709</v>
      </c>
      <c r="S9" s="25">
        <f t="shared" si="3"/>
        <v>8709.8709677419356</v>
      </c>
    </row>
    <row r="10" spans="1:19" ht="15.6" x14ac:dyDescent="0.3">
      <c r="A10" s="1">
        <v>9</v>
      </c>
      <c r="B10" s="30" t="s">
        <v>26</v>
      </c>
      <c r="C10" s="3" t="s">
        <v>20</v>
      </c>
      <c r="D10" s="3" t="s">
        <v>32</v>
      </c>
      <c r="E10" s="23">
        <v>15600</v>
      </c>
      <c r="F10" s="24">
        <v>6000</v>
      </c>
      <c r="G10" s="25">
        <v>6480</v>
      </c>
      <c r="H10" s="25">
        <v>1719</v>
      </c>
      <c r="I10" s="25">
        <v>0</v>
      </c>
      <c r="J10" s="25">
        <f t="shared" si="0"/>
        <v>29799</v>
      </c>
      <c r="K10" s="26">
        <v>15</v>
      </c>
      <c r="L10" s="25">
        <f t="shared" si="2"/>
        <v>14418.870967741936</v>
      </c>
      <c r="M10" s="27">
        <v>0</v>
      </c>
      <c r="N10" s="28">
        <v>0</v>
      </c>
      <c r="O10" s="26">
        <v>200</v>
      </c>
      <c r="P10" s="26">
        <v>4000</v>
      </c>
      <c r="Q10" s="26">
        <v>1509</v>
      </c>
      <c r="R10" s="29">
        <f t="shared" si="1"/>
        <v>5709</v>
      </c>
      <c r="S10" s="25">
        <f t="shared" si="3"/>
        <v>8709.8709677419356</v>
      </c>
    </row>
    <row r="11" spans="1:19" ht="15.6" x14ac:dyDescent="0.3">
      <c r="A11" s="5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>
      <selection activeCell="Q6" sqref="Q6"/>
    </sheetView>
  </sheetViews>
  <sheetFormatPr defaultRowHeight="14.4" x14ac:dyDescent="0.3"/>
  <cols>
    <col min="2" max="2" width="35.33203125" customWidth="1"/>
    <col min="3" max="4" width="18.44140625" customWidth="1"/>
    <col min="10" max="10" width="16.6640625" customWidth="1"/>
    <col min="11" max="11" width="26.88671875" customWidth="1"/>
    <col min="12" max="12" width="28.109375" customWidth="1"/>
    <col min="18" max="18" width="30.88671875" customWidth="1"/>
  </cols>
  <sheetData>
    <row r="1" spans="1:19" x14ac:dyDescent="0.3">
      <c r="A1" s="37" t="s">
        <v>0</v>
      </c>
      <c r="B1" s="37" t="s">
        <v>1</v>
      </c>
      <c r="C1" s="37" t="s">
        <v>2</v>
      </c>
      <c r="D1" s="37" t="s">
        <v>30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7</v>
      </c>
      <c r="R1" s="37" t="s">
        <v>15</v>
      </c>
      <c r="S1" s="37" t="s">
        <v>16</v>
      </c>
    </row>
    <row r="2" spans="1:19" ht="15.6" x14ac:dyDescent="0.3">
      <c r="A2" s="1">
        <v>1</v>
      </c>
      <c r="B2" s="2" t="s">
        <v>17</v>
      </c>
      <c r="C2" s="3" t="s">
        <v>28</v>
      </c>
      <c r="D2" s="3" t="s">
        <v>32</v>
      </c>
      <c r="E2" s="23">
        <v>22308</v>
      </c>
      <c r="F2" s="24">
        <v>7000</v>
      </c>
      <c r="G2" s="25">
        <v>13189</v>
      </c>
      <c r="H2" s="25">
        <v>2198</v>
      </c>
      <c r="I2" s="25">
        <v>0</v>
      </c>
      <c r="J2" s="25">
        <f t="shared" ref="J2:J9" si="0">SUM(E2:I2)</f>
        <v>44695</v>
      </c>
      <c r="K2" s="38">
        <v>30</v>
      </c>
      <c r="L2" s="25">
        <f t="shared" ref="L2:L9" si="1">J2*K2/30</f>
        <v>44695</v>
      </c>
      <c r="M2" s="27">
        <v>0</v>
      </c>
      <c r="N2" s="28">
        <v>1800</v>
      </c>
      <c r="O2" s="26">
        <v>200</v>
      </c>
      <c r="P2" s="26">
        <v>0</v>
      </c>
      <c r="Q2" s="26">
        <v>2345</v>
      </c>
      <c r="R2" s="29">
        <f t="shared" ref="R2:R9" si="2">SUM(M2:Q2)</f>
        <v>4345</v>
      </c>
      <c r="S2" s="25">
        <f t="shared" ref="S2:S9" si="3">L2-R2</f>
        <v>40350</v>
      </c>
    </row>
    <row r="3" spans="1:19" ht="15.6" x14ac:dyDescent="0.3">
      <c r="A3" s="1">
        <v>2</v>
      </c>
      <c r="B3" s="39" t="s">
        <v>19</v>
      </c>
      <c r="C3" s="3" t="s">
        <v>20</v>
      </c>
      <c r="D3" s="3" t="s">
        <v>32</v>
      </c>
      <c r="E3" s="23">
        <v>16915</v>
      </c>
      <c r="F3" s="34">
        <v>6000</v>
      </c>
      <c r="G3" s="25">
        <v>6875</v>
      </c>
      <c r="H3" s="25">
        <v>1719</v>
      </c>
      <c r="I3" s="25">
        <v>0</v>
      </c>
      <c r="J3" s="25">
        <f t="shared" si="0"/>
        <v>31509</v>
      </c>
      <c r="K3" s="38">
        <v>15</v>
      </c>
      <c r="L3" s="25">
        <f t="shared" si="1"/>
        <v>15754.5</v>
      </c>
      <c r="M3" s="27">
        <v>0</v>
      </c>
      <c r="N3" s="28">
        <v>0</v>
      </c>
      <c r="O3" s="26">
        <v>200</v>
      </c>
      <c r="P3" s="26">
        <v>1000</v>
      </c>
      <c r="Q3" s="26">
        <v>2255</v>
      </c>
      <c r="R3" s="29">
        <f t="shared" si="2"/>
        <v>3455</v>
      </c>
      <c r="S3" s="25">
        <f t="shared" si="3"/>
        <v>12299.5</v>
      </c>
    </row>
    <row r="4" spans="1:19" ht="15.6" x14ac:dyDescent="0.3">
      <c r="A4" s="1">
        <v>3</v>
      </c>
      <c r="B4" s="30" t="s">
        <v>21</v>
      </c>
      <c r="C4" s="3" t="s">
        <v>20</v>
      </c>
      <c r="D4" s="3" t="s">
        <v>32</v>
      </c>
      <c r="E4" s="23">
        <v>16915</v>
      </c>
      <c r="F4" s="24">
        <v>6000</v>
      </c>
      <c r="G4" s="25">
        <v>6875</v>
      </c>
      <c r="H4" s="25">
        <v>1719</v>
      </c>
      <c r="I4" s="25">
        <v>0</v>
      </c>
      <c r="J4" s="25">
        <f t="shared" si="0"/>
        <v>31509</v>
      </c>
      <c r="K4" s="38">
        <v>19</v>
      </c>
      <c r="L4" s="25">
        <f t="shared" si="1"/>
        <v>19955.7</v>
      </c>
      <c r="M4" s="27">
        <v>0</v>
      </c>
      <c r="N4" s="28">
        <v>0</v>
      </c>
      <c r="O4" s="26">
        <v>200</v>
      </c>
      <c r="P4" s="26">
        <v>4000</v>
      </c>
      <c r="Q4" s="26">
        <v>3089</v>
      </c>
      <c r="R4" s="29">
        <f t="shared" si="2"/>
        <v>7289</v>
      </c>
      <c r="S4" s="25">
        <f t="shared" si="3"/>
        <v>12666.7</v>
      </c>
    </row>
    <row r="5" spans="1:19" ht="15.6" x14ac:dyDescent="0.3">
      <c r="A5" s="1">
        <v>4</v>
      </c>
      <c r="B5" s="35" t="s">
        <v>22</v>
      </c>
      <c r="C5" s="3" t="s">
        <v>20</v>
      </c>
      <c r="D5" s="3" t="s">
        <v>32</v>
      </c>
      <c r="E5" s="23">
        <v>15600</v>
      </c>
      <c r="F5" s="24">
        <v>6000</v>
      </c>
      <c r="G5" s="25">
        <v>6480</v>
      </c>
      <c r="H5" s="25">
        <v>1719</v>
      </c>
      <c r="I5" s="25">
        <v>0</v>
      </c>
      <c r="J5" s="25">
        <f t="shared" si="0"/>
        <v>29799</v>
      </c>
      <c r="K5" s="38">
        <v>28</v>
      </c>
      <c r="L5" s="25">
        <f t="shared" si="1"/>
        <v>27812.400000000001</v>
      </c>
      <c r="M5" s="27">
        <v>0</v>
      </c>
      <c r="N5" s="28">
        <v>0</v>
      </c>
      <c r="O5" s="26">
        <v>200</v>
      </c>
      <c r="P5" s="26">
        <v>1500</v>
      </c>
      <c r="Q5" s="26">
        <v>2600</v>
      </c>
      <c r="R5" s="29">
        <f t="shared" si="2"/>
        <v>4300</v>
      </c>
      <c r="S5" s="25">
        <f t="shared" si="3"/>
        <v>23512.400000000001</v>
      </c>
    </row>
    <row r="6" spans="1:19" ht="15.6" x14ac:dyDescent="0.3">
      <c r="A6" s="1">
        <v>5</v>
      </c>
      <c r="B6" s="35" t="s">
        <v>23</v>
      </c>
      <c r="C6" s="3" t="s">
        <v>20</v>
      </c>
      <c r="D6" s="3" t="s">
        <v>32</v>
      </c>
      <c r="E6" s="23">
        <v>15600</v>
      </c>
      <c r="F6" s="24">
        <v>6000</v>
      </c>
      <c r="G6" s="25">
        <v>6480</v>
      </c>
      <c r="H6" s="25">
        <v>1719</v>
      </c>
      <c r="I6" s="25">
        <v>0</v>
      </c>
      <c r="J6" s="25">
        <f t="shared" si="0"/>
        <v>29799</v>
      </c>
      <c r="K6" s="38">
        <v>27</v>
      </c>
      <c r="L6" s="25">
        <f t="shared" si="1"/>
        <v>26819.1</v>
      </c>
      <c r="M6" s="27">
        <v>0</v>
      </c>
      <c r="N6" s="28">
        <v>0</v>
      </c>
      <c r="O6" s="26">
        <v>200</v>
      </c>
      <c r="P6" s="26">
        <v>2000</v>
      </c>
      <c r="Q6" s="26">
        <v>0</v>
      </c>
      <c r="R6" s="29">
        <f t="shared" si="2"/>
        <v>2200</v>
      </c>
      <c r="S6" s="25">
        <f t="shared" si="3"/>
        <v>24619.1</v>
      </c>
    </row>
    <row r="7" spans="1:19" ht="15.6" x14ac:dyDescent="0.3">
      <c r="A7" s="1">
        <v>6</v>
      </c>
      <c r="B7" s="30" t="s">
        <v>24</v>
      </c>
      <c r="C7" s="3" t="s">
        <v>20</v>
      </c>
      <c r="D7" s="3" t="s">
        <v>32</v>
      </c>
      <c r="E7" s="23">
        <v>15600</v>
      </c>
      <c r="F7" s="24">
        <v>6000</v>
      </c>
      <c r="G7" s="25">
        <v>6480</v>
      </c>
      <c r="H7" s="25">
        <v>1719</v>
      </c>
      <c r="I7" s="25">
        <v>0</v>
      </c>
      <c r="J7" s="25">
        <f t="shared" si="0"/>
        <v>29799</v>
      </c>
      <c r="K7" s="38">
        <v>28</v>
      </c>
      <c r="L7" s="25">
        <f t="shared" si="1"/>
        <v>27812.400000000001</v>
      </c>
      <c r="M7" s="27">
        <v>0</v>
      </c>
      <c r="N7" s="28">
        <v>0</v>
      </c>
      <c r="O7" s="26">
        <v>200</v>
      </c>
      <c r="P7" s="26">
        <v>10000</v>
      </c>
      <c r="Q7" s="26">
        <v>3612</v>
      </c>
      <c r="R7" s="29">
        <f t="shared" si="2"/>
        <v>13812</v>
      </c>
      <c r="S7" s="25">
        <f t="shared" si="3"/>
        <v>14000.400000000001</v>
      </c>
    </row>
    <row r="8" spans="1:19" ht="15.6" x14ac:dyDescent="0.3">
      <c r="A8" s="1">
        <v>7</v>
      </c>
      <c r="B8" s="30" t="s">
        <v>25</v>
      </c>
      <c r="C8" s="3" t="s">
        <v>20</v>
      </c>
      <c r="D8" s="3" t="s">
        <v>32</v>
      </c>
      <c r="E8" s="23">
        <v>15600</v>
      </c>
      <c r="F8" s="24">
        <v>6000</v>
      </c>
      <c r="G8" s="25">
        <v>6480</v>
      </c>
      <c r="H8" s="25">
        <v>1719</v>
      </c>
      <c r="I8" s="25">
        <v>0</v>
      </c>
      <c r="J8" s="25">
        <f t="shared" si="0"/>
        <v>29799</v>
      </c>
      <c r="K8" s="26">
        <v>21.5</v>
      </c>
      <c r="L8" s="25">
        <f t="shared" si="1"/>
        <v>21355.95</v>
      </c>
      <c r="M8" s="27">
        <v>0</v>
      </c>
      <c r="N8" s="28">
        <v>0</v>
      </c>
      <c r="O8" s="26">
        <v>200</v>
      </c>
      <c r="P8" s="26">
        <v>8000</v>
      </c>
      <c r="Q8" s="26">
        <v>256</v>
      </c>
      <c r="R8" s="29">
        <f t="shared" si="2"/>
        <v>8456</v>
      </c>
      <c r="S8" s="25">
        <f t="shared" si="3"/>
        <v>12899.95</v>
      </c>
    </row>
    <row r="9" spans="1:19" ht="15.6" x14ac:dyDescent="0.3">
      <c r="A9" s="1">
        <v>8</v>
      </c>
      <c r="B9" s="30" t="s">
        <v>26</v>
      </c>
      <c r="C9" s="3" t="s">
        <v>20</v>
      </c>
      <c r="D9" s="3" t="s">
        <v>32</v>
      </c>
      <c r="E9" s="23">
        <v>15600</v>
      </c>
      <c r="F9" s="24">
        <v>6000</v>
      </c>
      <c r="G9" s="25">
        <v>6480</v>
      </c>
      <c r="H9" s="25">
        <v>1719</v>
      </c>
      <c r="I9" s="25">
        <v>0</v>
      </c>
      <c r="J9" s="25">
        <f t="shared" si="0"/>
        <v>29799</v>
      </c>
      <c r="K9" s="26">
        <v>20</v>
      </c>
      <c r="L9" s="25">
        <f t="shared" si="1"/>
        <v>19866</v>
      </c>
      <c r="M9" s="27">
        <v>0</v>
      </c>
      <c r="N9" s="28">
        <v>0</v>
      </c>
      <c r="O9" s="26">
        <v>200</v>
      </c>
      <c r="P9" s="26">
        <v>7000</v>
      </c>
      <c r="Q9" s="26">
        <v>666</v>
      </c>
      <c r="R9" s="29">
        <f t="shared" si="2"/>
        <v>7866</v>
      </c>
      <c r="S9" s="25">
        <f t="shared" si="3"/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"/>
  <sheetViews>
    <sheetView workbookViewId="0">
      <selection activeCell="Q6" sqref="Q6"/>
    </sheetView>
  </sheetViews>
  <sheetFormatPr defaultRowHeight="14.4" x14ac:dyDescent="0.3"/>
  <cols>
    <col min="2" max="2" width="30" customWidth="1"/>
    <col min="3" max="4" width="18" customWidth="1"/>
    <col min="10" max="10" width="14.88671875" customWidth="1"/>
    <col min="11" max="11" width="18.6640625" customWidth="1"/>
    <col min="12" max="12" width="27.109375" customWidth="1"/>
    <col min="18" max="18" width="31" customWidth="1"/>
  </cols>
  <sheetData>
    <row r="1" spans="1:19" x14ac:dyDescent="0.3">
      <c r="A1" s="37" t="s">
        <v>0</v>
      </c>
      <c r="B1" s="37" t="s">
        <v>1</v>
      </c>
      <c r="C1" s="37" t="s">
        <v>2</v>
      </c>
      <c r="D1" s="37" t="s">
        <v>30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7</v>
      </c>
      <c r="R1" s="37" t="s">
        <v>15</v>
      </c>
      <c r="S1" s="37" t="s">
        <v>16</v>
      </c>
    </row>
    <row r="2" spans="1:19" ht="15.6" x14ac:dyDescent="0.3">
      <c r="A2" s="1">
        <v>1</v>
      </c>
      <c r="B2" s="2" t="s">
        <v>17</v>
      </c>
      <c r="C2" s="3" t="s">
        <v>28</v>
      </c>
      <c r="D2" s="3" t="s">
        <v>32</v>
      </c>
      <c r="E2" s="23">
        <v>22308</v>
      </c>
      <c r="F2" s="24">
        <v>7000</v>
      </c>
      <c r="G2" s="25">
        <v>13189</v>
      </c>
      <c r="H2" s="25">
        <v>2198</v>
      </c>
      <c r="I2" s="25">
        <v>0</v>
      </c>
      <c r="J2" s="25">
        <f t="shared" ref="J2:J9" si="0">SUM(E2:I2)</f>
        <v>44695</v>
      </c>
      <c r="K2" s="38">
        <v>31</v>
      </c>
      <c r="L2" s="40">
        <f t="shared" ref="L2:L9" si="1">J2*K2/31</f>
        <v>44695</v>
      </c>
      <c r="M2" s="27">
        <v>0</v>
      </c>
      <c r="N2" s="28">
        <v>1800</v>
      </c>
      <c r="O2" s="26">
        <v>200</v>
      </c>
      <c r="P2" s="26">
        <v>0</v>
      </c>
      <c r="Q2" s="26">
        <v>2345</v>
      </c>
      <c r="R2" s="29">
        <f t="shared" ref="R2:R9" si="2">SUM(M2:Q2)</f>
        <v>4345</v>
      </c>
      <c r="S2" s="25">
        <f t="shared" ref="S2:S9" si="3">L2-R2</f>
        <v>40350</v>
      </c>
    </row>
    <row r="3" spans="1:19" ht="15.6" x14ac:dyDescent="0.3">
      <c r="A3" s="1">
        <v>2</v>
      </c>
      <c r="B3" s="39" t="s">
        <v>19</v>
      </c>
      <c r="C3" s="3" t="s">
        <v>20</v>
      </c>
      <c r="D3" s="3" t="s">
        <v>32</v>
      </c>
      <c r="E3" s="23">
        <v>16915</v>
      </c>
      <c r="F3" s="34">
        <v>6000</v>
      </c>
      <c r="G3" s="25">
        <v>6875</v>
      </c>
      <c r="H3" s="25">
        <v>1719</v>
      </c>
      <c r="I3" s="25">
        <v>0</v>
      </c>
      <c r="J3" s="25">
        <f t="shared" si="0"/>
        <v>31509</v>
      </c>
      <c r="K3" s="38">
        <v>31</v>
      </c>
      <c r="L3" s="25">
        <f t="shared" si="1"/>
        <v>31509</v>
      </c>
      <c r="M3" s="28">
        <v>0</v>
      </c>
      <c r="N3" s="28">
        <v>0</v>
      </c>
      <c r="O3" s="26">
        <v>200</v>
      </c>
      <c r="P3" s="26">
        <v>5000</v>
      </c>
      <c r="Q3" s="26">
        <v>1509</v>
      </c>
      <c r="R3" s="29">
        <f t="shared" si="2"/>
        <v>6709</v>
      </c>
      <c r="S3" s="25">
        <f t="shared" si="3"/>
        <v>24800</v>
      </c>
    </row>
    <row r="4" spans="1:19" ht="15.6" x14ac:dyDescent="0.3">
      <c r="A4" s="1">
        <v>3</v>
      </c>
      <c r="B4" s="30" t="s">
        <v>21</v>
      </c>
      <c r="C4" s="3" t="s">
        <v>20</v>
      </c>
      <c r="D4" s="3" t="s">
        <v>32</v>
      </c>
      <c r="E4" s="23">
        <v>16915</v>
      </c>
      <c r="F4" s="24">
        <v>6000</v>
      </c>
      <c r="G4" s="25">
        <v>6875</v>
      </c>
      <c r="H4" s="25">
        <v>1719</v>
      </c>
      <c r="I4" s="25">
        <v>0</v>
      </c>
      <c r="J4" s="25">
        <f t="shared" si="0"/>
        <v>31509</v>
      </c>
      <c r="K4" s="38">
        <v>26.5</v>
      </c>
      <c r="L4" s="25">
        <f t="shared" si="1"/>
        <v>26935.112903225807</v>
      </c>
      <c r="M4" s="28">
        <v>0</v>
      </c>
      <c r="N4" s="28">
        <v>0</v>
      </c>
      <c r="O4" s="26">
        <v>200</v>
      </c>
      <c r="P4" s="26">
        <v>6500</v>
      </c>
      <c r="Q4" s="26">
        <v>3288</v>
      </c>
      <c r="R4" s="29">
        <f t="shared" si="2"/>
        <v>9988</v>
      </c>
      <c r="S4" s="25">
        <f t="shared" si="3"/>
        <v>16947.112903225807</v>
      </c>
    </row>
    <row r="5" spans="1:19" ht="15.6" x14ac:dyDescent="0.3">
      <c r="A5" s="1">
        <v>4</v>
      </c>
      <c r="B5" s="35" t="s">
        <v>22</v>
      </c>
      <c r="C5" s="3" t="s">
        <v>20</v>
      </c>
      <c r="D5" s="3" t="s">
        <v>32</v>
      </c>
      <c r="E5" s="23">
        <v>15600</v>
      </c>
      <c r="F5" s="24">
        <v>6000</v>
      </c>
      <c r="G5" s="25">
        <v>6480</v>
      </c>
      <c r="H5" s="25">
        <v>1719</v>
      </c>
      <c r="I5" s="25">
        <v>0</v>
      </c>
      <c r="J5" s="25">
        <f t="shared" si="0"/>
        <v>29799</v>
      </c>
      <c r="K5" s="38">
        <v>31</v>
      </c>
      <c r="L5" s="25">
        <f t="shared" si="1"/>
        <v>29799</v>
      </c>
      <c r="M5" s="28">
        <v>0</v>
      </c>
      <c r="N5" s="28">
        <v>0</v>
      </c>
      <c r="O5" s="26">
        <v>200</v>
      </c>
      <c r="P5" s="26">
        <v>3500</v>
      </c>
      <c r="Q5" s="26">
        <v>1200</v>
      </c>
      <c r="R5" s="29">
        <f t="shared" si="2"/>
        <v>4900</v>
      </c>
      <c r="S5" s="25">
        <f t="shared" si="3"/>
        <v>24899</v>
      </c>
    </row>
    <row r="6" spans="1:19" ht="15.6" x14ac:dyDescent="0.3">
      <c r="A6" s="1">
        <v>5</v>
      </c>
      <c r="B6" s="35" t="s">
        <v>23</v>
      </c>
      <c r="C6" s="3" t="s">
        <v>20</v>
      </c>
      <c r="D6" s="3" t="s">
        <v>32</v>
      </c>
      <c r="E6" s="23">
        <v>15600</v>
      </c>
      <c r="F6" s="24">
        <v>6000</v>
      </c>
      <c r="G6" s="25">
        <v>6480</v>
      </c>
      <c r="H6" s="25">
        <v>1719</v>
      </c>
      <c r="I6" s="25">
        <v>0</v>
      </c>
      <c r="J6" s="25">
        <f t="shared" si="0"/>
        <v>29799</v>
      </c>
      <c r="K6" s="38">
        <v>30</v>
      </c>
      <c r="L6" s="25">
        <f t="shared" si="1"/>
        <v>28837.741935483871</v>
      </c>
      <c r="M6" s="28">
        <v>0</v>
      </c>
      <c r="N6" s="28">
        <v>0</v>
      </c>
      <c r="O6" s="26">
        <v>200</v>
      </c>
      <c r="P6" s="26">
        <v>0</v>
      </c>
      <c r="Q6" s="26">
        <v>0</v>
      </c>
      <c r="R6" s="29">
        <f t="shared" si="2"/>
        <v>200</v>
      </c>
      <c r="S6" s="25">
        <f t="shared" si="3"/>
        <v>28637.741935483871</v>
      </c>
    </row>
    <row r="7" spans="1:19" ht="15.6" x14ac:dyDescent="0.3">
      <c r="A7" s="1">
        <v>6</v>
      </c>
      <c r="B7" s="30" t="s">
        <v>24</v>
      </c>
      <c r="C7" s="3" t="s">
        <v>20</v>
      </c>
      <c r="D7" s="3" t="s">
        <v>32</v>
      </c>
      <c r="E7" s="23">
        <v>15600</v>
      </c>
      <c r="F7" s="24">
        <v>6000</v>
      </c>
      <c r="G7" s="25">
        <v>6480</v>
      </c>
      <c r="H7" s="25">
        <v>1719</v>
      </c>
      <c r="I7" s="25">
        <v>0</v>
      </c>
      <c r="J7" s="25">
        <f t="shared" si="0"/>
        <v>29799</v>
      </c>
      <c r="K7" s="38">
        <v>31</v>
      </c>
      <c r="L7" s="25">
        <f t="shared" si="1"/>
        <v>29799</v>
      </c>
      <c r="M7" s="28">
        <v>0</v>
      </c>
      <c r="N7" s="28">
        <v>0</v>
      </c>
      <c r="O7" s="26">
        <v>200</v>
      </c>
      <c r="P7" s="26">
        <v>12000</v>
      </c>
      <c r="Q7" s="26">
        <v>2599</v>
      </c>
      <c r="R7" s="29">
        <f t="shared" si="2"/>
        <v>14799</v>
      </c>
      <c r="S7" s="25">
        <f t="shared" si="3"/>
        <v>15000</v>
      </c>
    </row>
    <row r="8" spans="1:19" ht="15.6" x14ac:dyDescent="0.3">
      <c r="A8" s="1">
        <v>7</v>
      </c>
      <c r="B8" s="30" t="s">
        <v>25</v>
      </c>
      <c r="C8" s="3" t="s">
        <v>20</v>
      </c>
      <c r="D8" s="3" t="s">
        <v>32</v>
      </c>
      <c r="E8" s="23">
        <v>15600</v>
      </c>
      <c r="F8" s="24">
        <v>6000</v>
      </c>
      <c r="G8" s="25">
        <v>6480</v>
      </c>
      <c r="H8" s="25">
        <v>1719</v>
      </c>
      <c r="I8" s="25">
        <v>0</v>
      </c>
      <c r="J8" s="25">
        <f t="shared" si="0"/>
        <v>29799</v>
      </c>
      <c r="K8" s="38">
        <v>30</v>
      </c>
      <c r="L8" s="25">
        <f t="shared" si="1"/>
        <v>28837.741935483871</v>
      </c>
      <c r="M8" s="28">
        <v>0</v>
      </c>
      <c r="N8" s="28">
        <v>0</v>
      </c>
      <c r="O8" s="26">
        <v>200</v>
      </c>
      <c r="P8" s="26">
        <v>10000</v>
      </c>
      <c r="Q8" s="26">
        <v>1369</v>
      </c>
      <c r="R8" s="29">
        <f t="shared" si="2"/>
        <v>11569</v>
      </c>
      <c r="S8" s="25">
        <f t="shared" si="3"/>
        <v>17268.741935483871</v>
      </c>
    </row>
    <row r="9" spans="1:19" ht="15.6" x14ac:dyDescent="0.3">
      <c r="A9" s="1">
        <v>8</v>
      </c>
      <c r="B9" s="30" t="s">
        <v>26</v>
      </c>
      <c r="C9" s="3" t="s">
        <v>20</v>
      </c>
      <c r="D9" s="53" t="s">
        <v>32</v>
      </c>
      <c r="E9" s="23">
        <v>15600</v>
      </c>
      <c r="F9" s="24">
        <v>6000</v>
      </c>
      <c r="G9" s="25">
        <v>6480</v>
      </c>
      <c r="H9" s="25">
        <v>1719</v>
      </c>
      <c r="I9" s="25">
        <v>0</v>
      </c>
      <c r="J9" s="25">
        <f t="shared" si="0"/>
        <v>29799</v>
      </c>
      <c r="K9" s="38">
        <v>27</v>
      </c>
      <c r="L9" s="25">
        <f t="shared" si="1"/>
        <v>25953.967741935485</v>
      </c>
      <c r="M9" s="28">
        <v>0</v>
      </c>
      <c r="N9" s="28">
        <v>0</v>
      </c>
      <c r="O9" s="26">
        <v>200</v>
      </c>
      <c r="P9" s="26">
        <v>10000</v>
      </c>
      <c r="Q9" s="26">
        <v>227</v>
      </c>
      <c r="R9" s="29">
        <f t="shared" si="2"/>
        <v>10427</v>
      </c>
      <c r="S9" s="25">
        <f t="shared" si="3"/>
        <v>15526.967741935485</v>
      </c>
    </row>
    <row r="10" spans="1:19" ht="15.6" x14ac:dyDescent="0.3">
      <c r="D10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"/>
  <sheetViews>
    <sheetView workbookViewId="0">
      <selection activeCell="A10" sqref="A10"/>
    </sheetView>
  </sheetViews>
  <sheetFormatPr defaultRowHeight="14.4" x14ac:dyDescent="0.3"/>
  <cols>
    <col min="2" max="2" width="36.88671875" customWidth="1"/>
    <col min="3" max="4" width="21.109375" customWidth="1"/>
    <col min="10" max="10" width="13.109375" customWidth="1"/>
    <col min="11" max="11" width="18.5546875" customWidth="1"/>
    <col min="12" max="12" width="27.88671875" customWidth="1"/>
    <col min="18" max="18" width="32" customWidth="1"/>
  </cols>
  <sheetData>
    <row r="1" spans="1:19" x14ac:dyDescent="0.3">
      <c r="A1" s="37" t="s">
        <v>0</v>
      </c>
      <c r="B1" s="37" t="s">
        <v>1</v>
      </c>
      <c r="C1" s="52" t="s">
        <v>2</v>
      </c>
      <c r="D1" s="37" t="s">
        <v>30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7</v>
      </c>
      <c r="R1" s="37" t="s">
        <v>15</v>
      </c>
      <c r="S1" s="37" t="s">
        <v>16</v>
      </c>
    </row>
    <row r="2" spans="1:19" ht="15.6" x14ac:dyDescent="0.3">
      <c r="A2" s="1">
        <v>1</v>
      </c>
      <c r="B2" s="2" t="s">
        <v>17</v>
      </c>
      <c r="C2" s="3" t="s">
        <v>18</v>
      </c>
      <c r="D2" s="3" t="s">
        <v>32</v>
      </c>
      <c r="E2" s="38">
        <v>43000</v>
      </c>
      <c r="F2" s="38">
        <v>10000</v>
      </c>
      <c r="G2" s="38">
        <v>26500</v>
      </c>
      <c r="H2" s="38">
        <v>3975</v>
      </c>
      <c r="I2" s="5">
        <v>0</v>
      </c>
      <c r="J2" s="5">
        <f t="shared" ref="J2:J8" si="0">SUM(E2:I2)</f>
        <v>83475</v>
      </c>
      <c r="K2" s="4">
        <v>31</v>
      </c>
      <c r="L2" s="5">
        <f>J2*K2/31</f>
        <v>83475</v>
      </c>
      <c r="M2" s="41">
        <v>0</v>
      </c>
      <c r="N2" s="42">
        <v>1800</v>
      </c>
      <c r="O2" s="43">
        <v>200</v>
      </c>
      <c r="P2" s="43">
        <v>5000</v>
      </c>
      <c r="Q2" s="43">
        <v>3475</v>
      </c>
      <c r="R2" s="44">
        <f t="shared" ref="R2:R10" si="1">SUM(M2:Q2)</f>
        <v>10475</v>
      </c>
      <c r="S2" s="5">
        <f>L2-R2</f>
        <v>73000</v>
      </c>
    </row>
    <row r="3" spans="1:19" ht="15.6" x14ac:dyDescent="0.3">
      <c r="A3" s="1">
        <v>2</v>
      </c>
      <c r="B3" s="45" t="s">
        <v>19</v>
      </c>
      <c r="C3" s="3" t="s">
        <v>20</v>
      </c>
      <c r="D3" s="3" t="s">
        <v>32</v>
      </c>
      <c r="E3" s="46">
        <v>16915</v>
      </c>
      <c r="F3" s="47">
        <v>6000</v>
      </c>
      <c r="G3" s="5">
        <v>6875</v>
      </c>
      <c r="H3" s="5">
        <v>1719</v>
      </c>
      <c r="I3" s="5">
        <v>0</v>
      </c>
      <c r="J3" s="5">
        <f t="shared" si="0"/>
        <v>31509</v>
      </c>
      <c r="K3" s="4">
        <v>29</v>
      </c>
      <c r="L3" s="5">
        <f t="shared" ref="L3:L10" si="2">J3*K3/31</f>
        <v>29476.16129032258</v>
      </c>
      <c r="M3" s="41">
        <v>0</v>
      </c>
      <c r="N3" s="42">
        <v>0</v>
      </c>
      <c r="O3" s="43">
        <v>200</v>
      </c>
      <c r="P3" s="43">
        <v>3500</v>
      </c>
      <c r="Q3" s="43">
        <v>2589</v>
      </c>
      <c r="R3" s="44">
        <f t="shared" si="1"/>
        <v>6289</v>
      </c>
      <c r="S3" s="5">
        <f t="shared" ref="S3:S10" si="3">L3-R3</f>
        <v>23187.16129032258</v>
      </c>
    </row>
    <row r="4" spans="1:19" ht="15.6" x14ac:dyDescent="0.3">
      <c r="A4" s="1">
        <v>3</v>
      </c>
      <c r="B4" s="2" t="s">
        <v>21</v>
      </c>
      <c r="C4" s="3" t="s">
        <v>20</v>
      </c>
      <c r="D4" s="3" t="s">
        <v>32</v>
      </c>
      <c r="E4" s="41">
        <v>16915</v>
      </c>
      <c r="F4" s="48">
        <v>6000</v>
      </c>
      <c r="G4" s="5">
        <v>6875</v>
      </c>
      <c r="H4" s="5">
        <v>1719</v>
      </c>
      <c r="I4" s="5">
        <v>0</v>
      </c>
      <c r="J4" s="5">
        <f t="shared" si="0"/>
        <v>31509</v>
      </c>
      <c r="K4" s="4">
        <v>31</v>
      </c>
      <c r="L4" s="5">
        <f t="shared" si="2"/>
        <v>31509</v>
      </c>
      <c r="M4" s="41">
        <v>0</v>
      </c>
      <c r="N4" s="42">
        <v>0</v>
      </c>
      <c r="O4" s="43">
        <v>200</v>
      </c>
      <c r="P4" s="43">
        <v>8000</v>
      </c>
      <c r="Q4" s="43">
        <v>3459</v>
      </c>
      <c r="R4" s="44">
        <f t="shared" si="1"/>
        <v>11659</v>
      </c>
      <c r="S4" s="5">
        <f t="shared" si="3"/>
        <v>19850</v>
      </c>
    </row>
    <row r="5" spans="1:19" ht="15.6" x14ac:dyDescent="0.3">
      <c r="A5" s="1">
        <v>4</v>
      </c>
      <c r="B5" s="49" t="s">
        <v>22</v>
      </c>
      <c r="C5" s="3" t="s">
        <v>20</v>
      </c>
      <c r="D5" s="3" t="s">
        <v>32</v>
      </c>
      <c r="E5" s="41">
        <v>15600</v>
      </c>
      <c r="F5" s="48">
        <v>6000</v>
      </c>
      <c r="G5" s="5">
        <v>6480</v>
      </c>
      <c r="H5" s="5">
        <v>1719</v>
      </c>
      <c r="I5" s="5">
        <v>0</v>
      </c>
      <c r="J5" s="5">
        <f t="shared" si="0"/>
        <v>29799</v>
      </c>
      <c r="K5" s="4">
        <v>31</v>
      </c>
      <c r="L5" s="5">
        <f t="shared" si="2"/>
        <v>29799</v>
      </c>
      <c r="M5" s="41">
        <v>0</v>
      </c>
      <c r="N5" s="42">
        <v>0</v>
      </c>
      <c r="O5" s="43">
        <v>200</v>
      </c>
      <c r="P5" s="43">
        <v>0</v>
      </c>
      <c r="Q5" s="43">
        <v>0</v>
      </c>
      <c r="R5" s="44">
        <f t="shared" si="1"/>
        <v>200</v>
      </c>
      <c r="S5" s="5">
        <f t="shared" si="3"/>
        <v>29599</v>
      </c>
    </row>
    <row r="6" spans="1:19" ht="15.6" x14ac:dyDescent="0.3">
      <c r="A6" s="1">
        <v>5</v>
      </c>
      <c r="B6" s="49" t="s">
        <v>23</v>
      </c>
      <c r="C6" s="3" t="s">
        <v>20</v>
      </c>
      <c r="D6" s="3" t="s">
        <v>32</v>
      </c>
      <c r="E6" s="41">
        <v>15600</v>
      </c>
      <c r="F6" s="48">
        <v>6000</v>
      </c>
      <c r="G6" s="5">
        <v>6480</v>
      </c>
      <c r="H6" s="5">
        <v>1719</v>
      </c>
      <c r="I6" s="5">
        <v>0</v>
      </c>
      <c r="J6" s="5">
        <f t="shared" si="0"/>
        <v>29799</v>
      </c>
      <c r="K6" s="4">
        <v>31</v>
      </c>
      <c r="L6" s="5">
        <f t="shared" si="2"/>
        <v>29799</v>
      </c>
      <c r="M6" s="41">
        <v>0</v>
      </c>
      <c r="N6" s="42">
        <v>0</v>
      </c>
      <c r="O6" s="43">
        <v>200</v>
      </c>
      <c r="P6" s="43">
        <v>4000</v>
      </c>
      <c r="Q6" s="43">
        <v>0</v>
      </c>
      <c r="R6" s="44">
        <f t="shared" si="1"/>
        <v>4200</v>
      </c>
      <c r="S6" s="5">
        <f t="shared" si="3"/>
        <v>25599</v>
      </c>
    </row>
    <row r="7" spans="1:19" ht="15.6" x14ac:dyDescent="0.3">
      <c r="A7" s="1">
        <v>6</v>
      </c>
      <c r="B7" s="49" t="s">
        <v>24</v>
      </c>
      <c r="C7" s="3" t="s">
        <v>20</v>
      </c>
      <c r="D7" s="3" t="s">
        <v>32</v>
      </c>
      <c r="E7" s="41">
        <v>15600</v>
      </c>
      <c r="F7" s="48">
        <v>6000</v>
      </c>
      <c r="G7" s="5">
        <v>6480</v>
      </c>
      <c r="H7" s="5">
        <v>1719</v>
      </c>
      <c r="I7" s="5">
        <v>0</v>
      </c>
      <c r="J7" s="5">
        <f t="shared" si="0"/>
        <v>29799</v>
      </c>
      <c r="K7" s="4">
        <v>31</v>
      </c>
      <c r="L7" s="5">
        <f t="shared" si="2"/>
        <v>29799</v>
      </c>
      <c r="M7" s="41">
        <v>0</v>
      </c>
      <c r="N7" s="42">
        <v>0</v>
      </c>
      <c r="O7" s="43">
        <v>200</v>
      </c>
      <c r="P7" s="43">
        <v>14000</v>
      </c>
      <c r="Q7" s="43">
        <v>599</v>
      </c>
      <c r="R7" s="44">
        <f t="shared" si="1"/>
        <v>14799</v>
      </c>
      <c r="S7" s="5">
        <f t="shared" si="3"/>
        <v>15000</v>
      </c>
    </row>
    <row r="8" spans="1:19" ht="15.6" x14ac:dyDescent="0.3">
      <c r="A8" s="1">
        <v>7</v>
      </c>
      <c r="B8" s="49" t="s">
        <v>25</v>
      </c>
      <c r="C8" s="3" t="s">
        <v>20</v>
      </c>
      <c r="D8" s="3" t="s">
        <v>32</v>
      </c>
      <c r="E8" s="41">
        <v>15600</v>
      </c>
      <c r="F8" s="48">
        <v>6000</v>
      </c>
      <c r="G8" s="5">
        <v>6480</v>
      </c>
      <c r="H8" s="5">
        <v>1719</v>
      </c>
      <c r="I8" s="5">
        <v>0</v>
      </c>
      <c r="J8" s="5">
        <f t="shared" si="0"/>
        <v>29799</v>
      </c>
      <c r="K8" s="4">
        <v>30.5</v>
      </c>
      <c r="L8" s="5">
        <f t="shared" si="2"/>
        <v>29318.370967741936</v>
      </c>
      <c r="M8" s="41">
        <v>0</v>
      </c>
      <c r="N8" s="42">
        <v>0</v>
      </c>
      <c r="O8" s="43">
        <v>200</v>
      </c>
      <c r="P8" s="43">
        <v>11000</v>
      </c>
      <c r="Q8" s="43">
        <v>558</v>
      </c>
      <c r="R8" s="44">
        <f t="shared" si="1"/>
        <v>11758</v>
      </c>
      <c r="S8" s="5">
        <f t="shared" si="3"/>
        <v>17560.370967741936</v>
      </c>
    </row>
    <row r="9" spans="1:19" ht="15.6" x14ac:dyDescent="0.3">
      <c r="A9" s="1">
        <v>8</v>
      </c>
      <c r="B9" s="49" t="s">
        <v>26</v>
      </c>
      <c r="C9" s="3" t="s">
        <v>20</v>
      </c>
      <c r="D9" s="3" t="s">
        <v>32</v>
      </c>
      <c r="E9" s="41">
        <v>15600</v>
      </c>
      <c r="F9" s="48">
        <v>6000</v>
      </c>
      <c r="G9" s="5">
        <v>6480</v>
      </c>
      <c r="H9" s="5">
        <v>1719</v>
      </c>
      <c r="I9" s="5">
        <v>0</v>
      </c>
      <c r="J9" s="5">
        <f>SUM(E9:I9)</f>
        <v>29799</v>
      </c>
      <c r="K9" s="4">
        <v>29.5</v>
      </c>
      <c r="L9" s="5">
        <f t="shared" si="2"/>
        <v>28357.112903225807</v>
      </c>
      <c r="M9" s="41">
        <v>0</v>
      </c>
      <c r="N9" s="42">
        <v>0</v>
      </c>
      <c r="O9" s="43">
        <v>200</v>
      </c>
      <c r="P9" s="43">
        <v>10000</v>
      </c>
      <c r="Q9" s="43">
        <v>1178</v>
      </c>
      <c r="R9" s="44">
        <f t="shared" si="1"/>
        <v>11378</v>
      </c>
      <c r="S9" s="5">
        <f t="shared" si="3"/>
        <v>16979.112903225807</v>
      </c>
    </row>
    <row r="10" spans="1:19" ht="15.6" x14ac:dyDescent="0.3">
      <c r="A10" s="1">
        <v>9</v>
      </c>
      <c r="B10" s="50" t="s">
        <v>27</v>
      </c>
      <c r="C10" s="3" t="s">
        <v>20</v>
      </c>
      <c r="D10" s="3" t="s">
        <v>32</v>
      </c>
      <c r="E10" s="41">
        <v>15600</v>
      </c>
      <c r="F10" s="48">
        <v>6000</v>
      </c>
      <c r="G10" s="5">
        <v>6480</v>
      </c>
      <c r="H10" s="5">
        <v>1719</v>
      </c>
      <c r="I10" s="5">
        <v>0</v>
      </c>
      <c r="J10" s="5">
        <f>SUM(E10:I10)</f>
        <v>29799</v>
      </c>
      <c r="K10" s="4">
        <v>30</v>
      </c>
      <c r="L10" s="5">
        <f t="shared" si="2"/>
        <v>28837.741935483871</v>
      </c>
      <c r="M10" s="41">
        <v>0</v>
      </c>
      <c r="N10" s="42">
        <v>0</v>
      </c>
      <c r="O10" s="43">
        <v>200</v>
      </c>
      <c r="P10" s="43">
        <v>0</v>
      </c>
      <c r="Q10" s="43">
        <v>0</v>
      </c>
      <c r="R10" s="44">
        <f t="shared" si="1"/>
        <v>200</v>
      </c>
      <c r="S10" s="5">
        <f t="shared" si="3"/>
        <v>28637.741935483871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"/>
  <sheetViews>
    <sheetView workbookViewId="0">
      <selection activeCell="P10" sqref="P10"/>
    </sheetView>
  </sheetViews>
  <sheetFormatPr defaultRowHeight="14.4" x14ac:dyDescent="0.3"/>
  <cols>
    <col min="2" max="2" width="26.109375" customWidth="1"/>
    <col min="3" max="4" width="14.33203125" customWidth="1"/>
    <col min="10" max="10" width="14.109375" customWidth="1"/>
    <col min="11" max="11" width="19.44140625" customWidth="1"/>
    <col min="12" max="12" width="26.33203125" customWidth="1"/>
    <col min="18" max="18" width="30.88671875" customWidth="1"/>
  </cols>
  <sheetData>
    <row r="1" spans="1:19" x14ac:dyDescent="0.3">
      <c r="A1" s="37" t="s">
        <v>0</v>
      </c>
      <c r="B1" s="37" t="s">
        <v>1</v>
      </c>
      <c r="C1" s="37" t="s">
        <v>2</v>
      </c>
      <c r="D1" s="37" t="s">
        <v>30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7</v>
      </c>
      <c r="R1" s="37" t="s">
        <v>15</v>
      </c>
      <c r="S1" s="37" t="s">
        <v>16</v>
      </c>
    </row>
    <row r="2" spans="1:19" ht="15.6" x14ac:dyDescent="0.3">
      <c r="A2" s="1">
        <v>1</v>
      </c>
      <c r="B2" s="30" t="s">
        <v>17</v>
      </c>
      <c r="C2" s="3" t="s">
        <v>18</v>
      </c>
      <c r="D2" s="3" t="s">
        <v>32</v>
      </c>
      <c r="E2" s="38">
        <v>43000</v>
      </c>
      <c r="F2" s="38">
        <v>10000</v>
      </c>
      <c r="G2" s="38">
        <v>26500</v>
      </c>
      <c r="H2" s="38">
        <v>3975</v>
      </c>
      <c r="I2" s="5">
        <v>0</v>
      </c>
      <c r="J2" s="25">
        <f t="shared" ref="J2:J8" si="0">SUM(E2:I2)</f>
        <v>83475</v>
      </c>
      <c r="K2" s="38">
        <v>28</v>
      </c>
      <c r="L2" s="25">
        <f>J2*K2/29</f>
        <v>80596.551724137928</v>
      </c>
      <c r="M2" s="27">
        <v>0</v>
      </c>
      <c r="N2" s="28">
        <v>1800</v>
      </c>
      <c r="O2" s="26">
        <v>200</v>
      </c>
      <c r="P2" s="26">
        <v>0</v>
      </c>
      <c r="Q2" s="26">
        <v>5597</v>
      </c>
      <c r="R2" s="29">
        <f t="shared" ref="R2:R10" si="1">SUM(M2:Q2)</f>
        <v>7597</v>
      </c>
      <c r="S2" s="25">
        <f t="shared" ref="S2:S10" si="2">L2-R2</f>
        <v>72999.551724137928</v>
      </c>
    </row>
    <row r="3" spans="1:19" ht="15.6" x14ac:dyDescent="0.3">
      <c r="A3" s="1">
        <v>2</v>
      </c>
      <c r="B3" s="33" t="s">
        <v>19</v>
      </c>
      <c r="C3" s="3" t="s">
        <v>20</v>
      </c>
      <c r="D3" s="3" t="s">
        <v>32</v>
      </c>
      <c r="E3" s="23">
        <v>16915</v>
      </c>
      <c r="F3" s="34">
        <v>6000</v>
      </c>
      <c r="G3" s="25">
        <v>6875</v>
      </c>
      <c r="H3" s="25">
        <v>1719</v>
      </c>
      <c r="I3" s="25">
        <v>0</v>
      </c>
      <c r="J3" s="25">
        <f t="shared" si="0"/>
        <v>31509</v>
      </c>
      <c r="K3" s="38">
        <v>28</v>
      </c>
      <c r="L3" s="25">
        <f t="shared" ref="L3:L10" si="3">J3*K3/29</f>
        <v>30422.482758620688</v>
      </c>
      <c r="M3" s="27">
        <v>0</v>
      </c>
      <c r="N3" s="28">
        <v>0</v>
      </c>
      <c r="O3" s="26">
        <v>200</v>
      </c>
      <c r="P3" s="26">
        <v>4000</v>
      </c>
      <c r="Q3" s="26">
        <v>1422</v>
      </c>
      <c r="R3" s="29">
        <f t="shared" si="1"/>
        <v>5622</v>
      </c>
      <c r="S3" s="25">
        <f t="shared" si="2"/>
        <v>24800.482758620688</v>
      </c>
    </row>
    <row r="4" spans="1:19" ht="15.6" x14ac:dyDescent="0.3">
      <c r="A4" s="1">
        <v>3</v>
      </c>
      <c r="B4" s="30" t="s">
        <v>21</v>
      </c>
      <c r="C4" s="3" t="s">
        <v>20</v>
      </c>
      <c r="D4" s="3" t="s">
        <v>32</v>
      </c>
      <c r="E4" s="23">
        <v>16915</v>
      </c>
      <c r="F4" s="24">
        <v>6000</v>
      </c>
      <c r="G4" s="25">
        <v>6875</v>
      </c>
      <c r="H4" s="25">
        <v>1719</v>
      </c>
      <c r="I4" s="25">
        <v>0</v>
      </c>
      <c r="J4" s="25">
        <f t="shared" si="0"/>
        <v>31509</v>
      </c>
      <c r="K4" s="38">
        <v>25</v>
      </c>
      <c r="L4" s="25">
        <f t="shared" si="3"/>
        <v>27162.931034482757</v>
      </c>
      <c r="M4" s="27">
        <v>0</v>
      </c>
      <c r="N4" s="28">
        <v>0</v>
      </c>
      <c r="O4" s="26">
        <v>200</v>
      </c>
      <c r="P4" s="26">
        <v>7500</v>
      </c>
      <c r="Q4" s="26">
        <v>2406</v>
      </c>
      <c r="R4" s="29">
        <f t="shared" si="1"/>
        <v>10106</v>
      </c>
      <c r="S4" s="25">
        <f t="shared" si="2"/>
        <v>17056.931034482757</v>
      </c>
    </row>
    <row r="5" spans="1:19" ht="15.6" x14ac:dyDescent="0.3">
      <c r="A5" s="1">
        <v>4</v>
      </c>
      <c r="B5" s="35" t="s">
        <v>22</v>
      </c>
      <c r="C5" s="3" t="s">
        <v>20</v>
      </c>
      <c r="D5" s="3" t="s">
        <v>32</v>
      </c>
      <c r="E5" s="23">
        <v>15600</v>
      </c>
      <c r="F5" s="24">
        <v>6000</v>
      </c>
      <c r="G5" s="25">
        <v>6480</v>
      </c>
      <c r="H5" s="25">
        <v>1719</v>
      </c>
      <c r="I5" s="25">
        <v>0</v>
      </c>
      <c r="J5" s="25">
        <f t="shared" si="0"/>
        <v>29799</v>
      </c>
      <c r="K5" s="38">
        <v>27</v>
      </c>
      <c r="L5" s="25">
        <f t="shared" si="3"/>
        <v>27743.896551724138</v>
      </c>
      <c r="M5" s="27">
        <v>0</v>
      </c>
      <c r="N5" s="28">
        <v>0</v>
      </c>
      <c r="O5" s="26">
        <v>200</v>
      </c>
      <c r="P5" s="26">
        <v>1500</v>
      </c>
      <c r="Q5" s="26">
        <v>2600</v>
      </c>
      <c r="R5" s="29">
        <f t="shared" si="1"/>
        <v>4300</v>
      </c>
      <c r="S5" s="25">
        <f t="shared" si="2"/>
        <v>23443.896551724138</v>
      </c>
    </row>
    <row r="6" spans="1:19" ht="15.6" x14ac:dyDescent="0.3">
      <c r="A6" s="1">
        <v>5</v>
      </c>
      <c r="B6" s="35" t="s">
        <v>23</v>
      </c>
      <c r="C6" s="3" t="s">
        <v>20</v>
      </c>
      <c r="D6" s="3" t="s">
        <v>32</v>
      </c>
      <c r="E6" s="23">
        <v>15600</v>
      </c>
      <c r="F6" s="24">
        <v>6000</v>
      </c>
      <c r="G6" s="25">
        <v>6480</v>
      </c>
      <c r="H6" s="25">
        <v>1719</v>
      </c>
      <c r="I6" s="25">
        <v>0</v>
      </c>
      <c r="J6" s="25">
        <f t="shared" si="0"/>
        <v>29799</v>
      </c>
      <c r="K6" s="38">
        <v>28</v>
      </c>
      <c r="L6" s="25">
        <f t="shared" si="3"/>
        <v>28771.448275862069</v>
      </c>
      <c r="M6" s="27">
        <v>0</v>
      </c>
      <c r="N6" s="28">
        <v>0</v>
      </c>
      <c r="O6" s="26">
        <v>200</v>
      </c>
      <c r="P6" s="26">
        <v>0</v>
      </c>
      <c r="Q6" s="26">
        <v>0</v>
      </c>
      <c r="R6" s="29">
        <f t="shared" si="1"/>
        <v>200</v>
      </c>
      <c r="S6" s="25">
        <f t="shared" si="2"/>
        <v>28571.448275862069</v>
      </c>
    </row>
    <row r="7" spans="1:19" ht="15.6" x14ac:dyDescent="0.3">
      <c r="A7" s="1">
        <v>6</v>
      </c>
      <c r="B7" s="35" t="s">
        <v>24</v>
      </c>
      <c r="C7" s="3" t="s">
        <v>20</v>
      </c>
      <c r="D7" s="3" t="s">
        <v>32</v>
      </c>
      <c r="E7" s="23">
        <v>15600</v>
      </c>
      <c r="F7" s="24">
        <v>6000</v>
      </c>
      <c r="G7" s="25">
        <v>6480</v>
      </c>
      <c r="H7" s="25">
        <v>1719</v>
      </c>
      <c r="I7" s="25">
        <v>0</v>
      </c>
      <c r="J7" s="25">
        <f t="shared" si="0"/>
        <v>29799</v>
      </c>
      <c r="K7" s="38">
        <v>31</v>
      </c>
      <c r="L7" s="25">
        <f t="shared" si="3"/>
        <v>31854.103448275862</v>
      </c>
      <c r="M7" s="27">
        <v>0</v>
      </c>
      <c r="N7" s="28">
        <v>0</v>
      </c>
      <c r="O7" s="26">
        <v>200</v>
      </c>
      <c r="P7" s="26">
        <v>15000</v>
      </c>
      <c r="Q7" s="26">
        <v>1654</v>
      </c>
      <c r="R7" s="29">
        <f t="shared" si="1"/>
        <v>16854</v>
      </c>
      <c r="S7" s="25">
        <f t="shared" si="2"/>
        <v>15000.103448275862</v>
      </c>
    </row>
    <row r="8" spans="1:19" ht="15.6" x14ac:dyDescent="0.3">
      <c r="A8" s="1">
        <v>7</v>
      </c>
      <c r="B8" s="35" t="s">
        <v>25</v>
      </c>
      <c r="C8" s="3" t="s">
        <v>20</v>
      </c>
      <c r="D8" s="3" t="s">
        <v>32</v>
      </c>
      <c r="E8" s="23">
        <v>15600</v>
      </c>
      <c r="F8" s="24">
        <v>6000</v>
      </c>
      <c r="G8" s="25">
        <v>6480</v>
      </c>
      <c r="H8" s="25">
        <v>1719</v>
      </c>
      <c r="I8" s="25">
        <v>0</v>
      </c>
      <c r="J8" s="25">
        <f t="shared" si="0"/>
        <v>29799</v>
      </c>
      <c r="K8" s="38">
        <v>28</v>
      </c>
      <c r="L8" s="25">
        <f t="shared" si="3"/>
        <v>28771.448275862069</v>
      </c>
      <c r="M8" s="27">
        <v>0</v>
      </c>
      <c r="N8" s="28">
        <v>0</v>
      </c>
      <c r="O8" s="26">
        <v>200</v>
      </c>
      <c r="P8" s="26">
        <v>10000</v>
      </c>
      <c r="Q8" s="26">
        <v>721</v>
      </c>
      <c r="R8" s="29">
        <f t="shared" si="1"/>
        <v>10921</v>
      </c>
      <c r="S8" s="25">
        <f t="shared" si="2"/>
        <v>17850.448275862069</v>
      </c>
    </row>
    <row r="9" spans="1:19" ht="15.6" x14ac:dyDescent="0.3">
      <c r="A9" s="1">
        <v>8</v>
      </c>
      <c r="B9" s="35" t="s">
        <v>26</v>
      </c>
      <c r="C9" s="3" t="s">
        <v>20</v>
      </c>
      <c r="D9" s="3" t="s">
        <v>32</v>
      </c>
      <c r="E9" s="23">
        <v>15600</v>
      </c>
      <c r="F9" s="24">
        <v>6000</v>
      </c>
      <c r="G9" s="25">
        <v>6480</v>
      </c>
      <c r="H9" s="25">
        <v>1719</v>
      </c>
      <c r="I9" s="25">
        <v>0</v>
      </c>
      <c r="J9" s="25">
        <f>SUM(E9:I9)</f>
        <v>29799</v>
      </c>
      <c r="K9" s="38">
        <v>25.5</v>
      </c>
      <c r="L9" s="25">
        <f t="shared" si="3"/>
        <v>26202.568965517243</v>
      </c>
      <c r="M9" s="27">
        <v>0</v>
      </c>
      <c r="N9" s="28">
        <v>0</v>
      </c>
      <c r="O9" s="26">
        <v>200</v>
      </c>
      <c r="P9" s="26">
        <v>8000</v>
      </c>
      <c r="Q9" s="26">
        <v>1760</v>
      </c>
      <c r="R9" s="29">
        <f t="shared" si="1"/>
        <v>9960</v>
      </c>
      <c r="S9" s="25">
        <f t="shared" si="2"/>
        <v>16242.568965517243</v>
      </c>
    </row>
    <row r="10" spans="1:19" ht="15.6" x14ac:dyDescent="0.3">
      <c r="A10" s="1">
        <v>9</v>
      </c>
      <c r="B10" s="51" t="s">
        <v>27</v>
      </c>
      <c r="C10" s="3" t="s">
        <v>20</v>
      </c>
      <c r="D10" s="3" t="s">
        <v>32</v>
      </c>
      <c r="E10" s="23">
        <v>15600</v>
      </c>
      <c r="F10" s="24">
        <v>6000</v>
      </c>
      <c r="G10" s="25">
        <v>6480</v>
      </c>
      <c r="H10" s="25">
        <v>1719</v>
      </c>
      <c r="I10" s="25">
        <v>0</v>
      </c>
      <c r="J10" s="25">
        <f>SUM(E10:I10)</f>
        <v>29799</v>
      </c>
      <c r="K10" s="38">
        <v>27</v>
      </c>
      <c r="L10" s="25">
        <f t="shared" si="3"/>
        <v>27743.896551724138</v>
      </c>
      <c r="M10" s="27">
        <v>0</v>
      </c>
      <c r="N10" s="28">
        <v>0</v>
      </c>
      <c r="O10" s="26">
        <v>200</v>
      </c>
      <c r="P10" s="26">
        <v>0</v>
      </c>
      <c r="Q10" s="26">
        <v>0</v>
      </c>
      <c r="R10" s="29">
        <f t="shared" si="1"/>
        <v>200</v>
      </c>
      <c r="S10" s="25">
        <f t="shared" si="2"/>
        <v>27543.896551724138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1"/>
  <sheetViews>
    <sheetView tabSelected="1" workbookViewId="0">
      <selection activeCell="B11" sqref="B11"/>
    </sheetView>
  </sheetViews>
  <sheetFormatPr defaultRowHeight="14.4" x14ac:dyDescent="0.3"/>
  <cols>
    <col min="2" max="2" width="42" customWidth="1"/>
    <col min="3" max="4" width="15.6640625" customWidth="1"/>
    <col min="11" max="11" width="19" customWidth="1"/>
    <col min="12" max="12" width="26.44140625" customWidth="1"/>
    <col min="18" max="18" width="31.109375" customWidth="1"/>
  </cols>
  <sheetData>
    <row r="1" spans="1:19" x14ac:dyDescent="0.3">
      <c r="A1" s="37" t="s">
        <v>0</v>
      </c>
      <c r="B1" s="37" t="s">
        <v>1</v>
      </c>
      <c r="C1" s="37" t="s">
        <v>2</v>
      </c>
      <c r="D1" s="52" t="s">
        <v>30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7</v>
      </c>
      <c r="R1" s="37" t="s">
        <v>15</v>
      </c>
      <c r="S1" s="37" t="s">
        <v>16</v>
      </c>
    </row>
    <row r="2" spans="1:19" ht="15.6" x14ac:dyDescent="0.3">
      <c r="A2" s="1">
        <v>1</v>
      </c>
      <c r="B2" s="2" t="s">
        <v>17</v>
      </c>
      <c r="C2" s="3" t="s">
        <v>18</v>
      </c>
      <c r="D2" s="3" t="s">
        <v>31</v>
      </c>
      <c r="E2" s="4">
        <v>43000</v>
      </c>
      <c r="F2" s="4">
        <v>10000</v>
      </c>
      <c r="G2" s="4">
        <v>26500</v>
      </c>
      <c r="H2" s="4">
        <v>3975</v>
      </c>
      <c r="I2" s="5">
        <v>0</v>
      </c>
      <c r="J2" s="6">
        <f>SUM(E2:I2)</f>
        <v>83475</v>
      </c>
      <c r="K2" s="7">
        <v>31</v>
      </c>
      <c r="L2" s="6">
        <f>J2*K2/31</f>
        <v>83475</v>
      </c>
      <c r="M2" s="8">
        <v>0</v>
      </c>
      <c r="N2" s="9">
        <v>1800</v>
      </c>
      <c r="O2" s="3">
        <v>200</v>
      </c>
      <c r="P2" s="3">
        <v>4000</v>
      </c>
      <c r="Q2" s="3">
        <v>4475</v>
      </c>
      <c r="R2" s="10">
        <f>SUM(M2:Q2)</f>
        <v>10475</v>
      </c>
      <c r="S2" s="6">
        <f t="shared" ref="S2:S10" si="0">L2-R2</f>
        <v>73000</v>
      </c>
    </row>
    <row r="3" spans="1:19" ht="18" x14ac:dyDescent="0.3">
      <c r="A3" s="11">
        <v>2</v>
      </c>
      <c r="B3" s="12" t="s">
        <v>19</v>
      </c>
      <c r="C3" s="13" t="s">
        <v>20</v>
      </c>
      <c r="D3" s="3" t="s">
        <v>31</v>
      </c>
      <c r="E3" s="14">
        <v>16915</v>
      </c>
      <c r="F3" s="14">
        <v>6000</v>
      </c>
      <c r="G3" s="15">
        <v>6875</v>
      </c>
      <c r="H3" s="15">
        <v>1719</v>
      </c>
      <c r="I3" s="15">
        <v>0</v>
      </c>
      <c r="J3" s="15">
        <f t="shared" ref="J3:J10" si="1">SUM(E3:I3)</f>
        <v>31509</v>
      </c>
      <c r="K3" s="16">
        <v>31</v>
      </c>
      <c r="L3" s="15">
        <f t="shared" ref="L3:L10" si="2">J3*K3/31</f>
        <v>31509</v>
      </c>
      <c r="M3" s="8">
        <v>0</v>
      </c>
      <c r="N3" s="17">
        <v>0</v>
      </c>
      <c r="O3" s="13">
        <v>200</v>
      </c>
      <c r="P3" s="13">
        <v>1000</v>
      </c>
      <c r="Q3" s="13">
        <v>509</v>
      </c>
      <c r="R3" s="18">
        <f t="shared" ref="R3:R10" si="3">SUM(M3:Q3)</f>
        <v>1709</v>
      </c>
      <c r="S3" s="15">
        <f t="shared" si="0"/>
        <v>29800</v>
      </c>
    </row>
    <row r="4" spans="1:19" ht="18" x14ac:dyDescent="0.3">
      <c r="A4" s="11">
        <v>3</v>
      </c>
      <c r="B4" s="19" t="s">
        <v>21</v>
      </c>
      <c r="C4" s="13" t="s">
        <v>20</v>
      </c>
      <c r="D4" s="3" t="s">
        <v>31</v>
      </c>
      <c r="E4" s="14">
        <v>16915</v>
      </c>
      <c r="F4" s="20">
        <v>6000</v>
      </c>
      <c r="G4" s="15">
        <v>6875</v>
      </c>
      <c r="H4" s="15">
        <v>1719</v>
      </c>
      <c r="I4" s="15">
        <v>0</v>
      </c>
      <c r="J4" s="15">
        <f t="shared" si="1"/>
        <v>31509</v>
      </c>
      <c r="K4" s="16">
        <v>27</v>
      </c>
      <c r="L4" s="15">
        <f t="shared" si="2"/>
        <v>27443.322580645163</v>
      </c>
      <c r="M4" s="8">
        <v>0</v>
      </c>
      <c r="N4" s="17">
        <v>0</v>
      </c>
      <c r="O4" s="13">
        <v>150</v>
      </c>
      <c r="P4" s="13">
        <v>5669</v>
      </c>
      <c r="Q4" s="13">
        <v>650</v>
      </c>
      <c r="R4" s="18">
        <f t="shared" si="3"/>
        <v>6469</v>
      </c>
      <c r="S4" s="15">
        <f t="shared" si="0"/>
        <v>20974.322580645163</v>
      </c>
    </row>
    <row r="5" spans="1:19" ht="18" x14ac:dyDescent="0.3">
      <c r="A5" s="11">
        <v>4</v>
      </c>
      <c r="B5" s="21" t="s">
        <v>22</v>
      </c>
      <c r="C5" s="13" t="s">
        <v>20</v>
      </c>
      <c r="D5" s="3" t="s">
        <v>31</v>
      </c>
      <c r="E5" s="14">
        <v>15600</v>
      </c>
      <c r="F5" s="20">
        <v>6000</v>
      </c>
      <c r="G5" s="15">
        <v>6480</v>
      </c>
      <c r="H5" s="15">
        <v>1719</v>
      </c>
      <c r="I5" s="15">
        <v>0</v>
      </c>
      <c r="J5" s="15">
        <f t="shared" si="1"/>
        <v>29799</v>
      </c>
      <c r="K5" s="16">
        <v>29</v>
      </c>
      <c r="L5" s="15">
        <f t="shared" si="2"/>
        <v>27876.483870967742</v>
      </c>
      <c r="M5" s="8">
        <v>0</v>
      </c>
      <c r="N5" s="17">
        <v>0</v>
      </c>
      <c r="O5" s="13">
        <v>150</v>
      </c>
      <c r="P5" s="13">
        <v>2500</v>
      </c>
      <c r="Q5" s="13">
        <v>0</v>
      </c>
      <c r="R5" s="18">
        <f t="shared" si="3"/>
        <v>2650</v>
      </c>
      <c r="S5" s="15">
        <f t="shared" si="0"/>
        <v>25226.483870967742</v>
      </c>
    </row>
    <row r="6" spans="1:19" ht="18" x14ac:dyDescent="0.3">
      <c r="A6" s="11">
        <v>5</v>
      </c>
      <c r="B6" s="21" t="s">
        <v>23</v>
      </c>
      <c r="C6" s="13" t="s">
        <v>20</v>
      </c>
      <c r="D6" s="3" t="s">
        <v>31</v>
      </c>
      <c r="E6" s="14">
        <v>15600</v>
      </c>
      <c r="F6" s="20">
        <v>6000</v>
      </c>
      <c r="G6" s="15">
        <v>6480</v>
      </c>
      <c r="H6" s="15">
        <v>1719</v>
      </c>
      <c r="I6" s="15">
        <v>0</v>
      </c>
      <c r="J6" s="15">
        <f t="shared" si="1"/>
        <v>29799</v>
      </c>
      <c r="K6" s="16">
        <v>30</v>
      </c>
      <c r="L6" s="15">
        <f t="shared" si="2"/>
        <v>28837.741935483871</v>
      </c>
      <c r="M6" s="8">
        <v>0</v>
      </c>
      <c r="N6" s="17">
        <v>0</v>
      </c>
      <c r="O6" s="13">
        <v>150</v>
      </c>
      <c r="P6" s="13">
        <v>5000</v>
      </c>
      <c r="Q6" s="13">
        <v>0</v>
      </c>
      <c r="R6" s="18">
        <f t="shared" si="3"/>
        <v>5150</v>
      </c>
      <c r="S6" s="15">
        <f t="shared" si="0"/>
        <v>23687.741935483871</v>
      </c>
    </row>
    <row r="7" spans="1:19" ht="18" x14ac:dyDescent="0.3">
      <c r="A7" s="11">
        <v>6</v>
      </c>
      <c r="B7" s="21" t="s">
        <v>24</v>
      </c>
      <c r="C7" s="13" t="s">
        <v>20</v>
      </c>
      <c r="D7" s="3" t="s">
        <v>31</v>
      </c>
      <c r="E7" s="14">
        <v>15600</v>
      </c>
      <c r="F7" s="20">
        <v>6000</v>
      </c>
      <c r="G7" s="15">
        <v>6480</v>
      </c>
      <c r="H7" s="15">
        <v>1719</v>
      </c>
      <c r="I7" s="15">
        <v>0</v>
      </c>
      <c r="J7" s="15">
        <f t="shared" si="1"/>
        <v>29799</v>
      </c>
      <c r="K7" s="16">
        <v>30</v>
      </c>
      <c r="L7" s="15">
        <f t="shared" si="2"/>
        <v>28837.741935483871</v>
      </c>
      <c r="M7" s="8">
        <v>0</v>
      </c>
      <c r="N7" s="17">
        <v>0</v>
      </c>
      <c r="O7" s="13">
        <v>150</v>
      </c>
      <c r="P7" s="13">
        <v>14000</v>
      </c>
      <c r="Q7" s="13">
        <v>172</v>
      </c>
      <c r="R7" s="18">
        <f t="shared" si="3"/>
        <v>14322</v>
      </c>
      <c r="S7" s="15">
        <f t="shared" si="0"/>
        <v>14515.741935483871</v>
      </c>
    </row>
    <row r="8" spans="1:19" ht="18" x14ac:dyDescent="0.35">
      <c r="A8" s="11">
        <v>7</v>
      </c>
      <c r="B8" s="21" t="s">
        <v>25</v>
      </c>
      <c r="C8" s="13" t="s">
        <v>20</v>
      </c>
      <c r="D8" s="3" t="s">
        <v>31</v>
      </c>
      <c r="E8" s="14">
        <v>15600</v>
      </c>
      <c r="F8" s="20">
        <v>6000</v>
      </c>
      <c r="G8" s="15">
        <v>6480</v>
      </c>
      <c r="H8" s="15">
        <v>1719</v>
      </c>
      <c r="I8" s="15">
        <v>0</v>
      </c>
      <c r="J8" s="15">
        <f t="shared" si="1"/>
        <v>29799</v>
      </c>
      <c r="K8" s="16">
        <v>27.5</v>
      </c>
      <c r="L8" s="15">
        <f t="shared" si="2"/>
        <v>26434.596774193549</v>
      </c>
      <c r="M8" s="8">
        <v>0</v>
      </c>
      <c r="N8" s="17">
        <v>0</v>
      </c>
      <c r="O8" s="13">
        <v>150</v>
      </c>
      <c r="P8" s="13">
        <v>10467</v>
      </c>
      <c r="Q8" s="55">
        <v>0</v>
      </c>
      <c r="R8" s="18">
        <f>SUM(M8:P8)</f>
        <v>10617</v>
      </c>
      <c r="S8" s="15">
        <f t="shared" si="0"/>
        <v>15817.596774193549</v>
      </c>
    </row>
    <row r="9" spans="1:19" ht="18" x14ac:dyDescent="0.3">
      <c r="A9" s="11">
        <v>8</v>
      </c>
      <c r="B9" s="21" t="s">
        <v>26</v>
      </c>
      <c r="C9" s="13" t="s">
        <v>20</v>
      </c>
      <c r="D9" s="3" t="s">
        <v>31</v>
      </c>
      <c r="E9" s="14">
        <v>15600</v>
      </c>
      <c r="F9" s="20">
        <v>6000</v>
      </c>
      <c r="G9" s="15">
        <v>6480</v>
      </c>
      <c r="H9" s="15">
        <v>1719</v>
      </c>
      <c r="I9" s="15">
        <v>0</v>
      </c>
      <c r="J9" s="15">
        <f t="shared" si="1"/>
        <v>29799</v>
      </c>
      <c r="K9" s="16">
        <v>28</v>
      </c>
      <c r="L9" s="15">
        <f t="shared" si="2"/>
        <v>26915.225806451614</v>
      </c>
      <c r="M9" s="8">
        <v>0</v>
      </c>
      <c r="N9" s="17">
        <v>0</v>
      </c>
      <c r="O9" s="13">
        <v>150</v>
      </c>
      <c r="P9" s="13">
        <v>10657</v>
      </c>
      <c r="Q9" s="13">
        <v>0</v>
      </c>
      <c r="R9" s="18">
        <f t="shared" si="3"/>
        <v>10807</v>
      </c>
      <c r="S9" s="15">
        <f t="shared" si="0"/>
        <v>16108.225806451614</v>
      </c>
    </row>
    <row r="10" spans="1:19" ht="18" x14ac:dyDescent="0.3">
      <c r="A10" s="11">
        <v>9</v>
      </c>
      <c r="B10" s="22" t="s">
        <v>27</v>
      </c>
      <c r="C10" s="13" t="s">
        <v>20</v>
      </c>
      <c r="D10" s="3" t="s">
        <v>31</v>
      </c>
      <c r="E10" s="14">
        <v>15600</v>
      </c>
      <c r="F10" s="20">
        <v>6000</v>
      </c>
      <c r="G10" s="15">
        <v>6480</v>
      </c>
      <c r="H10" s="15">
        <v>1719</v>
      </c>
      <c r="I10" s="15">
        <v>0</v>
      </c>
      <c r="J10" s="15">
        <f t="shared" si="1"/>
        <v>29799</v>
      </c>
      <c r="K10" s="16">
        <v>31</v>
      </c>
      <c r="L10" s="15">
        <f t="shared" si="2"/>
        <v>29799</v>
      </c>
      <c r="M10" s="8">
        <v>0</v>
      </c>
      <c r="N10" s="17">
        <v>0</v>
      </c>
      <c r="O10" s="13">
        <v>150</v>
      </c>
      <c r="P10" s="13">
        <v>10000</v>
      </c>
      <c r="Q10" s="13">
        <v>0</v>
      </c>
      <c r="R10" s="18">
        <f t="shared" si="3"/>
        <v>10150</v>
      </c>
      <c r="S10" s="15">
        <f t="shared" si="0"/>
        <v>19649</v>
      </c>
    </row>
    <row r="11" spans="1:19" ht="18" x14ac:dyDescent="0.3">
      <c r="A11" s="11">
        <v>10</v>
      </c>
      <c r="B11" s="22" t="s">
        <v>33</v>
      </c>
      <c r="C11" s="13" t="s">
        <v>20</v>
      </c>
      <c r="D11" s="3" t="s">
        <v>31</v>
      </c>
      <c r="E11" s="14">
        <v>15600</v>
      </c>
      <c r="F11" s="20">
        <v>6000</v>
      </c>
      <c r="G11" s="15">
        <v>6480</v>
      </c>
      <c r="H11" s="15">
        <v>1719</v>
      </c>
      <c r="I11" s="15">
        <v>0</v>
      </c>
      <c r="J11" s="15">
        <f t="shared" ref="J11" si="4">SUM(E11:I11)</f>
        <v>29799</v>
      </c>
      <c r="K11" s="16">
        <v>31</v>
      </c>
      <c r="L11" s="15">
        <f t="shared" ref="L11" si="5">J11*K11/31</f>
        <v>29799</v>
      </c>
      <c r="M11" s="8">
        <v>0</v>
      </c>
      <c r="N11" s="17">
        <v>0</v>
      </c>
      <c r="O11" s="13">
        <v>150</v>
      </c>
      <c r="P11" s="13">
        <v>10000</v>
      </c>
      <c r="Q11" s="13">
        <v>0</v>
      </c>
      <c r="R11" s="18">
        <f t="shared" ref="R11" si="6">SUM(M11:Q11)</f>
        <v>10150</v>
      </c>
      <c r="S11" s="15">
        <f t="shared" ref="S11" si="7">L11-R11</f>
        <v>19649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Oct-20</vt:lpstr>
      <vt:lpstr>Nov-20</vt:lpstr>
      <vt:lpstr>Dec-20</vt:lpstr>
      <vt:lpstr>Jan-21</vt:lpstr>
      <vt:lpstr>Feb-21</vt:lpstr>
      <vt:lpstr>Mar-21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2023-04-01T04:20:00Z</dcterms:created>
  <dcterms:modified xsi:type="dcterms:W3CDTF">2023-04-05T16:20:03Z</dcterms:modified>
</cp:coreProperties>
</file>