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trading\"/>
    </mc:Choice>
  </mc:AlternateContent>
  <xr:revisionPtr revIDLastSave="0" documentId="13_ncr:1_{77981971-F44A-4AA8-964B-BB46781A8B13}" xr6:coauthVersionLast="45" xr6:coauthVersionMax="45" xr10:uidLastSave="{00000000-0000-0000-0000-000000000000}"/>
  <bookViews>
    <workbookView xWindow="-60" yWindow="-60" windowWidth="20610" windowHeight="11040" tabRatio="785" activeTab="6" xr2:uid="{6C8FF0F0-E34D-4D62-A539-B17BDD279174}"/>
  </bookViews>
  <sheets>
    <sheet name="Quote Diff" sheetId="1" r:id="rId1"/>
    <sheet name="quote Imbalance" sheetId="2" r:id="rId2"/>
    <sheet name="Trade Diff" sheetId="3" r:id="rId3"/>
    <sheet name="Trade Imbalance" sheetId="4" r:id="rId4"/>
    <sheet name="Mid Price" sheetId="5" r:id="rId5"/>
    <sheet name="Weighted Mid Price" sheetId="6" r:id="rId6"/>
    <sheet name="Weighted Diff Price" sheetId="7" r:id="rId7"/>
    <sheet name="var cou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8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I16" i="5" l="1"/>
  <c r="H16" i="5"/>
  <c r="G16" i="5"/>
  <c r="F16" i="5"/>
  <c r="E16" i="5"/>
  <c r="D16" i="5"/>
  <c r="I15" i="5"/>
  <c r="H15" i="5"/>
  <c r="G15" i="5"/>
  <c r="F15" i="5"/>
  <c r="E15" i="5"/>
  <c r="D15" i="5"/>
  <c r="I14" i="5"/>
  <c r="H14" i="5"/>
  <c r="G14" i="5"/>
  <c r="F14" i="5"/>
  <c r="E14" i="5"/>
  <c r="D14" i="5"/>
  <c r="I13" i="5"/>
  <c r="H13" i="5"/>
  <c r="G13" i="5"/>
  <c r="F13" i="5"/>
  <c r="E13" i="5"/>
  <c r="D13" i="5"/>
  <c r="I12" i="5"/>
  <c r="H12" i="5"/>
  <c r="G12" i="5"/>
  <c r="F12" i="5"/>
  <c r="E12" i="5"/>
  <c r="D12" i="5"/>
  <c r="I11" i="5"/>
  <c r="H11" i="5"/>
  <c r="G11" i="5"/>
  <c r="F11" i="5"/>
  <c r="E11" i="5"/>
  <c r="D11" i="5"/>
  <c r="I10" i="5"/>
  <c r="H10" i="5"/>
  <c r="G10" i="5"/>
  <c r="F10" i="5"/>
  <c r="E10" i="5"/>
  <c r="D10" i="5"/>
  <c r="I9" i="5"/>
  <c r="H9" i="5"/>
  <c r="G9" i="5"/>
  <c r="F9" i="5"/>
  <c r="E9" i="5"/>
  <c r="D9" i="5"/>
  <c r="I8" i="5"/>
  <c r="H8" i="5"/>
  <c r="G8" i="5"/>
  <c r="F8" i="5"/>
  <c r="E8" i="5"/>
  <c r="D8" i="5"/>
  <c r="I7" i="5"/>
  <c r="H7" i="5"/>
  <c r="G7" i="5"/>
  <c r="F7" i="5"/>
  <c r="E7" i="5"/>
  <c r="D7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I3" i="5"/>
  <c r="H3" i="5"/>
  <c r="G3" i="5"/>
  <c r="F3" i="5"/>
  <c r="E3" i="5"/>
  <c r="D3" i="5"/>
  <c r="I2" i="5"/>
  <c r="H2" i="5"/>
  <c r="G2" i="5"/>
  <c r="F2" i="5"/>
  <c r="E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<sst xmlns="http://schemas.openxmlformats.org/spreadsheetml/2006/main" count="307" uniqueCount="94">
  <si>
    <t>askRate0</t>
  </si>
  <si>
    <t>bidRate0</t>
  </si>
  <si>
    <t>askRate1</t>
  </si>
  <si>
    <t>bidRate1</t>
  </si>
  <si>
    <t>askRate2</t>
  </si>
  <si>
    <t>bidRate2</t>
  </si>
  <si>
    <t>askRate3</t>
  </si>
  <si>
    <t>bidRate3</t>
  </si>
  <si>
    <t>askRate4</t>
  </si>
  <si>
    <t>bidRate4</t>
  </si>
  <si>
    <t>askRate5</t>
  </si>
  <si>
    <t>bidRate5</t>
  </si>
  <si>
    <t>askRate6</t>
  </si>
  <si>
    <t>bidRate6</t>
  </si>
  <si>
    <t>askRate7</t>
  </si>
  <si>
    <t>bidRate7</t>
  </si>
  <si>
    <t>askRate8</t>
  </si>
  <si>
    <t>bidRate8</t>
  </si>
  <si>
    <t>askRate9</t>
  </si>
  <si>
    <t>bidRate9</t>
  </si>
  <si>
    <t>askRate10</t>
  </si>
  <si>
    <t>bidRate10</t>
  </si>
  <si>
    <t>askRate11</t>
  </si>
  <si>
    <t>bidRate11</t>
  </si>
  <si>
    <t>askRate12</t>
  </si>
  <si>
    <t>bidRate12</t>
  </si>
  <si>
    <t>askRate13</t>
  </si>
  <si>
    <t>bidRate13</t>
  </si>
  <si>
    <t>askRate14</t>
  </si>
  <si>
    <t>bidRate14</t>
  </si>
  <si>
    <t>Quote Diff</t>
  </si>
  <si>
    <t>Squared Quote diff</t>
  </si>
  <si>
    <t>root quote diff</t>
  </si>
  <si>
    <t>log quote diff</t>
  </si>
  <si>
    <t>askSize0</t>
  </si>
  <si>
    <t>askSize1</t>
  </si>
  <si>
    <t>askSize2</t>
  </si>
  <si>
    <t>askSize3</t>
  </si>
  <si>
    <t>askSize4</t>
  </si>
  <si>
    <t>askSize5</t>
  </si>
  <si>
    <t>askSize6</t>
  </si>
  <si>
    <t>askSize7</t>
  </si>
  <si>
    <t>askSize8</t>
  </si>
  <si>
    <t>askSize9</t>
  </si>
  <si>
    <t>askSize10</t>
  </si>
  <si>
    <t>askSize11</t>
  </si>
  <si>
    <t>askSize12</t>
  </si>
  <si>
    <t>askSize13</t>
  </si>
  <si>
    <t>askSize14</t>
  </si>
  <si>
    <t>bidSize0</t>
  </si>
  <si>
    <t>bidSize1</t>
  </si>
  <si>
    <t>bidSize2</t>
  </si>
  <si>
    <t>bidSize3</t>
  </si>
  <si>
    <t>bidSize4</t>
  </si>
  <si>
    <t>bidSize5</t>
  </si>
  <si>
    <t>bidSize6</t>
  </si>
  <si>
    <t>bidSize7</t>
  </si>
  <si>
    <t>bidSize8</t>
  </si>
  <si>
    <t>bidSize9</t>
  </si>
  <si>
    <t>bidSize10</t>
  </si>
  <si>
    <t>bidSize11</t>
  </si>
  <si>
    <t>bidSize12</t>
  </si>
  <si>
    <t>bidSize13</t>
  </si>
  <si>
    <t>bidSize14</t>
  </si>
  <si>
    <t>Trade Diff</t>
  </si>
  <si>
    <t>squared trade diff</t>
  </si>
  <si>
    <t>root trade diff</t>
  </si>
  <si>
    <t>log trade diff</t>
  </si>
  <si>
    <t>cube quote diff</t>
  </si>
  <si>
    <t>cube root quote diff</t>
  </si>
  <si>
    <t>Quote Imbalance</t>
  </si>
  <si>
    <t>Squared Quote Imbal</t>
  </si>
  <si>
    <t>root quote imblnce</t>
  </si>
  <si>
    <t>log quote imblnce</t>
  </si>
  <si>
    <t>cube quote imblnce</t>
  </si>
  <si>
    <t>cube root quote imblnce</t>
  </si>
  <si>
    <t>Mid Price</t>
  </si>
  <si>
    <t>Squared Mid Price</t>
  </si>
  <si>
    <t>Root Mid Price</t>
  </si>
  <si>
    <t>cube mid price</t>
  </si>
  <si>
    <t>cube root mid price</t>
  </si>
  <si>
    <t>Log mid price</t>
  </si>
  <si>
    <t>Weighted Mid Price</t>
  </si>
  <si>
    <t>cube trade diff</t>
  </si>
  <si>
    <t>cube root trade diff</t>
  </si>
  <si>
    <t>squared trade imbal</t>
  </si>
  <si>
    <t>root trade  imbal</t>
  </si>
  <si>
    <t>log trade  imbal</t>
  </si>
  <si>
    <t>cube trade imbal</t>
  </si>
  <si>
    <t>cube root trade imbal</t>
  </si>
  <si>
    <t>single diff to multiple diff times</t>
  </si>
  <si>
    <t>squared</t>
  </si>
  <si>
    <t>log</t>
  </si>
  <si>
    <t xml:space="preserve">squared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</si>
</sst>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35C9-507B-4B86-B67B-630326F378A5}">
  <dimension ref="A1:I19"/>
  <sheetViews>
    <sheetView workbookViewId="0">
      <selection activeCell="D2" sqref="D2:D16"/>
    </sheetView>
  </sheetViews>
  <sheetFormatPr defaultRowHeight="15" x14ac:dyDescent="0.25"/>
  <cols>
    <col min="1" max="1" width="7.140625" customWidth="1"/>
    <col min="2" max="2" width="11.28515625" customWidth="1"/>
    <col min="3" max="3" width="13.28515625" customWidth="1"/>
    <col min="4" max="4" width="47.28515625" bestFit="1" customWidth="1"/>
    <col min="5" max="5" width="18.140625" bestFit="1" customWidth="1"/>
    <col min="6" max="6" width="14.140625" bestFit="1" customWidth="1"/>
    <col min="7" max="7" width="13.140625" bestFit="1" customWidth="1"/>
    <col min="8" max="8" width="14.7109375" bestFit="1" customWidth="1"/>
    <col min="9" max="9" width="19" bestFit="1" customWidth="1"/>
  </cols>
  <sheetData>
    <row r="1" spans="1:9" x14ac:dyDescent="0.25">
      <c r="D1" t="s">
        <v>30</v>
      </c>
      <c r="E1" t="s">
        <v>31</v>
      </c>
      <c r="F1" t="s">
        <v>32</v>
      </c>
      <c r="G1" t="s">
        <v>33</v>
      </c>
      <c r="H1" t="s">
        <v>68</v>
      </c>
      <c r="I1" t="s">
        <v>69</v>
      </c>
    </row>
    <row r="2" spans="1:9" x14ac:dyDescent="0.25">
      <c r="A2">
        <v>0</v>
      </c>
      <c r="B2" t="s">
        <v>0</v>
      </c>
      <c r="C2" t="s">
        <v>1</v>
      </c>
      <c r="D2" t="str">
        <f>"df['quote_diff"&amp;A2&amp;"'] = df['"&amp;B2&amp;"'] - df['"&amp;C2&amp;"']"</f>
        <v>df['quote_diff0'] = df['askRate0'] - df['bidRate0']</v>
      </c>
    </row>
    <row r="3" spans="1:9" x14ac:dyDescent="0.25">
      <c r="A3">
        <v>1</v>
      </c>
      <c r="B3" t="s">
        <v>2</v>
      </c>
      <c r="C3" t="s">
        <v>3</v>
      </c>
      <c r="D3" t="str">
        <f t="shared" ref="D3:D16" si="0">"df['quote_diff"&amp;A3&amp;"'] = df['"&amp;B3&amp;"'] - df['"&amp;C3&amp;"']"</f>
        <v>df['quote_diff1'] = df['askRate1'] - df['bidRate1']</v>
      </c>
    </row>
    <row r="4" spans="1:9" x14ac:dyDescent="0.25">
      <c r="A4">
        <v>2</v>
      </c>
      <c r="B4" t="s">
        <v>4</v>
      </c>
      <c r="C4" t="s">
        <v>5</v>
      </c>
      <c r="D4" t="str">
        <f t="shared" si="0"/>
        <v>df['quote_diff2'] = df['askRate2'] - df['bidRate2']</v>
      </c>
    </row>
    <row r="5" spans="1:9" x14ac:dyDescent="0.25">
      <c r="A5">
        <v>3</v>
      </c>
      <c r="B5" t="s">
        <v>6</v>
      </c>
      <c r="C5" t="s">
        <v>7</v>
      </c>
      <c r="D5" t="str">
        <f t="shared" si="0"/>
        <v>df['quote_diff3'] = df['askRate3'] - df['bidRate3']</v>
      </c>
    </row>
    <row r="6" spans="1:9" x14ac:dyDescent="0.25">
      <c r="A6">
        <v>4</v>
      </c>
      <c r="B6" t="s">
        <v>8</v>
      </c>
      <c r="C6" t="s">
        <v>9</v>
      </c>
      <c r="D6" t="str">
        <f t="shared" si="0"/>
        <v>df['quote_diff4'] = df['askRate4'] - df['bidRate4']</v>
      </c>
    </row>
    <row r="7" spans="1:9" x14ac:dyDescent="0.25">
      <c r="A7">
        <v>5</v>
      </c>
      <c r="B7" t="s">
        <v>10</v>
      </c>
      <c r="C7" t="s">
        <v>11</v>
      </c>
      <c r="D7" t="str">
        <f t="shared" si="0"/>
        <v>df['quote_diff5'] = df['askRate5'] - df['bidRate5']</v>
      </c>
    </row>
    <row r="8" spans="1:9" x14ac:dyDescent="0.25">
      <c r="A8">
        <v>6</v>
      </c>
      <c r="B8" t="s">
        <v>12</v>
      </c>
      <c r="C8" t="s">
        <v>13</v>
      </c>
      <c r="D8" t="str">
        <f t="shared" si="0"/>
        <v>df['quote_diff6'] = df['askRate6'] - df['bidRate6']</v>
      </c>
    </row>
    <row r="9" spans="1:9" x14ac:dyDescent="0.25">
      <c r="A9">
        <v>7</v>
      </c>
      <c r="B9" t="s">
        <v>14</v>
      </c>
      <c r="C9" t="s">
        <v>15</v>
      </c>
      <c r="D9" t="str">
        <f t="shared" si="0"/>
        <v>df['quote_diff7'] = df['askRate7'] - df['bidRate7']</v>
      </c>
    </row>
    <row r="10" spans="1:9" x14ac:dyDescent="0.25">
      <c r="A10">
        <v>8</v>
      </c>
      <c r="B10" t="s">
        <v>16</v>
      </c>
      <c r="C10" t="s">
        <v>17</v>
      </c>
      <c r="D10" t="str">
        <f t="shared" si="0"/>
        <v>df['quote_diff8'] = df['askRate8'] - df['bidRate8']</v>
      </c>
    </row>
    <row r="11" spans="1:9" x14ac:dyDescent="0.25">
      <c r="A11">
        <v>9</v>
      </c>
      <c r="B11" t="s">
        <v>18</v>
      </c>
      <c r="C11" t="s">
        <v>19</v>
      </c>
      <c r="D11" t="str">
        <f t="shared" si="0"/>
        <v>df['quote_diff9'] = df['askRate9'] - df['bidRate9']</v>
      </c>
    </row>
    <row r="12" spans="1:9" x14ac:dyDescent="0.25">
      <c r="A12">
        <v>10</v>
      </c>
      <c r="B12" t="s">
        <v>20</v>
      </c>
      <c r="C12" t="s">
        <v>21</v>
      </c>
      <c r="D12" t="str">
        <f t="shared" si="0"/>
        <v>df['quote_diff10'] = df['askRate10'] - df['bidRate10']</v>
      </c>
    </row>
    <row r="13" spans="1:9" x14ac:dyDescent="0.25">
      <c r="A13">
        <v>11</v>
      </c>
      <c r="B13" t="s">
        <v>22</v>
      </c>
      <c r="C13" t="s">
        <v>23</v>
      </c>
      <c r="D13" t="str">
        <f t="shared" si="0"/>
        <v>df['quote_diff11'] = df['askRate11'] - df['bidRate11']</v>
      </c>
    </row>
    <row r="14" spans="1:9" x14ac:dyDescent="0.25">
      <c r="A14">
        <v>12</v>
      </c>
      <c r="B14" t="s">
        <v>24</v>
      </c>
      <c r="C14" t="s">
        <v>25</v>
      </c>
      <c r="D14" t="str">
        <f t="shared" si="0"/>
        <v>df['quote_diff12'] = df['askRate12'] - df['bidRate12']</v>
      </c>
    </row>
    <row r="15" spans="1:9" x14ac:dyDescent="0.25">
      <c r="A15">
        <v>13</v>
      </c>
      <c r="B15" t="s">
        <v>26</v>
      </c>
      <c r="C15" t="s">
        <v>27</v>
      </c>
      <c r="D15" t="str">
        <f t="shared" si="0"/>
        <v>df['quote_diff13'] = df['askRate13'] - df['bidRate13']</v>
      </c>
    </row>
    <row r="16" spans="1:9" x14ac:dyDescent="0.25">
      <c r="A16">
        <v>14</v>
      </c>
      <c r="B16" t="s">
        <v>28</v>
      </c>
      <c r="C16" t="s">
        <v>29</v>
      </c>
      <c r="D16" t="str">
        <f t="shared" si="0"/>
        <v>df['quote_diff14'] = df['askRate14'] - df['bidRate14']</v>
      </c>
    </row>
    <row r="19" spans="4:4" x14ac:dyDescent="0.25">
      <c r="D19" t="s">
        <v>90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DA76-6E6D-4A6A-B4FC-6206FB1CAE92}">
  <dimension ref="A1:I16"/>
  <sheetViews>
    <sheetView workbookViewId="0">
      <selection activeCell="D2" sqref="D2:D16"/>
    </sheetView>
  </sheetViews>
  <sheetFormatPr defaultRowHeight="15" x14ac:dyDescent="0.25"/>
  <cols>
    <col min="1" max="1" width="10" customWidth="1"/>
    <col min="2" max="3" width="9.85546875" bestFit="1" customWidth="1"/>
    <col min="4" max="4" width="77.42578125" customWidth="1"/>
    <col min="5" max="5" width="18.140625" bestFit="1" customWidth="1"/>
    <col min="6" max="6" width="14.140625" bestFit="1" customWidth="1"/>
    <col min="7" max="7" width="13.140625" bestFit="1" customWidth="1"/>
  </cols>
  <sheetData>
    <row r="1" spans="1:9" x14ac:dyDescent="0.25"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5">
      <c r="A2">
        <v>0</v>
      </c>
      <c r="B2" t="s">
        <v>0</v>
      </c>
      <c r="C2" t="s">
        <v>1</v>
      </c>
      <c r="D2" t="str">
        <f>"df['quote_imblnce"&amp;A2&amp;"'] = (df['"&amp;B2&amp;"'] - df['"&amp;C2&amp;"'])/(df['"&amp;B2&amp;"'] + df['"&amp;C2&amp;"'])"</f>
        <v>df['quote_imblnce0'] = (df['askRate0'] - df['bidRate0'])/(df['askRate0'] + df['bidRate0'])</v>
      </c>
    </row>
    <row r="3" spans="1:9" x14ac:dyDescent="0.25">
      <c r="A3">
        <v>1</v>
      </c>
      <c r="B3" t="s">
        <v>2</v>
      </c>
      <c r="C3" t="s">
        <v>3</v>
      </c>
      <c r="D3" t="str">
        <f t="shared" ref="D3:D16" si="0">"df['quote_imblnce"&amp;A3&amp;"'] = (df['"&amp;B3&amp;"'] - df['"&amp;C3&amp;"'])/(df['"&amp;B3&amp;"'] + df['"&amp;C3&amp;"'])"</f>
        <v>df['quote_imblnce1'] = (df['askRate1'] - df['bidRate1'])/(df['askRate1'] + df['bidRate1'])</v>
      </c>
    </row>
    <row r="4" spans="1:9" x14ac:dyDescent="0.25">
      <c r="A4">
        <v>2</v>
      </c>
      <c r="B4" t="s">
        <v>4</v>
      </c>
      <c r="C4" t="s">
        <v>5</v>
      </c>
      <c r="D4" t="str">
        <f t="shared" si="0"/>
        <v>df['quote_imblnce2'] = (df['askRate2'] - df['bidRate2'])/(df['askRate2'] + df['bidRate2'])</v>
      </c>
    </row>
    <row r="5" spans="1:9" x14ac:dyDescent="0.25">
      <c r="A5">
        <v>3</v>
      </c>
      <c r="B5" t="s">
        <v>6</v>
      </c>
      <c r="C5" t="s">
        <v>7</v>
      </c>
      <c r="D5" t="str">
        <f t="shared" si="0"/>
        <v>df['quote_imblnce3'] = (df['askRate3'] - df['bidRate3'])/(df['askRate3'] + df['bidRate3'])</v>
      </c>
    </row>
    <row r="6" spans="1:9" x14ac:dyDescent="0.25">
      <c r="A6">
        <v>4</v>
      </c>
      <c r="B6" t="s">
        <v>8</v>
      </c>
      <c r="C6" t="s">
        <v>9</v>
      </c>
      <c r="D6" t="str">
        <f t="shared" si="0"/>
        <v>df['quote_imblnce4'] = (df['askRate4'] - df['bidRate4'])/(df['askRate4'] + df['bidRate4'])</v>
      </c>
    </row>
    <row r="7" spans="1:9" x14ac:dyDescent="0.25">
      <c r="A7">
        <v>5</v>
      </c>
      <c r="B7" t="s">
        <v>10</v>
      </c>
      <c r="C7" t="s">
        <v>11</v>
      </c>
      <c r="D7" t="str">
        <f t="shared" si="0"/>
        <v>df['quote_imblnce5'] = (df['askRate5'] - df['bidRate5'])/(df['askRate5'] + df['bidRate5'])</v>
      </c>
    </row>
    <row r="8" spans="1:9" x14ac:dyDescent="0.25">
      <c r="A8">
        <v>6</v>
      </c>
      <c r="B8" t="s">
        <v>12</v>
      </c>
      <c r="C8" t="s">
        <v>13</v>
      </c>
      <c r="D8" t="str">
        <f t="shared" si="0"/>
        <v>df['quote_imblnce6'] = (df['askRate6'] - df['bidRate6'])/(df['askRate6'] + df['bidRate6'])</v>
      </c>
    </row>
    <row r="9" spans="1:9" x14ac:dyDescent="0.25">
      <c r="A9">
        <v>7</v>
      </c>
      <c r="B9" t="s">
        <v>14</v>
      </c>
      <c r="C9" t="s">
        <v>15</v>
      </c>
      <c r="D9" t="str">
        <f t="shared" si="0"/>
        <v>df['quote_imblnce7'] = (df['askRate7'] - df['bidRate7'])/(df['askRate7'] + df['bidRate7'])</v>
      </c>
    </row>
    <row r="10" spans="1:9" x14ac:dyDescent="0.25">
      <c r="A10">
        <v>8</v>
      </c>
      <c r="B10" t="s">
        <v>16</v>
      </c>
      <c r="C10" t="s">
        <v>17</v>
      </c>
      <c r="D10" t="str">
        <f t="shared" si="0"/>
        <v>df['quote_imblnce8'] = (df['askRate8'] - df['bidRate8'])/(df['askRate8'] + df['bidRate8'])</v>
      </c>
    </row>
    <row r="11" spans="1:9" x14ac:dyDescent="0.25">
      <c r="A11">
        <v>9</v>
      </c>
      <c r="B11" t="s">
        <v>18</v>
      </c>
      <c r="C11" t="s">
        <v>19</v>
      </c>
      <c r="D11" t="str">
        <f t="shared" si="0"/>
        <v>df['quote_imblnce9'] = (df['askRate9'] - df['bidRate9'])/(df['askRate9'] + df['bidRate9'])</v>
      </c>
    </row>
    <row r="12" spans="1:9" x14ac:dyDescent="0.25">
      <c r="A12">
        <v>10</v>
      </c>
      <c r="B12" t="s">
        <v>20</v>
      </c>
      <c r="C12" t="s">
        <v>21</v>
      </c>
      <c r="D12" t="str">
        <f t="shared" si="0"/>
        <v>df['quote_imblnce10'] = (df['askRate10'] - df['bidRate10'])/(df['askRate10'] + df['bidRate10'])</v>
      </c>
    </row>
    <row r="13" spans="1:9" x14ac:dyDescent="0.25">
      <c r="A13">
        <v>11</v>
      </c>
      <c r="B13" t="s">
        <v>22</v>
      </c>
      <c r="C13" t="s">
        <v>23</v>
      </c>
      <c r="D13" t="str">
        <f t="shared" si="0"/>
        <v>df['quote_imblnce11'] = (df['askRate11'] - df['bidRate11'])/(df['askRate11'] + df['bidRate11'])</v>
      </c>
    </row>
    <row r="14" spans="1:9" x14ac:dyDescent="0.25">
      <c r="A14">
        <v>12</v>
      </c>
      <c r="B14" t="s">
        <v>24</v>
      </c>
      <c r="C14" t="s">
        <v>25</v>
      </c>
      <c r="D14" t="str">
        <f t="shared" si="0"/>
        <v>df['quote_imblnce12'] = (df['askRate12'] - df['bidRate12'])/(df['askRate12'] + df['bidRate12'])</v>
      </c>
    </row>
    <row r="15" spans="1:9" x14ac:dyDescent="0.25">
      <c r="A15">
        <v>13</v>
      </c>
      <c r="B15" t="s">
        <v>26</v>
      </c>
      <c r="C15" t="s">
        <v>27</v>
      </c>
      <c r="D15" t="str">
        <f t="shared" si="0"/>
        <v>df['quote_imblnce13'] = (df['askRate13'] - df['bidRate13'])/(df['askRate13'] + df['bidRate13'])</v>
      </c>
    </row>
    <row r="16" spans="1:9" x14ac:dyDescent="0.25">
      <c r="A16">
        <v>14</v>
      </c>
      <c r="B16" t="s">
        <v>28</v>
      </c>
      <c r="C16" t="s">
        <v>29</v>
      </c>
      <c r="D16" t="str">
        <f t="shared" si="0"/>
        <v>df['quote_imblnce14'] = (df['askRate14'] - df['bidRate14'])/(df['askRate14'] + df['bidRate14'])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F75A-B84A-4C47-AFE2-AEA418EDE037}">
  <dimension ref="A1:I16"/>
  <sheetViews>
    <sheetView workbookViewId="0">
      <selection activeCell="D2" sqref="D2:D16"/>
    </sheetView>
  </sheetViews>
  <sheetFormatPr defaultRowHeight="15" x14ac:dyDescent="0.25"/>
  <cols>
    <col min="4" max="4" width="42.7109375" bestFit="1" customWidth="1"/>
  </cols>
  <sheetData>
    <row r="1" spans="1:9" x14ac:dyDescent="0.25">
      <c r="D1" t="s">
        <v>64</v>
      </c>
      <c r="E1" t="s">
        <v>65</v>
      </c>
      <c r="F1" t="s">
        <v>66</v>
      </c>
      <c r="G1" t="s">
        <v>67</v>
      </c>
      <c r="H1" t="s">
        <v>83</v>
      </c>
      <c r="I1" t="s">
        <v>84</v>
      </c>
    </row>
    <row r="2" spans="1:9" x14ac:dyDescent="0.25">
      <c r="A2">
        <v>0</v>
      </c>
      <c r="B2" t="s">
        <v>34</v>
      </c>
      <c r="C2" t="s">
        <v>49</v>
      </c>
      <c r="D2" t="str">
        <f>"df['trade_diff"&amp;A2&amp;"'] = df['"&amp;B2&amp;"'] - df['"&amp;C2&amp;"']"</f>
        <v>df['trade_diff0'] = df['askSize0'] - df['bidSize0']</v>
      </c>
    </row>
    <row r="3" spans="1:9" x14ac:dyDescent="0.25">
      <c r="A3">
        <v>1</v>
      </c>
      <c r="B3" t="s">
        <v>35</v>
      </c>
      <c r="C3" t="s">
        <v>50</v>
      </c>
      <c r="D3" t="str">
        <f t="shared" ref="D3:D16" si="0">"df['trade_diff"&amp;A3&amp;"'] = df['"&amp;B3&amp;"'] - df['"&amp;C3&amp;"']"</f>
        <v>df['trade_diff1'] = df['askSize1'] - df['bidSize1']</v>
      </c>
    </row>
    <row r="4" spans="1:9" x14ac:dyDescent="0.25">
      <c r="A4">
        <v>2</v>
      </c>
      <c r="B4" t="s">
        <v>36</v>
      </c>
      <c r="C4" t="s">
        <v>51</v>
      </c>
      <c r="D4" t="str">
        <f t="shared" si="0"/>
        <v>df['trade_diff2'] = df['askSize2'] - df['bidSize2']</v>
      </c>
    </row>
    <row r="5" spans="1:9" x14ac:dyDescent="0.25">
      <c r="A5">
        <v>3</v>
      </c>
      <c r="B5" t="s">
        <v>37</v>
      </c>
      <c r="C5" t="s">
        <v>52</v>
      </c>
      <c r="D5" t="str">
        <f t="shared" si="0"/>
        <v>df['trade_diff3'] = df['askSize3'] - df['bidSize3']</v>
      </c>
    </row>
    <row r="6" spans="1:9" x14ac:dyDescent="0.25">
      <c r="A6">
        <v>4</v>
      </c>
      <c r="B6" t="s">
        <v>38</v>
      </c>
      <c r="C6" t="s">
        <v>53</v>
      </c>
      <c r="D6" t="str">
        <f t="shared" si="0"/>
        <v>df['trade_diff4'] = df['askSize4'] - df['bidSize4']</v>
      </c>
    </row>
    <row r="7" spans="1:9" x14ac:dyDescent="0.25">
      <c r="A7">
        <v>5</v>
      </c>
      <c r="B7" t="s">
        <v>39</v>
      </c>
      <c r="C7" t="s">
        <v>54</v>
      </c>
      <c r="D7" t="str">
        <f t="shared" si="0"/>
        <v>df['trade_diff5'] = df['askSize5'] - df['bidSize5']</v>
      </c>
    </row>
    <row r="8" spans="1:9" x14ac:dyDescent="0.25">
      <c r="A8">
        <v>6</v>
      </c>
      <c r="B8" t="s">
        <v>40</v>
      </c>
      <c r="C8" t="s">
        <v>55</v>
      </c>
      <c r="D8" t="str">
        <f t="shared" si="0"/>
        <v>df['trade_diff6'] = df['askSize6'] - df['bidSize6']</v>
      </c>
    </row>
    <row r="9" spans="1:9" x14ac:dyDescent="0.25">
      <c r="A9">
        <v>7</v>
      </c>
      <c r="B9" t="s">
        <v>41</v>
      </c>
      <c r="C9" t="s">
        <v>56</v>
      </c>
      <c r="D9" t="str">
        <f t="shared" si="0"/>
        <v>df['trade_diff7'] = df['askSize7'] - df['bidSize7']</v>
      </c>
    </row>
    <row r="10" spans="1:9" x14ac:dyDescent="0.25">
      <c r="A10">
        <v>8</v>
      </c>
      <c r="B10" t="s">
        <v>42</v>
      </c>
      <c r="C10" t="s">
        <v>57</v>
      </c>
      <c r="D10" t="str">
        <f t="shared" si="0"/>
        <v>df['trade_diff8'] = df['askSize8'] - df['bidSize8']</v>
      </c>
    </row>
    <row r="11" spans="1:9" x14ac:dyDescent="0.25">
      <c r="A11">
        <v>9</v>
      </c>
      <c r="B11" t="s">
        <v>43</v>
      </c>
      <c r="C11" t="s">
        <v>58</v>
      </c>
      <c r="D11" t="str">
        <f t="shared" si="0"/>
        <v>df['trade_diff9'] = df['askSize9'] - df['bidSize9']</v>
      </c>
    </row>
    <row r="12" spans="1:9" x14ac:dyDescent="0.25">
      <c r="A12">
        <v>10</v>
      </c>
      <c r="B12" t="s">
        <v>44</v>
      </c>
      <c r="C12" t="s">
        <v>59</v>
      </c>
      <c r="D12" t="str">
        <f t="shared" si="0"/>
        <v>df['trade_diff10'] = df['askSize10'] - df['bidSize10']</v>
      </c>
    </row>
    <row r="13" spans="1:9" x14ac:dyDescent="0.25">
      <c r="A13">
        <v>11</v>
      </c>
      <c r="B13" t="s">
        <v>45</v>
      </c>
      <c r="C13" t="s">
        <v>60</v>
      </c>
      <c r="D13" t="str">
        <f t="shared" si="0"/>
        <v>df['trade_diff11'] = df['askSize11'] - df['bidSize11']</v>
      </c>
    </row>
    <row r="14" spans="1:9" x14ac:dyDescent="0.25">
      <c r="A14">
        <v>12</v>
      </c>
      <c r="B14" t="s">
        <v>46</v>
      </c>
      <c r="C14" t="s">
        <v>61</v>
      </c>
      <c r="D14" t="str">
        <f t="shared" si="0"/>
        <v>df['trade_diff12'] = df['askSize12'] - df['bidSize12']</v>
      </c>
    </row>
    <row r="15" spans="1:9" x14ac:dyDescent="0.25">
      <c r="A15">
        <v>13</v>
      </c>
      <c r="B15" t="s">
        <v>47</v>
      </c>
      <c r="C15" t="s">
        <v>62</v>
      </c>
      <c r="D15" t="str">
        <f t="shared" si="0"/>
        <v>df['trade_diff13'] = df['askSize13'] - df['bidSize13']</v>
      </c>
    </row>
    <row r="16" spans="1:9" x14ac:dyDescent="0.25">
      <c r="A16">
        <v>14</v>
      </c>
      <c r="B16" t="s">
        <v>48</v>
      </c>
      <c r="C16" t="s">
        <v>63</v>
      </c>
      <c r="D16" t="str">
        <f t="shared" si="0"/>
        <v>df['trade_diff14'] = df['askSize14'] - df['bidSize14']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A568-76D5-462A-96E5-08704130BE75}">
  <dimension ref="A1:I16"/>
  <sheetViews>
    <sheetView workbookViewId="0">
      <selection activeCell="D2" sqref="D2:D16"/>
    </sheetView>
  </sheetViews>
  <sheetFormatPr defaultRowHeight="15" x14ac:dyDescent="0.25"/>
  <cols>
    <col min="4" max="4" width="77.5703125" bestFit="1" customWidth="1"/>
    <col min="5" max="5" width="17" bestFit="1" customWidth="1"/>
    <col min="6" max="6" width="13.5703125" bestFit="1" customWidth="1"/>
    <col min="7" max="7" width="12.42578125" bestFit="1" customWidth="1"/>
  </cols>
  <sheetData>
    <row r="1" spans="1:9" x14ac:dyDescent="0.25">
      <c r="D1" t="s">
        <v>64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 x14ac:dyDescent="0.25">
      <c r="A2">
        <v>0</v>
      </c>
      <c r="B2" t="s">
        <v>34</v>
      </c>
      <c r="C2" t="s">
        <v>49</v>
      </c>
      <c r="D2" t="str">
        <f>"df['trade_imblnce"&amp;A2&amp;"'] = (df['"&amp;B2&amp;"'] - df['"&amp;C2&amp;"'])/(df['"&amp;B2&amp;"'] + df['"&amp;C2&amp;"'])"</f>
        <v>df['trade_imblnce0'] = (df['askSize0'] - df['bidSize0'])/(df['askSize0'] + df['bidSize0'])</v>
      </c>
    </row>
    <row r="3" spans="1:9" x14ac:dyDescent="0.25">
      <c r="A3">
        <v>1</v>
      </c>
      <c r="B3" t="s">
        <v>35</v>
      </c>
      <c r="C3" t="s">
        <v>50</v>
      </c>
      <c r="D3" t="str">
        <f t="shared" ref="D3:D16" si="0">"df['trade_imblnce"&amp;A3&amp;"'] = (df['"&amp;B3&amp;"'] - df['"&amp;C3&amp;"'])/(df['"&amp;B3&amp;"'] + df['"&amp;C3&amp;"'])"</f>
        <v>df['trade_imblnce1'] = (df['askSize1'] - df['bidSize1'])/(df['askSize1'] + df['bidSize1'])</v>
      </c>
    </row>
    <row r="4" spans="1:9" x14ac:dyDescent="0.25">
      <c r="A4">
        <v>2</v>
      </c>
      <c r="B4" t="s">
        <v>36</v>
      </c>
      <c r="C4" t="s">
        <v>51</v>
      </c>
      <c r="D4" t="str">
        <f t="shared" si="0"/>
        <v>df['trade_imblnce2'] = (df['askSize2'] - df['bidSize2'])/(df['askSize2'] + df['bidSize2'])</v>
      </c>
    </row>
    <row r="5" spans="1:9" x14ac:dyDescent="0.25">
      <c r="A5">
        <v>3</v>
      </c>
      <c r="B5" t="s">
        <v>37</v>
      </c>
      <c r="C5" t="s">
        <v>52</v>
      </c>
      <c r="D5" t="str">
        <f t="shared" si="0"/>
        <v>df['trade_imblnce3'] = (df['askSize3'] - df['bidSize3'])/(df['askSize3'] + df['bidSize3'])</v>
      </c>
    </row>
    <row r="6" spans="1:9" x14ac:dyDescent="0.25">
      <c r="A6">
        <v>4</v>
      </c>
      <c r="B6" t="s">
        <v>38</v>
      </c>
      <c r="C6" t="s">
        <v>53</v>
      </c>
      <c r="D6" t="str">
        <f t="shared" si="0"/>
        <v>df['trade_imblnce4'] = (df['askSize4'] - df['bidSize4'])/(df['askSize4'] + df['bidSize4'])</v>
      </c>
    </row>
    <row r="7" spans="1:9" x14ac:dyDescent="0.25">
      <c r="A7">
        <v>5</v>
      </c>
      <c r="B7" t="s">
        <v>39</v>
      </c>
      <c r="C7" t="s">
        <v>54</v>
      </c>
      <c r="D7" t="str">
        <f t="shared" si="0"/>
        <v>df['trade_imblnce5'] = (df['askSize5'] - df['bidSize5'])/(df['askSize5'] + df['bidSize5'])</v>
      </c>
    </row>
    <row r="8" spans="1:9" x14ac:dyDescent="0.25">
      <c r="A8">
        <v>6</v>
      </c>
      <c r="B8" t="s">
        <v>40</v>
      </c>
      <c r="C8" t="s">
        <v>55</v>
      </c>
      <c r="D8" t="str">
        <f t="shared" si="0"/>
        <v>df['trade_imblnce6'] = (df['askSize6'] - df['bidSize6'])/(df['askSize6'] + df['bidSize6'])</v>
      </c>
    </row>
    <row r="9" spans="1:9" x14ac:dyDescent="0.25">
      <c r="A9">
        <v>7</v>
      </c>
      <c r="B9" t="s">
        <v>41</v>
      </c>
      <c r="C9" t="s">
        <v>56</v>
      </c>
      <c r="D9" t="str">
        <f t="shared" si="0"/>
        <v>df['trade_imblnce7'] = (df['askSize7'] - df['bidSize7'])/(df['askSize7'] + df['bidSize7'])</v>
      </c>
    </row>
    <row r="10" spans="1:9" x14ac:dyDescent="0.25">
      <c r="A10">
        <v>8</v>
      </c>
      <c r="B10" t="s">
        <v>42</v>
      </c>
      <c r="C10" t="s">
        <v>57</v>
      </c>
      <c r="D10" t="str">
        <f t="shared" si="0"/>
        <v>df['trade_imblnce8'] = (df['askSize8'] - df['bidSize8'])/(df['askSize8'] + df['bidSize8'])</v>
      </c>
    </row>
    <row r="11" spans="1:9" x14ac:dyDescent="0.25">
      <c r="A11">
        <v>9</v>
      </c>
      <c r="B11" t="s">
        <v>43</v>
      </c>
      <c r="C11" t="s">
        <v>58</v>
      </c>
      <c r="D11" t="str">
        <f t="shared" si="0"/>
        <v>df['trade_imblnce9'] = (df['askSize9'] - df['bidSize9'])/(df['askSize9'] + df['bidSize9'])</v>
      </c>
    </row>
    <row r="12" spans="1:9" x14ac:dyDescent="0.25">
      <c r="A12">
        <v>10</v>
      </c>
      <c r="B12" t="s">
        <v>44</v>
      </c>
      <c r="C12" t="s">
        <v>59</v>
      </c>
      <c r="D12" t="str">
        <f t="shared" si="0"/>
        <v>df['trade_imblnce10'] = (df['askSize10'] - df['bidSize10'])/(df['askSize10'] + df['bidSize10'])</v>
      </c>
    </row>
    <row r="13" spans="1:9" x14ac:dyDescent="0.25">
      <c r="A13">
        <v>11</v>
      </c>
      <c r="B13" t="s">
        <v>45</v>
      </c>
      <c r="C13" t="s">
        <v>60</v>
      </c>
      <c r="D13" t="str">
        <f t="shared" si="0"/>
        <v>df['trade_imblnce11'] = (df['askSize11'] - df['bidSize11'])/(df['askSize11'] + df['bidSize11'])</v>
      </c>
    </row>
    <row r="14" spans="1:9" x14ac:dyDescent="0.25">
      <c r="A14">
        <v>12</v>
      </c>
      <c r="B14" t="s">
        <v>46</v>
      </c>
      <c r="C14" t="s">
        <v>61</v>
      </c>
      <c r="D14" t="str">
        <f t="shared" si="0"/>
        <v>df['trade_imblnce12'] = (df['askSize12'] - df['bidSize12'])/(df['askSize12'] + df['bidSize12'])</v>
      </c>
    </row>
    <row r="15" spans="1:9" x14ac:dyDescent="0.25">
      <c r="A15">
        <v>13</v>
      </c>
      <c r="B15" t="s">
        <v>47</v>
      </c>
      <c r="C15" t="s">
        <v>62</v>
      </c>
      <c r="D15" t="str">
        <f t="shared" si="0"/>
        <v>df['trade_imblnce13'] = (df['askSize13'] - df['bidSize13'])/(df['askSize13'] + df['bidSize13'])</v>
      </c>
    </row>
    <row r="16" spans="1:9" x14ac:dyDescent="0.25">
      <c r="A16">
        <v>14</v>
      </c>
      <c r="B16" t="s">
        <v>48</v>
      </c>
      <c r="C16" t="s">
        <v>63</v>
      </c>
      <c r="D16" t="str">
        <f t="shared" si="0"/>
        <v>df['trade_imblnce14'] = (df['askSize14'] - df['bidSize14'])/(df['askSize14'] + df['bidSize14'])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F98E-F866-4EEB-A1D2-62664C54FC7D}">
  <dimension ref="A1:I16"/>
  <sheetViews>
    <sheetView workbookViewId="0">
      <selection activeCell="D2" sqref="D2:D16"/>
    </sheetView>
  </sheetViews>
  <sheetFormatPr defaultRowHeight="15" x14ac:dyDescent="0.25"/>
  <cols>
    <col min="4" max="4" width="57.85546875" customWidth="1"/>
    <col min="5" max="5" width="59.5703125" bestFit="1" customWidth="1"/>
  </cols>
  <sheetData>
    <row r="1" spans="1:9" x14ac:dyDescent="0.25"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 x14ac:dyDescent="0.25">
      <c r="A2">
        <v>0</v>
      </c>
      <c r="B2" t="s">
        <v>0</v>
      </c>
      <c r="C2" t="s">
        <v>1</v>
      </c>
      <c r="D2" t="str">
        <f>"df['midPrice"&amp;A2&amp;"'] = (df['"&amp;B2&amp;"'] + df['"&amp;C2&amp;"']) / 2"</f>
        <v>df['midPrice0'] = (df['askRate0'] + df['bidRate0']) / 2</v>
      </c>
      <c r="E2" t="str">
        <f>"df['sq_midPrice"&amp;A2&amp;"'] = (df['sq_"&amp;B2&amp;"'] + df['sq_"&amp;C2&amp;"']) / 2"</f>
        <v>df['sq_midPrice0'] = (df['sq_askRate0'] + df['sq_bidRate0']) / 2</v>
      </c>
      <c r="F2" t="str">
        <f>"df['sqrt_midPrice"&amp;$A2&amp;"'] = (df['sqrt_"&amp;$B2&amp;"'] + df['sqrt_"&amp;$C2&amp;"']) / 2"</f>
        <v>df['sqrt_midPrice0'] = (df['sqrt_askRate0'] + df['sqrt_bidRate0']) / 2</v>
      </c>
      <c r="G2" t="str">
        <f>"df['cube_midPrice"&amp;$A2&amp;"'] = (df['cube_"&amp;$B2&amp;"'] + df['cube_"&amp;$C2&amp;"']) / 2"</f>
        <v>df['cube_midPrice0'] = (df['cube_askRate0'] + df['cube_bidRate0']) / 2</v>
      </c>
      <c r="H2" t="str">
        <f>"df['cubert_midPrice"&amp;$A2&amp;"'] = (df['cubert_"&amp;$B2&amp;"'] + df['cubert_"&amp;$C2&amp;"']) / 2"</f>
        <v>df['cubert_midPrice0'] = (df['cubert_askRate0'] + df['cubert_bidRate0']) / 2</v>
      </c>
      <c r="I2" t="str">
        <f>"df['log_midPrice"&amp;$A2&amp;"'] = (df['log_"&amp;$B2&amp;"'] + df['log_"&amp;$C2&amp;"']) / 2"</f>
        <v>df['log_midPrice0'] = (df['log_askRate0'] + df['log_bidRate0']) / 2</v>
      </c>
    </row>
    <row r="3" spans="1:9" x14ac:dyDescent="0.25">
      <c r="A3">
        <v>1</v>
      </c>
      <c r="B3" t="s">
        <v>2</v>
      </c>
      <c r="C3" t="s">
        <v>3</v>
      </c>
      <c r="D3" t="str">
        <f t="shared" ref="D3:D16" si="0">"df['midPrice"&amp;A3&amp;"'] = (df['"&amp;B3&amp;"'] + df['"&amp;C3&amp;"']) / 2"</f>
        <v>df['midPrice1'] = (df['askRate1'] + df['bidRate1']) / 2</v>
      </c>
      <c r="E3" t="str">
        <f t="shared" ref="E3:E16" si="1">"df['sq_midPrice"&amp;A3&amp;"'] = (df['sq_"&amp;B3&amp;"'] + df['sq_"&amp;C3&amp;"']) / 2"</f>
        <v>df['sq_midPrice1'] = (df['sq_askRate1'] + df['sq_bidRate1']) / 2</v>
      </c>
      <c r="F3" t="str">
        <f t="shared" ref="F3:F16" si="2">"df['sqrt_midPrice"&amp;$A3&amp;"'] = (df['sqrt_"&amp;$B3&amp;"'] + df['sqrt_"&amp;$C3&amp;"']) / 2"</f>
        <v>df['sqrt_midPrice1'] = (df['sqrt_askRate1'] + df['sqrt_bidRate1']) / 2</v>
      </c>
      <c r="G3" t="str">
        <f t="shared" ref="G3:G16" si="3">"df['cube_midPrice"&amp;$A3&amp;"'] = (df['cube_"&amp;$B3&amp;"'] + df['cube_"&amp;$C3&amp;"']) / 2"</f>
        <v>df['cube_midPrice1'] = (df['cube_askRate1'] + df['cube_bidRate1']) / 2</v>
      </c>
      <c r="H3" t="str">
        <f t="shared" ref="H3:H16" si="4">"df['cubert_midPrice"&amp;$A3&amp;"'] = (df['cubert_"&amp;$B3&amp;"'] + df['cubert_"&amp;$C3&amp;"']) / 2"</f>
        <v>df['cubert_midPrice1'] = (df['cubert_askRate1'] + df['cubert_bidRate1']) / 2</v>
      </c>
      <c r="I3" t="str">
        <f t="shared" ref="I3:I16" si="5">"df['log_midPrice"&amp;$A3&amp;"'] = (df['log_"&amp;$B3&amp;"'] + df['log_"&amp;$C3&amp;"']) / 2"</f>
        <v>df['log_midPrice1'] = (df['log_askRate1'] + df['log_bidRate1']) / 2</v>
      </c>
    </row>
    <row r="4" spans="1:9" x14ac:dyDescent="0.25">
      <c r="A4">
        <v>2</v>
      </c>
      <c r="B4" t="s">
        <v>4</v>
      </c>
      <c r="C4" t="s">
        <v>5</v>
      </c>
      <c r="D4" t="str">
        <f t="shared" si="0"/>
        <v>df['midPrice2'] = (df['askRate2'] + df['bidRate2']) / 2</v>
      </c>
      <c r="E4" t="str">
        <f t="shared" si="1"/>
        <v>df['sq_midPrice2'] = (df['sq_askRate2'] + df['sq_bidRate2']) / 2</v>
      </c>
      <c r="F4" t="str">
        <f t="shared" si="2"/>
        <v>df['sqrt_midPrice2'] = (df['sqrt_askRate2'] + df['sqrt_bidRate2']) / 2</v>
      </c>
      <c r="G4" t="str">
        <f t="shared" si="3"/>
        <v>df['cube_midPrice2'] = (df['cube_askRate2'] + df['cube_bidRate2']) / 2</v>
      </c>
      <c r="H4" t="str">
        <f t="shared" si="4"/>
        <v>df['cubert_midPrice2'] = (df['cubert_askRate2'] + df['cubert_bidRate2']) / 2</v>
      </c>
      <c r="I4" t="str">
        <f t="shared" si="5"/>
        <v>df['log_midPrice2'] = (df['log_askRate2'] + df['log_bidRate2']) / 2</v>
      </c>
    </row>
    <row r="5" spans="1:9" x14ac:dyDescent="0.25">
      <c r="A5">
        <v>3</v>
      </c>
      <c r="B5" t="s">
        <v>6</v>
      </c>
      <c r="C5" t="s">
        <v>7</v>
      </c>
      <c r="D5" t="str">
        <f t="shared" si="0"/>
        <v>df['midPrice3'] = (df['askRate3'] + df['bidRate3']) / 2</v>
      </c>
      <c r="E5" t="str">
        <f t="shared" si="1"/>
        <v>df['sq_midPrice3'] = (df['sq_askRate3'] + df['sq_bidRate3']) / 2</v>
      </c>
      <c r="F5" t="str">
        <f t="shared" si="2"/>
        <v>df['sqrt_midPrice3'] = (df['sqrt_askRate3'] + df['sqrt_bidRate3']) / 2</v>
      </c>
      <c r="G5" t="str">
        <f t="shared" si="3"/>
        <v>df['cube_midPrice3'] = (df['cube_askRate3'] + df['cube_bidRate3']) / 2</v>
      </c>
      <c r="H5" t="str">
        <f t="shared" si="4"/>
        <v>df['cubert_midPrice3'] = (df['cubert_askRate3'] + df['cubert_bidRate3']) / 2</v>
      </c>
      <c r="I5" t="str">
        <f t="shared" si="5"/>
        <v>df['log_midPrice3'] = (df['log_askRate3'] + df['log_bidRate3']) / 2</v>
      </c>
    </row>
    <row r="6" spans="1:9" x14ac:dyDescent="0.25">
      <c r="A6">
        <v>4</v>
      </c>
      <c r="B6" t="s">
        <v>8</v>
      </c>
      <c r="C6" t="s">
        <v>9</v>
      </c>
      <c r="D6" t="str">
        <f t="shared" si="0"/>
        <v>df['midPrice4'] = (df['askRate4'] + df['bidRate4']) / 2</v>
      </c>
      <c r="E6" t="str">
        <f t="shared" si="1"/>
        <v>df['sq_midPrice4'] = (df['sq_askRate4'] + df['sq_bidRate4']) / 2</v>
      </c>
      <c r="F6" t="str">
        <f t="shared" si="2"/>
        <v>df['sqrt_midPrice4'] = (df['sqrt_askRate4'] + df['sqrt_bidRate4']) / 2</v>
      </c>
      <c r="G6" t="str">
        <f t="shared" si="3"/>
        <v>df['cube_midPrice4'] = (df['cube_askRate4'] + df['cube_bidRate4']) / 2</v>
      </c>
      <c r="H6" t="str">
        <f t="shared" si="4"/>
        <v>df['cubert_midPrice4'] = (df['cubert_askRate4'] + df['cubert_bidRate4']) / 2</v>
      </c>
      <c r="I6" t="str">
        <f t="shared" si="5"/>
        <v>df['log_midPrice4'] = (df['log_askRate4'] + df['log_bidRate4']) / 2</v>
      </c>
    </row>
    <row r="7" spans="1:9" x14ac:dyDescent="0.25">
      <c r="A7">
        <v>5</v>
      </c>
      <c r="B7" t="s">
        <v>10</v>
      </c>
      <c r="C7" t="s">
        <v>11</v>
      </c>
      <c r="D7" t="str">
        <f t="shared" si="0"/>
        <v>df['midPrice5'] = (df['askRate5'] + df['bidRate5']) / 2</v>
      </c>
      <c r="E7" t="str">
        <f t="shared" si="1"/>
        <v>df['sq_midPrice5'] = (df['sq_askRate5'] + df['sq_bidRate5']) / 2</v>
      </c>
      <c r="F7" t="str">
        <f t="shared" si="2"/>
        <v>df['sqrt_midPrice5'] = (df['sqrt_askRate5'] + df['sqrt_bidRate5']) / 2</v>
      </c>
      <c r="G7" t="str">
        <f t="shared" si="3"/>
        <v>df['cube_midPrice5'] = (df['cube_askRate5'] + df['cube_bidRate5']) / 2</v>
      </c>
      <c r="H7" t="str">
        <f t="shared" si="4"/>
        <v>df['cubert_midPrice5'] = (df['cubert_askRate5'] + df['cubert_bidRate5']) / 2</v>
      </c>
      <c r="I7" t="str">
        <f t="shared" si="5"/>
        <v>df['log_midPrice5'] = (df['log_askRate5'] + df['log_bidRate5']) / 2</v>
      </c>
    </row>
    <row r="8" spans="1:9" x14ac:dyDescent="0.25">
      <c r="A8">
        <v>6</v>
      </c>
      <c r="B8" t="s">
        <v>12</v>
      </c>
      <c r="C8" t="s">
        <v>13</v>
      </c>
      <c r="D8" t="str">
        <f t="shared" si="0"/>
        <v>df['midPrice6'] = (df['askRate6'] + df['bidRate6']) / 2</v>
      </c>
      <c r="E8" t="str">
        <f t="shared" si="1"/>
        <v>df['sq_midPrice6'] = (df['sq_askRate6'] + df['sq_bidRate6']) / 2</v>
      </c>
      <c r="F8" t="str">
        <f t="shared" si="2"/>
        <v>df['sqrt_midPrice6'] = (df['sqrt_askRate6'] + df['sqrt_bidRate6']) / 2</v>
      </c>
      <c r="G8" t="str">
        <f t="shared" si="3"/>
        <v>df['cube_midPrice6'] = (df['cube_askRate6'] + df['cube_bidRate6']) / 2</v>
      </c>
      <c r="H8" t="str">
        <f t="shared" si="4"/>
        <v>df['cubert_midPrice6'] = (df['cubert_askRate6'] + df['cubert_bidRate6']) / 2</v>
      </c>
      <c r="I8" t="str">
        <f t="shared" si="5"/>
        <v>df['log_midPrice6'] = (df['log_askRate6'] + df['log_bidRate6']) / 2</v>
      </c>
    </row>
    <row r="9" spans="1:9" x14ac:dyDescent="0.25">
      <c r="A9">
        <v>7</v>
      </c>
      <c r="B9" t="s">
        <v>14</v>
      </c>
      <c r="C9" t="s">
        <v>15</v>
      </c>
      <c r="D9" t="str">
        <f t="shared" si="0"/>
        <v>df['midPrice7'] = (df['askRate7'] + df['bidRate7']) / 2</v>
      </c>
      <c r="E9" t="str">
        <f t="shared" si="1"/>
        <v>df['sq_midPrice7'] = (df['sq_askRate7'] + df['sq_bidRate7']) / 2</v>
      </c>
      <c r="F9" t="str">
        <f t="shared" si="2"/>
        <v>df['sqrt_midPrice7'] = (df['sqrt_askRate7'] + df['sqrt_bidRate7']) / 2</v>
      </c>
      <c r="G9" t="str">
        <f t="shared" si="3"/>
        <v>df['cube_midPrice7'] = (df['cube_askRate7'] + df['cube_bidRate7']) / 2</v>
      </c>
      <c r="H9" t="str">
        <f t="shared" si="4"/>
        <v>df['cubert_midPrice7'] = (df['cubert_askRate7'] + df['cubert_bidRate7']) / 2</v>
      </c>
      <c r="I9" t="str">
        <f t="shared" si="5"/>
        <v>df['log_midPrice7'] = (df['log_askRate7'] + df['log_bidRate7']) / 2</v>
      </c>
    </row>
    <row r="10" spans="1:9" x14ac:dyDescent="0.25">
      <c r="A10">
        <v>8</v>
      </c>
      <c r="B10" t="s">
        <v>16</v>
      </c>
      <c r="C10" t="s">
        <v>17</v>
      </c>
      <c r="D10" t="str">
        <f t="shared" si="0"/>
        <v>df['midPrice8'] = (df['askRate8'] + df['bidRate8']) / 2</v>
      </c>
      <c r="E10" t="str">
        <f t="shared" si="1"/>
        <v>df['sq_midPrice8'] = (df['sq_askRate8'] + df['sq_bidRate8']) / 2</v>
      </c>
      <c r="F10" t="str">
        <f t="shared" si="2"/>
        <v>df['sqrt_midPrice8'] = (df['sqrt_askRate8'] + df['sqrt_bidRate8']) / 2</v>
      </c>
      <c r="G10" t="str">
        <f t="shared" si="3"/>
        <v>df['cube_midPrice8'] = (df['cube_askRate8'] + df['cube_bidRate8']) / 2</v>
      </c>
      <c r="H10" t="str">
        <f t="shared" si="4"/>
        <v>df['cubert_midPrice8'] = (df['cubert_askRate8'] + df['cubert_bidRate8']) / 2</v>
      </c>
      <c r="I10" t="str">
        <f t="shared" si="5"/>
        <v>df['log_midPrice8'] = (df['log_askRate8'] + df['log_bidRate8']) / 2</v>
      </c>
    </row>
    <row r="11" spans="1:9" x14ac:dyDescent="0.25">
      <c r="A11">
        <v>9</v>
      </c>
      <c r="B11" t="s">
        <v>18</v>
      </c>
      <c r="C11" t="s">
        <v>19</v>
      </c>
      <c r="D11" t="str">
        <f t="shared" si="0"/>
        <v>df['midPrice9'] = (df['askRate9'] + df['bidRate9']) / 2</v>
      </c>
      <c r="E11" t="str">
        <f t="shared" si="1"/>
        <v>df['sq_midPrice9'] = (df['sq_askRate9'] + df['sq_bidRate9']) / 2</v>
      </c>
      <c r="F11" t="str">
        <f t="shared" si="2"/>
        <v>df['sqrt_midPrice9'] = (df['sqrt_askRate9'] + df['sqrt_bidRate9']) / 2</v>
      </c>
      <c r="G11" t="str">
        <f t="shared" si="3"/>
        <v>df['cube_midPrice9'] = (df['cube_askRate9'] + df['cube_bidRate9']) / 2</v>
      </c>
      <c r="H11" t="str">
        <f t="shared" si="4"/>
        <v>df['cubert_midPrice9'] = (df['cubert_askRate9'] + df['cubert_bidRate9']) / 2</v>
      </c>
      <c r="I11" t="str">
        <f t="shared" si="5"/>
        <v>df['log_midPrice9'] = (df['log_askRate9'] + df['log_bidRate9']) / 2</v>
      </c>
    </row>
    <row r="12" spans="1:9" x14ac:dyDescent="0.25">
      <c r="A12">
        <v>10</v>
      </c>
      <c r="B12" t="s">
        <v>20</v>
      </c>
      <c r="C12" t="s">
        <v>21</v>
      </c>
      <c r="D12" t="str">
        <f t="shared" si="0"/>
        <v>df['midPrice10'] = (df['askRate10'] + df['bidRate10']) / 2</v>
      </c>
      <c r="E12" t="str">
        <f t="shared" si="1"/>
        <v>df['sq_midPrice10'] = (df['sq_askRate10'] + df['sq_bidRate10']) / 2</v>
      </c>
      <c r="F12" t="str">
        <f t="shared" si="2"/>
        <v>df['sqrt_midPrice10'] = (df['sqrt_askRate10'] + df['sqrt_bidRate10']) / 2</v>
      </c>
      <c r="G12" t="str">
        <f t="shared" si="3"/>
        <v>df['cube_midPrice10'] = (df['cube_askRate10'] + df['cube_bidRate10']) / 2</v>
      </c>
      <c r="H12" t="str">
        <f t="shared" si="4"/>
        <v>df['cubert_midPrice10'] = (df['cubert_askRate10'] + df['cubert_bidRate10']) / 2</v>
      </c>
      <c r="I12" t="str">
        <f t="shared" si="5"/>
        <v>df['log_midPrice10'] = (df['log_askRate10'] + df['log_bidRate10']) / 2</v>
      </c>
    </row>
    <row r="13" spans="1:9" x14ac:dyDescent="0.25">
      <c r="A13">
        <v>11</v>
      </c>
      <c r="B13" t="s">
        <v>22</v>
      </c>
      <c r="C13" t="s">
        <v>23</v>
      </c>
      <c r="D13" t="str">
        <f t="shared" si="0"/>
        <v>df['midPrice11'] = (df['askRate11'] + df['bidRate11']) / 2</v>
      </c>
      <c r="E13" t="str">
        <f t="shared" si="1"/>
        <v>df['sq_midPrice11'] = (df['sq_askRate11'] + df['sq_bidRate11']) / 2</v>
      </c>
      <c r="F13" t="str">
        <f t="shared" si="2"/>
        <v>df['sqrt_midPrice11'] = (df['sqrt_askRate11'] + df['sqrt_bidRate11']) / 2</v>
      </c>
      <c r="G13" t="str">
        <f t="shared" si="3"/>
        <v>df['cube_midPrice11'] = (df['cube_askRate11'] + df['cube_bidRate11']) / 2</v>
      </c>
      <c r="H13" t="str">
        <f t="shared" si="4"/>
        <v>df['cubert_midPrice11'] = (df['cubert_askRate11'] + df['cubert_bidRate11']) / 2</v>
      </c>
      <c r="I13" t="str">
        <f t="shared" si="5"/>
        <v>df['log_midPrice11'] = (df['log_askRate11'] + df['log_bidRate11']) / 2</v>
      </c>
    </row>
    <row r="14" spans="1:9" x14ac:dyDescent="0.25">
      <c r="A14">
        <v>12</v>
      </c>
      <c r="B14" t="s">
        <v>24</v>
      </c>
      <c r="C14" t="s">
        <v>25</v>
      </c>
      <c r="D14" t="str">
        <f t="shared" si="0"/>
        <v>df['midPrice12'] = (df['askRate12'] + df['bidRate12']) / 2</v>
      </c>
      <c r="E14" t="str">
        <f t="shared" si="1"/>
        <v>df['sq_midPrice12'] = (df['sq_askRate12'] + df['sq_bidRate12']) / 2</v>
      </c>
      <c r="F14" t="str">
        <f t="shared" si="2"/>
        <v>df['sqrt_midPrice12'] = (df['sqrt_askRate12'] + df['sqrt_bidRate12']) / 2</v>
      </c>
      <c r="G14" t="str">
        <f t="shared" si="3"/>
        <v>df['cube_midPrice12'] = (df['cube_askRate12'] + df['cube_bidRate12']) / 2</v>
      </c>
      <c r="H14" t="str">
        <f t="shared" si="4"/>
        <v>df['cubert_midPrice12'] = (df['cubert_askRate12'] + df['cubert_bidRate12']) / 2</v>
      </c>
      <c r="I14" t="str">
        <f t="shared" si="5"/>
        <v>df['log_midPrice12'] = (df['log_askRate12'] + df['log_bidRate12']) / 2</v>
      </c>
    </row>
    <row r="15" spans="1:9" x14ac:dyDescent="0.25">
      <c r="A15">
        <v>13</v>
      </c>
      <c r="B15" t="s">
        <v>26</v>
      </c>
      <c r="C15" t="s">
        <v>27</v>
      </c>
      <c r="D15" t="str">
        <f t="shared" si="0"/>
        <v>df['midPrice13'] = (df['askRate13'] + df['bidRate13']) / 2</v>
      </c>
      <c r="E15" t="str">
        <f t="shared" si="1"/>
        <v>df['sq_midPrice13'] = (df['sq_askRate13'] + df['sq_bidRate13']) / 2</v>
      </c>
      <c r="F15" t="str">
        <f t="shared" si="2"/>
        <v>df['sqrt_midPrice13'] = (df['sqrt_askRate13'] + df['sqrt_bidRate13']) / 2</v>
      </c>
      <c r="G15" t="str">
        <f t="shared" si="3"/>
        <v>df['cube_midPrice13'] = (df['cube_askRate13'] + df['cube_bidRate13']) / 2</v>
      </c>
      <c r="H15" t="str">
        <f t="shared" si="4"/>
        <v>df['cubert_midPrice13'] = (df['cubert_askRate13'] + df['cubert_bidRate13']) / 2</v>
      </c>
      <c r="I15" t="str">
        <f t="shared" si="5"/>
        <v>df['log_midPrice13'] = (df['log_askRate13'] + df['log_bidRate13']) / 2</v>
      </c>
    </row>
    <row r="16" spans="1:9" x14ac:dyDescent="0.25">
      <c r="A16">
        <v>14</v>
      </c>
      <c r="B16" t="s">
        <v>28</v>
      </c>
      <c r="C16" t="s">
        <v>29</v>
      </c>
      <c r="D16" t="str">
        <f t="shared" si="0"/>
        <v>df['midPrice14'] = (df['askRate14'] + df['bidRate14']) / 2</v>
      </c>
      <c r="E16" t="str">
        <f t="shared" si="1"/>
        <v>df['sq_midPrice14'] = (df['sq_askRate14'] + df['sq_bidRate14']) / 2</v>
      </c>
      <c r="F16" t="str">
        <f t="shared" si="2"/>
        <v>df['sqrt_midPrice14'] = (df['sqrt_askRate14'] + df['sqrt_bidRate14']) / 2</v>
      </c>
      <c r="G16" t="str">
        <f t="shared" si="3"/>
        <v>df['cube_midPrice14'] = (df['cube_askRate14'] + df['cube_bidRate14']) / 2</v>
      </c>
      <c r="H16" t="str">
        <f t="shared" si="4"/>
        <v>df['cubert_midPrice14'] = (df['cubert_askRate14'] + df['cubert_bidRate14']) / 2</v>
      </c>
      <c r="I16" t="str">
        <f t="shared" si="5"/>
        <v>df['log_midPrice14'] = (df['log_askRate14'] + df['log_bidRate14']) / 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A217-6245-4042-B1C2-5B0062E25FD1}">
  <dimension ref="A1:H16"/>
  <sheetViews>
    <sheetView workbookViewId="0">
      <selection activeCell="F2" sqref="F2:F16"/>
    </sheetView>
  </sheetViews>
  <sheetFormatPr defaultRowHeight="15" x14ac:dyDescent="0.25"/>
  <cols>
    <col min="6" max="6" width="112" bestFit="1" customWidth="1"/>
  </cols>
  <sheetData>
    <row r="1" spans="1:8" x14ac:dyDescent="0.25">
      <c r="F1" t="s">
        <v>82</v>
      </c>
      <c r="G1" t="s">
        <v>91</v>
      </c>
      <c r="H1" t="s">
        <v>92</v>
      </c>
    </row>
    <row r="2" spans="1:8" x14ac:dyDescent="0.25">
      <c r="A2">
        <v>0</v>
      </c>
      <c r="B2" t="s">
        <v>0</v>
      </c>
      <c r="C2" t="s">
        <v>1</v>
      </c>
      <c r="D2" t="s">
        <v>34</v>
      </c>
      <c r="E2" t="s">
        <v>49</v>
      </c>
      <c r="F2" t="str">
        <f>"df['wtdMidPrice"&amp;A2&amp;"'] = (df['"&amp;B2&amp;"'] * df['"&amp;D2&amp;"'] + df['"&amp;C2&amp;"'] * df['"&amp;E2&amp;"']) / (df['"&amp;D2&amp;"'] + df['"&amp;E2&amp;"'])"</f>
        <v>df['wtdMidPrice0'] = (df['askRate0'] * df['askSize0'] + df['bidRate0'] * df['bidSize0']) / (df['askSize0'] + df['bidSize0'])</v>
      </c>
    </row>
    <row r="3" spans="1:8" x14ac:dyDescent="0.25">
      <c r="A3">
        <v>1</v>
      </c>
      <c r="B3" t="s">
        <v>2</v>
      </c>
      <c r="C3" t="s">
        <v>3</v>
      </c>
      <c r="D3" t="s">
        <v>35</v>
      </c>
      <c r="E3" t="s">
        <v>50</v>
      </c>
      <c r="F3" t="str">
        <f t="shared" ref="F3:F16" si="0">"df['wtdMidPrice"&amp;A3&amp;"'] = (df['"&amp;B3&amp;"'] * df['"&amp;D3&amp;"'] + df['"&amp;C3&amp;"'] * df['"&amp;E3&amp;"']) / (df['"&amp;D3&amp;"'] + df['"&amp;E3&amp;"'])"</f>
        <v>df['wtdMidPrice1'] = (df['askRate1'] * df['askSize1'] + df['bidRate1'] * df['bidSize1']) / (df['askSize1'] + df['bidSize1'])</v>
      </c>
    </row>
    <row r="4" spans="1:8" x14ac:dyDescent="0.25">
      <c r="A4">
        <v>2</v>
      </c>
      <c r="B4" t="s">
        <v>4</v>
      </c>
      <c r="C4" t="s">
        <v>5</v>
      </c>
      <c r="D4" t="s">
        <v>36</v>
      </c>
      <c r="E4" t="s">
        <v>51</v>
      </c>
      <c r="F4" t="str">
        <f t="shared" si="0"/>
        <v>df['wtdMidPrice2'] = (df['askRate2'] * df['askSize2'] + df['bidRate2'] * df['bidSize2']) / (df['askSize2'] + df['bidSize2'])</v>
      </c>
    </row>
    <row r="5" spans="1:8" x14ac:dyDescent="0.25">
      <c r="A5">
        <v>3</v>
      </c>
      <c r="B5" t="s">
        <v>6</v>
      </c>
      <c r="C5" t="s">
        <v>7</v>
      </c>
      <c r="D5" t="s">
        <v>37</v>
      </c>
      <c r="E5" t="s">
        <v>52</v>
      </c>
      <c r="F5" t="str">
        <f t="shared" si="0"/>
        <v>df['wtdMidPrice3'] = (df['askRate3'] * df['askSize3'] + df['bidRate3'] * df['bidSize3']) / (df['askSize3'] + df['bidSize3'])</v>
      </c>
    </row>
    <row r="6" spans="1:8" x14ac:dyDescent="0.25">
      <c r="A6">
        <v>4</v>
      </c>
      <c r="B6" t="s">
        <v>8</v>
      </c>
      <c r="C6" t="s">
        <v>9</v>
      </c>
      <c r="D6" t="s">
        <v>38</v>
      </c>
      <c r="E6" t="s">
        <v>53</v>
      </c>
      <c r="F6" t="str">
        <f t="shared" si="0"/>
        <v>df['wtdMidPrice4'] = (df['askRate4'] * df['askSize4'] + df['bidRate4'] * df['bidSize4']) / (df['askSize4'] + df['bidSize4'])</v>
      </c>
    </row>
    <row r="7" spans="1:8" x14ac:dyDescent="0.25">
      <c r="A7">
        <v>5</v>
      </c>
      <c r="B7" t="s">
        <v>10</v>
      </c>
      <c r="C7" t="s">
        <v>11</v>
      </c>
      <c r="D7" t="s">
        <v>39</v>
      </c>
      <c r="E7" t="s">
        <v>54</v>
      </c>
      <c r="F7" t="str">
        <f t="shared" si="0"/>
        <v>df['wtdMidPrice5'] = (df['askRate5'] * df['askSize5'] + df['bidRate5'] * df['bidSize5']) / (df['askSize5'] + df['bidSize5'])</v>
      </c>
    </row>
    <row r="8" spans="1:8" x14ac:dyDescent="0.25">
      <c r="A8">
        <v>6</v>
      </c>
      <c r="B8" t="s">
        <v>12</v>
      </c>
      <c r="C8" t="s">
        <v>13</v>
      </c>
      <c r="D8" t="s">
        <v>40</v>
      </c>
      <c r="E8" t="s">
        <v>55</v>
      </c>
      <c r="F8" t="str">
        <f t="shared" si="0"/>
        <v>df['wtdMidPrice6'] = (df['askRate6'] * df['askSize6'] + df['bidRate6'] * df['bidSize6']) / (df['askSize6'] + df['bidSize6'])</v>
      </c>
    </row>
    <row r="9" spans="1:8" x14ac:dyDescent="0.25">
      <c r="A9">
        <v>7</v>
      </c>
      <c r="B9" t="s">
        <v>14</v>
      </c>
      <c r="C9" t="s">
        <v>15</v>
      </c>
      <c r="D9" t="s">
        <v>41</v>
      </c>
      <c r="E9" t="s">
        <v>56</v>
      </c>
      <c r="F9" t="str">
        <f t="shared" si="0"/>
        <v>df['wtdMidPrice7'] = (df['askRate7'] * df['askSize7'] + df['bidRate7'] * df['bidSize7']) / (df['askSize7'] + df['bidSize7'])</v>
      </c>
    </row>
    <row r="10" spans="1:8" x14ac:dyDescent="0.25">
      <c r="A10">
        <v>8</v>
      </c>
      <c r="B10" t="s">
        <v>16</v>
      </c>
      <c r="C10" t="s">
        <v>17</v>
      </c>
      <c r="D10" t="s">
        <v>42</v>
      </c>
      <c r="E10" t="s">
        <v>57</v>
      </c>
      <c r="F10" t="str">
        <f t="shared" si="0"/>
        <v>df['wtdMidPrice8'] = (df['askRate8'] * df['askSize8'] + df['bidRate8'] * df['bidSize8']) / (df['askSize8'] + df['bidSize8'])</v>
      </c>
    </row>
    <row r="11" spans="1:8" x14ac:dyDescent="0.25">
      <c r="A11">
        <v>9</v>
      </c>
      <c r="B11" t="s">
        <v>18</v>
      </c>
      <c r="C11" t="s">
        <v>19</v>
      </c>
      <c r="D11" t="s">
        <v>43</v>
      </c>
      <c r="E11" t="s">
        <v>58</v>
      </c>
      <c r="F11" t="str">
        <f t="shared" si="0"/>
        <v>df['wtdMidPrice9'] = (df['askRate9'] * df['askSize9'] + df['bidRate9'] * df['bidSize9']) / (df['askSize9'] + df['bidSize9'])</v>
      </c>
    </row>
    <row r="12" spans="1:8" x14ac:dyDescent="0.25">
      <c r="A12">
        <v>10</v>
      </c>
      <c r="B12" t="s">
        <v>20</v>
      </c>
      <c r="C12" t="s">
        <v>21</v>
      </c>
      <c r="D12" t="s">
        <v>44</v>
      </c>
      <c r="E12" t="s">
        <v>59</v>
      </c>
      <c r="F12" t="str">
        <f t="shared" si="0"/>
        <v>df['wtdMidPrice10'] = (df['askRate10'] * df['askSize10'] + df['bidRate10'] * df['bidSize10']) / (df['askSize10'] + df['bidSize10'])</v>
      </c>
    </row>
    <row r="13" spans="1:8" x14ac:dyDescent="0.25">
      <c r="A13">
        <v>11</v>
      </c>
      <c r="B13" t="s">
        <v>22</v>
      </c>
      <c r="C13" t="s">
        <v>23</v>
      </c>
      <c r="D13" t="s">
        <v>45</v>
      </c>
      <c r="E13" t="s">
        <v>60</v>
      </c>
      <c r="F13" t="str">
        <f t="shared" si="0"/>
        <v>df['wtdMidPrice11'] = (df['askRate11'] * df['askSize11'] + df['bidRate11'] * df['bidSize11']) / (df['askSize11'] + df['bidSize11'])</v>
      </c>
    </row>
    <row r="14" spans="1:8" x14ac:dyDescent="0.25">
      <c r="A14">
        <v>12</v>
      </c>
      <c r="B14" t="s">
        <v>24</v>
      </c>
      <c r="C14" t="s">
        <v>25</v>
      </c>
      <c r="D14" t="s">
        <v>46</v>
      </c>
      <c r="E14" t="s">
        <v>61</v>
      </c>
      <c r="F14" t="str">
        <f t="shared" si="0"/>
        <v>df['wtdMidPrice12'] = (df['askRate12'] * df['askSize12'] + df['bidRate12'] * df['bidSize12']) / (df['askSize12'] + df['bidSize12'])</v>
      </c>
    </row>
    <row r="15" spans="1:8" x14ac:dyDescent="0.25">
      <c r="A15">
        <v>13</v>
      </c>
      <c r="B15" t="s">
        <v>26</v>
      </c>
      <c r="C15" t="s">
        <v>27</v>
      </c>
      <c r="D15" t="s">
        <v>47</v>
      </c>
      <c r="E15" t="s">
        <v>62</v>
      </c>
      <c r="F15" t="str">
        <f t="shared" si="0"/>
        <v>df['wtdMidPrice13'] = (df['askRate13'] * df['askSize13'] + df['bidRate13'] * df['bidSize13']) / (df['askSize13'] + df['bidSize13'])</v>
      </c>
    </row>
    <row r="16" spans="1:8" x14ac:dyDescent="0.25">
      <c r="A16">
        <v>14</v>
      </c>
      <c r="B16" t="s">
        <v>28</v>
      </c>
      <c r="C16" t="s">
        <v>29</v>
      </c>
      <c r="D16" t="s">
        <v>48</v>
      </c>
      <c r="E16" t="s">
        <v>63</v>
      </c>
      <c r="F16" t="str">
        <f t="shared" si="0"/>
        <v>df['wtdMidPrice14'] = (df['askRate14'] * df['askSize14'] + df['bidRate14'] * df['bidSize14']) / (df['askSize14'] + df['bidSize14'])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A869-23B2-4779-ACEC-65707DBDD60E}">
  <dimension ref="A1:H16"/>
  <sheetViews>
    <sheetView tabSelected="1" workbookViewId="0">
      <selection activeCell="G9" sqref="G9"/>
    </sheetView>
  </sheetViews>
  <sheetFormatPr defaultRowHeight="15" x14ac:dyDescent="0.25"/>
  <cols>
    <col min="6" max="6" width="115.140625" bestFit="1" customWidth="1"/>
  </cols>
  <sheetData>
    <row r="1" spans="1:8" x14ac:dyDescent="0.25">
      <c r="F1" t="s">
        <v>82</v>
      </c>
      <c r="G1" t="s">
        <v>93</v>
      </c>
      <c r="H1" t="s">
        <v>92</v>
      </c>
    </row>
    <row r="2" spans="1:8" x14ac:dyDescent="0.25">
      <c r="A2">
        <v>0</v>
      </c>
      <c r="B2" t="s">
        <v>0</v>
      </c>
      <c r="C2" t="s">
        <v>1</v>
      </c>
      <c r="D2" t="s">
        <v>34</v>
      </c>
      <c r="E2" t="s">
        <v>49</v>
      </c>
      <c r="F2" t="str">
        <f>"df['wtdMidPriceDiff"&amp;A2&amp;"'] = (df['"&amp;B2&amp;"'] * df['"&amp;D2&amp;"'] - df['"&amp;C2&amp;"'] * df['"&amp;E2&amp;"']) / (df['"&amp;D2&amp;"'] + df['"&amp;E2&amp;"'])"</f>
        <v>df['wtdMidPriceDiff0'] = (df['askRate0'] * df['askSize0'] - df['bidRate0'] * df['bidSize0']) / (df['askSize0'] + df['bidSize0'])</v>
      </c>
    </row>
    <row r="3" spans="1:8" x14ac:dyDescent="0.25">
      <c r="A3">
        <v>1</v>
      </c>
      <c r="B3" t="s">
        <v>2</v>
      </c>
      <c r="C3" t="s">
        <v>3</v>
      </c>
      <c r="D3" t="s">
        <v>35</v>
      </c>
      <c r="E3" t="s">
        <v>50</v>
      </c>
      <c r="F3" t="str">
        <f t="shared" ref="F3:F16" si="0">"df['wtdMidPriceDiff"&amp;A3&amp;"'] = (df['"&amp;B3&amp;"'] * df['"&amp;D3&amp;"'] - df['"&amp;C3&amp;"'] * df['"&amp;E3&amp;"']) / (df['"&amp;D3&amp;"'] + df['"&amp;E3&amp;"'])"</f>
        <v>df['wtdMidPriceDiff1'] = (df['askRate1'] * df['askSize1'] - df['bidRate1'] * df['bidSize1']) / (df['askSize1'] + df['bidSize1'])</v>
      </c>
    </row>
    <row r="4" spans="1:8" x14ac:dyDescent="0.25">
      <c r="A4">
        <v>2</v>
      </c>
      <c r="B4" t="s">
        <v>4</v>
      </c>
      <c r="C4" t="s">
        <v>5</v>
      </c>
      <c r="D4" t="s">
        <v>36</v>
      </c>
      <c r="E4" t="s">
        <v>51</v>
      </c>
      <c r="F4" t="str">
        <f t="shared" si="0"/>
        <v>df['wtdMidPriceDiff2'] = (df['askRate2'] * df['askSize2'] - df['bidRate2'] * df['bidSize2']) / (df['askSize2'] + df['bidSize2'])</v>
      </c>
    </row>
    <row r="5" spans="1:8" x14ac:dyDescent="0.25">
      <c r="A5">
        <v>3</v>
      </c>
      <c r="B5" t="s">
        <v>6</v>
      </c>
      <c r="C5" t="s">
        <v>7</v>
      </c>
      <c r="D5" t="s">
        <v>37</v>
      </c>
      <c r="E5" t="s">
        <v>52</v>
      </c>
      <c r="F5" t="str">
        <f t="shared" si="0"/>
        <v>df['wtdMidPriceDiff3'] = (df['askRate3'] * df['askSize3'] - df['bidRate3'] * df['bidSize3']) / (df['askSize3'] + df['bidSize3'])</v>
      </c>
    </row>
    <row r="6" spans="1:8" x14ac:dyDescent="0.25">
      <c r="A6">
        <v>4</v>
      </c>
      <c r="B6" t="s">
        <v>8</v>
      </c>
      <c r="C6" t="s">
        <v>9</v>
      </c>
      <c r="D6" t="s">
        <v>38</v>
      </c>
      <c r="E6" t="s">
        <v>53</v>
      </c>
      <c r="F6" t="str">
        <f t="shared" si="0"/>
        <v>df['wtdMidPriceDiff4'] = (df['askRate4'] * df['askSize4'] - df['bidRate4'] * df['bidSize4']) / (df['askSize4'] + df['bidSize4'])</v>
      </c>
    </row>
    <row r="7" spans="1:8" x14ac:dyDescent="0.25">
      <c r="A7">
        <v>5</v>
      </c>
      <c r="B7" t="s">
        <v>10</v>
      </c>
      <c r="C7" t="s">
        <v>11</v>
      </c>
      <c r="D7" t="s">
        <v>39</v>
      </c>
      <c r="E7" t="s">
        <v>54</v>
      </c>
      <c r="F7" t="str">
        <f t="shared" si="0"/>
        <v>df['wtdMidPriceDiff5'] = (df['askRate5'] * df['askSize5'] - df['bidRate5'] * df['bidSize5']) / (df['askSize5'] + df['bidSize5'])</v>
      </c>
    </row>
    <row r="8" spans="1:8" x14ac:dyDescent="0.25">
      <c r="A8">
        <v>6</v>
      </c>
      <c r="B8" t="s">
        <v>12</v>
      </c>
      <c r="C8" t="s">
        <v>13</v>
      </c>
      <c r="D8" t="s">
        <v>40</v>
      </c>
      <c r="E8" t="s">
        <v>55</v>
      </c>
      <c r="F8" t="str">
        <f t="shared" si="0"/>
        <v>df['wtdMidPriceDiff6'] = (df['askRate6'] * df['askSize6'] - df['bidRate6'] * df['bidSize6']) / (df['askSize6'] + df['bidSize6'])</v>
      </c>
    </row>
    <row r="9" spans="1:8" x14ac:dyDescent="0.25">
      <c r="A9">
        <v>7</v>
      </c>
      <c r="B9" t="s">
        <v>14</v>
      </c>
      <c r="C9" t="s">
        <v>15</v>
      </c>
      <c r="D9" t="s">
        <v>41</v>
      </c>
      <c r="E9" t="s">
        <v>56</v>
      </c>
      <c r="F9" t="str">
        <f t="shared" si="0"/>
        <v>df['wtdMidPriceDiff7'] = (df['askRate7'] * df['askSize7'] - df['bidRate7'] * df['bidSize7']) / (df['askSize7'] + df['bidSize7'])</v>
      </c>
    </row>
    <row r="10" spans="1:8" x14ac:dyDescent="0.25">
      <c r="A10">
        <v>8</v>
      </c>
      <c r="B10" t="s">
        <v>16</v>
      </c>
      <c r="C10" t="s">
        <v>17</v>
      </c>
      <c r="D10" t="s">
        <v>42</v>
      </c>
      <c r="E10" t="s">
        <v>57</v>
      </c>
      <c r="F10" t="str">
        <f t="shared" si="0"/>
        <v>df['wtdMidPriceDiff8'] = (df['askRate8'] * df['askSize8'] - df['bidRate8'] * df['bidSize8']) / (df['askSize8'] + df['bidSize8'])</v>
      </c>
    </row>
    <row r="11" spans="1:8" x14ac:dyDescent="0.25">
      <c r="A11">
        <v>9</v>
      </c>
      <c r="B11" t="s">
        <v>18</v>
      </c>
      <c r="C11" t="s">
        <v>19</v>
      </c>
      <c r="D11" t="s">
        <v>43</v>
      </c>
      <c r="E11" t="s">
        <v>58</v>
      </c>
      <c r="F11" t="str">
        <f t="shared" si="0"/>
        <v>df['wtdMidPriceDiff9'] = (df['askRate9'] * df['askSize9'] - df['bidRate9'] * df['bidSize9']) / (df['askSize9'] + df['bidSize9'])</v>
      </c>
    </row>
    <row r="12" spans="1:8" x14ac:dyDescent="0.25">
      <c r="A12">
        <v>10</v>
      </c>
      <c r="B12" t="s">
        <v>20</v>
      </c>
      <c r="C12" t="s">
        <v>21</v>
      </c>
      <c r="D12" t="s">
        <v>44</v>
      </c>
      <c r="E12" t="s">
        <v>59</v>
      </c>
      <c r="F12" t="str">
        <f t="shared" si="0"/>
        <v>df['wtdMidPriceDiff10'] = (df['askRate10'] * df['askSize10'] - df['bidRate10'] * df['bidSize10']) / (df['askSize10'] + df['bidSize10'])</v>
      </c>
    </row>
    <row r="13" spans="1:8" x14ac:dyDescent="0.25">
      <c r="A13">
        <v>11</v>
      </c>
      <c r="B13" t="s">
        <v>22</v>
      </c>
      <c r="C13" t="s">
        <v>23</v>
      </c>
      <c r="D13" t="s">
        <v>45</v>
      </c>
      <c r="E13" t="s">
        <v>60</v>
      </c>
      <c r="F13" t="str">
        <f t="shared" si="0"/>
        <v>df['wtdMidPriceDiff11'] = (df['askRate11'] * df['askSize11'] - df['bidRate11'] * df['bidSize11']) / (df['askSize11'] + df['bidSize11'])</v>
      </c>
    </row>
    <row r="14" spans="1:8" x14ac:dyDescent="0.25">
      <c r="A14">
        <v>12</v>
      </c>
      <c r="B14" t="s">
        <v>24</v>
      </c>
      <c r="C14" t="s">
        <v>25</v>
      </c>
      <c r="D14" t="s">
        <v>46</v>
      </c>
      <c r="E14" t="s">
        <v>61</v>
      </c>
      <c r="F14" t="str">
        <f t="shared" si="0"/>
        <v>df['wtdMidPriceDiff12'] = (df['askRate12'] * df['askSize12'] - df['bidRate12'] * df['bidSize12']) / (df['askSize12'] + df['bidSize12'])</v>
      </c>
    </row>
    <row r="15" spans="1:8" x14ac:dyDescent="0.25">
      <c r="A15">
        <v>13</v>
      </c>
      <c r="B15" t="s">
        <v>26</v>
      </c>
      <c r="C15" t="s">
        <v>27</v>
      </c>
      <c r="D15" t="s">
        <v>47</v>
      </c>
      <c r="E15" t="s">
        <v>62</v>
      </c>
      <c r="F15" t="str">
        <f t="shared" si="0"/>
        <v>df['wtdMidPriceDiff13'] = (df['askRate13'] * df['askSize13'] - df['bidRate13'] * df['bidSize13']) / (df['askSize13'] + df['bidSize13'])</v>
      </c>
    </row>
    <row r="16" spans="1:8" x14ac:dyDescent="0.25">
      <c r="A16">
        <v>14</v>
      </c>
      <c r="B16" t="s">
        <v>28</v>
      </c>
      <c r="C16" t="s">
        <v>29</v>
      </c>
      <c r="D16" t="s">
        <v>48</v>
      </c>
      <c r="E16" t="s">
        <v>63</v>
      </c>
      <c r="F16" t="str">
        <f t="shared" si="0"/>
        <v>df['wtdMidPriceDiff14'] = (df['askRate14'] * df['askSize14'] - df['bidRate14'] * df['bidSize14']) / (df['askSize14'] + df['bidSize14'])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F85A-3AD8-4159-95D0-F08451553433}">
  <dimension ref="C3:C10"/>
  <sheetViews>
    <sheetView workbookViewId="0">
      <selection activeCell="H7" sqref="H7"/>
    </sheetView>
  </sheetViews>
  <sheetFormatPr defaultRowHeight="15" x14ac:dyDescent="0.25"/>
  <sheetData>
    <row r="3" spans="3:3" x14ac:dyDescent="0.25">
      <c r="C3">
        <v>90</v>
      </c>
    </row>
    <row r="4" spans="3:3" x14ac:dyDescent="0.25">
      <c r="C4">
        <v>90</v>
      </c>
    </row>
    <row r="5" spans="3:3" x14ac:dyDescent="0.25">
      <c r="C5">
        <v>90</v>
      </c>
    </row>
    <row r="6" spans="3:3" x14ac:dyDescent="0.25">
      <c r="C6">
        <v>90</v>
      </c>
    </row>
    <row r="7" spans="3:3" x14ac:dyDescent="0.25">
      <c r="C7">
        <v>90</v>
      </c>
    </row>
    <row r="8" spans="3:3" x14ac:dyDescent="0.25">
      <c r="C8">
        <v>90</v>
      </c>
    </row>
    <row r="9" spans="3:3" x14ac:dyDescent="0.25">
      <c r="C9">
        <v>90</v>
      </c>
    </row>
    <row r="10" spans="3:3" x14ac:dyDescent="0.25">
      <c r="C10" s="1">
        <f>SUM(C3:C9)</f>
        <v>630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Quote Diff</vt:lpstr>
      <vt:lpstr>quote Imbalance</vt:lpstr>
      <vt:lpstr>Trade Diff</vt:lpstr>
      <vt:lpstr>Trade Imbalance</vt:lpstr>
      <vt:lpstr>Mid Price</vt:lpstr>
      <vt:lpstr>Weighted Mid Price</vt:lpstr>
      <vt:lpstr>Weighted Diff Price</vt:lpstr>
      <vt:lpstr>var count</vt:lpstr>
    </vt:vector>
  </TitlesOfParts>
  <Company>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JAGAN</dc:creator>
  <cp:lastModifiedBy>REDDY, JAGAN</cp:lastModifiedBy>
  <dcterms:created xsi:type="dcterms:W3CDTF">2020-09-25T12:36:22Z</dcterms:created>
  <dcterms:modified xsi:type="dcterms:W3CDTF">2020-10-08T13:26:51Z</dcterms:modified>
</cp:coreProperties>
</file>