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91AA3720-9F3F-40BC-96FE-64E9BC24B70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2" i="1" l="1"/>
  <c r="Z53" i="1"/>
  <c r="Z54" i="1"/>
  <c r="Z55" i="1"/>
  <c r="Z56" i="1"/>
  <c r="Z57" i="1"/>
  <c r="Z58" i="1"/>
  <c r="Z59" i="1"/>
  <c r="Z60" i="1"/>
  <c r="Z61" i="1"/>
  <c r="Z51" i="1"/>
  <c r="Y52" i="1"/>
  <c r="Y53" i="1"/>
  <c r="Y54" i="1"/>
  <c r="Y55" i="1"/>
  <c r="Y56" i="1"/>
  <c r="Y57" i="1"/>
  <c r="Y58" i="1"/>
  <c r="Y59" i="1"/>
  <c r="Y60" i="1"/>
  <c r="Y61" i="1"/>
  <c r="Y51" i="1"/>
  <c r="V52" i="1"/>
  <c r="V53" i="1"/>
  <c r="V54" i="1"/>
  <c r="V55" i="1"/>
  <c r="V56" i="1"/>
  <c r="V57" i="1"/>
  <c r="V58" i="1"/>
  <c r="V59" i="1"/>
  <c r="V60" i="1"/>
  <c r="V61" i="1"/>
  <c r="V51" i="1"/>
  <c r="U52" i="1"/>
  <c r="U53" i="1"/>
  <c r="U54" i="1"/>
  <c r="U55" i="1"/>
  <c r="U56" i="1"/>
  <c r="U57" i="1"/>
  <c r="U58" i="1"/>
  <c r="U59" i="1"/>
  <c r="U60" i="1"/>
  <c r="U61" i="1"/>
  <c r="U51" i="1"/>
  <c r="R52" i="1"/>
  <c r="R53" i="1"/>
  <c r="R54" i="1"/>
  <c r="R55" i="1"/>
  <c r="R56" i="1"/>
  <c r="R57" i="1"/>
  <c r="R58" i="1"/>
  <c r="R59" i="1"/>
  <c r="R60" i="1"/>
  <c r="R61" i="1"/>
  <c r="R51" i="1"/>
  <c r="Q52" i="1"/>
  <c r="Q53" i="1"/>
  <c r="Q54" i="1"/>
  <c r="Q55" i="1"/>
  <c r="Q56" i="1"/>
  <c r="Q57" i="1"/>
  <c r="Q58" i="1"/>
  <c r="Q59" i="1"/>
  <c r="Q60" i="1"/>
  <c r="Q61" i="1"/>
  <c r="Q51" i="1"/>
  <c r="N52" i="1"/>
  <c r="N53" i="1"/>
  <c r="N54" i="1"/>
  <c r="N55" i="1"/>
  <c r="N56" i="1"/>
  <c r="N57" i="1"/>
  <c r="N58" i="1"/>
  <c r="N59" i="1"/>
  <c r="N60" i="1"/>
  <c r="N61" i="1"/>
  <c r="N51" i="1"/>
  <c r="M52" i="1"/>
  <c r="M53" i="1"/>
  <c r="M54" i="1"/>
  <c r="M55" i="1"/>
  <c r="M56" i="1"/>
  <c r="M57" i="1"/>
  <c r="M58" i="1"/>
  <c r="M59" i="1"/>
  <c r="M60" i="1"/>
  <c r="M61" i="1"/>
  <c r="M51" i="1"/>
  <c r="I67" i="1"/>
  <c r="J67" i="1" s="1"/>
  <c r="I68" i="1"/>
  <c r="J68" i="1" s="1"/>
  <c r="I69" i="1"/>
  <c r="J69" i="1" s="1"/>
  <c r="I66" i="1"/>
  <c r="J66" i="1" s="1"/>
  <c r="I51" i="1"/>
  <c r="J51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59" i="1"/>
  <c r="J59" i="1" s="1"/>
  <c r="I44" i="1"/>
  <c r="J44" i="1" s="1"/>
  <c r="I52" i="1"/>
  <c r="J52" i="1" s="1"/>
  <c r="I53" i="1"/>
  <c r="J53" i="1" s="1"/>
  <c r="I54" i="1"/>
  <c r="J54" i="1" s="1"/>
  <c r="G44" i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F47" i="1"/>
  <c r="F48" i="1"/>
  <c r="G69" i="1"/>
  <c r="G60" i="1"/>
  <c r="G61" i="1"/>
  <c r="G62" i="1"/>
  <c r="G63" i="1"/>
  <c r="G64" i="1"/>
  <c r="G65" i="1"/>
  <c r="G66" i="1"/>
  <c r="G67" i="1"/>
  <c r="G68" i="1"/>
  <c r="G59" i="1"/>
  <c r="G45" i="1"/>
  <c r="G46" i="1"/>
  <c r="G47" i="1"/>
  <c r="H47" i="1" s="1"/>
  <c r="G48" i="1"/>
  <c r="H48" i="1" s="1"/>
  <c r="G49" i="1"/>
  <c r="G50" i="1"/>
  <c r="G51" i="1"/>
  <c r="G52" i="1"/>
  <c r="G53" i="1"/>
  <c r="G54" i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45" i="1"/>
  <c r="H45" i="1" s="1"/>
  <c r="F46" i="1"/>
  <c r="H46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44" i="1"/>
  <c r="H44" i="1" s="1"/>
</calcChain>
</file>

<file path=xl/sharedStrings.xml><?xml version="1.0" encoding="utf-8"?>
<sst xmlns="http://schemas.openxmlformats.org/spreadsheetml/2006/main" count="135" uniqueCount="40">
  <si>
    <t>Standard Matrix Multiplication C++ vs Python</t>
  </si>
  <si>
    <t>Matrix Size</t>
  </si>
  <si>
    <t>C++</t>
  </si>
  <si>
    <t>Python</t>
  </si>
  <si>
    <t>600x600</t>
  </si>
  <si>
    <t>1000x1000</t>
  </si>
  <si>
    <t>1400x1400</t>
  </si>
  <si>
    <t>1800x1800</t>
  </si>
  <si>
    <t>2200x2200</t>
  </si>
  <si>
    <t>2600x2600</t>
  </si>
  <si>
    <t>3000x3000</t>
  </si>
  <si>
    <t>Line Matrix Multiplication C++ vs Python</t>
  </si>
  <si>
    <t>Line Matrix Multiplication C++</t>
  </si>
  <si>
    <t>4096x4096</t>
  </si>
  <si>
    <t>6144x6144</t>
  </si>
  <si>
    <t>8192x8192</t>
  </si>
  <si>
    <t>10240x10240</t>
  </si>
  <si>
    <t>Block Matrix Multiplication C++</t>
  </si>
  <si>
    <t>Block Size 128</t>
  </si>
  <si>
    <t>Block Size 256</t>
  </si>
  <si>
    <t>Block Size 512</t>
  </si>
  <si>
    <t>Number of Procesors</t>
  </si>
  <si>
    <t>Inner Loop vs Outer Loop Parallel Matrix Multiplication</t>
  </si>
  <si>
    <t>Outer Loop Calculations</t>
  </si>
  <si>
    <t>Size</t>
  </si>
  <si>
    <t>Outer (seconds)</t>
  </si>
  <si>
    <t>Inner (seconds)</t>
  </si>
  <si>
    <t>​
Matrix Size</t>
  </si>
  <si>
    <t>Total Floating-Point Operations</t>
  </si>
  <si>
    <t>Execution Time (seconds)</t>
  </si>
  <si>
    <t>MFlops</t>
  </si>
  <si>
    <t>SpeedUp</t>
  </si>
  <si>
    <t>Efficiency</t>
  </si>
  <si>
    <t>Inner VS Outer Loop Execution Time</t>
  </si>
  <si>
    <t>Inner VS Outer Loop MFlops</t>
  </si>
  <si>
    <t>Inner VS Outer Loop SpeedUP</t>
  </si>
  <si>
    <t>Inner VS Outer Loop Efficiency</t>
  </si>
  <si>
    <t>Outer</t>
  </si>
  <si>
    <t>Inner</t>
  </si>
  <si>
    <t>Inner Loop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</si>
</sst>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Matrix Multiplication C++ vs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Standard Matrix Multiplication C++ vs Python</c:v>
                </c:pt>
                <c:pt idx="1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Sheet1!$A$3:$A$9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0.191</c:v>
                </c:pt>
                <c:pt idx="1">
                  <c:v>1.258</c:v>
                </c:pt>
                <c:pt idx="2">
                  <c:v>3.4609999999999999</c:v>
                </c:pt>
                <c:pt idx="3">
                  <c:v>18.21</c:v>
                </c:pt>
                <c:pt idx="4">
                  <c:v>38.064</c:v>
                </c:pt>
                <c:pt idx="5">
                  <c:v>68.513000000000005</c:v>
                </c:pt>
                <c:pt idx="6">
                  <c:v>113.393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C-44D3-9A7D-B9D164EBE746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Standard Matrix Multiplication C++ vs Python</c:v>
                </c:pt>
                <c:pt idx="1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Sheet1!$A$3:$A$9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18.652000000000001</c:v>
                </c:pt>
                <c:pt idx="1">
                  <c:v>97.918000000000006</c:v>
                </c:pt>
                <c:pt idx="2">
                  <c:v>276.197</c:v>
                </c:pt>
                <c:pt idx="3">
                  <c:v>585.74199999999996</c:v>
                </c:pt>
                <c:pt idx="4">
                  <c:v>1089.739</c:v>
                </c:pt>
                <c:pt idx="5">
                  <c:v>1883.729</c:v>
                </c:pt>
                <c:pt idx="6">
                  <c:v>2732.451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C-44D3-9A7D-B9D164EBE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636808"/>
        <c:axId val="354638856"/>
      </c:lineChart>
      <c:catAx>
        <c:axId val="35463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38856"/>
        <c:crosses val="autoZero"/>
        <c:auto val="1"/>
        <c:lblAlgn val="ctr"/>
        <c:lblOffset val="100"/>
        <c:noMultiLvlLbl val="0"/>
      </c:catAx>
      <c:valAx>
        <c:axId val="35463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3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Matrix Multiplication C++ vs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Sheet1!$B$11:$B$12</c:f>
              <c:strCache>
                <c:ptCount val="2"/>
                <c:pt idx="0">
                  <c:v>Line Matrix Multiplication C++ vs Python</c:v>
                </c:pt>
                <c:pt idx="1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Sheet1!$A$13:$A$19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0.51900000000000002</c:v>
                </c:pt>
                <c:pt idx="1">
                  <c:v>2.3839999999999999</c:v>
                </c:pt>
                <c:pt idx="2">
                  <c:v>6.7439999999999998</c:v>
                </c:pt>
                <c:pt idx="3">
                  <c:v>14.326000000000001</c:v>
                </c:pt>
                <c:pt idx="4">
                  <c:v>26.228000000000002</c:v>
                </c:pt>
                <c:pt idx="5">
                  <c:v>43.64</c:v>
                </c:pt>
                <c:pt idx="6">
                  <c:v>67.028000000000006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6-488B-8899-CD61CF1EECF5}"/>
            </c:ext>
          </c:extLst>
        </c:ser>
        <c:ser>
          <c:idx val="1"/>
          <c:order val="1"/>
          <c:tx>
            <c:strRef>
              <c:f>Sheet1!$C$11:$C$12</c:f>
              <c:strCache>
                <c:ptCount val="2"/>
                <c:pt idx="0">
                  <c:v>Line Matrix Multiplication C++ vs Python</c:v>
                </c:pt>
                <c:pt idx="1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Sheet1!$A$13:$A$19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Sheet1!$C$13:$C$19</c:f>
              <c:numCache>
                <c:formatCode>General</c:formatCode>
                <c:ptCount val="7"/>
                <c:pt idx="0">
                  <c:v>17.637</c:v>
                </c:pt>
                <c:pt idx="1">
                  <c:v>82.762</c:v>
                </c:pt>
                <c:pt idx="2">
                  <c:v>228.52</c:v>
                </c:pt>
                <c:pt idx="3">
                  <c:v>494.15499999999997</c:v>
                </c:pt>
                <c:pt idx="4">
                  <c:v>903.154</c:v>
                </c:pt>
                <c:pt idx="5">
                  <c:v>1484.1130000000001</c:v>
                </c:pt>
                <c:pt idx="6">
                  <c:v>2276.6489999999999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6-488B-8899-CD61CF1EE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675720"/>
        <c:axId val="354677768"/>
      </c:lineChart>
      <c:catAx>
        <c:axId val="35467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7768"/>
        <c:crosses val="autoZero"/>
        <c:auto val="1"/>
        <c:lblAlgn val="ctr"/>
        <c:lblOffset val="100"/>
        <c:noMultiLvlLbl val="0"/>
      </c:catAx>
      <c:valAx>
        <c:axId val="3546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Matrix Multiplication 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Sheet1!$B$28:$B$29</c:f>
              <c:strCache>
                <c:ptCount val="2"/>
                <c:pt idx="0">
                  <c:v>Block Matrix Multiplication C++</c:v>
                </c:pt>
                <c:pt idx="1">
                  <c:v>Block Size 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Sheet1!$A$30:$A$40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Sheet1!$B$30:$B$40</c:f>
              <c:numCache>
                <c:formatCode>General</c:formatCode>
                <c:ptCount val="11"/>
                <c:pt idx="0">
                  <c:v>0.83899999999999997</c:v>
                </c:pt>
                <c:pt idx="1">
                  <c:v>3.8540000000000001</c:v>
                </c:pt>
                <c:pt idx="2">
                  <c:v>10.587</c:v>
                </c:pt>
                <c:pt idx="3">
                  <c:v>22.495000000000001</c:v>
                </c:pt>
                <c:pt idx="4">
                  <c:v>41.07</c:v>
                </c:pt>
                <c:pt idx="5">
                  <c:v>67.710999999999999</c:v>
                </c:pt>
                <c:pt idx="6">
                  <c:v>103.855</c:v>
                </c:pt>
                <c:pt idx="7">
                  <c:v>267.33800000000002</c:v>
                </c:pt>
                <c:pt idx="8">
                  <c:v>908.17399999999998</c:v>
                </c:pt>
                <c:pt idx="9">
                  <c:v>2144.817</c:v>
                </c:pt>
                <c:pt idx="10">
                  <c:v>4183.9139999999998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2-49B4-8BBC-F74C6676FCD2}"/>
            </c:ext>
          </c:extLst>
        </c:ser>
        <c:ser>
          <c:idx val="1"/>
          <c:order val="1"/>
          <c:tx>
            <c:strRef>
              <c:f>Sheet1!$C$28:$C$29</c:f>
              <c:strCache>
                <c:ptCount val="2"/>
                <c:pt idx="0">
                  <c:v>Block Matrix Multiplication C++</c:v>
                </c:pt>
                <c:pt idx="1">
                  <c:v>Block Size 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Sheet1!$A$30:$A$40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Sheet1!$C$30:$C$40</c:f>
              <c:numCache>
                <c:formatCode>General</c:formatCode>
                <c:ptCount val="11"/>
                <c:pt idx="0">
                  <c:v>0.83299999999999996</c:v>
                </c:pt>
                <c:pt idx="1">
                  <c:v>3.8380000000000001</c:v>
                </c:pt>
                <c:pt idx="2">
                  <c:v>10.493</c:v>
                </c:pt>
                <c:pt idx="3">
                  <c:v>22.216000000000001</c:v>
                </c:pt>
                <c:pt idx="4">
                  <c:v>40.624000000000002</c:v>
                </c:pt>
                <c:pt idx="5">
                  <c:v>66.995999999999995</c:v>
                </c:pt>
                <c:pt idx="6">
                  <c:v>102.95399999999999</c:v>
                </c:pt>
                <c:pt idx="7">
                  <c:v>260.93299999999999</c:v>
                </c:pt>
                <c:pt idx="8">
                  <c:v>881.64599999999996</c:v>
                </c:pt>
                <c:pt idx="9">
                  <c:v>2082.473</c:v>
                </c:pt>
                <c:pt idx="10">
                  <c:v>4058.3960000000002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2-49B4-8BBC-F74C6676FCD2}"/>
            </c:ext>
          </c:extLst>
        </c:ser>
        <c:ser>
          <c:idx val="2"/>
          <c:order val="2"/>
          <c:tx>
            <c:strRef>
              <c:f>Sheet1!$D$28:$D$29</c:f>
              <c:strCache>
                <c:ptCount val="2"/>
                <c:pt idx="0">
                  <c:v>Block Matrix Multiplication C++</c:v>
                </c:pt>
                <c:pt idx="1">
                  <c:v>Block Size 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Sheet1!$A$30:$A$40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Sheet1!$D$30:$D$40</c:f>
              <c:numCache>
                <c:formatCode>General</c:formatCode>
                <c:ptCount val="11"/>
                <c:pt idx="0">
                  <c:v>0.82699999999999996</c:v>
                </c:pt>
                <c:pt idx="1">
                  <c:v>3.798</c:v>
                </c:pt>
                <c:pt idx="2">
                  <c:v>10.395</c:v>
                </c:pt>
                <c:pt idx="3">
                  <c:v>22.134</c:v>
                </c:pt>
                <c:pt idx="4">
                  <c:v>40.24</c:v>
                </c:pt>
                <c:pt idx="5">
                  <c:v>66.677000000000007</c:v>
                </c:pt>
                <c:pt idx="6">
                  <c:v>101.872</c:v>
                </c:pt>
                <c:pt idx="7">
                  <c:v>259.14299999999997</c:v>
                </c:pt>
                <c:pt idx="8">
                  <c:v>879.38499999999999</c:v>
                </c:pt>
                <c:pt idx="9">
                  <c:v>2067.6509999999998</c:v>
                </c:pt>
                <c:pt idx="10">
                  <c:v>4029.3119999999999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02-49B4-8BBC-F74C6676F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1127"/>
        <c:axId val="138814983"/>
      </c:lineChart>
      <c:catAx>
        <c:axId val="138821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4983"/>
        <c:crosses val="autoZero"/>
        <c:auto val="1"/>
        <c:lblAlgn val="ctr"/>
        <c:lblOffset val="100"/>
        <c:noMultiLvlLbl val="0"/>
      </c:catAx>
      <c:valAx>
        <c:axId val="138814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112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Inner VS Outer Loop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Sheet1!$M$49:$M$50</c:f>
              <c:strCache>
                <c:ptCount val="2"/>
                <c:pt idx="0">
                  <c:v>Inner VS Outer Loop Execution Time</c:v>
                </c:pt>
                <c:pt idx="1">
                  <c:v>Outer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Sheet1!$L$51:$L$61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Sheet1!$M$51:$M$61</c:f>
              <c:numCache>
                <c:formatCode>General</c:formatCode>
                <c:ptCount val="11"/>
                <c:pt idx="0">
                  <c:v>0.09</c:v>
                </c:pt>
                <c:pt idx="1">
                  <c:v>0.48899999999999999</c:v>
                </c:pt>
                <c:pt idx="2">
                  <c:v>1.7210000000000001</c:v>
                </c:pt>
                <c:pt idx="3">
                  <c:v>4.37</c:v>
                </c:pt>
                <c:pt idx="4">
                  <c:v>8.4309999999999992</c:v>
                </c:pt>
                <c:pt idx="5">
                  <c:v>14.45</c:v>
                </c:pt>
                <c:pt idx="6">
                  <c:v>23.224</c:v>
                </c:pt>
                <c:pt idx="7">
                  <c:v>339.74799999999999</c:v>
                </c:pt>
                <c:pt idx="8">
                  <c:v>1142.873</c:v>
                </c:pt>
                <c:pt idx="9">
                  <c:v>2703.9839999999999</c:v>
                </c:pt>
                <c:pt idx="10">
                  <c:v>5291.7489999999998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5-4ACA-8D76-E440BF11C83A}"/>
            </c:ext>
          </c:extLst>
        </c:ser>
        <c:ser>
          <c:idx val="1"/>
          <c:order val="1"/>
          <c:tx>
            <c:strRef>
              <c:f>Sheet1!$N$49:$N$50</c:f>
              <c:strCache>
                <c:ptCount val="2"/>
                <c:pt idx="0">
                  <c:v>Inner VS Outer Loop Execution Time</c:v>
                </c:pt>
                <c:pt idx="1">
                  <c:v>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Sheet1!$L$51:$L$61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Sheet1!$N$51:$N$61</c:f>
              <c:numCache>
                <c:formatCode>General</c:formatCode>
                <c:ptCount val="11"/>
                <c:pt idx="0">
                  <c:v>0.19400000000000001</c:v>
                </c:pt>
                <c:pt idx="1">
                  <c:v>0.76200000000000001</c:v>
                </c:pt>
                <c:pt idx="2">
                  <c:v>2.0950000000000002</c:v>
                </c:pt>
                <c:pt idx="3">
                  <c:v>4.9809999999999999</c:v>
                </c:pt>
                <c:pt idx="4">
                  <c:v>9.5630000000000006</c:v>
                </c:pt>
                <c:pt idx="5">
                  <c:v>16.175000000000001</c:v>
                </c:pt>
                <c:pt idx="6">
                  <c:v>25.212</c:v>
                </c:pt>
                <c:pt idx="7">
                  <c:v>550.12099999999998</c:v>
                </c:pt>
                <c:pt idx="8">
                  <c:v>1853.6569999999999</c:v>
                </c:pt>
                <c:pt idx="9">
                  <c:v>4385.4620000000004</c:v>
                </c:pt>
                <c:pt idx="10">
                  <c:v>8594.1219999999994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5-4ACA-8D76-E440BF11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1063"/>
        <c:axId val="65271303"/>
      </c:lineChart>
      <c:catAx>
        <c:axId val="65261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1303"/>
        <c:crosses val="autoZero"/>
        <c:auto val="1"/>
        <c:lblAlgn val="ctr"/>
        <c:lblOffset val="100"/>
        <c:noMultiLvlLbl val="0"/>
      </c:catAx>
      <c:valAx>
        <c:axId val="6527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Inner VS Outer Loop MFlops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Sheet1!$Q$49:$Q$50</c:f>
              <c:strCache>
                <c:ptCount val="2"/>
                <c:pt idx="0">
                  <c:v>Inner VS Outer Loop MFlops</c:v>
                </c:pt>
                <c:pt idx="1">
                  <c:v>Outer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Sheet1!$P$51:$P$61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Sheet1!$Q$51:$Q$61</c:f>
              <c:numCache>
                <c:formatCode>General</c:formatCode>
                <c:ptCount val="11"/>
                <c:pt idx="0">
                  <c:v>4800</c:v>
                </c:pt>
                <c:pt idx="1">
                  <c:v>4089.9795501022495</c:v>
                </c:pt>
                <c:pt idx="2">
                  <c:v>3188.8436955258571</c:v>
                </c:pt>
                <c:pt idx="3">
                  <c:v>1874.5995423340962</c:v>
                </c:pt>
                <c:pt idx="4">
                  <c:v>2525.9162614162019</c:v>
                </c:pt>
                <c:pt idx="5">
                  <c:v>2432.6643598615915</c:v>
                </c:pt>
                <c:pt idx="6">
                  <c:v>2325.1808473992423</c:v>
                </c:pt>
                <c:pt idx="7">
                  <c:v>404.53204572801019</c:v>
                </c:pt>
                <c:pt idx="8">
                  <c:v>399.95241736220908</c:v>
                </c:pt>
                <c:pt idx="9">
                  <c:v>406.62652877235962</c:v>
                </c:pt>
                <c:pt idx="10">
                  <c:v>405.81736737702414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D-43E1-B135-5B89385606A6}"/>
            </c:ext>
          </c:extLst>
        </c:ser>
        <c:ser>
          <c:idx val="1"/>
          <c:order val="1"/>
          <c:tx>
            <c:strRef>
              <c:f>Sheet1!$R$49:$R$50</c:f>
              <c:strCache>
                <c:ptCount val="2"/>
                <c:pt idx="0">
                  <c:v>Inner VS Outer Loop MFlops</c:v>
                </c:pt>
                <c:pt idx="1">
                  <c:v>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Sheet1!$P$51:$P$61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Sheet1!$R$51:$R$61</c:f>
              <c:numCache>
                <c:formatCode>General</c:formatCode>
                <c:ptCount val="11"/>
                <c:pt idx="0">
                  <c:v>2226.8041237113403</c:v>
                </c:pt>
                <c:pt idx="1">
                  <c:v>2624.6719160104985</c:v>
                </c:pt>
                <c:pt idx="2">
                  <c:v>2619.5704057279231</c:v>
                </c:pt>
                <c:pt idx="3">
                  <c:v>1644.6496687412166</c:v>
                </c:pt>
                <c:pt idx="4">
                  <c:v>2226.9162396737424</c:v>
                </c:pt>
                <c:pt idx="5">
                  <c:v>2173.2302936630604</c:v>
                </c:pt>
                <c:pt idx="6">
                  <c:v>2141.837220371252</c:v>
                </c:pt>
                <c:pt idx="7">
                  <c:v>249.83404282330613</c:v>
                </c:pt>
                <c:pt idx="8">
                  <c:v>246.5908304977674</c:v>
                </c:pt>
                <c:pt idx="9">
                  <c:v>250.71739939281198</c:v>
                </c:pt>
                <c:pt idx="10">
                  <c:v>249.87818976737822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D-43E1-B135-5B893856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94568"/>
        <c:axId val="757411848"/>
      </c:lineChart>
      <c:catAx>
        <c:axId val="64499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11848"/>
        <c:crosses val="autoZero"/>
        <c:auto val="1"/>
        <c:lblAlgn val="ctr"/>
        <c:lblOffset val="100"/>
        <c:noMultiLvlLbl val="0"/>
      </c:catAx>
      <c:valAx>
        <c:axId val="75741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9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Inner VS Outer Loop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Sheet1!$U$49:$U$50</c:f>
              <c:strCache>
                <c:ptCount val="2"/>
                <c:pt idx="0">
                  <c:v>Inner VS Outer Loop SpeedUP</c:v>
                </c:pt>
                <c:pt idx="1">
                  <c:v>Outer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Sheet1!$T$51:$T$61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Sheet1!$U$51:$U$61</c:f>
              <c:numCache>
                <c:formatCode>General</c:formatCode>
                <c:ptCount val="11"/>
                <c:pt idx="0">
                  <c:v>5.7666666666666675</c:v>
                </c:pt>
                <c:pt idx="1">
                  <c:v>4.8752556237218814</c:v>
                </c:pt>
                <c:pt idx="2">
                  <c:v>3.9186519465427074</c:v>
                </c:pt>
                <c:pt idx="3">
                  <c:v>3.2782608695652176</c:v>
                </c:pt>
                <c:pt idx="4">
                  <c:v>3.1109002490807738</c:v>
                </c:pt>
                <c:pt idx="5">
                  <c:v>3.0200692041522492</c:v>
                </c:pt>
                <c:pt idx="6">
                  <c:v>2.8861522562866004</c:v>
                </c:pt>
                <c:pt idx="7">
                  <c:v>0.50274026631503355</c:v>
                </c:pt>
                <c:pt idx="8">
                  <c:v>0.50235590481182069</c:v>
                </c:pt>
                <c:pt idx="9">
                  <c:v>0.50192937532174753</c:v>
                </c:pt>
                <c:pt idx="10">
                  <c:v>0.42131268886714018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E-4991-8066-470FD17A1F77}"/>
            </c:ext>
          </c:extLst>
        </c:ser>
        <c:ser>
          <c:idx val="1"/>
          <c:order val="1"/>
          <c:tx>
            <c:strRef>
              <c:f>Sheet1!$V$49:$V$50</c:f>
              <c:strCache>
                <c:ptCount val="2"/>
                <c:pt idx="0">
                  <c:v>Inner VS Outer Loop SpeedUP</c:v>
                </c:pt>
                <c:pt idx="1">
                  <c:v>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Sheet1!$T$51:$T$61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Sheet1!$V$51:$V$61</c:f>
              <c:numCache>
                <c:formatCode>General</c:formatCode>
                <c:ptCount val="11"/>
                <c:pt idx="0">
                  <c:v>2.6752577319587627</c:v>
                </c:pt>
                <c:pt idx="1">
                  <c:v>3.1286089238845141</c:v>
                </c:pt>
                <c:pt idx="2">
                  <c:v>3.2190930787589496</c:v>
                </c:pt>
                <c:pt idx="3">
                  <c:v>2.8761292913069667</c:v>
                </c:pt>
                <c:pt idx="4">
                  <c:v>2.7426539788769215</c:v>
                </c:pt>
                <c:pt idx="5">
                  <c:v>2.6979907264296754</c:v>
                </c:pt>
                <c:pt idx="6">
                  <c:v>2.658575281611931</c:v>
                </c:pt>
                <c:pt idx="7">
                  <c:v>0.3104862384820794</c:v>
                </c:pt>
                <c:pt idx="8">
                  <c:v>0.30972774359010324</c:v>
                </c:pt>
                <c:pt idx="9">
                  <c:v>0.30947913811589289</c:v>
                </c:pt>
                <c:pt idx="10">
                  <c:v>0.25941928681021753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E-4991-8066-470FD17A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9015"/>
        <c:axId val="65261063"/>
      </c:lineChart>
      <c:catAx>
        <c:axId val="65259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063"/>
        <c:crosses val="autoZero"/>
        <c:auto val="1"/>
        <c:lblAlgn val="ctr"/>
        <c:lblOffset val="100"/>
        <c:noMultiLvlLbl val="0"/>
      </c:catAx>
      <c:valAx>
        <c:axId val="6526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Inner VS Outer Loop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Sheet1!$Y$49:$Y$50</c:f>
              <c:strCache>
                <c:ptCount val="2"/>
                <c:pt idx="0">
                  <c:v>Inner VS Outer Loop Efficiency</c:v>
                </c:pt>
                <c:pt idx="1">
                  <c:v>Outer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Sheet1!$X$51:$X$61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Sheet1!$Y$51:$Y$61</c:f>
              <c:numCache>
                <c:formatCode>General</c:formatCode>
                <c:ptCount val="11"/>
                <c:pt idx="0">
                  <c:v>5.7666666666666675</c:v>
                </c:pt>
                <c:pt idx="1">
                  <c:v>4.8752556237218814</c:v>
                </c:pt>
                <c:pt idx="2">
                  <c:v>3.9186519465427074</c:v>
                </c:pt>
                <c:pt idx="3">
                  <c:v>3.2782608695652176</c:v>
                </c:pt>
                <c:pt idx="4">
                  <c:v>3.1109002490807738</c:v>
                </c:pt>
                <c:pt idx="5">
                  <c:v>3.0200692041522492</c:v>
                </c:pt>
                <c:pt idx="6">
                  <c:v>2.8861522562866004</c:v>
                </c:pt>
                <c:pt idx="7">
                  <c:v>0.50274026631503355</c:v>
                </c:pt>
                <c:pt idx="8">
                  <c:v>0.50235590481182069</c:v>
                </c:pt>
                <c:pt idx="9">
                  <c:v>0.50192937532174753</c:v>
                </c:pt>
                <c:pt idx="10">
                  <c:v>0.42131268886714018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1-4739-B087-0C6DB14646AF}"/>
            </c:ext>
          </c:extLst>
        </c:ser>
        <c:ser>
          <c:idx val="1"/>
          <c:order val="1"/>
          <c:tx>
            <c:strRef>
              <c:f>Sheet1!$Z$49:$Z$50</c:f>
              <c:strCache>
                <c:ptCount val="2"/>
                <c:pt idx="0">
                  <c:v>Inner VS Outer Loop Efficiency</c:v>
                </c:pt>
                <c:pt idx="1">
                  <c:v>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Sheet1!$X$51:$X$61</c:f>
              <c:strCache>
                <c:ptCount val="11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  <c:pt idx="7">
                  <c:v>4096x4096</c:v>
                </c:pt>
                <c:pt idx="8">
                  <c:v>6144x6144</c:v>
                </c:pt>
                <c:pt idx="9">
                  <c:v>8192x8192</c:v>
                </c:pt>
                <c:pt idx="10">
                  <c:v>10240x10240</c:v>
                </c:pt>
              </c:strCache>
            </c:strRef>
          </c:cat>
          <c:val>
            <c:numRef>
              <c:f>Sheet1!$Z$51:$Z$61</c:f>
              <c:numCache>
                <c:formatCode>General</c:formatCode>
                <c:ptCount val="11"/>
                <c:pt idx="0">
                  <c:v>2.6752577319587627</c:v>
                </c:pt>
                <c:pt idx="1">
                  <c:v>3.1286089238845141</c:v>
                </c:pt>
                <c:pt idx="2">
                  <c:v>3.2190930787589496</c:v>
                </c:pt>
                <c:pt idx="3">
                  <c:v>2.8761292913069667</c:v>
                </c:pt>
                <c:pt idx="4">
                  <c:v>2.7426539788769215</c:v>
                </c:pt>
                <c:pt idx="5">
                  <c:v>2.6979907264296754</c:v>
                </c:pt>
                <c:pt idx="6">
                  <c:v>2.658575281611931</c:v>
                </c:pt>
                <c:pt idx="7">
                  <c:v>0.3104862384820794</c:v>
                </c:pt>
                <c:pt idx="8">
                  <c:v>0.30972774359010324</c:v>
                </c:pt>
                <c:pt idx="9">
                  <c:v>0.30947913811589289</c:v>
                </c:pt>
                <c:pt idx="10">
                  <c:v>0.25941928681021753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1-4739-B087-0C6DB146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718408"/>
        <c:axId val="21214727"/>
      </c:lineChart>
      <c:catAx>
        <c:axId val="158371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727"/>
        <c:crosses val="autoZero"/>
        <c:auto val="1"/>
        <c:lblAlgn val="ctr"/>
        <c:lblOffset val="100"/>
        <c:noMultiLvlLbl val="0"/>
      </c:catAx>
      <c:valAx>
        <c:axId val="21214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1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1809750</xdr:colOff>
      <xdr:row>1</xdr:row>
      <xdr:rowOff>9525</xdr:rowOff>
    </xdr:from>
    <xdr:to>
      <xdr:col>9</xdr:col>
      <xdr:colOff>1019175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0958F-B361-4ED8-D07B-8B6813C8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</xdr:row>
      <xdr:rowOff>0</xdr:rowOff>
    </xdr:from>
    <xdr:to>
      <xdr:col>17</xdr:col>
      <xdr:colOff>419100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18823-8822-D1E4-A3AD-088E517AFCE2}"/>
            </a:ext>
            <a:ext uri="{147F2762-F138-4A5C-976F-8EAC2B608ADB}">
              <a16:predDERef xmlns:a16="http://schemas.microsoft.com/office/drawing/2014/main" pred="{47F0958F-B361-4ED8-D07B-8B6813C8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1</xdr:row>
      <xdr:rowOff>66675</xdr:rowOff>
    </xdr:from>
    <xdr:to>
      <xdr:col>26</xdr:col>
      <xdr:colOff>152400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6D8136-F132-BA72-6C2E-8FBDC3D6B81A}"/>
            </a:ext>
            <a:ext uri="{147F2762-F138-4A5C-976F-8EAC2B608ADB}">
              <a16:predDERef xmlns:a16="http://schemas.microsoft.com/office/drawing/2014/main" pred="{49918823-8822-D1E4-A3AD-088E517AF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17</xdr:row>
      <xdr:rowOff>38100</xdr:rowOff>
    </xdr:from>
    <xdr:to>
      <xdr:col>16</xdr:col>
      <xdr:colOff>85725</xdr:colOff>
      <xdr:row>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EAA1C8-3522-C4B6-3974-7F754FBCB9DD}"/>
            </a:ext>
            <a:ext uri="{147F2762-F138-4A5C-976F-8EAC2B608ADB}">
              <a16:predDERef xmlns:a16="http://schemas.microsoft.com/office/drawing/2014/main" pred="{216D8136-F132-BA72-6C2E-8FBDC3D6B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17</xdr:row>
      <xdr:rowOff>47625</xdr:rowOff>
    </xdr:from>
    <xdr:to>
      <xdr:col>23</xdr:col>
      <xdr:colOff>323850</xdr:colOff>
      <xdr:row>31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76762E-1EC3-D679-17EA-B599B17156BC}"/>
            </a:ext>
            <a:ext uri="{147F2762-F138-4A5C-976F-8EAC2B608ADB}">
              <a16:predDERef xmlns:a16="http://schemas.microsoft.com/office/drawing/2014/main" pred="{70EAA1C8-3522-C4B6-3974-7F754FBC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247650</xdr:colOff>
      <xdr:row>32</xdr:row>
      <xdr:rowOff>76200</xdr:rowOff>
    </xdr:from>
    <xdr:to>
      <xdr:col>16</xdr:col>
      <xdr:colOff>95250</xdr:colOff>
      <xdr:row>46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1854F6-E7E9-4A98-41BA-68ABEF3B0069}"/>
            </a:ext>
            <a:ext uri="{147F2762-F138-4A5C-976F-8EAC2B608ADB}">
              <a16:predDERef xmlns:a16="http://schemas.microsoft.com/office/drawing/2014/main" pred="{8B76762E-1EC3-D679-17EA-B599B1715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276225</xdr:colOff>
      <xdr:row>32</xdr:row>
      <xdr:rowOff>57150</xdr:rowOff>
    </xdr:from>
    <xdr:to>
      <xdr:col>23</xdr:col>
      <xdr:colOff>333375</xdr:colOff>
      <xdr:row>46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E284E3-A060-C0D6-BA1D-339303737265}"/>
            </a:ext>
            <a:ext uri="{147F2762-F138-4A5C-976F-8EAC2B608ADB}">
              <a16:predDERef xmlns:a16="http://schemas.microsoft.com/office/drawing/2014/main" pred="{581854F6-E7E9-4A98-41BA-68ABEF3B0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"/>
  <sheetViews>
    <sheetView tabSelected="1" topLeftCell="H24" workbookViewId="0">
      <selection activeCell="Y40" sqref="Y40"/>
    </sheetView>
  </sheetViews>
  <sheetFormatPr defaultRowHeight="15"/>
  <cols>
    <col min="1" max="1" width="13.140625" customWidth="1"/>
    <col min="2" max="2" width="15.42578125" customWidth="1"/>
    <col min="3" max="3" width="19.42578125" customWidth="1"/>
    <col min="4" max="4" width="16" customWidth="1"/>
    <col min="5" max="5" width="17.140625" customWidth="1"/>
    <col min="6" max="6" width="27.28515625" bestFit="1" customWidth="1"/>
    <col min="7" max="7" width="23.5703125" bestFit="1" customWidth="1"/>
    <col min="8" max="8" width="14.85546875" customWidth="1"/>
    <col min="9" max="9" width="14.7109375" customWidth="1"/>
    <col min="10" max="10" width="17.140625" customWidth="1"/>
    <col min="11" max="11" width="14" customWidth="1"/>
    <col min="12" max="12" width="10.7109375" customWidth="1"/>
    <col min="13" max="13" width="11.140625" customWidth="1"/>
    <col min="14" max="14" width="12.28515625" customWidth="1"/>
    <col min="16" max="16" width="13.5703125" customWidth="1"/>
    <col min="20" max="20" width="12.85546875" customWidth="1"/>
    <col min="24" max="24" width="12" customWidth="1"/>
  </cols>
  <sheetData>
    <row r="1" spans="1:3">
      <c r="A1" s="10" t="s">
        <v>0</v>
      </c>
      <c r="B1" s="10"/>
      <c r="C1" s="10"/>
    </row>
    <row r="2" spans="1:3">
      <c r="A2" s="2" t="s">
        <v>1</v>
      </c>
      <c r="B2" s="2" t="s">
        <v>2</v>
      </c>
      <c r="C2" s="2" t="s">
        <v>3</v>
      </c>
    </row>
    <row r="3" spans="1:3">
      <c r="A3" s="1" t="s">
        <v>4</v>
      </c>
      <c r="B3" s="1">
        <v>0.191</v>
      </c>
      <c r="C3" s="1">
        <v>18.652000000000001</v>
      </c>
    </row>
    <row r="4" spans="1:3">
      <c r="A4" s="1" t="s">
        <v>5</v>
      </c>
      <c r="B4" s="1">
        <v>1.258</v>
      </c>
      <c r="C4" s="1">
        <v>97.918000000000006</v>
      </c>
    </row>
    <row r="5" spans="1:3">
      <c r="A5" s="1" t="s">
        <v>6</v>
      </c>
      <c r="B5" s="1">
        <v>3.4609999999999999</v>
      </c>
      <c r="C5" s="1">
        <v>276.197</v>
      </c>
    </row>
    <row r="6" spans="1:3">
      <c r="A6" s="1" t="s">
        <v>7</v>
      </c>
      <c r="B6" s="1">
        <v>18.21</v>
      </c>
      <c r="C6" s="1">
        <v>585.74199999999996</v>
      </c>
    </row>
    <row r="7" spans="1:3">
      <c r="A7" s="1" t="s">
        <v>8</v>
      </c>
      <c r="B7" s="1">
        <v>38.064</v>
      </c>
      <c r="C7" s="1">
        <v>1089.739</v>
      </c>
    </row>
    <row r="8" spans="1:3">
      <c r="A8" s="1" t="s">
        <v>9</v>
      </c>
      <c r="B8" s="1">
        <v>68.513000000000005</v>
      </c>
      <c r="C8" s="1">
        <v>1883.729</v>
      </c>
    </row>
    <row r="9" spans="1:3">
      <c r="A9" s="1" t="s">
        <v>10</v>
      </c>
      <c r="B9" s="1">
        <v>113.393</v>
      </c>
      <c r="C9" s="1">
        <v>2732.451</v>
      </c>
    </row>
    <row r="11" spans="1:3">
      <c r="A11" s="10" t="s">
        <v>11</v>
      </c>
      <c r="B11" s="10"/>
      <c r="C11" s="10"/>
    </row>
    <row r="12" spans="1:3">
      <c r="A12" s="2" t="s">
        <v>1</v>
      </c>
      <c r="B12" s="2" t="s">
        <v>2</v>
      </c>
      <c r="C12" s="2" t="s">
        <v>3</v>
      </c>
    </row>
    <row r="13" spans="1:3">
      <c r="A13" s="1" t="s">
        <v>4</v>
      </c>
      <c r="B13" s="1">
        <v>0.51900000000000002</v>
      </c>
      <c r="C13" s="1">
        <v>17.637</v>
      </c>
    </row>
    <row r="14" spans="1:3">
      <c r="A14" s="1" t="s">
        <v>5</v>
      </c>
      <c r="B14" s="1">
        <v>2.3839999999999999</v>
      </c>
      <c r="C14" s="1">
        <v>82.762</v>
      </c>
    </row>
    <row r="15" spans="1:3">
      <c r="A15" s="1" t="s">
        <v>6</v>
      </c>
      <c r="B15" s="1">
        <v>6.7439999999999998</v>
      </c>
      <c r="C15" s="1">
        <v>228.52</v>
      </c>
    </row>
    <row r="16" spans="1:3">
      <c r="A16" s="1" t="s">
        <v>7</v>
      </c>
      <c r="B16" s="1">
        <v>14.326000000000001</v>
      </c>
      <c r="C16" s="1">
        <v>494.15499999999997</v>
      </c>
    </row>
    <row r="17" spans="1:4">
      <c r="A17" s="1" t="s">
        <v>8</v>
      </c>
      <c r="B17" s="1">
        <v>26.228000000000002</v>
      </c>
      <c r="C17" s="1">
        <v>903.154</v>
      </c>
    </row>
    <row r="18" spans="1:4">
      <c r="A18" s="1" t="s">
        <v>9</v>
      </c>
      <c r="B18" s="1">
        <v>43.64</v>
      </c>
      <c r="C18" s="1">
        <v>1484.1130000000001</v>
      </c>
    </row>
    <row r="19" spans="1:4">
      <c r="A19" s="1" t="s">
        <v>10</v>
      </c>
      <c r="B19" s="1">
        <v>67.028000000000006</v>
      </c>
      <c r="C19" s="1">
        <v>2276.6489999999999</v>
      </c>
    </row>
    <row r="21" spans="1:4">
      <c r="A21" s="10" t="s">
        <v>12</v>
      </c>
      <c r="B21" s="10"/>
    </row>
    <row r="22" spans="1:4">
      <c r="A22" s="2" t="s">
        <v>1</v>
      </c>
      <c r="B22" s="2" t="s">
        <v>2</v>
      </c>
    </row>
    <row r="23" spans="1:4">
      <c r="A23" s="1" t="s">
        <v>13</v>
      </c>
      <c r="B23" s="1">
        <v>170.80500000000001</v>
      </c>
    </row>
    <row r="24" spans="1:4">
      <c r="A24" s="1" t="s">
        <v>14</v>
      </c>
      <c r="B24" s="1">
        <v>574.12900000000002</v>
      </c>
    </row>
    <row r="25" spans="1:4">
      <c r="A25" s="1" t="s">
        <v>15</v>
      </c>
      <c r="B25" s="1">
        <v>1357.2090000000001</v>
      </c>
    </row>
    <row r="26" spans="1:4">
      <c r="A26" s="1" t="s">
        <v>16</v>
      </c>
      <c r="B26" s="1">
        <v>2229.4810000000002</v>
      </c>
    </row>
    <row r="28" spans="1:4">
      <c r="A28" s="11" t="s">
        <v>17</v>
      </c>
      <c r="B28" s="12"/>
      <c r="C28" s="12"/>
      <c r="D28" s="13"/>
    </row>
    <row r="29" spans="1:4">
      <c r="A29" s="3" t="s">
        <v>1</v>
      </c>
      <c r="B29" s="3" t="s">
        <v>18</v>
      </c>
      <c r="C29" s="3" t="s">
        <v>19</v>
      </c>
      <c r="D29" s="3" t="s">
        <v>20</v>
      </c>
    </row>
    <row r="30" spans="1:4">
      <c r="A30" s="1" t="s">
        <v>4</v>
      </c>
      <c r="B30" s="1">
        <v>0.83899999999999997</v>
      </c>
      <c r="C30" s="1">
        <v>0.83299999999999996</v>
      </c>
      <c r="D30" s="1">
        <v>0.82699999999999996</v>
      </c>
    </row>
    <row r="31" spans="1:4">
      <c r="A31" s="1" t="s">
        <v>5</v>
      </c>
      <c r="B31" s="1">
        <v>3.8540000000000001</v>
      </c>
      <c r="C31" s="1">
        <v>3.8380000000000001</v>
      </c>
      <c r="D31" s="1">
        <v>3.798</v>
      </c>
    </row>
    <row r="32" spans="1:4">
      <c r="A32" s="1" t="s">
        <v>6</v>
      </c>
      <c r="B32" s="1">
        <v>10.587</v>
      </c>
      <c r="C32" s="1">
        <v>10.493</v>
      </c>
      <c r="D32" s="1">
        <v>10.395</v>
      </c>
    </row>
    <row r="33" spans="1:10">
      <c r="A33" s="1" t="s">
        <v>7</v>
      </c>
      <c r="B33" s="1">
        <v>22.495000000000001</v>
      </c>
      <c r="C33" s="1">
        <v>22.216000000000001</v>
      </c>
      <c r="D33" s="1">
        <v>22.134</v>
      </c>
    </row>
    <row r="34" spans="1:10">
      <c r="A34" s="1" t="s">
        <v>8</v>
      </c>
      <c r="B34" s="1">
        <v>41.07</v>
      </c>
      <c r="C34" s="1">
        <v>40.624000000000002</v>
      </c>
      <c r="D34" s="1">
        <v>40.24</v>
      </c>
      <c r="G34" s="2" t="s">
        <v>21</v>
      </c>
      <c r="H34" s="1">
        <v>1</v>
      </c>
    </row>
    <row r="35" spans="1:10">
      <c r="A35" s="1" t="s">
        <v>9</v>
      </c>
      <c r="B35" s="1">
        <v>67.710999999999999</v>
      </c>
      <c r="C35" s="1">
        <v>66.995999999999995</v>
      </c>
      <c r="D35" s="1">
        <v>66.677000000000007</v>
      </c>
    </row>
    <row r="36" spans="1:10">
      <c r="A36" s="1" t="s">
        <v>10</v>
      </c>
      <c r="B36" s="1">
        <v>103.855</v>
      </c>
      <c r="C36" s="1">
        <v>102.95399999999999</v>
      </c>
      <c r="D36" s="1">
        <v>101.872</v>
      </c>
    </row>
    <row r="37" spans="1:10">
      <c r="A37" s="1" t="s">
        <v>13</v>
      </c>
      <c r="B37" s="1">
        <v>267.33800000000002</v>
      </c>
      <c r="C37" s="1">
        <v>260.93299999999999</v>
      </c>
      <c r="D37" s="1">
        <v>259.14299999999997</v>
      </c>
    </row>
    <row r="38" spans="1:10">
      <c r="A38" s="1" t="s">
        <v>14</v>
      </c>
      <c r="B38" s="1">
        <v>908.17399999999998</v>
      </c>
      <c r="C38" s="1">
        <v>881.64599999999996</v>
      </c>
      <c r="D38" s="1">
        <v>879.38499999999999</v>
      </c>
    </row>
    <row r="39" spans="1:10">
      <c r="A39" s="1" t="s">
        <v>15</v>
      </c>
      <c r="B39" s="1">
        <v>2144.817</v>
      </c>
      <c r="C39" s="1">
        <v>2082.473</v>
      </c>
      <c r="D39" s="1">
        <v>2067.6509999999998</v>
      </c>
    </row>
    <row r="40" spans="1:10">
      <c r="A40" s="1" t="s">
        <v>16</v>
      </c>
      <c r="B40" s="1">
        <v>4183.9139999999998</v>
      </c>
      <c r="C40" s="1">
        <v>4058.3960000000002</v>
      </c>
      <c r="D40" s="1">
        <v>4029.3119999999999</v>
      </c>
    </row>
    <row r="42" spans="1:10">
      <c r="A42" s="10" t="s">
        <v>22</v>
      </c>
      <c r="B42" s="10"/>
      <c r="C42" s="10"/>
      <c r="E42" s="10" t="s">
        <v>23</v>
      </c>
      <c r="F42" s="10"/>
      <c r="G42" s="10"/>
      <c r="H42" s="10"/>
      <c r="I42" s="10"/>
      <c r="J42" s="10"/>
    </row>
    <row r="43" spans="1:10" ht="18" customHeight="1">
      <c r="A43" s="2" t="s">
        <v>24</v>
      </c>
      <c r="B43" s="2" t="s">
        <v>25</v>
      </c>
      <c r="C43" s="2" t="s">
        <v>26</v>
      </c>
      <c r="E43" s="5" t="s">
        <v>27</v>
      </c>
      <c r="F43" s="2" t="s">
        <v>28</v>
      </c>
      <c r="G43" s="2" t="s">
        <v>29</v>
      </c>
      <c r="H43" s="2" t="s">
        <v>30</v>
      </c>
      <c r="I43" s="2" t="s">
        <v>31</v>
      </c>
      <c r="J43" s="2" t="s">
        <v>32</v>
      </c>
    </row>
    <row r="44" spans="1:10" ht="19.5" customHeight="1">
      <c r="A44" s="1" t="s">
        <v>4</v>
      </c>
      <c r="B44" s="1">
        <v>0.09</v>
      </c>
      <c r="C44" s="1">
        <v>0.19400000000000001</v>
      </c>
      <c r="E44" s="1">
        <v>600</v>
      </c>
      <c r="F44" s="1">
        <f>2*E44*E44*E44</f>
        <v>432000000</v>
      </c>
      <c r="G44" s="1">
        <f>B44</f>
        <v>0.09</v>
      </c>
      <c r="H44" s="4">
        <f>F44/(G44*(10*10*10*10*10*10))</f>
        <v>4800</v>
      </c>
      <c r="I44" s="1">
        <f>B13/B44</f>
        <v>5.7666666666666675</v>
      </c>
      <c r="J44" s="1">
        <f>(I44/$H$34)*100%</f>
        <v>5.7666666666666675</v>
      </c>
    </row>
    <row r="45" spans="1:10">
      <c r="A45" s="1" t="s">
        <v>5</v>
      </c>
      <c r="B45" s="1">
        <v>0.48899999999999999</v>
      </c>
      <c r="C45" s="1">
        <v>0.76200000000000001</v>
      </c>
      <c r="E45" s="1">
        <v>1000</v>
      </c>
      <c r="F45" s="1">
        <f t="shared" ref="F45:F54" si="0">2*E45*E45*E45</f>
        <v>2000000000</v>
      </c>
      <c r="G45" s="1">
        <f t="shared" ref="G45:G54" si="1">B45</f>
        <v>0.48899999999999999</v>
      </c>
      <c r="H45" s="4">
        <f>F45/(G45*(10*10*10*10*10*10))</f>
        <v>4089.9795501022495</v>
      </c>
      <c r="I45" s="1">
        <f t="shared" ref="I45:I50" si="2">B14/B45</f>
        <v>4.8752556237218814</v>
      </c>
      <c r="J45" s="1">
        <f t="shared" ref="J45:J54" si="3">(I45/$H$34)*100%</f>
        <v>4.8752556237218814</v>
      </c>
    </row>
    <row r="46" spans="1:10">
      <c r="A46" s="1" t="s">
        <v>6</v>
      </c>
      <c r="B46" s="1">
        <v>1.7210000000000001</v>
      </c>
      <c r="C46" s="1">
        <v>2.0950000000000002</v>
      </c>
      <c r="E46" s="1">
        <v>1400</v>
      </c>
      <c r="F46" s="1">
        <f t="shared" si="0"/>
        <v>5488000000</v>
      </c>
      <c r="G46" s="1">
        <f t="shared" si="1"/>
        <v>1.7210000000000001</v>
      </c>
      <c r="H46" s="4">
        <f t="shared" ref="H45:H54" si="4">F46/(G46*(10*10*10*10*10*10))</f>
        <v>3188.8436955258571</v>
      </c>
      <c r="I46" s="1">
        <f t="shared" si="2"/>
        <v>3.9186519465427074</v>
      </c>
      <c r="J46" s="1">
        <f t="shared" si="3"/>
        <v>3.9186519465427074</v>
      </c>
    </row>
    <row r="47" spans="1:10">
      <c r="A47" s="1" t="s">
        <v>7</v>
      </c>
      <c r="B47" s="1">
        <v>4.37</v>
      </c>
      <c r="C47" s="1">
        <v>4.9809999999999999</v>
      </c>
      <c r="E47" s="1">
        <v>1600</v>
      </c>
      <c r="F47" s="1">
        <f>2*E47*E47*E47</f>
        <v>8192000000</v>
      </c>
      <c r="G47" s="1">
        <f t="shared" si="1"/>
        <v>4.37</v>
      </c>
      <c r="H47" s="4">
        <f t="shared" si="4"/>
        <v>1874.5995423340962</v>
      </c>
      <c r="I47" s="1">
        <f t="shared" si="2"/>
        <v>3.2782608695652176</v>
      </c>
      <c r="J47" s="1">
        <f t="shared" si="3"/>
        <v>3.2782608695652176</v>
      </c>
    </row>
    <row r="48" spans="1:10">
      <c r="A48" s="1" t="s">
        <v>8</v>
      </c>
      <c r="B48" s="1">
        <v>8.4309999999999992</v>
      </c>
      <c r="C48" s="1">
        <v>9.5630000000000006</v>
      </c>
      <c r="E48" s="1">
        <v>2200</v>
      </c>
      <c r="F48" s="1">
        <f>2*E48*E48*E48</f>
        <v>21296000000</v>
      </c>
      <c r="G48" s="1">
        <f t="shared" si="1"/>
        <v>8.4309999999999992</v>
      </c>
      <c r="H48" s="4">
        <f t="shared" si="4"/>
        <v>2525.9162614162019</v>
      </c>
      <c r="I48" s="1">
        <f t="shared" si="2"/>
        <v>3.1109002490807738</v>
      </c>
      <c r="J48" s="1">
        <f t="shared" si="3"/>
        <v>3.1109002490807738</v>
      </c>
    </row>
    <row r="49" spans="1:26">
      <c r="A49" s="1" t="s">
        <v>9</v>
      </c>
      <c r="B49" s="1">
        <v>14.45</v>
      </c>
      <c r="C49" s="1">
        <v>16.175000000000001</v>
      </c>
      <c r="E49" s="1">
        <v>2600</v>
      </c>
      <c r="F49" s="1">
        <f t="shared" si="0"/>
        <v>35152000000</v>
      </c>
      <c r="G49" s="1">
        <f t="shared" si="1"/>
        <v>14.45</v>
      </c>
      <c r="H49" s="4">
        <f t="shared" si="4"/>
        <v>2432.6643598615915</v>
      </c>
      <c r="I49" s="1">
        <f t="shared" si="2"/>
        <v>3.0200692041522492</v>
      </c>
      <c r="J49" s="1">
        <f t="shared" si="3"/>
        <v>3.0200692041522492</v>
      </c>
      <c r="L49" s="7" t="s">
        <v>33</v>
      </c>
      <c r="M49" s="8"/>
      <c r="N49" s="9"/>
      <c r="O49" s="6"/>
      <c r="P49" s="7" t="s">
        <v>34</v>
      </c>
      <c r="Q49" s="8"/>
      <c r="R49" s="9"/>
      <c r="S49" s="6"/>
      <c r="T49" s="7" t="s">
        <v>35</v>
      </c>
      <c r="U49" s="8"/>
      <c r="V49" s="9"/>
      <c r="W49" s="6"/>
      <c r="X49" s="7" t="s">
        <v>36</v>
      </c>
      <c r="Y49" s="8"/>
      <c r="Z49" s="9"/>
    </row>
    <row r="50" spans="1:26" ht="29.25">
      <c r="A50" s="1" t="s">
        <v>10</v>
      </c>
      <c r="B50" s="1">
        <v>23.224</v>
      </c>
      <c r="C50" s="1">
        <v>25.212</v>
      </c>
      <c r="E50" s="1">
        <v>3000</v>
      </c>
      <c r="F50" s="1">
        <f t="shared" si="0"/>
        <v>54000000000</v>
      </c>
      <c r="G50" s="1">
        <f t="shared" si="1"/>
        <v>23.224</v>
      </c>
      <c r="H50" s="4">
        <f t="shared" si="4"/>
        <v>2325.1808473992423</v>
      </c>
      <c r="I50" s="1">
        <f t="shared" si="2"/>
        <v>2.8861522562866004</v>
      </c>
      <c r="J50" s="1">
        <f t="shared" si="3"/>
        <v>2.8861522562866004</v>
      </c>
      <c r="L50" s="5" t="s">
        <v>27</v>
      </c>
      <c r="M50" s="5" t="s">
        <v>37</v>
      </c>
      <c r="N50" s="2" t="s">
        <v>38</v>
      </c>
      <c r="O50" s="6"/>
      <c r="P50" s="5" t="s">
        <v>27</v>
      </c>
      <c r="Q50" s="5" t="s">
        <v>37</v>
      </c>
      <c r="R50" s="2" t="s">
        <v>38</v>
      </c>
      <c r="S50" s="6"/>
      <c r="T50" s="5" t="s">
        <v>27</v>
      </c>
      <c r="U50" s="5" t="s">
        <v>37</v>
      </c>
      <c r="V50" s="2" t="s">
        <v>38</v>
      </c>
      <c r="W50" s="6"/>
      <c r="X50" s="5" t="s">
        <v>27</v>
      </c>
      <c r="Y50" s="5" t="s">
        <v>37</v>
      </c>
      <c r="Z50" s="2" t="s">
        <v>38</v>
      </c>
    </row>
    <row r="51" spans="1:26">
      <c r="A51" s="1" t="s">
        <v>13</v>
      </c>
      <c r="B51" s="1">
        <v>339.74799999999999</v>
      </c>
      <c r="C51" s="1">
        <v>550.12099999999998</v>
      </c>
      <c r="E51" s="1">
        <v>4096</v>
      </c>
      <c r="F51" s="1">
        <f t="shared" si="0"/>
        <v>137438953472</v>
      </c>
      <c r="G51" s="1">
        <f t="shared" si="1"/>
        <v>339.74799999999999</v>
      </c>
      <c r="H51" s="4">
        <f t="shared" si="4"/>
        <v>404.53204572801019</v>
      </c>
      <c r="I51" s="1">
        <f>B23/B51</f>
        <v>0.50274026631503355</v>
      </c>
      <c r="J51" s="1">
        <f t="shared" si="3"/>
        <v>0.50274026631503355</v>
      </c>
      <c r="L51" s="1" t="s">
        <v>4</v>
      </c>
      <c r="M51" s="1">
        <f>G44</f>
        <v>0.09</v>
      </c>
      <c r="N51" s="1">
        <f>G59</f>
        <v>0.19400000000000001</v>
      </c>
      <c r="P51" s="1" t="s">
        <v>4</v>
      </c>
      <c r="Q51" s="1">
        <f>H44</f>
        <v>4800</v>
      </c>
      <c r="R51" s="1">
        <f>H59</f>
        <v>2226.8041237113403</v>
      </c>
      <c r="T51" s="1" t="s">
        <v>4</v>
      </c>
      <c r="U51" s="1">
        <f>I44</f>
        <v>5.7666666666666675</v>
      </c>
      <c r="V51" s="1">
        <f>I59</f>
        <v>2.6752577319587627</v>
      </c>
      <c r="X51" s="1" t="s">
        <v>4</v>
      </c>
      <c r="Y51" s="1">
        <f>J44</f>
        <v>5.7666666666666675</v>
      </c>
      <c r="Z51" s="1">
        <f>J59</f>
        <v>2.6752577319587627</v>
      </c>
    </row>
    <row r="52" spans="1:26">
      <c r="A52" s="1" t="s">
        <v>14</v>
      </c>
      <c r="B52" s="1">
        <v>1142.873</v>
      </c>
      <c r="C52" s="1">
        <v>1853.6569999999999</v>
      </c>
      <c r="E52" s="1">
        <v>6114</v>
      </c>
      <c r="F52" s="1">
        <f t="shared" si="0"/>
        <v>457094819088</v>
      </c>
      <c r="G52" s="1">
        <f t="shared" si="1"/>
        <v>1142.873</v>
      </c>
      <c r="H52" s="4">
        <f t="shared" si="4"/>
        <v>399.95241736220908</v>
      </c>
      <c r="I52" s="1">
        <f t="shared" ref="I52:I54" si="5">B24/B52</f>
        <v>0.50235590481182069</v>
      </c>
      <c r="J52" s="1">
        <f t="shared" si="3"/>
        <v>0.50235590481182069</v>
      </c>
      <c r="L52" s="1" t="s">
        <v>5</v>
      </c>
      <c r="M52" s="1">
        <f t="shared" ref="M52:M61" si="6">G45</f>
        <v>0.48899999999999999</v>
      </c>
      <c r="N52" s="1">
        <f t="shared" ref="N52:N61" si="7">G60</f>
        <v>0.76200000000000001</v>
      </c>
      <c r="P52" s="1" t="s">
        <v>5</v>
      </c>
      <c r="Q52" s="1">
        <f t="shared" ref="Q52:Q61" si="8">H45</f>
        <v>4089.9795501022495</v>
      </c>
      <c r="R52" s="1">
        <f t="shared" ref="R52:R61" si="9">H60</f>
        <v>2624.6719160104985</v>
      </c>
      <c r="T52" s="1" t="s">
        <v>5</v>
      </c>
      <c r="U52" s="1">
        <f t="shared" ref="U52:U61" si="10">I45</f>
        <v>4.8752556237218814</v>
      </c>
      <c r="V52" s="1">
        <f t="shared" ref="V52:V61" si="11">I60</f>
        <v>3.1286089238845141</v>
      </c>
      <c r="X52" s="1" t="s">
        <v>5</v>
      </c>
      <c r="Y52" s="1">
        <f t="shared" ref="Y52:Y61" si="12">J45</f>
        <v>4.8752556237218814</v>
      </c>
      <c r="Z52" s="1">
        <f t="shared" ref="Z52:Z61" si="13">J60</f>
        <v>3.1286089238845141</v>
      </c>
    </row>
    <row r="53" spans="1:26">
      <c r="A53" s="1" t="s">
        <v>15</v>
      </c>
      <c r="B53" s="1">
        <v>2703.9839999999999</v>
      </c>
      <c r="C53" s="1">
        <v>4385.4620000000004</v>
      </c>
      <c r="E53" s="1">
        <v>8192</v>
      </c>
      <c r="F53" s="1">
        <f t="shared" si="0"/>
        <v>1099511627776</v>
      </c>
      <c r="G53" s="1">
        <f t="shared" si="1"/>
        <v>2703.9839999999999</v>
      </c>
      <c r="H53" s="4">
        <f t="shared" si="4"/>
        <v>406.62652877235962</v>
      </c>
      <c r="I53" s="1">
        <f t="shared" si="5"/>
        <v>0.50192937532174753</v>
      </c>
      <c r="J53" s="1">
        <f t="shared" si="3"/>
        <v>0.50192937532174753</v>
      </c>
      <c r="L53" s="1" t="s">
        <v>6</v>
      </c>
      <c r="M53" s="1">
        <f t="shared" si="6"/>
        <v>1.7210000000000001</v>
      </c>
      <c r="N53" s="1">
        <f t="shared" si="7"/>
        <v>2.0950000000000002</v>
      </c>
      <c r="P53" s="1" t="s">
        <v>6</v>
      </c>
      <c r="Q53" s="1">
        <f t="shared" si="8"/>
        <v>3188.8436955258571</v>
      </c>
      <c r="R53" s="1">
        <f t="shared" si="9"/>
        <v>2619.5704057279231</v>
      </c>
      <c r="T53" s="1" t="s">
        <v>6</v>
      </c>
      <c r="U53" s="1">
        <f t="shared" si="10"/>
        <v>3.9186519465427074</v>
      </c>
      <c r="V53" s="1">
        <f t="shared" si="11"/>
        <v>3.2190930787589496</v>
      </c>
      <c r="X53" s="1" t="s">
        <v>6</v>
      </c>
      <c r="Y53" s="1">
        <f t="shared" si="12"/>
        <v>3.9186519465427074</v>
      </c>
      <c r="Z53" s="1">
        <f t="shared" si="13"/>
        <v>3.2190930787589496</v>
      </c>
    </row>
    <row r="54" spans="1:26">
      <c r="A54" s="1" t="s">
        <v>16</v>
      </c>
      <c r="B54" s="1">
        <v>5291.7489999999998</v>
      </c>
      <c r="C54" s="1">
        <v>8594.1219999999994</v>
      </c>
      <c r="E54" s="1">
        <v>10240</v>
      </c>
      <c r="F54" s="1">
        <f t="shared" si="0"/>
        <v>2147483648000</v>
      </c>
      <c r="G54" s="1">
        <f t="shared" si="1"/>
        <v>5291.7489999999998</v>
      </c>
      <c r="H54" s="4">
        <f t="shared" si="4"/>
        <v>405.81736737702414</v>
      </c>
      <c r="I54" s="1">
        <f t="shared" si="5"/>
        <v>0.42131268886714018</v>
      </c>
      <c r="J54" s="1">
        <f t="shared" si="3"/>
        <v>0.42131268886714018</v>
      </c>
      <c r="L54" s="1" t="s">
        <v>7</v>
      </c>
      <c r="M54" s="1">
        <f t="shared" si="6"/>
        <v>4.37</v>
      </c>
      <c r="N54" s="1">
        <f t="shared" si="7"/>
        <v>4.9809999999999999</v>
      </c>
      <c r="P54" s="1" t="s">
        <v>7</v>
      </c>
      <c r="Q54" s="1">
        <f t="shared" si="8"/>
        <v>1874.5995423340962</v>
      </c>
      <c r="R54" s="1">
        <f t="shared" si="9"/>
        <v>1644.6496687412166</v>
      </c>
      <c r="T54" s="1" t="s">
        <v>7</v>
      </c>
      <c r="U54" s="1">
        <f t="shared" si="10"/>
        <v>3.2782608695652176</v>
      </c>
      <c r="V54" s="1">
        <f t="shared" si="11"/>
        <v>2.8761292913069667</v>
      </c>
      <c r="X54" s="1" t="s">
        <v>7</v>
      </c>
      <c r="Y54" s="1">
        <f t="shared" si="12"/>
        <v>3.2782608695652176</v>
      </c>
      <c r="Z54" s="1">
        <f t="shared" si="13"/>
        <v>2.8761292913069667</v>
      </c>
    </row>
    <row r="55" spans="1:26">
      <c r="L55" s="1" t="s">
        <v>8</v>
      </c>
      <c r="M55" s="1">
        <f t="shared" si="6"/>
        <v>8.4309999999999992</v>
      </c>
      <c r="N55" s="1">
        <f t="shared" si="7"/>
        <v>9.5630000000000006</v>
      </c>
      <c r="P55" s="1" t="s">
        <v>8</v>
      </c>
      <c r="Q55" s="1">
        <f t="shared" si="8"/>
        <v>2525.9162614162019</v>
      </c>
      <c r="R55" s="1">
        <f t="shared" si="9"/>
        <v>2226.9162396737424</v>
      </c>
      <c r="T55" s="1" t="s">
        <v>8</v>
      </c>
      <c r="U55" s="1">
        <f t="shared" si="10"/>
        <v>3.1109002490807738</v>
      </c>
      <c r="V55" s="1">
        <f t="shared" si="11"/>
        <v>2.7426539788769215</v>
      </c>
      <c r="X55" s="1" t="s">
        <v>8</v>
      </c>
      <c r="Y55" s="1">
        <f t="shared" si="12"/>
        <v>3.1109002490807738</v>
      </c>
      <c r="Z55" s="1">
        <f t="shared" si="13"/>
        <v>2.7426539788769215</v>
      </c>
    </row>
    <row r="56" spans="1:26">
      <c r="L56" s="1" t="s">
        <v>9</v>
      </c>
      <c r="M56" s="1">
        <f t="shared" si="6"/>
        <v>14.45</v>
      </c>
      <c r="N56" s="1">
        <f t="shared" si="7"/>
        <v>16.175000000000001</v>
      </c>
      <c r="P56" s="1" t="s">
        <v>9</v>
      </c>
      <c r="Q56" s="1">
        <f t="shared" si="8"/>
        <v>2432.6643598615915</v>
      </c>
      <c r="R56" s="1">
        <f t="shared" si="9"/>
        <v>2173.2302936630604</v>
      </c>
      <c r="T56" s="1" t="s">
        <v>9</v>
      </c>
      <c r="U56" s="1">
        <f t="shared" si="10"/>
        <v>3.0200692041522492</v>
      </c>
      <c r="V56" s="1">
        <f t="shared" si="11"/>
        <v>2.6979907264296754</v>
      </c>
      <c r="X56" s="1" t="s">
        <v>9</v>
      </c>
      <c r="Y56" s="1">
        <f t="shared" si="12"/>
        <v>3.0200692041522492</v>
      </c>
      <c r="Z56" s="1">
        <f t="shared" si="13"/>
        <v>2.6979907264296754</v>
      </c>
    </row>
    <row r="57" spans="1:26">
      <c r="E57" s="10" t="s">
        <v>39</v>
      </c>
      <c r="F57" s="10"/>
      <c r="G57" s="10"/>
      <c r="H57" s="10"/>
      <c r="I57" s="10"/>
      <c r="J57" s="10"/>
      <c r="L57" s="1" t="s">
        <v>10</v>
      </c>
      <c r="M57" s="1">
        <f t="shared" si="6"/>
        <v>23.224</v>
      </c>
      <c r="N57" s="1">
        <f t="shared" si="7"/>
        <v>25.212</v>
      </c>
      <c r="P57" s="1" t="s">
        <v>10</v>
      </c>
      <c r="Q57" s="1">
        <f t="shared" si="8"/>
        <v>2325.1808473992423</v>
      </c>
      <c r="R57" s="1">
        <f t="shared" si="9"/>
        <v>2141.837220371252</v>
      </c>
      <c r="T57" s="1" t="s">
        <v>10</v>
      </c>
      <c r="U57" s="1">
        <f t="shared" si="10"/>
        <v>2.8861522562866004</v>
      </c>
      <c r="V57" s="1">
        <f t="shared" si="11"/>
        <v>2.658575281611931</v>
      </c>
      <c r="X57" s="1" t="s">
        <v>10</v>
      </c>
      <c r="Y57" s="1">
        <f t="shared" si="12"/>
        <v>2.8861522562866004</v>
      </c>
      <c r="Z57" s="1">
        <f t="shared" si="13"/>
        <v>2.658575281611931</v>
      </c>
    </row>
    <row r="58" spans="1:26" ht="16.5" customHeight="1">
      <c r="E58" s="5" t="s">
        <v>27</v>
      </c>
      <c r="F58" s="2" t="s">
        <v>28</v>
      </c>
      <c r="G58" s="2" t="s">
        <v>29</v>
      </c>
      <c r="H58" s="2" t="s">
        <v>30</v>
      </c>
      <c r="I58" s="2" t="s">
        <v>31</v>
      </c>
      <c r="J58" s="2" t="s">
        <v>32</v>
      </c>
      <c r="L58" s="1" t="s">
        <v>13</v>
      </c>
      <c r="M58" s="1">
        <f t="shared" si="6"/>
        <v>339.74799999999999</v>
      </c>
      <c r="N58" s="1">
        <f t="shared" si="7"/>
        <v>550.12099999999998</v>
      </c>
      <c r="P58" s="1" t="s">
        <v>13</v>
      </c>
      <c r="Q58" s="1">
        <f t="shared" si="8"/>
        <v>404.53204572801019</v>
      </c>
      <c r="R58" s="1">
        <f t="shared" si="9"/>
        <v>249.83404282330613</v>
      </c>
      <c r="T58" s="1" t="s">
        <v>13</v>
      </c>
      <c r="U58" s="1">
        <f t="shared" si="10"/>
        <v>0.50274026631503355</v>
      </c>
      <c r="V58" s="1">
        <f t="shared" si="11"/>
        <v>0.3104862384820794</v>
      </c>
      <c r="X58" s="1" t="s">
        <v>13</v>
      </c>
      <c r="Y58" s="1">
        <f t="shared" si="12"/>
        <v>0.50274026631503355</v>
      </c>
      <c r="Z58" s="1">
        <f t="shared" si="13"/>
        <v>0.3104862384820794</v>
      </c>
    </row>
    <row r="59" spans="1:26">
      <c r="E59" s="1">
        <v>600</v>
      </c>
      <c r="F59" s="1">
        <f>2*E59*E59*E59</f>
        <v>432000000</v>
      </c>
      <c r="G59" s="1">
        <f>C44</f>
        <v>0.19400000000000001</v>
      </c>
      <c r="H59" s="1">
        <f>F59/(G59*(10*10*10*10*10*10))</f>
        <v>2226.8041237113403</v>
      </c>
      <c r="I59" s="1">
        <f>B13/C44</f>
        <v>2.6752577319587627</v>
      </c>
      <c r="J59" s="1">
        <f>(I59/$H$34)*100%</f>
        <v>2.6752577319587627</v>
      </c>
      <c r="L59" s="1" t="s">
        <v>14</v>
      </c>
      <c r="M59" s="1">
        <f t="shared" si="6"/>
        <v>1142.873</v>
      </c>
      <c r="N59" s="1">
        <f t="shared" si="7"/>
        <v>1853.6569999999999</v>
      </c>
      <c r="P59" s="1" t="s">
        <v>14</v>
      </c>
      <c r="Q59" s="1">
        <f t="shared" si="8"/>
        <v>399.95241736220908</v>
      </c>
      <c r="R59" s="1">
        <f t="shared" si="9"/>
        <v>246.5908304977674</v>
      </c>
      <c r="T59" s="1" t="s">
        <v>14</v>
      </c>
      <c r="U59" s="1">
        <f t="shared" si="10"/>
        <v>0.50235590481182069</v>
      </c>
      <c r="V59" s="1">
        <f t="shared" si="11"/>
        <v>0.30972774359010324</v>
      </c>
      <c r="X59" s="1" t="s">
        <v>14</v>
      </c>
      <c r="Y59" s="1">
        <f t="shared" si="12"/>
        <v>0.50235590481182069</v>
      </c>
      <c r="Z59" s="1">
        <f t="shared" si="13"/>
        <v>0.30972774359010324</v>
      </c>
    </row>
    <row r="60" spans="1:26">
      <c r="E60" s="1">
        <v>1000</v>
      </c>
      <c r="F60" s="1">
        <f t="shared" ref="F60:F69" si="14">2*E60*E60*E60</f>
        <v>2000000000</v>
      </c>
      <c r="G60" s="1">
        <f t="shared" ref="G60:G69" si="15">C45</f>
        <v>0.76200000000000001</v>
      </c>
      <c r="H60" s="1">
        <f t="shared" ref="H60:H69" si="16">F60/(G60*(10*10*10*10*10*10))</f>
        <v>2624.6719160104985</v>
      </c>
      <c r="I60" s="1">
        <f t="shared" ref="I60:I65" si="17">B14/C45</f>
        <v>3.1286089238845141</v>
      </c>
      <c r="J60" s="1">
        <f t="shared" ref="J60:J69" si="18">(I60/$H$34)*100%</f>
        <v>3.1286089238845141</v>
      </c>
      <c r="L60" s="1" t="s">
        <v>15</v>
      </c>
      <c r="M60" s="1">
        <f t="shared" si="6"/>
        <v>2703.9839999999999</v>
      </c>
      <c r="N60" s="1">
        <f t="shared" si="7"/>
        <v>4385.4620000000004</v>
      </c>
      <c r="P60" s="1" t="s">
        <v>15</v>
      </c>
      <c r="Q60" s="1">
        <f t="shared" si="8"/>
        <v>406.62652877235962</v>
      </c>
      <c r="R60" s="1">
        <f t="shared" si="9"/>
        <v>250.71739939281198</v>
      </c>
      <c r="T60" s="1" t="s">
        <v>15</v>
      </c>
      <c r="U60" s="1">
        <f t="shared" si="10"/>
        <v>0.50192937532174753</v>
      </c>
      <c r="V60" s="1">
        <f t="shared" si="11"/>
        <v>0.30947913811589289</v>
      </c>
      <c r="X60" s="1" t="s">
        <v>15</v>
      </c>
      <c r="Y60" s="1">
        <f t="shared" si="12"/>
        <v>0.50192937532174753</v>
      </c>
      <c r="Z60" s="1">
        <f t="shared" si="13"/>
        <v>0.30947913811589289</v>
      </c>
    </row>
    <row r="61" spans="1:26">
      <c r="E61" s="1">
        <v>1400</v>
      </c>
      <c r="F61" s="1">
        <f t="shared" si="14"/>
        <v>5488000000</v>
      </c>
      <c r="G61" s="1">
        <f t="shared" si="15"/>
        <v>2.0950000000000002</v>
      </c>
      <c r="H61" s="1">
        <f t="shared" si="16"/>
        <v>2619.5704057279231</v>
      </c>
      <c r="I61" s="1">
        <f t="shared" si="17"/>
        <v>3.2190930787589496</v>
      </c>
      <c r="J61" s="1">
        <f t="shared" si="18"/>
        <v>3.2190930787589496</v>
      </c>
      <c r="L61" s="1" t="s">
        <v>16</v>
      </c>
      <c r="M61" s="1">
        <f t="shared" si="6"/>
        <v>5291.7489999999998</v>
      </c>
      <c r="N61" s="1">
        <f t="shared" si="7"/>
        <v>8594.1219999999994</v>
      </c>
      <c r="P61" s="1" t="s">
        <v>16</v>
      </c>
      <c r="Q61" s="1">
        <f t="shared" si="8"/>
        <v>405.81736737702414</v>
      </c>
      <c r="R61" s="1">
        <f t="shared" si="9"/>
        <v>249.87818976737822</v>
      </c>
      <c r="T61" s="1" t="s">
        <v>16</v>
      </c>
      <c r="U61" s="1">
        <f t="shared" si="10"/>
        <v>0.42131268886714018</v>
      </c>
      <c r="V61" s="1">
        <f t="shared" si="11"/>
        <v>0.25941928681021753</v>
      </c>
      <c r="X61" s="1" t="s">
        <v>16</v>
      </c>
      <c r="Y61" s="1">
        <f t="shared" si="12"/>
        <v>0.42131268886714018</v>
      </c>
      <c r="Z61" s="1">
        <f t="shared" si="13"/>
        <v>0.25941928681021753</v>
      </c>
    </row>
    <row r="62" spans="1:26">
      <c r="E62" s="1">
        <v>1600</v>
      </c>
      <c r="F62" s="1">
        <f t="shared" si="14"/>
        <v>8192000000</v>
      </c>
      <c r="G62" s="1">
        <f t="shared" si="15"/>
        <v>4.9809999999999999</v>
      </c>
      <c r="H62" s="1">
        <f t="shared" si="16"/>
        <v>1644.6496687412166</v>
      </c>
      <c r="I62" s="1">
        <f t="shared" si="17"/>
        <v>2.8761292913069667</v>
      </c>
      <c r="J62" s="1">
        <f t="shared" si="18"/>
        <v>2.8761292913069667</v>
      </c>
    </row>
    <row r="63" spans="1:26">
      <c r="E63" s="1">
        <v>2200</v>
      </c>
      <c r="F63" s="1">
        <f t="shared" si="14"/>
        <v>21296000000</v>
      </c>
      <c r="G63" s="1">
        <f t="shared" si="15"/>
        <v>9.5630000000000006</v>
      </c>
      <c r="H63" s="1">
        <f t="shared" si="16"/>
        <v>2226.9162396737424</v>
      </c>
      <c r="I63" s="1">
        <f t="shared" si="17"/>
        <v>2.7426539788769215</v>
      </c>
      <c r="J63" s="1">
        <f t="shared" si="18"/>
        <v>2.7426539788769215</v>
      </c>
    </row>
    <row r="64" spans="1:26">
      <c r="E64" s="1">
        <v>2600</v>
      </c>
      <c r="F64" s="1">
        <f t="shared" si="14"/>
        <v>35152000000</v>
      </c>
      <c r="G64" s="1">
        <f t="shared" si="15"/>
        <v>16.175000000000001</v>
      </c>
      <c r="H64" s="1">
        <f t="shared" si="16"/>
        <v>2173.2302936630604</v>
      </c>
      <c r="I64" s="1">
        <f t="shared" si="17"/>
        <v>2.6979907264296754</v>
      </c>
      <c r="J64" s="1">
        <f t="shared" si="18"/>
        <v>2.6979907264296754</v>
      </c>
    </row>
    <row r="65" spans="5:10">
      <c r="E65" s="1">
        <v>3000</v>
      </c>
      <c r="F65" s="1">
        <f t="shared" si="14"/>
        <v>54000000000</v>
      </c>
      <c r="G65" s="1">
        <f t="shared" si="15"/>
        <v>25.212</v>
      </c>
      <c r="H65" s="1">
        <f t="shared" si="16"/>
        <v>2141.837220371252</v>
      </c>
      <c r="I65" s="1">
        <f t="shared" si="17"/>
        <v>2.658575281611931</v>
      </c>
      <c r="J65" s="1">
        <f t="shared" si="18"/>
        <v>2.658575281611931</v>
      </c>
    </row>
    <row r="66" spans="5:10">
      <c r="E66" s="1">
        <v>4096</v>
      </c>
      <c r="F66" s="1">
        <f t="shared" si="14"/>
        <v>137438953472</v>
      </c>
      <c r="G66" s="1">
        <f t="shared" si="15"/>
        <v>550.12099999999998</v>
      </c>
      <c r="H66" s="1">
        <f t="shared" si="16"/>
        <v>249.83404282330613</v>
      </c>
      <c r="I66" s="1">
        <f>B23/C51</f>
        <v>0.3104862384820794</v>
      </c>
      <c r="J66" s="1">
        <f t="shared" si="18"/>
        <v>0.3104862384820794</v>
      </c>
    </row>
    <row r="67" spans="5:10">
      <c r="E67" s="1">
        <v>6114</v>
      </c>
      <c r="F67" s="1">
        <f t="shared" si="14"/>
        <v>457094819088</v>
      </c>
      <c r="G67" s="1">
        <f t="shared" si="15"/>
        <v>1853.6569999999999</v>
      </c>
      <c r="H67" s="1">
        <f t="shared" si="16"/>
        <v>246.5908304977674</v>
      </c>
      <c r="I67" s="1">
        <f t="shared" ref="I67:I69" si="19">B24/C52</f>
        <v>0.30972774359010324</v>
      </c>
      <c r="J67" s="1">
        <f t="shared" si="18"/>
        <v>0.30972774359010324</v>
      </c>
    </row>
    <row r="68" spans="5:10">
      <c r="E68" s="1">
        <v>8192</v>
      </c>
      <c r="F68" s="1">
        <f t="shared" si="14"/>
        <v>1099511627776</v>
      </c>
      <c r="G68" s="1">
        <f t="shared" si="15"/>
        <v>4385.4620000000004</v>
      </c>
      <c r="H68" s="1">
        <f t="shared" si="16"/>
        <v>250.71739939281198</v>
      </c>
      <c r="I68" s="1">
        <f t="shared" si="19"/>
        <v>0.30947913811589289</v>
      </c>
      <c r="J68" s="1">
        <f t="shared" si="18"/>
        <v>0.30947913811589289</v>
      </c>
    </row>
    <row r="69" spans="5:10">
      <c r="E69" s="1">
        <v>10240</v>
      </c>
      <c r="F69" s="1">
        <f t="shared" si="14"/>
        <v>2147483648000</v>
      </c>
      <c r="G69" s="1">
        <f>C54</f>
        <v>8594.1219999999994</v>
      </c>
      <c r="H69" s="1">
        <f t="shared" si="16"/>
        <v>249.87818976737822</v>
      </c>
      <c r="I69" s="1">
        <f t="shared" si="19"/>
        <v>0.25941928681021753</v>
      </c>
      <c r="J69" s="1">
        <f t="shared" si="18"/>
        <v>0.25941928681021753</v>
      </c>
    </row>
    <row r="72" spans="5:10" ht="30" customHeight="1"/>
  </sheetData>
  <mergeCells count="11">
    <mergeCell ref="A1:C1"/>
    <mergeCell ref="A11:C11"/>
    <mergeCell ref="A21:B21"/>
    <mergeCell ref="A28:D28"/>
    <mergeCell ref="A42:C42"/>
    <mergeCell ref="P49:R49"/>
    <mergeCell ref="T49:V49"/>
    <mergeCell ref="X49:Z49"/>
    <mergeCell ref="E42:J42"/>
    <mergeCell ref="E57:J57"/>
    <mergeCell ref="L49:N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2025-03-20T11:22:38Z</dcterms:created>
  <dcterms:modified xsi:type="dcterms:W3CDTF">2025-03-20T18:58:49Z</dcterms:modified>
  <cp:category/>
  <cp:contentStatus/>
</cp:coreProperties>
</file>