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azier/Desktop/"/>
    </mc:Choice>
  </mc:AlternateContent>
  <xr:revisionPtr revIDLastSave="0" documentId="8_{41615427-43A9-DD43-AE51-7E34866D54ED}" xr6:coauthVersionLast="47" xr6:coauthVersionMax="47" xr10:uidLastSave="{00000000-0000-0000-0000-000000000000}"/>
  <bookViews>
    <workbookView xWindow="1560" yWindow="3180" windowWidth="25600" windowHeight="14060" tabRatio="500" activeTab="1" xr2:uid="{00000000-000D-0000-FFFF-FFFF00000000}"/>
  </bookViews>
  <sheets>
    <sheet name="Total % diet crop" sheetId="1" r:id="rId1"/>
    <sheet name="% type of crop input" sheetId="2" r:id="rId2"/>
    <sheet name="conversion factors" sheetId="3" r:id="rId3"/>
    <sheet name="ISSCAAP grps" sheetId="4" r:id="rId4"/>
    <sheet name="Randoms" sheetId="5" r:id="rId5"/>
  </sheets>
  <definedNames>
    <definedName name="_xlnm._FilterDatabase" localSheetId="3" hidden="1">'ISSCAAP grps'!$A$1:$A$51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J25" i="2"/>
  <c r="J15" i="2"/>
  <c r="J35" i="2"/>
  <c r="B13" i="5" l="1"/>
  <c r="C13" i="5"/>
  <c r="D13" i="5"/>
  <c r="D8" i="5"/>
  <c r="D6" i="5"/>
  <c r="E6" i="5" s="1"/>
  <c r="D7" i="5"/>
  <c r="D9" i="5"/>
  <c r="E9" i="5" s="1"/>
  <c r="D10" i="5"/>
  <c r="D11" i="5"/>
  <c r="E11" i="5"/>
  <c r="E7" i="5" l="1"/>
  <c r="E10" i="5"/>
  <c r="E8" i="5"/>
</calcChain>
</file>

<file path=xl/sharedStrings.xml><?xml version="1.0" encoding="utf-8"?>
<sst xmlns="http://schemas.openxmlformats.org/spreadsheetml/2006/main" count="487" uniqueCount="187">
  <si>
    <t>Taxa</t>
  </si>
  <si>
    <t>Prop diet crops</t>
  </si>
  <si>
    <t>FCR</t>
  </si>
  <si>
    <t>Other diadromous fishes</t>
  </si>
  <si>
    <t>0.97 to 0.98</t>
  </si>
  <si>
    <t>1.1 to 1.7</t>
  </si>
  <si>
    <t>Eels</t>
  </si>
  <si>
    <t>0.67 to 0.76</t>
  </si>
  <si>
    <t>1.1 to 1.5</t>
  </si>
  <si>
    <t>Tilapias</t>
  </si>
  <si>
    <t>0.98 to 0.99</t>
  </si>
  <si>
    <t>1.1 to 1.6</t>
  </si>
  <si>
    <t>Trouts</t>
  </si>
  <si>
    <t>0.8 to 0.9</t>
  </si>
  <si>
    <t>1.1 to 1.3</t>
  </si>
  <si>
    <t>Other marine fishes</t>
  </si>
  <si>
    <t>0.85 to 0.92</t>
  </si>
  <si>
    <t>Salmons</t>
  </si>
  <si>
    <t>Smelts (Arctic char &amp; Euro Whitefish)</t>
  </si>
  <si>
    <t>Cods</t>
  </si>
  <si>
    <t>Flatfishes</t>
  </si>
  <si>
    <t>Tunas</t>
  </si>
  <si>
    <t>4.6 to 7.4</t>
  </si>
  <si>
    <t>Shrimps</t>
  </si>
  <si>
    <t>0.92 to 0.94</t>
  </si>
  <si>
    <t>Other marine crustaceans</t>
  </si>
  <si>
    <t>Source</t>
  </si>
  <si>
    <t>Froehlich et al (2018)</t>
  </si>
  <si>
    <t>common_name</t>
  </si>
  <si>
    <t>sci_name</t>
  </si>
  <si>
    <t>ISSCAAP_Group</t>
  </si>
  <si>
    <t>crop</t>
  </si>
  <si>
    <t>River eels</t>
  </si>
  <si>
    <t>other animal byproducts</t>
  </si>
  <si>
    <t>Diadromous</t>
  </si>
  <si>
    <t>soybean meal</t>
  </si>
  <si>
    <t>wheat meal</t>
  </si>
  <si>
    <t>Atlanitc salmon</t>
  </si>
  <si>
    <t>Salmo salar</t>
  </si>
  <si>
    <t>Salmons, trouts, smelts</t>
  </si>
  <si>
    <t>maize meal</t>
  </si>
  <si>
    <t>Rainbow trout</t>
  </si>
  <si>
    <t>Oncorhynchus mykiss</t>
  </si>
  <si>
    <t>soybean oil</t>
  </si>
  <si>
    <t>Milk fish</t>
  </si>
  <si>
    <t>Chanos chanos</t>
  </si>
  <si>
    <t>Miscellaneous diadromous fishes</t>
  </si>
  <si>
    <t>rice bran</t>
  </si>
  <si>
    <t>wheat bran</t>
  </si>
  <si>
    <t>Barramundi</t>
  </si>
  <si>
    <t>Lates calcarifer</t>
  </si>
  <si>
    <t>groundnut meal</t>
  </si>
  <si>
    <t>Common carp</t>
  </si>
  <si>
    <t>Cyprinus carpio</t>
  </si>
  <si>
    <t>Carps, barbels and other cyprinids</t>
  </si>
  <si>
    <t>canola oilcake</t>
  </si>
  <si>
    <t>Brackish/marine</t>
  </si>
  <si>
    <t>mustard oilcake</t>
  </si>
  <si>
    <t>soybean cake</t>
  </si>
  <si>
    <t>Flounders, halibuts, soles</t>
  </si>
  <si>
    <t>wheat</t>
  </si>
  <si>
    <t>Cods, hakes, haddocks</t>
  </si>
  <si>
    <t>corn</t>
  </si>
  <si>
    <t>corn meal</t>
  </si>
  <si>
    <t>cassava</t>
  </si>
  <si>
    <t>rapeseed meal</t>
  </si>
  <si>
    <t>rapeseed oil</t>
  </si>
  <si>
    <t>pea protein</t>
  </si>
  <si>
    <t>palm oil</t>
  </si>
  <si>
    <t>sunflower oil</t>
  </si>
  <si>
    <t>Miscellaneous coastal fishes</t>
  </si>
  <si>
    <t>Miscellaneous pelagic fishes</t>
  </si>
  <si>
    <t>Crabs, sea-spiders</t>
  </si>
  <si>
    <t>Shrimps, prawns</t>
  </si>
  <si>
    <t>Tunas, bonitos, billfishes</t>
  </si>
  <si>
    <t>Dotted gizzard shad</t>
  </si>
  <si>
    <t>Konosirus punctatus</t>
  </si>
  <si>
    <t>Shads</t>
  </si>
  <si>
    <t>*average diadromous fish detailed data</t>
  </si>
  <si>
    <t>Miscellaneous demersal fishes</t>
  </si>
  <si>
    <t>Ingrediaent</t>
  </si>
  <si>
    <t>conversion factor</t>
  </si>
  <si>
    <t>Troell et al 2014</t>
  </si>
  <si>
    <t>rice meal</t>
  </si>
  <si>
    <t>mustardard cake</t>
  </si>
  <si>
    <t>prop_crop_inputs</t>
  </si>
  <si>
    <t>group</t>
  </si>
  <si>
    <t>comment</t>
  </si>
  <si>
    <t>Sharks, rays, chimaeras</t>
  </si>
  <si>
    <t>Miscellaneous freshwater fishes</t>
  </si>
  <si>
    <t>Sturgeons, paddlefishes</t>
  </si>
  <si>
    <t>Herrings, sardines, anchovies</t>
  </si>
  <si>
    <t>Tilapias and other cichlids</t>
  </si>
  <si>
    <t>Marine fishes not identified</t>
  </si>
  <si>
    <t>Freshwater crustaceans</t>
  </si>
  <si>
    <t>Miscellaneous marine crustaceans</t>
  </si>
  <si>
    <t>Krill, planktonic crustaceans</t>
  </si>
  <si>
    <t>Lobsters, spiny-rock lobsters</t>
  </si>
  <si>
    <t>King crabs, squat-lobsters</t>
  </si>
  <si>
    <t>Miscellaneous marine molluscs</t>
  </si>
  <si>
    <t>Abalones, winkles, conchs</t>
  </si>
  <si>
    <t>Pearls, mother-of-pearl, shells</t>
  </si>
  <si>
    <t>Freshwater molluscs</t>
  </si>
  <si>
    <t>Clams, cockles, arkshells</t>
  </si>
  <si>
    <t>Oysters</t>
  </si>
  <si>
    <t>Scallops, pectens</t>
  </si>
  <si>
    <t>Mussels</t>
  </si>
  <si>
    <t>Squids, cuttlefishes, octopuses</t>
  </si>
  <si>
    <t>Eared seals, hair seals, walruses</t>
  </si>
  <si>
    <t>Miscellaneous aquatic mammals</t>
  </si>
  <si>
    <t>Sperm-whales, pilot-whales</t>
  </si>
  <si>
    <t>Blue-whales, fin-whales</t>
  </si>
  <si>
    <t>Frogs and other amphibians</t>
  </si>
  <si>
    <t>Turtles</t>
  </si>
  <si>
    <t>Crocodiles and alligators</t>
  </si>
  <si>
    <t>Miscellaneous aquatic invertebrates</t>
  </si>
  <si>
    <t>Sponges</t>
  </si>
  <si>
    <t>Corals</t>
  </si>
  <si>
    <t>Horseshoe crabs and other arachnoids</t>
  </si>
  <si>
    <t>Sea-urchins and other echinoderms</t>
  </si>
  <si>
    <t>Sea-squirts and other tunicates</t>
  </si>
  <si>
    <t>Miscellaneous aquatic plants</t>
  </si>
  <si>
    <t>Green seaweeds</t>
  </si>
  <si>
    <t>Brown seaweeds</t>
  </si>
  <si>
    <t>Red seaweeds</t>
  </si>
  <si>
    <t>ISSCAAP_grp</t>
  </si>
  <si>
    <t>Carps</t>
  </si>
  <si>
    <t>0.95 to 0.98</t>
  </si>
  <si>
    <t>Yong Ju</t>
  </si>
  <si>
    <t>Effects of diets on the growth performance and shellpigmentation of Paciﬁc abalone</t>
  </si>
  <si>
    <t>https://onlinelibrary.wiley.com/doi/epdf/10.1111/are.12851</t>
  </si>
  <si>
    <t>1.8 to 3.5</t>
  </si>
  <si>
    <t>hard wheat</t>
  </si>
  <si>
    <t>soft wheat</t>
  </si>
  <si>
    <t>yeast</t>
  </si>
  <si>
    <t>soyoil</t>
  </si>
  <si>
    <t>Diet1</t>
  </si>
  <si>
    <t>Diet 2</t>
  </si>
  <si>
    <t>Mean</t>
  </si>
  <si>
    <t>Prop</t>
  </si>
  <si>
    <t>wheat gluten</t>
  </si>
  <si>
    <t>Prop of diet</t>
  </si>
  <si>
    <t>Abalone</t>
  </si>
  <si>
    <t>Cuttles &amp; octopuses</t>
  </si>
  <si>
    <t>https://www.sciencedirect.com/science/article/pii/002209819390155H</t>
  </si>
  <si>
    <t>https://link.springer.com/article/10.1007/s10499-007-9139-5</t>
  </si>
  <si>
    <t>https://link.springer.com/article/10.1023/B:AQUI.0000004195.92236.3a</t>
  </si>
  <si>
    <t>https://ac.els-cdn.com/S0044848601006408/1-s2.0-S0044848601006408-main.pdf?_tid=1c28af8b-0caa-4e3e-b109-30811e853243&amp;acdnat=1536107468_8584205772cad021dbf6e4bd231b4551</t>
  </si>
  <si>
    <t>https://www.sciencedirect.com/science/article/pii/S004484860300351X</t>
  </si>
  <si>
    <t>https://www.sciencedirect.com/science/article/pii/030096299490250X</t>
  </si>
  <si>
    <t>http://digital.csic.es/bitstream/10261/51061/1/Growth_sepia_officinalis_captivity.pdf</t>
  </si>
  <si>
    <t>REVIEW WILD vLAB</t>
  </si>
  <si>
    <t>https://www.tandfonline.com/doi/abs/10.1080/10236249409378906</t>
  </si>
  <si>
    <t>Nutrition of cephalopods: Fueling the system</t>
  </si>
  <si>
    <t>**great argument that metabolic demands are too high for 'alternative' plant based inputs</t>
  </si>
  <si>
    <t>spam</t>
  </si>
  <si>
    <t>jessica_taxa</t>
  </si>
  <si>
    <t>maiz</t>
  </si>
  <si>
    <t>whea</t>
  </si>
  <si>
    <t>soyb</t>
  </si>
  <si>
    <t>trout</t>
  </si>
  <si>
    <t>milkfish</t>
  </si>
  <si>
    <t>misc_diad</t>
  </si>
  <si>
    <t>oth_carp</t>
  </si>
  <si>
    <t>Catfish</t>
  </si>
  <si>
    <t>soybean</t>
  </si>
  <si>
    <t>catfish</t>
  </si>
  <si>
    <t>fofm</t>
  </si>
  <si>
    <t>other</t>
  </si>
  <si>
    <t>https://thefishsite.com/articles/catfish-nutrition-feeds-and-feed-formulation</t>
  </si>
  <si>
    <t>rice</t>
  </si>
  <si>
    <t>https://www.fao.org/3/Q3567E/q3567e05.htm</t>
  </si>
  <si>
    <t>rice bran: https://onlinelibrary.wiley.com/doi/10.1111/J.1365-2109.2011.03048.X</t>
  </si>
  <si>
    <t>rice bran: https://fishfeedmachinery.com/Solution/nutritional-fish-feed-formulation.html</t>
  </si>
  <si>
    <t>other:blood meal, chicken meal, etc.</t>
  </si>
  <si>
    <t>wheat: whole, gluten</t>
  </si>
  <si>
    <t>mostly: https://agric4profits.com/the-ideal-feeds-for-catfish/</t>
  </si>
  <si>
    <t>oilcrops: groundnuts, canola, cottonseed,etc.</t>
  </si>
  <si>
    <t>rice: bran</t>
  </si>
  <si>
    <t>maize: whole, meal, gluten, germ</t>
  </si>
  <si>
    <t>xoil</t>
  </si>
  <si>
    <t>cass</t>
  </si>
  <si>
    <t>oilp</t>
  </si>
  <si>
    <t>Tilapia</t>
  </si>
  <si>
    <t>https://www.fao.org/fishery/affris/species-profiles/nile-tilapia/feed-formulation/en/</t>
  </si>
  <si>
    <t>tilapia</t>
  </si>
  <si>
    <t>prop_crop_oil (excluding maize)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</si>
</sst>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5"/>
    <xf numFmtId="0" fontId="0" fillId="2" borderId="0" xfId="0" applyFill="1"/>
    <xf numFmtId="1" fontId="0" fillId="0" borderId="0" xfId="0" applyNumberForma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gital.csic.es/bitstream/10261/51061/1/Growth_sepia_officinalis_captivity.pdf" TargetMode="External"/><Relationship Id="rId1" Type="http://schemas.openxmlformats.org/officeDocument/2006/relationships/hyperlink" Target="https://www.sciencedirect.com/science/article/pii/03009629949025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F22" sqref="F22"/>
    </sheetView>
  </sheetViews>
  <sheetFormatPr baseColWidth="10" defaultRowHeight="16" x14ac:dyDescent="0.2"/>
  <cols>
    <col min="1" max="1" width="28.83203125" bestFit="1" customWidth="1"/>
    <col min="2" max="2" width="26.83203125" customWidth="1"/>
    <col min="3" max="3" width="13.33203125" bestFit="1" customWidth="1"/>
  </cols>
  <sheetData>
    <row r="1" spans="1:5" x14ac:dyDescent="0.2">
      <c r="A1" s="2" t="s">
        <v>125</v>
      </c>
      <c r="B1" s="2" t="s">
        <v>0</v>
      </c>
      <c r="C1" s="2" t="s">
        <v>1</v>
      </c>
      <c r="D1" s="2" t="s">
        <v>2</v>
      </c>
      <c r="E1" s="2" t="s">
        <v>26</v>
      </c>
    </row>
    <row r="2" spans="1:5" x14ac:dyDescent="0.2">
      <c r="A2" t="s">
        <v>46</v>
      </c>
      <c r="B2" t="s">
        <v>3</v>
      </c>
      <c r="C2" t="s">
        <v>4</v>
      </c>
      <c r="D2" t="s">
        <v>5</v>
      </c>
      <c r="E2" t="s">
        <v>27</v>
      </c>
    </row>
    <row r="3" spans="1:5" x14ac:dyDescent="0.2">
      <c r="A3" t="s">
        <v>32</v>
      </c>
      <c r="B3" t="s">
        <v>6</v>
      </c>
      <c r="C3" t="s">
        <v>7</v>
      </c>
      <c r="D3" t="s">
        <v>8</v>
      </c>
      <c r="E3" t="s">
        <v>27</v>
      </c>
    </row>
    <row r="4" spans="1:5" x14ac:dyDescent="0.2">
      <c r="A4" t="s">
        <v>92</v>
      </c>
      <c r="B4" t="s">
        <v>9</v>
      </c>
      <c r="C4" t="s">
        <v>10</v>
      </c>
      <c r="D4" t="s">
        <v>11</v>
      </c>
      <c r="E4" t="s">
        <v>27</v>
      </c>
    </row>
    <row r="5" spans="1:5" x14ac:dyDescent="0.2">
      <c r="A5" t="s">
        <v>54</v>
      </c>
      <c r="B5" t="s">
        <v>126</v>
      </c>
      <c r="C5" t="s">
        <v>127</v>
      </c>
      <c r="D5" t="s">
        <v>11</v>
      </c>
      <c r="E5" t="s">
        <v>27</v>
      </c>
    </row>
    <row r="6" spans="1:5" x14ac:dyDescent="0.2">
      <c r="A6" t="s">
        <v>39</v>
      </c>
      <c r="B6" t="s">
        <v>12</v>
      </c>
      <c r="C6" t="s">
        <v>13</v>
      </c>
      <c r="D6" t="s">
        <v>14</v>
      </c>
      <c r="E6" t="s">
        <v>27</v>
      </c>
    </row>
    <row r="7" spans="1:5" x14ac:dyDescent="0.2">
      <c r="A7" t="s">
        <v>71</v>
      </c>
      <c r="B7" t="s">
        <v>15</v>
      </c>
      <c r="C7" t="s">
        <v>16</v>
      </c>
      <c r="D7" t="s">
        <v>11</v>
      </c>
      <c r="E7" t="s">
        <v>27</v>
      </c>
    </row>
    <row r="8" spans="1:5" x14ac:dyDescent="0.2">
      <c r="A8" t="s">
        <v>77</v>
      </c>
      <c r="B8" t="s">
        <v>15</v>
      </c>
      <c r="C8" t="s">
        <v>16</v>
      </c>
      <c r="D8" t="s">
        <v>11</v>
      </c>
      <c r="E8" t="s">
        <v>27</v>
      </c>
    </row>
    <row r="9" spans="1:5" x14ac:dyDescent="0.2">
      <c r="A9" t="s">
        <v>39</v>
      </c>
      <c r="B9" t="s">
        <v>17</v>
      </c>
      <c r="C9" t="s">
        <v>13</v>
      </c>
      <c r="D9" t="s">
        <v>14</v>
      </c>
      <c r="E9" t="s">
        <v>27</v>
      </c>
    </row>
    <row r="10" spans="1:5" x14ac:dyDescent="0.2">
      <c r="A10" t="s">
        <v>39</v>
      </c>
      <c r="B10" t="s">
        <v>18</v>
      </c>
      <c r="C10" t="s">
        <v>13</v>
      </c>
      <c r="D10" t="s">
        <v>14</v>
      </c>
      <c r="E10" t="s">
        <v>27</v>
      </c>
    </row>
    <row r="11" spans="1:5" x14ac:dyDescent="0.2">
      <c r="A11" t="s">
        <v>61</v>
      </c>
      <c r="B11" t="s">
        <v>19</v>
      </c>
      <c r="C11" t="s">
        <v>16</v>
      </c>
      <c r="D11" t="s">
        <v>5</v>
      </c>
      <c r="E11" t="s">
        <v>27</v>
      </c>
    </row>
    <row r="12" spans="1:5" x14ac:dyDescent="0.2">
      <c r="A12" t="s">
        <v>59</v>
      </c>
      <c r="B12" t="s">
        <v>20</v>
      </c>
      <c r="C12" t="s">
        <v>16</v>
      </c>
      <c r="D12" t="s">
        <v>5</v>
      </c>
      <c r="E12" t="s">
        <v>27</v>
      </c>
    </row>
    <row r="13" spans="1:5" x14ac:dyDescent="0.2">
      <c r="A13" t="s">
        <v>74</v>
      </c>
      <c r="B13" t="s">
        <v>21</v>
      </c>
      <c r="C13" t="s">
        <v>13</v>
      </c>
      <c r="D13" t="s">
        <v>22</v>
      </c>
      <c r="E13" t="s">
        <v>27</v>
      </c>
    </row>
    <row r="14" spans="1:5" x14ac:dyDescent="0.2">
      <c r="A14" t="s">
        <v>73</v>
      </c>
      <c r="B14" t="s">
        <v>23</v>
      </c>
      <c r="C14" t="s">
        <v>24</v>
      </c>
      <c r="D14" t="s">
        <v>11</v>
      </c>
      <c r="E14" t="s">
        <v>27</v>
      </c>
    </row>
    <row r="15" spans="1:5" x14ac:dyDescent="0.2">
      <c r="A15" t="s">
        <v>72</v>
      </c>
      <c r="B15" t="s">
        <v>25</v>
      </c>
      <c r="C15" t="s">
        <v>16</v>
      </c>
      <c r="D15" t="s">
        <v>11</v>
      </c>
      <c r="E15" t="s">
        <v>27</v>
      </c>
    </row>
    <row r="16" spans="1:5" x14ac:dyDescent="0.2">
      <c r="A16" t="s">
        <v>95</v>
      </c>
      <c r="B16" t="s">
        <v>25</v>
      </c>
      <c r="C16" t="s">
        <v>16</v>
      </c>
      <c r="D16" t="s">
        <v>11</v>
      </c>
      <c r="E16" t="s">
        <v>27</v>
      </c>
    </row>
    <row r="17" spans="1:5" x14ac:dyDescent="0.2">
      <c r="A17" t="s">
        <v>98</v>
      </c>
      <c r="B17" t="s">
        <v>25</v>
      </c>
      <c r="C17" t="s">
        <v>16</v>
      </c>
      <c r="D17" t="s">
        <v>11</v>
      </c>
      <c r="E17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abSelected="1" workbookViewId="0"/>
  </sheetViews>
  <sheetFormatPr baseColWidth="10" defaultRowHeight="16" x14ac:dyDescent="0.2"/>
  <cols>
    <col min="1" max="1" width="18.1640625" bestFit="1" customWidth="1"/>
    <col min="2" max="2" width="19.83203125" bestFit="1" customWidth="1"/>
    <col min="3" max="3" width="29.1640625" bestFit="1" customWidth="1"/>
    <col min="4" max="4" width="21.1640625" bestFit="1" customWidth="1"/>
    <col min="5" max="5" width="15.33203125" bestFit="1" customWidth="1"/>
    <col min="6" max="6" width="14.6640625" bestFit="1" customWidth="1"/>
  </cols>
  <sheetData>
    <row r="1" spans="1:10" x14ac:dyDescent="0.2">
      <c r="A1" t="s">
        <v>28</v>
      </c>
      <c r="B1" t="s">
        <v>29</v>
      </c>
      <c r="C1" t="s">
        <v>30</v>
      </c>
      <c r="D1" t="s">
        <v>31</v>
      </c>
      <c r="E1" t="s">
        <v>85</v>
      </c>
      <c r="F1" t="s">
        <v>86</v>
      </c>
      <c r="G1" t="s">
        <v>87</v>
      </c>
      <c r="H1" t="s">
        <v>155</v>
      </c>
      <c r="I1" t="s">
        <v>156</v>
      </c>
      <c r="J1" t="s">
        <v>186</v>
      </c>
    </row>
    <row r="2" spans="1:10" x14ac:dyDescent="0.2">
      <c r="A2" t="s">
        <v>37</v>
      </c>
      <c r="B2" t="s">
        <v>38</v>
      </c>
      <c r="C2" t="s">
        <v>39</v>
      </c>
      <c r="D2" t="s">
        <v>40</v>
      </c>
      <c r="E2" s="1">
        <v>0.55897907564957461</v>
      </c>
      <c r="F2" t="s">
        <v>34</v>
      </c>
      <c r="H2" t="s">
        <v>157</v>
      </c>
      <c r="I2" t="s">
        <v>160</v>
      </c>
      <c r="J2">
        <v>0</v>
      </c>
    </row>
    <row r="3" spans="1:10" x14ac:dyDescent="0.2">
      <c r="A3" t="s">
        <v>37</v>
      </c>
      <c r="B3" t="s">
        <v>38</v>
      </c>
      <c r="C3" t="s">
        <v>39</v>
      </c>
      <c r="D3" t="s">
        <v>35</v>
      </c>
      <c r="E3" s="1">
        <v>0.22832835134513682</v>
      </c>
      <c r="F3" t="s">
        <v>34</v>
      </c>
      <c r="H3" t="s">
        <v>159</v>
      </c>
      <c r="I3" t="s">
        <v>160</v>
      </c>
    </row>
    <row r="4" spans="1:10" x14ac:dyDescent="0.2">
      <c r="A4" t="s">
        <v>37</v>
      </c>
      <c r="B4" t="s">
        <v>38</v>
      </c>
      <c r="C4" t="s">
        <v>39</v>
      </c>
      <c r="D4" t="s">
        <v>36</v>
      </c>
      <c r="E4" s="1">
        <v>0.2126925730052886</v>
      </c>
      <c r="F4" t="s">
        <v>34</v>
      </c>
      <c r="H4" t="s">
        <v>158</v>
      </c>
      <c r="I4" t="s">
        <v>160</v>
      </c>
    </row>
    <row r="5" spans="1:10" x14ac:dyDescent="0.2">
      <c r="A5" t="s">
        <v>41</v>
      </c>
      <c r="B5" t="s">
        <v>42</v>
      </c>
      <c r="C5" t="s">
        <v>39</v>
      </c>
      <c r="D5" t="s">
        <v>40</v>
      </c>
      <c r="E5" s="1">
        <v>0.33566713342668536</v>
      </c>
      <c r="F5" t="s">
        <v>34</v>
      </c>
      <c r="H5" t="s">
        <v>157</v>
      </c>
      <c r="I5" t="s">
        <v>160</v>
      </c>
    </row>
    <row r="6" spans="1:10" x14ac:dyDescent="0.2">
      <c r="A6" t="s">
        <v>41</v>
      </c>
      <c r="B6" t="s">
        <v>42</v>
      </c>
      <c r="C6" t="s">
        <v>39</v>
      </c>
      <c r="D6" t="s">
        <v>35</v>
      </c>
      <c r="E6" s="1">
        <v>0.16443288657731547</v>
      </c>
      <c r="F6" t="s">
        <v>34</v>
      </c>
      <c r="H6" t="s">
        <v>159</v>
      </c>
      <c r="I6" t="s">
        <v>160</v>
      </c>
    </row>
    <row r="7" spans="1:10" x14ac:dyDescent="0.2">
      <c r="A7" t="s">
        <v>41</v>
      </c>
      <c r="B7" t="s">
        <v>42</v>
      </c>
      <c r="C7" t="s">
        <v>39</v>
      </c>
      <c r="D7" t="s">
        <v>36</v>
      </c>
      <c r="E7" s="1">
        <v>0.43148629725945187</v>
      </c>
      <c r="F7" t="s">
        <v>34</v>
      </c>
      <c r="H7" t="s">
        <v>158</v>
      </c>
      <c r="I7" t="s">
        <v>160</v>
      </c>
    </row>
    <row r="8" spans="1:10" x14ac:dyDescent="0.2">
      <c r="A8" t="s">
        <v>41</v>
      </c>
      <c r="B8" t="s">
        <v>42</v>
      </c>
      <c r="C8" t="s">
        <v>39</v>
      </c>
      <c r="D8" t="s">
        <v>43</v>
      </c>
      <c r="E8" s="1">
        <v>6.8413682736547299E-2</v>
      </c>
      <c r="F8" t="s">
        <v>34</v>
      </c>
      <c r="H8" t="s">
        <v>159</v>
      </c>
      <c r="I8" t="s">
        <v>160</v>
      </c>
    </row>
    <row r="9" spans="1:10" x14ac:dyDescent="0.2">
      <c r="A9" t="s">
        <v>44</v>
      </c>
      <c r="B9" t="s">
        <v>45</v>
      </c>
      <c r="C9" t="s">
        <v>46</v>
      </c>
      <c r="D9" t="s">
        <v>40</v>
      </c>
      <c r="E9" s="1">
        <v>5.5771399924802602E-2</v>
      </c>
      <c r="F9" t="s">
        <v>34</v>
      </c>
      <c r="H9" t="s">
        <v>157</v>
      </c>
      <c r="I9" t="s">
        <v>161</v>
      </c>
      <c r="J9">
        <v>0</v>
      </c>
    </row>
    <row r="10" spans="1:10" x14ac:dyDescent="0.2">
      <c r="A10" t="s">
        <v>44</v>
      </c>
      <c r="B10" t="s">
        <v>45</v>
      </c>
      <c r="C10" t="s">
        <v>46</v>
      </c>
      <c r="D10" t="s">
        <v>47</v>
      </c>
      <c r="E10" s="1">
        <v>0.38626394284998117</v>
      </c>
      <c r="F10" t="s">
        <v>34</v>
      </c>
      <c r="H10" t="s">
        <v>170</v>
      </c>
      <c r="I10" t="s">
        <v>161</v>
      </c>
    </row>
    <row r="11" spans="1:10" x14ac:dyDescent="0.2">
      <c r="A11" t="s">
        <v>44</v>
      </c>
      <c r="B11" t="s">
        <v>45</v>
      </c>
      <c r="C11" t="s">
        <v>46</v>
      </c>
      <c r="D11" t="s">
        <v>35</v>
      </c>
      <c r="E11" s="1">
        <v>0.3991728286752726</v>
      </c>
      <c r="F11" t="s">
        <v>34</v>
      </c>
      <c r="H11" t="s">
        <v>159</v>
      </c>
      <c r="I11" t="s">
        <v>161</v>
      </c>
    </row>
    <row r="12" spans="1:10" x14ac:dyDescent="0.2">
      <c r="A12" t="s">
        <v>44</v>
      </c>
      <c r="B12" t="s">
        <v>45</v>
      </c>
      <c r="C12" t="s">
        <v>46</v>
      </c>
      <c r="D12" t="s">
        <v>36</v>
      </c>
      <c r="E12" s="1">
        <v>8.158917157538538E-2</v>
      </c>
      <c r="F12" t="s">
        <v>34</v>
      </c>
      <c r="H12" t="s">
        <v>158</v>
      </c>
      <c r="I12" t="s">
        <v>161</v>
      </c>
    </row>
    <row r="13" spans="1:10" x14ac:dyDescent="0.2">
      <c r="A13" t="s">
        <v>44</v>
      </c>
      <c r="B13" t="s">
        <v>45</v>
      </c>
      <c r="C13" t="s">
        <v>46</v>
      </c>
      <c r="D13" t="s">
        <v>48</v>
      </c>
      <c r="E13" s="1">
        <v>3.4340142875046997E-2</v>
      </c>
      <c r="F13" t="s">
        <v>34</v>
      </c>
      <c r="H13" t="s">
        <v>158</v>
      </c>
      <c r="I13" t="s">
        <v>161</v>
      </c>
    </row>
    <row r="14" spans="1:10" x14ac:dyDescent="0.2">
      <c r="A14" t="s">
        <v>44</v>
      </c>
      <c r="B14" t="s">
        <v>45</v>
      </c>
      <c r="C14" t="s">
        <v>46</v>
      </c>
      <c r="D14" t="s">
        <v>36</v>
      </c>
      <c r="E14" s="1">
        <v>4.2862514099511216E-2</v>
      </c>
      <c r="F14" t="s">
        <v>34</v>
      </c>
      <c r="H14" t="s">
        <v>158</v>
      </c>
      <c r="I14" t="s">
        <v>161</v>
      </c>
    </row>
    <row r="15" spans="1:10" x14ac:dyDescent="0.2">
      <c r="A15" t="s">
        <v>49</v>
      </c>
      <c r="B15" t="s">
        <v>50</v>
      </c>
      <c r="C15" t="s">
        <v>46</v>
      </c>
      <c r="D15" t="s">
        <v>40</v>
      </c>
      <c r="E15" s="1">
        <v>0.16860595211456703</v>
      </c>
      <c r="F15" t="s">
        <v>34</v>
      </c>
      <c r="H15" t="s">
        <v>157</v>
      </c>
      <c r="I15" t="s">
        <v>162</v>
      </c>
      <c r="J15">
        <f>E17/SUM(E15,E18,E17)</f>
        <v>0.20937075599818922</v>
      </c>
    </row>
    <row r="16" spans="1:10" x14ac:dyDescent="0.2">
      <c r="A16" t="s">
        <v>49</v>
      </c>
      <c r="B16" t="s">
        <v>50</v>
      </c>
      <c r="C16" t="s">
        <v>46</v>
      </c>
      <c r="D16" t="s">
        <v>33</v>
      </c>
      <c r="E16" s="1">
        <v>0.39460729469680023</v>
      </c>
      <c r="F16" t="s">
        <v>34</v>
      </c>
      <c r="H16" t="s">
        <v>168</v>
      </c>
      <c r="I16" t="s">
        <v>162</v>
      </c>
    </row>
    <row r="17" spans="1:15" x14ac:dyDescent="0.2">
      <c r="A17" t="s">
        <v>49</v>
      </c>
      <c r="B17" t="s">
        <v>50</v>
      </c>
      <c r="C17" t="s">
        <v>46</v>
      </c>
      <c r="D17" t="s">
        <v>51</v>
      </c>
      <c r="E17" s="1">
        <v>0.10349071380622063</v>
      </c>
      <c r="F17" t="s">
        <v>34</v>
      </c>
      <c r="H17" t="s">
        <v>180</v>
      </c>
      <c r="I17" t="s">
        <v>162</v>
      </c>
    </row>
    <row r="18" spans="1:15" x14ac:dyDescent="0.2">
      <c r="A18" t="s">
        <v>49</v>
      </c>
      <c r="B18" t="s">
        <v>50</v>
      </c>
      <c r="C18" t="s">
        <v>46</v>
      </c>
      <c r="D18" t="s">
        <v>47</v>
      </c>
      <c r="E18" s="1">
        <v>0.22219735958827477</v>
      </c>
      <c r="F18" t="s">
        <v>34</v>
      </c>
      <c r="H18" t="s">
        <v>170</v>
      </c>
      <c r="I18" t="s">
        <v>162</v>
      </c>
    </row>
    <row r="19" spans="1:15" x14ac:dyDescent="0.2">
      <c r="A19" t="s">
        <v>49</v>
      </c>
      <c r="B19" t="s">
        <v>50</v>
      </c>
      <c r="C19" t="s">
        <v>46</v>
      </c>
      <c r="D19" t="s">
        <v>35</v>
      </c>
      <c r="E19" s="1">
        <v>0.11109867979413739</v>
      </c>
      <c r="F19" t="s">
        <v>34</v>
      </c>
      <c r="H19" t="s">
        <v>159</v>
      </c>
      <c r="I19" t="s">
        <v>162</v>
      </c>
    </row>
    <row r="20" spans="1:15" x14ac:dyDescent="0.2">
      <c r="A20" t="s">
        <v>52</v>
      </c>
      <c r="B20" t="s">
        <v>53</v>
      </c>
      <c r="C20" t="s">
        <v>54</v>
      </c>
      <c r="D20" t="s">
        <v>55</v>
      </c>
      <c r="E20" s="1">
        <v>0.44370860927152322</v>
      </c>
      <c r="F20" t="s">
        <v>56</v>
      </c>
      <c r="H20" t="s">
        <v>180</v>
      </c>
      <c r="I20" t="s">
        <v>163</v>
      </c>
      <c r="J20">
        <f>SUM(E20,E21)/SUM(E23,E24,E20,E21)</f>
        <v>0.77142857142857169</v>
      </c>
    </row>
    <row r="21" spans="1:15" x14ac:dyDescent="0.2">
      <c r="A21" t="s">
        <v>52</v>
      </c>
      <c r="B21" t="s">
        <v>53</v>
      </c>
      <c r="C21" t="s">
        <v>54</v>
      </c>
      <c r="D21" t="s">
        <v>57</v>
      </c>
      <c r="E21" s="1">
        <v>9.2715231788079847E-2</v>
      </c>
      <c r="F21" t="s">
        <v>56</v>
      </c>
      <c r="H21" t="s">
        <v>180</v>
      </c>
      <c r="I21" t="s">
        <v>163</v>
      </c>
    </row>
    <row r="22" spans="1:15" x14ac:dyDescent="0.2">
      <c r="A22" t="s">
        <v>52</v>
      </c>
      <c r="B22" t="s">
        <v>53</v>
      </c>
      <c r="C22" t="s">
        <v>54</v>
      </c>
      <c r="D22" t="s">
        <v>58</v>
      </c>
      <c r="E22" s="1">
        <v>0.30463576158940353</v>
      </c>
      <c r="F22" t="s">
        <v>56</v>
      </c>
      <c r="H22" t="s">
        <v>159</v>
      </c>
      <c r="I22" t="s">
        <v>163</v>
      </c>
    </row>
    <row r="23" spans="1:15" x14ac:dyDescent="0.2">
      <c r="A23" t="s">
        <v>52</v>
      </c>
      <c r="B23" t="s">
        <v>53</v>
      </c>
      <c r="C23" t="s">
        <v>54</v>
      </c>
      <c r="D23" t="s">
        <v>36</v>
      </c>
      <c r="E23" s="1">
        <v>0.12582781456953648</v>
      </c>
      <c r="F23" t="s">
        <v>56</v>
      </c>
      <c r="H23" t="s">
        <v>158</v>
      </c>
      <c r="I23" t="s">
        <v>163</v>
      </c>
    </row>
    <row r="24" spans="1:15" x14ac:dyDescent="0.2">
      <c r="A24" t="s">
        <v>52</v>
      </c>
      <c r="B24" t="s">
        <v>53</v>
      </c>
      <c r="C24" t="s">
        <v>54</v>
      </c>
      <c r="D24" t="s">
        <v>48</v>
      </c>
      <c r="E24" s="1">
        <v>3.3112582781456804E-2</v>
      </c>
      <c r="F24" t="s">
        <v>56</v>
      </c>
      <c r="H24" t="s">
        <v>158</v>
      </c>
      <c r="I24" t="s">
        <v>163</v>
      </c>
    </row>
    <row r="25" spans="1:15" x14ac:dyDescent="0.2">
      <c r="A25" t="s">
        <v>75</v>
      </c>
      <c r="B25" t="s">
        <v>76</v>
      </c>
      <c r="C25" t="s">
        <v>77</v>
      </c>
      <c r="D25" t="s">
        <v>35</v>
      </c>
      <c r="E25" s="1">
        <v>0.24313174086707717</v>
      </c>
      <c r="F25" t="s">
        <v>34</v>
      </c>
      <c r="G25" t="s">
        <v>78</v>
      </c>
      <c r="H25" t="s">
        <v>159</v>
      </c>
      <c r="I25" t="s">
        <v>162</v>
      </c>
      <c r="J25">
        <f>SUM(E30,E31,E33)/SUM(E27,E28,E29,E30,E31,E33)</f>
        <v>0.20062015027764388</v>
      </c>
      <c r="O25" s="3"/>
    </row>
    <row r="26" spans="1:15" x14ac:dyDescent="0.2">
      <c r="A26" t="s">
        <v>75</v>
      </c>
      <c r="B26" t="s">
        <v>76</v>
      </c>
      <c r="C26" t="s">
        <v>77</v>
      </c>
      <c r="D26" t="s">
        <v>43</v>
      </c>
      <c r="E26" s="1">
        <v>7.0621468926553672E-3</v>
      </c>
      <c r="F26" t="s">
        <v>34</v>
      </c>
      <c r="G26" t="s">
        <v>78</v>
      </c>
      <c r="H26" t="s">
        <v>158</v>
      </c>
      <c r="I26" t="s">
        <v>162</v>
      </c>
    </row>
    <row r="27" spans="1:15" x14ac:dyDescent="0.2">
      <c r="A27" t="s">
        <v>75</v>
      </c>
      <c r="B27" t="s">
        <v>76</v>
      </c>
      <c r="C27" t="s">
        <v>77</v>
      </c>
      <c r="D27" t="s">
        <v>60</v>
      </c>
      <c r="E27" s="1">
        <v>0.30910651348173451</v>
      </c>
      <c r="F27" t="s">
        <v>34</v>
      </c>
      <c r="G27" t="s">
        <v>78</v>
      </c>
      <c r="H27" t="s">
        <v>158</v>
      </c>
      <c r="I27" t="s">
        <v>162</v>
      </c>
    </row>
    <row r="28" spans="1:15" x14ac:dyDescent="0.2">
      <c r="A28" t="s">
        <v>75</v>
      </c>
      <c r="B28" t="s">
        <v>76</v>
      </c>
      <c r="C28" t="s">
        <v>77</v>
      </c>
      <c r="D28" t="s">
        <v>36</v>
      </c>
      <c r="E28" s="1">
        <v>8.2347341951991462E-2</v>
      </c>
      <c r="F28" t="s">
        <v>34</v>
      </c>
      <c r="G28" t="s">
        <v>78</v>
      </c>
      <c r="H28" t="s">
        <v>157</v>
      </c>
      <c r="I28" t="s">
        <v>162</v>
      </c>
    </row>
    <row r="29" spans="1:15" x14ac:dyDescent="0.2">
      <c r="A29" t="s">
        <v>75</v>
      </c>
      <c r="B29" t="s">
        <v>76</v>
      </c>
      <c r="C29" t="s">
        <v>77</v>
      </c>
      <c r="D29" t="s">
        <v>63</v>
      </c>
      <c r="E29" s="1">
        <v>9.25622359434735E-2</v>
      </c>
      <c r="F29" t="s">
        <v>34</v>
      </c>
      <c r="G29" t="s">
        <v>78</v>
      </c>
      <c r="H29" t="s">
        <v>181</v>
      </c>
      <c r="I29" t="s">
        <v>162</v>
      </c>
    </row>
    <row r="30" spans="1:15" x14ac:dyDescent="0.2">
      <c r="A30" t="s">
        <v>75</v>
      </c>
      <c r="B30" t="s">
        <v>76</v>
      </c>
      <c r="C30" t="s">
        <v>77</v>
      </c>
      <c r="D30" t="s">
        <v>65</v>
      </c>
      <c r="E30" s="1">
        <v>6.490354937359126E-2</v>
      </c>
      <c r="F30" t="s">
        <v>34</v>
      </c>
      <c r="G30" t="s">
        <v>78</v>
      </c>
      <c r="H30" t="s">
        <v>180</v>
      </c>
      <c r="I30" t="s">
        <v>162</v>
      </c>
    </row>
    <row r="31" spans="1:15" x14ac:dyDescent="0.2">
      <c r="A31" t="s">
        <v>75</v>
      </c>
      <c r="B31" t="s">
        <v>76</v>
      </c>
      <c r="C31" t="s">
        <v>77</v>
      </c>
      <c r="D31" t="s">
        <v>66</v>
      </c>
      <c r="E31" s="1">
        <v>2.6379254206608062E-2</v>
      </c>
      <c r="F31" t="s">
        <v>34</v>
      </c>
      <c r="G31" t="s">
        <v>78</v>
      </c>
      <c r="H31" t="s">
        <v>180</v>
      </c>
      <c r="I31" t="s">
        <v>162</v>
      </c>
    </row>
    <row r="32" spans="1:15" x14ac:dyDescent="0.2">
      <c r="A32" t="s">
        <v>75</v>
      </c>
      <c r="B32" t="s">
        <v>76</v>
      </c>
      <c r="C32" t="s">
        <v>77</v>
      </c>
      <c r="D32" t="s">
        <v>33</v>
      </c>
      <c r="E32" s="1">
        <v>0.10739912286113848</v>
      </c>
      <c r="F32" t="s">
        <v>34</v>
      </c>
      <c r="G32" t="s">
        <v>78</v>
      </c>
      <c r="H32" t="s">
        <v>168</v>
      </c>
      <c r="I32" t="s">
        <v>162</v>
      </c>
    </row>
    <row r="33" spans="1:10" x14ac:dyDescent="0.2">
      <c r="A33" t="s">
        <v>75</v>
      </c>
      <c r="B33" t="s">
        <v>76</v>
      </c>
      <c r="C33" t="s">
        <v>77</v>
      </c>
      <c r="D33" t="s">
        <v>68</v>
      </c>
      <c r="E33" s="1">
        <v>3.0190587352306529E-2</v>
      </c>
      <c r="F33" t="s">
        <v>34</v>
      </c>
      <c r="G33" t="s">
        <v>78</v>
      </c>
      <c r="H33" t="s">
        <v>182</v>
      </c>
      <c r="I33" t="s">
        <v>162</v>
      </c>
    </row>
    <row r="34" spans="1:10" x14ac:dyDescent="0.2">
      <c r="C34" t="s">
        <v>164</v>
      </c>
      <c r="D34" t="s">
        <v>165</v>
      </c>
      <c r="E34" s="1">
        <v>0.3</v>
      </c>
      <c r="F34" t="s">
        <v>166</v>
      </c>
      <c r="G34" t="s">
        <v>176</v>
      </c>
      <c r="H34" t="s">
        <v>159</v>
      </c>
      <c r="I34" t="s">
        <v>166</v>
      </c>
    </row>
    <row r="35" spans="1:10" x14ac:dyDescent="0.2">
      <c r="C35" t="s">
        <v>164</v>
      </c>
      <c r="D35" t="s">
        <v>177</v>
      </c>
      <c r="E35" s="1">
        <v>0.2</v>
      </c>
      <c r="F35" t="s">
        <v>166</v>
      </c>
      <c r="G35" t="s">
        <v>169</v>
      </c>
      <c r="H35" t="s">
        <v>180</v>
      </c>
      <c r="I35" t="s">
        <v>166</v>
      </c>
      <c r="J35">
        <f>0.2/SUM(E35:E38)</f>
        <v>0.33333333333333331</v>
      </c>
    </row>
    <row r="36" spans="1:10" x14ac:dyDescent="0.2">
      <c r="C36" t="s">
        <v>164</v>
      </c>
      <c r="D36" t="s">
        <v>179</v>
      </c>
      <c r="E36" s="1">
        <v>0.25</v>
      </c>
      <c r="F36" t="s">
        <v>166</v>
      </c>
      <c r="G36" t="s">
        <v>171</v>
      </c>
      <c r="H36" t="s">
        <v>157</v>
      </c>
      <c r="I36" t="s">
        <v>166</v>
      </c>
    </row>
    <row r="37" spans="1:10" x14ac:dyDescent="0.2">
      <c r="C37" t="s">
        <v>164</v>
      </c>
      <c r="D37" t="s">
        <v>175</v>
      </c>
      <c r="E37" s="1">
        <v>0.08</v>
      </c>
      <c r="F37" t="s">
        <v>166</v>
      </c>
      <c r="G37" t="s">
        <v>172</v>
      </c>
      <c r="H37" t="s">
        <v>158</v>
      </c>
      <c r="I37" t="s">
        <v>166</v>
      </c>
    </row>
    <row r="38" spans="1:10" x14ac:dyDescent="0.2">
      <c r="C38" t="s">
        <v>164</v>
      </c>
      <c r="D38" t="s">
        <v>178</v>
      </c>
      <c r="E38" s="1">
        <v>7.0000000000000007E-2</v>
      </c>
      <c r="F38" t="s">
        <v>166</v>
      </c>
      <c r="G38" t="s">
        <v>173</v>
      </c>
      <c r="H38" t="s">
        <v>170</v>
      </c>
      <c r="I38" t="s">
        <v>166</v>
      </c>
    </row>
    <row r="39" spans="1:10" x14ac:dyDescent="0.2">
      <c r="C39" t="s">
        <v>164</v>
      </c>
      <c r="D39" t="s">
        <v>174</v>
      </c>
      <c r="E39" s="1">
        <v>0.08</v>
      </c>
      <c r="F39" t="s">
        <v>166</v>
      </c>
      <c r="H39" t="s">
        <v>168</v>
      </c>
      <c r="I39" t="s">
        <v>166</v>
      </c>
    </row>
    <row r="40" spans="1:10" x14ac:dyDescent="0.2">
      <c r="C40" t="s">
        <v>164</v>
      </c>
      <c r="D40" t="s">
        <v>167</v>
      </c>
      <c r="E40" s="1">
        <v>0.02</v>
      </c>
      <c r="F40" t="s">
        <v>166</v>
      </c>
      <c r="H40" t="s">
        <v>167</v>
      </c>
      <c r="I40" t="s">
        <v>166</v>
      </c>
    </row>
    <row r="41" spans="1:10" x14ac:dyDescent="0.2">
      <c r="C41" t="s">
        <v>183</v>
      </c>
      <c r="F41" t="s">
        <v>185</v>
      </c>
      <c r="G41" t="s">
        <v>184</v>
      </c>
      <c r="I41" t="s">
        <v>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" sqref="F1:F1048576"/>
    </sheetView>
  </sheetViews>
  <sheetFormatPr baseColWidth="10" defaultRowHeight="16" x14ac:dyDescent="0.2"/>
  <sheetData>
    <row r="1" spans="1:3" x14ac:dyDescent="0.2">
      <c r="A1" t="s">
        <v>80</v>
      </c>
      <c r="B1" t="s">
        <v>81</v>
      </c>
      <c r="C1" t="s">
        <v>26</v>
      </c>
    </row>
    <row r="2" spans="1:3" x14ac:dyDescent="0.2">
      <c r="A2" t="s">
        <v>35</v>
      </c>
      <c r="B2">
        <v>0.79</v>
      </c>
      <c r="C2" t="s">
        <v>82</v>
      </c>
    </row>
    <row r="3" spans="1:3" x14ac:dyDescent="0.2">
      <c r="A3" t="s">
        <v>43</v>
      </c>
      <c r="B3">
        <v>0.18</v>
      </c>
      <c r="C3" t="s">
        <v>82</v>
      </c>
    </row>
    <row r="4" spans="1:3" x14ac:dyDescent="0.2">
      <c r="A4" t="s">
        <v>60</v>
      </c>
      <c r="B4">
        <v>0.21</v>
      </c>
      <c r="C4" t="s">
        <v>82</v>
      </c>
    </row>
    <row r="5" spans="1:3" x14ac:dyDescent="0.2">
      <c r="A5" t="s">
        <v>48</v>
      </c>
      <c r="B5">
        <v>0.18</v>
      </c>
      <c r="C5" t="s">
        <v>82</v>
      </c>
    </row>
    <row r="6" spans="1:3" x14ac:dyDescent="0.2">
      <c r="A6" t="s">
        <v>36</v>
      </c>
      <c r="B6">
        <v>0.03</v>
      </c>
      <c r="C6" t="s">
        <v>82</v>
      </c>
    </row>
    <row r="7" spans="1:3" x14ac:dyDescent="0.2">
      <c r="A7" t="s">
        <v>63</v>
      </c>
      <c r="B7">
        <v>0.05</v>
      </c>
      <c r="C7" t="s">
        <v>82</v>
      </c>
    </row>
    <row r="8" spans="1:3" x14ac:dyDescent="0.2">
      <c r="A8" t="s">
        <v>62</v>
      </c>
      <c r="B8">
        <v>1</v>
      </c>
      <c r="C8" t="s">
        <v>82</v>
      </c>
    </row>
    <row r="9" spans="1:3" x14ac:dyDescent="0.2">
      <c r="A9" t="s">
        <v>69</v>
      </c>
      <c r="B9">
        <v>0.38</v>
      </c>
      <c r="C9" t="s">
        <v>82</v>
      </c>
    </row>
    <row r="10" spans="1:3" x14ac:dyDescent="0.2">
      <c r="A10" t="s">
        <v>66</v>
      </c>
      <c r="B10">
        <v>0.38</v>
      </c>
      <c r="C10" t="s">
        <v>82</v>
      </c>
    </row>
    <row r="11" spans="1:3" x14ac:dyDescent="0.2">
      <c r="A11" t="s">
        <v>68</v>
      </c>
      <c r="B11">
        <v>0.38</v>
      </c>
      <c r="C11" t="s">
        <v>82</v>
      </c>
    </row>
    <row r="12" spans="1:3" x14ac:dyDescent="0.2">
      <c r="A12" t="s">
        <v>67</v>
      </c>
      <c r="B12">
        <v>0.26</v>
      </c>
      <c r="C12" t="s">
        <v>82</v>
      </c>
    </row>
    <row r="13" spans="1:3" x14ac:dyDescent="0.2">
      <c r="A13" t="s">
        <v>47</v>
      </c>
      <c r="B13">
        <v>0.1</v>
      </c>
      <c r="C13" t="s">
        <v>82</v>
      </c>
    </row>
    <row r="14" spans="1:3" x14ac:dyDescent="0.2">
      <c r="A14" t="s">
        <v>83</v>
      </c>
      <c r="B14">
        <v>0.09</v>
      </c>
      <c r="C14" t="s">
        <v>82</v>
      </c>
    </row>
    <row r="15" spans="1:3" x14ac:dyDescent="0.2">
      <c r="A15" t="s">
        <v>64</v>
      </c>
      <c r="B15">
        <v>0.7</v>
      </c>
      <c r="C15" t="s">
        <v>82</v>
      </c>
    </row>
    <row r="16" spans="1:3" x14ac:dyDescent="0.2">
      <c r="A16" t="s">
        <v>51</v>
      </c>
      <c r="B16">
        <v>0.35</v>
      </c>
      <c r="C16" t="s">
        <v>82</v>
      </c>
    </row>
    <row r="17" spans="1:3" x14ac:dyDescent="0.2">
      <c r="A17" t="s">
        <v>84</v>
      </c>
      <c r="B17">
        <v>0.6</v>
      </c>
      <c r="C17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workbookViewId="0">
      <selection activeCell="A18" sqref="A18"/>
    </sheetView>
  </sheetViews>
  <sheetFormatPr baseColWidth="10" defaultRowHeight="16" x14ac:dyDescent="0.2"/>
  <cols>
    <col min="1" max="1" width="32.83203125" bestFit="1" customWidth="1"/>
    <col min="3" max="3" width="29.1640625" bestFit="1" customWidth="1"/>
  </cols>
  <sheetData>
    <row r="1" spans="1:1" x14ac:dyDescent="0.2">
      <c r="A1" t="s">
        <v>30</v>
      </c>
    </row>
    <row r="2" spans="1:1" x14ac:dyDescent="0.2">
      <c r="A2" t="s">
        <v>46</v>
      </c>
    </row>
    <row r="3" spans="1:1" x14ac:dyDescent="0.2">
      <c r="A3" t="s">
        <v>70</v>
      </c>
    </row>
    <row r="4" spans="1:1" x14ac:dyDescent="0.2">
      <c r="A4" t="s">
        <v>88</v>
      </c>
    </row>
    <row r="5" spans="1:1" x14ac:dyDescent="0.2">
      <c r="A5" t="s">
        <v>89</v>
      </c>
    </row>
    <row r="6" spans="1:1" x14ac:dyDescent="0.2">
      <c r="A6" t="s">
        <v>79</v>
      </c>
    </row>
    <row r="7" spans="1:1" x14ac:dyDescent="0.2">
      <c r="A7" t="s">
        <v>90</v>
      </c>
    </row>
    <row r="8" spans="1:1" x14ac:dyDescent="0.2">
      <c r="A8" t="s">
        <v>91</v>
      </c>
    </row>
    <row r="9" spans="1:1" x14ac:dyDescent="0.2">
      <c r="A9" t="s">
        <v>77</v>
      </c>
    </row>
    <row r="10" spans="1:1" x14ac:dyDescent="0.2">
      <c r="A10" t="s">
        <v>39</v>
      </c>
    </row>
    <row r="11" spans="1:1" x14ac:dyDescent="0.2">
      <c r="A11" t="s">
        <v>71</v>
      </c>
    </row>
    <row r="12" spans="1:1" x14ac:dyDescent="0.2">
      <c r="A12" t="s">
        <v>54</v>
      </c>
    </row>
    <row r="13" spans="1:1" x14ac:dyDescent="0.2">
      <c r="A13" t="s">
        <v>32</v>
      </c>
    </row>
    <row r="14" spans="1:1" x14ac:dyDescent="0.2">
      <c r="A14" t="s">
        <v>61</v>
      </c>
    </row>
    <row r="15" spans="1:1" x14ac:dyDescent="0.2">
      <c r="A15" t="s">
        <v>92</v>
      </c>
    </row>
    <row r="16" spans="1:1" x14ac:dyDescent="0.2">
      <c r="A16" t="s">
        <v>74</v>
      </c>
    </row>
    <row r="17" spans="1:1" x14ac:dyDescent="0.2">
      <c r="A17" t="s">
        <v>59</v>
      </c>
    </row>
    <row r="18" spans="1:1" x14ac:dyDescent="0.2">
      <c r="A18" t="s">
        <v>93</v>
      </c>
    </row>
    <row r="19" spans="1:1" x14ac:dyDescent="0.2">
      <c r="A19" t="s">
        <v>94</v>
      </c>
    </row>
    <row r="20" spans="1:1" x14ac:dyDescent="0.2">
      <c r="A20" t="s">
        <v>95</v>
      </c>
    </row>
    <row r="21" spans="1:1" x14ac:dyDescent="0.2">
      <c r="A21" t="s">
        <v>96</v>
      </c>
    </row>
    <row r="22" spans="1:1" x14ac:dyDescent="0.2">
      <c r="A22" t="s">
        <v>73</v>
      </c>
    </row>
    <row r="23" spans="1:1" x14ac:dyDescent="0.2">
      <c r="A23" t="s">
        <v>97</v>
      </c>
    </row>
    <row r="24" spans="1:1" x14ac:dyDescent="0.2">
      <c r="A24" t="s">
        <v>98</v>
      </c>
    </row>
    <row r="25" spans="1:1" x14ac:dyDescent="0.2">
      <c r="A25" t="s">
        <v>72</v>
      </c>
    </row>
    <row r="26" spans="1:1" x14ac:dyDescent="0.2">
      <c r="A26" t="s">
        <v>99</v>
      </c>
    </row>
    <row r="27" spans="1:1" x14ac:dyDescent="0.2">
      <c r="A27" t="s">
        <v>100</v>
      </c>
    </row>
    <row r="28" spans="1:1" x14ac:dyDescent="0.2">
      <c r="A28" t="s">
        <v>101</v>
      </c>
    </row>
    <row r="29" spans="1:1" x14ac:dyDescent="0.2">
      <c r="A29" t="s">
        <v>102</v>
      </c>
    </row>
    <row r="30" spans="1:1" x14ac:dyDescent="0.2">
      <c r="A30" t="s">
        <v>103</v>
      </c>
    </row>
    <row r="31" spans="1:1" x14ac:dyDescent="0.2">
      <c r="A31" t="s">
        <v>104</v>
      </c>
    </row>
    <row r="32" spans="1:1" x14ac:dyDescent="0.2">
      <c r="A32" t="s">
        <v>105</v>
      </c>
    </row>
    <row r="33" spans="1:1" x14ac:dyDescent="0.2">
      <c r="A33" t="s">
        <v>106</v>
      </c>
    </row>
    <row r="34" spans="1:1" x14ac:dyDescent="0.2">
      <c r="A34" t="s">
        <v>107</v>
      </c>
    </row>
    <row r="35" spans="1:1" x14ac:dyDescent="0.2">
      <c r="A35" t="s">
        <v>108</v>
      </c>
    </row>
    <row r="36" spans="1:1" x14ac:dyDescent="0.2">
      <c r="A36" t="s">
        <v>109</v>
      </c>
    </row>
    <row r="37" spans="1:1" x14ac:dyDescent="0.2">
      <c r="A37" t="s">
        <v>110</v>
      </c>
    </row>
    <row r="38" spans="1:1" x14ac:dyDescent="0.2">
      <c r="A38" t="s">
        <v>111</v>
      </c>
    </row>
    <row r="39" spans="1:1" x14ac:dyDescent="0.2">
      <c r="A39" t="s">
        <v>112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118</v>
      </c>
    </row>
    <row r="46" spans="1:1" x14ac:dyDescent="0.2">
      <c r="A46" t="s">
        <v>119</v>
      </c>
    </row>
    <row r="47" spans="1:1" x14ac:dyDescent="0.2">
      <c r="A47" t="s">
        <v>120</v>
      </c>
    </row>
    <row r="48" spans="1:1" x14ac:dyDescent="0.2">
      <c r="A48" t="s">
        <v>121</v>
      </c>
    </row>
    <row r="49" spans="1:1" x14ac:dyDescent="0.2">
      <c r="A49" t="s">
        <v>122</v>
      </c>
    </row>
    <row r="50" spans="1:1" x14ac:dyDescent="0.2">
      <c r="A50" t="s">
        <v>123</v>
      </c>
    </row>
    <row r="51" spans="1:1" x14ac:dyDescent="0.2">
      <c r="A51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B13" sqref="B13:C13"/>
    </sheetView>
  </sheetViews>
  <sheetFormatPr baseColWidth="10" defaultRowHeight="16" x14ac:dyDescent="0.2"/>
  <cols>
    <col min="1" max="1" width="30.33203125" bestFit="1" customWidth="1"/>
    <col min="5" max="5" width="8.5" customWidth="1"/>
  </cols>
  <sheetData>
    <row r="1" spans="1:5" x14ac:dyDescent="0.2">
      <c r="A1" t="s">
        <v>128</v>
      </c>
      <c r="B1" t="s">
        <v>129</v>
      </c>
      <c r="C1" t="s">
        <v>130</v>
      </c>
    </row>
    <row r="2" spans="1:5" x14ac:dyDescent="0.2">
      <c r="A2" t="s">
        <v>142</v>
      </c>
    </row>
    <row r="3" spans="1:5" x14ac:dyDescent="0.2">
      <c r="A3" t="s">
        <v>2</v>
      </c>
      <c r="B3" t="s">
        <v>131</v>
      </c>
    </row>
    <row r="5" spans="1:5" x14ac:dyDescent="0.2">
      <c r="B5" t="s">
        <v>136</v>
      </c>
      <c r="C5" t="s">
        <v>137</v>
      </c>
      <c r="D5" t="s">
        <v>138</v>
      </c>
      <c r="E5" t="s">
        <v>139</v>
      </c>
    </row>
    <row r="6" spans="1:5" x14ac:dyDescent="0.2">
      <c r="A6" t="s">
        <v>132</v>
      </c>
      <c r="B6">
        <v>17.12</v>
      </c>
      <c r="C6">
        <v>16.96</v>
      </c>
      <c r="D6">
        <f>AVERAGE(B6:C6)</f>
        <v>17.04</v>
      </c>
      <c r="E6" s="1">
        <f t="shared" ref="E6:E11" si="0">D6/SUM($D$6:$D$11)</f>
        <v>0.28282157676348552</v>
      </c>
    </row>
    <row r="7" spans="1:5" x14ac:dyDescent="0.2">
      <c r="A7" t="s">
        <v>133</v>
      </c>
      <c r="B7">
        <v>17.12</v>
      </c>
      <c r="C7">
        <v>16.96</v>
      </c>
      <c r="D7">
        <f t="shared" ref="D7:D8" si="1">AVERAGE(B7:C7)</f>
        <v>17.04</v>
      </c>
      <c r="E7" s="1">
        <f t="shared" si="0"/>
        <v>0.28282157676348552</v>
      </c>
    </row>
    <row r="8" spans="1:5" x14ac:dyDescent="0.2">
      <c r="A8" t="s">
        <v>140</v>
      </c>
      <c r="B8">
        <v>3.04</v>
      </c>
      <c r="C8">
        <v>3.01</v>
      </c>
      <c r="D8">
        <f t="shared" si="1"/>
        <v>3.0249999999999999</v>
      </c>
      <c r="E8" s="1">
        <f t="shared" si="0"/>
        <v>5.0207468879668052E-2</v>
      </c>
    </row>
    <row r="9" spans="1:5" x14ac:dyDescent="0.2">
      <c r="A9" t="s">
        <v>35</v>
      </c>
      <c r="B9">
        <v>14.6</v>
      </c>
      <c r="C9">
        <v>14.45</v>
      </c>
      <c r="D9">
        <f>AVERAGE(B9:C9)</f>
        <v>14.524999999999999</v>
      </c>
      <c r="E9" s="1">
        <f t="shared" si="0"/>
        <v>0.24107883817427386</v>
      </c>
    </row>
    <row r="10" spans="1:5" x14ac:dyDescent="0.2">
      <c r="A10" t="s">
        <v>134</v>
      </c>
      <c r="B10">
        <v>6.08</v>
      </c>
      <c r="C10">
        <v>6.02</v>
      </c>
      <c r="D10">
        <f>AVERAGE(B10:C10)</f>
        <v>6.05</v>
      </c>
      <c r="E10" s="1">
        <f t="shared" si="0"/>
        <v>0.1004149377593361</v>
      </c>
    </row>
    <row r="11" spans="1:5" x14ac:dyDescent="0.2">
      <c r="A11" t="s">
        <v>135</v>
      </c>
      <c r="B11">
        <v>2.57</v>
      </c>
      <c r="C11">
        <v>2.57</v>
      </c>
      <c r="D11">
        <f>AVERAGE(B11:C11)</f>
        <v>2.57</v>
      </c>
      <c r="E11" s="1">
        <f t="shared" si="0"/>
        <v>4.265560165975104E-2</v>
      </c>
    </row>
    <row r="13" spans="1:5" x14ac:dyDescent="0.2">
      <c r="A13" t="s">
        <v>141</v>
      </c>
      <c r="B13" s="5">
        <f>SUM(B6:B11)</f>
        <v>60.53</v>
      </c>
      <c r="C13" s="5">
        <f>SUM(C6:C11)</f>
        <v>59.969999999999992</v>
      </c>
      <c r="D13">
        <f>AVERAGE(B13:C13)</f>
        <v>60.25</v>
      </c>
    </row>
    <row r="15" spans="1:5" x14ac:dyDescent="0.2">
      <c r="A15" t="s">
        <v>143</v>
      </c>
    </row>
    <row r="16" spans="1:5" x14ac:dyDescent="0.2">
      <c r="A16" t="s">
        <v>144</v>
      </c>
    </row>
    <row r="17" spans="1:3" x14ac:dyDescent="0.2">
      <c r="A17" t="s">
        <v>145</v>
      </c>
    </row>
    <row r="18" spans="1:3" x14ac:dyDescent="0.2">
      <c r="A18" t="s">
        <v>146</v>
      </c>
    </row>
    <row r="19" spans="1:3" x14ac:dyDescent="0.2">
      <c r="A19" t="s">
        <v>147</v>
      </c>
    </row>
    <row r="20" spans="1:3" x14ac:dyDescent="0.2">
      <c r="A20" t="s">
        <v>148</v>
      </c>
    </row>
    <row r="21" spans="1:3" x14ac:dyDescent="0.2">
      <c r="A21" s="3" t="s">
        <v>149</v>
      </c>
    </row>
    <row r="22" spans="1:3" x14ac:dyDescent="0.2">
      <c r="A22" s="3" t="s">
        <v>150</v>
      </c>
      <c r="B22" t="s">
        <v>151</v>
      </c>
    </row>
    <row r="23" spans="1:3" x14ac:dyDescent="0.2">
      <c r="A23" s="4" t="s">
        <v>152</v>
      </c>
      <c r="B23" s="4" t="s">
        <v>153</v>
      </c>
      <c r="C23" s="4" t="s">
        <v>154</v>
      </c>
    </row>
  </sheetData>
  <hyperlinks>
    <hyperlink ref="A21" r:id="rId1" xr:uid="{00000000-0004-0000-0400-000000000000}"/>
    <hyperlink ref="A22" r:id="rId2" xr:uid="{00000000-0004-0000-04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% diet crop</vt:lpstr>
      <vt:lpstr>% type of crop input</vt:lpstr>
      <vt:lpstr>conversion factors</vt:lpstr>
      <vt:lpstr>ISSCAAP grps</vt:lpstr>
      <vt:lpstr>Randoms</vt:lpstr>
    </vt:vector>
  </TitlesOfParts>
  <Company>NCEAS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Halley Froehlich</dc:creator>
  <cp:lastModifiedBy>Microsoft Office User</cp:lastModifiedBy>
  <dcterms:created xsi:type="dcterms:W3CDTF">2018-08-16T21:54:59Z</dcterms:created>
  <dcterms:modified xsi:type="dcterms:W3CDTF">2022-11-07T16:18:49Z</dcterms:modified>
</cp:coreProperties>
</file>