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angel.garcia.m1\Documents\CPM\Consulting\Finanzas en Automatico\data\"/>
    </mc:Choice>
  </mc:AlternateContent>
  <xr:revisionPtr revIDLastSave="0" documentId="13_ncr:1_{01E3A714-545B-47CB-8731-2030AFCD2574}" xr6:coauthVersionLast="47" xr6:coauthVersionMax="47" xr10:uidLastSave="{00000000-0000-0000-0000-000000000000}"/>
  <bookViews>
    <workbookView xWindow="840" yWindow="-110" windowWidth="18470" windowHeight="12220" xr2:uid="{79AFC260-019A-45F5-8F4C-65D7B9C9ECA1}"/>
  </bookViews>
  <sheets>
    <sheet name="Inputs" sheetId="1" r:id="rId1"/>
    <sheet name="BG" sheetId="2" r:id="rId2"/>
    <sheet name="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18" i="1"/>
  <c r="D46" i="1" a="1"/>
  <c r="D46" i="1" s="1"/>
  <c r="D45" i="1" a="1"/>
  <c r="D45" i="1" s="1"/>
  <c r="D41" i="1" a="1"/>
  <c r="D41" i="1" s="1"/>
  <c r="D42" i="1" a="1"/>
  <c r="D42" i="1" s="1"/>
  <c r="D34" i="1" a="1"/>
  <c r="D34" i="1" s="1"/>
  <c r="D40" i="1" a="1"/>
  <c r="D40" i="1" s="1"/>
  <c r="D37" i="1" a="1"/>
  <c r="D37" i="1" s="1"/>
  <c r="D36" i="1" a="1"/>
  <c r="D36" i="1" s="1"/>
  <c r="D35" i="1" a="1"/>
  <c r="D35" i="1" s="1"/>
  <c r="D33" i="1" a="1"/>
  <c r="D33" i="1" s="1"/>
  <c r="D32" i="1" a="1"/>
  <c r="D32" i="1" s="1"/>
  <c r="D24" i="1" a="1"/>
  <c r="D24" i="1" s="1"/>
  <c r="E25" i="1"/>
  <c r="D25" i="1"/>
  <c r="D23" i="1" a="1"/>
  <c r="D23" i="1" s="1"/>
  <c r="E22" i="1"/>
  <c r="D22" i="1"/>
  <c r="D19" i="1" a="1"/>
  <c r="D19" i="1" s="1"/>
  <c r="E18" i="1"/>
  <c r="D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tc={758E6FF5-8F8F-4542-8DAF-B37C2B47CD7D}</author>
  </authors>
  <commentList>
    <comment ref="D22" authorId="0" shapeId="0" xr:uid="{758E6FF5-8F8F-4542-8DAF-B37C2B47CD7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amortización porque no hay intangibles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<sst xmlns="http://schemas.openxmlformats.org/spreadsheetml/2006/main" count="203" uniqueCount="190">
  <si>
    <t>Formulario de Carga para Cashflow Story</t>
  </si>
  <si>
    <t>xxx</t>
  </si>
  <si>
    <t>Formulario</t>
  </si>
  <si>
    <t>Nombre de la empresa</t>
  </si>
  <si>
    <t>Usuario</t>
  </si>
  <si>
    <t>Jose García</t>
  </si>
  <si>
    <t>Valor Objetivo EBITDA</t>
  </si>
  <si>
    <t>Ajuste EBITDA</t>
  </si>
  <si>
    <t>No. de Periodo</t>
  </si>
  <si>
    <t>Final del Periodo</t>
  </si>
  <si>
    <t>(DD-MM-YYYY)</t>
  </si>
  <si>
    <t>Duración</t>
  </si>
  <si>
    <t>Estado de Resultados</t>
  </si>
  <si>
    <t>Ingresos</t>
  </si>
  <si>
    <t>Margen Bruto</t>
  </si>
  <si>
    <t>Utilidad Retenida</t>
  </si>
  <si>
    <t>(Después de impuestos)</t>
  </si>
  <si>
    <t>Otra información</t>
  </si>
  <si>
    <t>Depreciación &amp; Amortización</t>
  </si>
  <si>
    <t>Intereses Pagados</t>
  </si>
  <si>
    <t>Impuestos Pagados</t>
  </si>
  <si>
    <t>Ingresos/Gastos Extraordinarios</t>
  </si>
  <si>
    <t>Distribuciones/Dividendos</t>
  </si>
  <si>
    <t>Balance General</t>
  </si>
  <si>
    <t>Activos</t>
  </si>
  <si>
    <t>Total Activos</t>
  </si>
  <si>
    <t>Efectivo</t>
  </si>
  <si>
    <t>Cuentas por Cobrar</t>
  </si>
  <si>
    <t>Inventario</t>
  </si>
  <si>
    <t>(Incluye Productos en Proceso)</t>
  </si>
  <si>
    <t>Activos Corrientes</t>
  </si>
  <si>
    <t>Activos Fijos</t>
  </si>
  <si>
    <t>(No total de activos No Circulantes)</t>
  </si>
  <si>
    <t>Pasivos</t>
  </si>
  <si>
    <t>Total Pasivos</t>
  </si>
  <si>
    <t>Cuentas por Pagar</t>
  </si>
  <si>
    <t>Pasivos de Corto Plazo</t>
  </si>
  <si>
    <t>Financiamiento</t>
  </si>
  <si>
    <t>Prestamos Bancarios - Corrientes</t>
  </si>
  <si>
    <t>Prestamos Bancarios - No Corrientes</t>
  </si>
  <si>
    <t>GRUPO AXIX</t>
  </si>
  <si>
    <t>ESTADO DE SITUACIÓN FINANCIERA AL CIERRE DEL PERIODO 2024</t>
  </si>
  <si>
    <t>(CIFRAS EN PESOS MEXICANOS)</t>
  </si>
  <si>
    <t>ACTIVO</t>
  </si>
  <si>
    <t>ACTIVO A CORTO PLAZO</t>
  </si>
  <si>
    <t>Notas</t>
  </si>
  <si>
    <t>EJERCICIO FISCAL           2024</t>
  </si>
  <si>
    <t>EJERCICIO FISCAL           2023</t>
  </si>
  <si>
    <t>Efectivo y equivalentes de efectivo</t>
  </si>
  <si>
    <t>Efectivo y equivalentes de efectivo nacionales</t>
  </si>
  <si>
    <t>Instrumentos financieros de negociación</t>
  </si>
  <si>
    <t>Inversiones en valores con Instituciones nacionales</t>
  </si>
  <si>
    <t>Clientes</t>
  </si>
  <si>
    <t>Clientes nacionales partes no relacionadas</t>
  </si>
  <si>
    <t>Cuentas y documentos por cobrar</t>
  </si>
  <si>
    <t>Cuentas y documentos por cobrar a partes no relacionadas nacionales</t>
  </si>
  <si>
    <t>Deudores diversos</t>
  </si>
  <si>
    <t>Deudores diversos partes no relacionadas nacionales</t>
  </si>
  <si>
    <t>Estimación de cuentas incobrables</t>
  </si>
  <si>
    <t>Impuesto por recuperar</t>
  </si>
  <si>
    <t>Inventarios</t>
  </si>
  <si>
    <t>Productos terminados</t>
  </si>
  <si>
    <t>Pagos anticipados</t>
  </si>
  <si>
    <t>Seguros y fianzas pagados por anticipado</t>
  </si>
  <si>
    <t>Depósitos en garantía</t>
  </si>
  <si>
    <t>Rentas pagadas por anticipado</t>
  </si>
  <si>
    <t>Activos disponibles para venta</t>
  </si>
  <si>
    <t>Otros activos a corto plazo</t>
  </si>
  <si>
    <t>Total de Activo a corto plazo</t>
  </si>
  <si>
    <t xml:space="preserve">ACTIVO A LARGO PLAZO </t>
  </si>
  <si>
    <t>Propiedades, plantas y equipo</t>
  </si>
  <si>
    <t>Equipo de Computo</t>
  </si>
  <si>
    <t>Equipo de Transporte</t>
  </si>
  <si>
    <t>Depreciación de maquinaria</t>
  </si>
  <si>
    <t>Mobiliario y Equipo</t>
  </si>
  <si>
    <t>Depreciación de mobiliario y equipo</t>
  </si>
  <si>
    <t>Depreciación de equipo de transporte</t>
  </si>
  <si>
    <t>Depreciación de equipo de computo</t>
  </si>
  <si>
    <t>Maquinaria</t>
  </si>
  <si>
    <t>Cuentas y documentos por cobrar a largo plazo</t>
  </si>
  <si>
    <t>Cuentas y documentos por cobrar a largo plazo de partes no relacionadas nacionales</t>
  </si>
  <si>
    <t>Anticipo a proveedores</t>
  </si>
  <si>
    <t>Anticipo a proveedores nacionales a largo plazo (partes no relacionadas)</t>
  </si>
  <si>
    <t>Crédito mercantil</t>
  </si>
  <si>
    <t>Activos intangibles</t>
  </si>
  <si>
    <t>Inversiones en asociadas</t>
  </si>
  <si>
    <t>Instrumentos financieros por cobrar a largo plazo</t>
  </si>
  <si>
    <t>Otros activos a largo plazo</t>
  </si>
  <si>
    <t>Total de Activo a largo plazo</t>
  </si>
  <si>
    <t>TOTAL DE ACTIVO</t>
  </si>
  <si>
    <t>PASIVO</t>
  </si>
  <si>
    <t>PASIVO A CORTO PLAZO</t>
  </si>
  <si>
    <t>Préstamos bancarios</t>
  </si>
  <si>
    <t>Proveedores</t>
  </si>
  <si>
    <t>Proveedores nacionales partes no relacionadas</t>
  </si>
  <si>
    <t>Cuentas y documentos por pagar</t>
  </si>
  <si>
    <t>Cuentas y documentos por pagar a partes no relacionadas nacionales</t>
  </si>
  <si>
    <t>Instrumentos financieros</t>
  </si>
  <si>
    <t>Instrumentos financieros nacionales partes no relacionadas</t>
  </si>
  <si>
    <t>Acreedores diversos</t>
  </si>
  <si>
    <t>Acreedores diversos nacionales partes no relacionadas</t>
  </si>
  <si>
    <t>Impuestos a la utilidad por pagar</t>
  </si>
  <si>
    <t>Anticipo de clientes</t>
  </si>
  <si>
    <t>Anticipos de clientes partes no relacionadas nacionales</t>
  </si>
  <si>
    <t>Provisiones</t>
  </si>
  <si>
    <t>Impuestos por pagar</t>
  </si>
  <si>
    <t>Impuestos retenidos</t>
  </si>
  <si>
    <t>PTU por pagar</t>
  </si>
  <si>
    <t>Impuestos trasladados cobrados</t>
  </si>
  <si>
    <t>Impuestos trasladados por cobrar</t>
  </si>
  <si>
    <t>Otros pasivos a corto plazo</t>
  </si>
  <si>
    <t>Total de Pasivo a corto plazo</t>
  </si>
  <si>
    <t>PASIVO A LARGO PLAZO</t>
  </si>
  <si>
    <t>Cuentas y documentos por pagar a largo plazo</t>
  </si>
  <si>
    <t>Cuentas y documentos por pagar a largo plazo de partes no relacionadas nacionales</t>
  </si>
  <si>
    <t>Instrumentos financieros a largo plazo</t>
  </si>
  <si>
    <t>Instrumentos financieros a largo plazo nacionales de partes no relacionadas</t>
  </si>
  <si>
    <t>Rentas cobradas por anticipado</t>
  </si>
  <si>
    <t>Aportaciones para futuros aumentos de capital</t>
  </si>
  <si>
    <t>Impuesto a la utilidad diferido por pagar</t>
  </si>
  <si>
    <t>Beneficio a empleados</t>
  </si>
  <si>
    <t>Provisiones a largo plazo</t>
  </si>
  <si>
    <t>Otros pasivos a largo plazo</t>
  </si>
  <si>
    <t>Total de Pasivo a largo plazo</t>
  </si>
  <si>
    <t>TOTAL DE PASIVO</t>
  </si>
  <si>
    <t>CAPITAL</t>
  </si>
  <si>
    <t>CAPITAL CONTABLE</t>
  </si>
  <si>
    <t>Capital Social</t>
  </si>
  <si>
    <t>Capital social (aportaciones)</t>
  </si>
  <si>
    <t>Actualización del capital contable</t>
  </si>
  <si>
    <t>Reserva Legal</t>
  </si>
  <si>
    <t>Exceso en la actualización del capital</t>
  </si>
  <si>
    <t>Insuficiencia en la actualización del capital</t>
  </si>
  <si>
    <t>Reservas de capital</t>
  </si>
  <si>
    <t>Prima en venta de acciones</t>
  </si>
  <si>
    <t>Utilidades acumuladas</t>
  </si>
  <si>
    <t>Utilidad neta</t>
  </si>
  <si>
    <t>Pérdidas acumuladas</t>
  </si>
  <si>
    <t>Otros resultados integrales</t>
  </si>
  <si>
    <t>Participación controladora</t>
  </si>
  <si>
    <t>Participación no controladora</t>
  </si>
  <si>
    <t>TOTAL DE CAPITAL CONTABLE</t>
  </si>
  <si>
    <t>TOTAL DE PASIVO Y CAPITAL CONTABLE</t>
  </si>
  <si>
    <t>ESTADO DE RESULTADOS AL CIERRE DEL PERIODO 2024</t>
  </si>
  <si>
    <t>Partes Relacionadas</t>
  </si>
  <si>
    <t>Partes No Relacionadas</t>
  </si>
  <si>
    <t>Importe al cierre del periodo 2024</t>
  </si>
  <si>
    <t>Importe al cierre del periodo 2023</t>
  </si>
  <si>
    <t>Devoluciones, descuentos y bonificaciones nacionales</t>
  </si>
  <si>
    <t>Ventas y/o servicios nacionales</t>
  </si>
  <si>
    <t>Ingresos Netos</t>
  </si>
  <si>
    <t>Inventario Inicial</t>
  </si>
  <si>
    <t>Total de materiales utilizados o comercializados</t>
  </si>
  <si>
    <t>Otros costos</t>
  </si>
  <si>
    <t>Costo de ventas</t>
  </si>
  <si>
    <t>Costo de servicios</t>
  </si>
  <si>
    <t>Utilidad Bruta</t>
  </si>
  <si>
    <t>Pérdida Bruta</t>
  </si>
  <si>
    <t>Gastos generales</t>
  </si>
  <si>
    <t>Gastos de venta</t>
  </si>
  <si>
    <t>Gastos de administración</t>
  </si>
  <si>
    <t xml:space="preserve">Gastos de operación </t>
  </si>
  <si>
    <t xml:space="preserve">Utilidad de operación </t>
  </si>
  <si>
    <t>Pérdida de operación</t>
  </si>
  <si>
    <t>Intereses devengados a favor nacionales</t>
  </si>
  <si>
    <t>Pérdida cambiaria</t>
  </si>
  <si>
    <t>Gastos Financieros</t>
  </si>
  <si>
    <t>Ganancia cambiaria</t>
  </si>
  <si>
    <t>Resultado Integral de Financiamiento</t>
  </si>
  <si>
    <t>Pérdida neta por participación en los resultados de subsidiarias no consolidadas, asociadas y negocios conjuntos</t>
  </si>
  <si>
    <t>Participación en asociadas</t>
  </si>
  <si>
    <t>Utilidad antes de Impuestos a la utilidad</t>
  </si>
  <si>
    <t>Pérdida antes de Impuestos a la utilidad</t>
  </si>
  <si>
    <t>Impuesto sobre la renta</t>
  </si>
  <si>
    <t>Impuestos a la utilidad</t>
  </si>
  <si>
    <t>Utilidad de operaciones continuas</t>
  </si>
  <si>
    <t>Pérdida de operaciones continuas</t>
  </si>
  <si>
    <t xml:space="preserve">Participación de los Trabajadores en las Utilidades </t>
  </si>
  <si>
    <t>Operaciones discontinuadas</t>
  </si>
  <si>
    <t>Pérdida neta</t>
  </si>
  <si>
    <t>Otros Resultados Integrales (ORI)</t>
  </si>
  <si>
    <t>Ingresos y gastos relacionados con activos mantenidos para su disposición</t>
  </si>
  <si>
    <t>Otros Resultados Integrales (Suma)</t>
  </si>
  <si>
    <t>Resultado Integral</t>
  </si>
  <si>
    <t>Utilidad neta atribuible a:</t>
  </si>
  <si>
    <t>Resultado integral atribuible a:</t>
  </si>
  <si>
    <t>Número de acciones</t>
  </si>
  <si>
    <t>Utilidad básica por acción ordinaria</t>
  </si>
  <si>
    <t>Revisar si se integran Acreedores o Anticipos</t>
  </si>
  <si>
    <r>
      <t xml:space="preserve">NOTA: Por favor ingresa tus datos en las celdas </t>
    </r>
    <r>
      <rPr>
        <b/>
        <sz val="11"/>
        <color theme="4" tint="0.39997558519241921"/>
        <rFont val="Aptos Narrow"/>
        <family val="2"/>
        <scheme val="minor"/>
      </rPr>
      <t>grises 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</si>
</sst>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dd/mm/yyyy;@"/>
    <numFmt numFmtId="166" formatCode="dd\-mm\-yy;@"/>
    <numFmt numFmtId="167" formatCode="&quot;$&quot;#,##0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4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Montserrat"/>
    </font>
    <font>
      <b/>
      <sz val="8"/>
      <color theme="1"/>
      <name val="Montserrat"/>
    </font>
    <font>
      <sz val="8"/>
      <color theme="1"/>
      <name val="Montserrat"/>
    </font>
    <font>
      <b/>
      <sz val="10"/>
      <color theme="0"/>
      <name val="Montserrat"/>
    </font>
    <font>
      <b/>
      <sz val="8"/>
      <color theme="1"/>
      <name val="Montserrat"/>
      <family val="2"/>
    </font>
    <font>
      <sz val="8"/>
      <color theme="1"/>
      <name val="Montserrat"/>
      <family val="2"/>
    </font>
    <font>
      <b/>
      <sz val="8"/>
      <color theme="0"/>
      <name val="Montserrat"/>
    </font>
    <font>
      <sz val="8"/>
      <color theme="0"/>
      <name val="Montserrat"/>
    </font>
    <font>
      <sz val="11"/>
      <color theme="1"/>
      <name val="Monserrat"/>
    </font>
    <font>
      <sz val="8"/>
      <color theme="1"/>
      <name val="Monserrat"/>
    </font>
    <font>
      <sz val="11"/>
      <color theme="1"/>
      <name val="Montserrat"/>
    </font>
    <font>
      <b/>
      <sz val="12"/>
      <color theme="0"/>
      <name val="Montserrat"/>
    </font>
    <font>
      <sz val="11"/>
      <color theme="4" tint="0.3999755851924192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i/>
      <sz val="11"/>
      <color theme="4" tint="0.3999755851924192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C9A3"/>
        <bgColor indexed="64"/>
      </patternFill>
    </fill>
    <fill>
      <patternFill patternType="solid">
        <fgColor rgb="FF691C32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10312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CC99"/>
      </bottom>
      <diagonal/>
    </border>
    <border>
      <left/>
      <right/>
      <top style="thick">
        <color rgb="FF00CC99"/>
      </top>
      <bottom/>
      <diagonal/>
    </border>
    <border>
      <left/>
      <right/>
      <top style="thick">
        <color rgb="FF00CC9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rgb="FF00CC99"/>
      </top>
      <bottom/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4" fillId="0" borderId="0" xfId="0" applyFont="1"/>
    <xf numFmtId="0" fontId="2" fillId="0" borderId="0" xfId="0" applyFont="1"/>
    <xf numFmtId="14" fontId="5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164" fontId="6" fillId="2" borderId="5" xfId="1" applyNumberFormat="1" applyFont="1" applyFill="1" applyBorder="1" applyAlignment="1">
      <alignment horizontal="center" vertical="center"/>
    </xf>
    <xf numFmtId="44" fontId="6" fillId="2" borderId="6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165" fontId="5" fillId="2" borderId="1" xfId="1" applyNumberFormat="1" applyFont="1" applyFill="1" applyBorder="1"/>
    <xf numFmtId="0" fontId="5" fillId="2" borderId="1" xfId="1" applyNumberFormat="1" applyFont="1" applyFill="1" applyBorder="1" applyAlignment="1">
      <alignment horizontal="center"/>
    </xf>
    <xf numFmtId="166" fontId="0" fillId="0" borderId="0" xfId="0" applyNumberFormat="1"/>
    <xf numFmtId="0" fontId="8" fillId="0" borderId="0" xfId="0" applyFont="1"/>
    <xf numFmtId="0" fontId="0" fillId="0" borderId="7" xfId="0" applyBorder="1"/>
    <xf numFmtId="167" fontId="5" fillId="2" borderId="8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3" fillId="0" borderId="3" xfId="0" applyFont="1" applyBorder="1"/>
    <xf numFmtId="0" fontId="0" fillId="0" borderId="3" xfId="0" applyBorder="1" applyAlignment="1">
      <alignment horizontal="center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/>
    <xf numFmtId="0" fontId="9" fillId="0" borderId="0" xfId="0" applyFont="1"/>
    <xf numFmtId="49" fontId="10" fillId="4" borderId="0" xfId="0" applyNumberFormat="1" applyFont="1" applyFill="1"/>
    <xf numFmtId="49" fontId="11" fillId="4" borderId="0" xfId="0" applyNumberFormat="1" applyFont="1" applyFill="1" applyAlignment="1">
      <alignment horizontal="left" vertical="center" wrapText="1"/>
    </xf>
    <xf numFmtId="49" fontId="11" fillId="4" borderId="0" xfId="0" applyNumberFormat="1" applyFont="1" applyFill="1"/>
    <xf numFmtId="49" fontId="10" fillId="4" borderId="0" xfId="0" applyNumberFormat="1" applyFont="1" applyFill="1" applyAlignment="1">
      <alignment wrapText="1"/>
    </xf>
    <xf numFmtId="49" fontId="12" fillId="0" borderId="0" xfId="0" applyNumberFormat="1" applyFont="1" applyAlignment="1">
      <alignment horizontal="center" vertical="top" wrapText="1"/>
    </xf>
    <xf numFmtId="49" fontId="12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center" vertical="top"/>
    </xf>
    <xf numFmtId="0" fontId="12" fillId="0" borderId="0" xfId="0" applyFont="1"/>
    <xf numFmtId="49" fontId="11" fillId="6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4" fontId="14" fillId="0" borderId="1" xfId="0" applyNumberFormat="1" applyFont="1" applyBorder="1"/>
    <xf numFmtId="0" fontId="15" fillId="0" borderId="1" xfId="0" applyFont="1" applyBorder="1" applyAlignment="1">
      <alignment wrapText="1"/>
    </xf>
    <xf numFmtId="4" fontId="15" fillId="0" borderId="1" xfId="0" applyNumberFormat="1" applyFont="1" applyBorder="1"/>
    <xf numFmtId="0" fontId="16" fillId="7" borderId="1" xfId="0" applyFont="1" applyFill="1" applyBorder="1" applyAlignment="1">
      <alignment wrapText="1"/>
    </xf>
    <xf numFmtId="0" fontId="17" fillId="7" borderId="1" xfId="0" applyFont="1" applyFill="1" applyBorder="1" applyAlignment="1">
      <alignment horizontal="left" vertical="center" wrapText="1"/>
    </xf>
    <xf numFmtId="4" fontId="16" fillId="7" borderId="1" xfId="0" applyNumberFormat="1" applyFont="1" applyFill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3" fontId="12" fillId="0" borderId="1" xfId="0" applyNumberFormat="1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/>
    <xf numFmtId="4" fontId="16" fillId="7" borderId="1" xfId="0" applyNumberFormat="1" applyFont="1" applyFill="1" applyBorder="1" applyAlignment="1">
      <alignment wrapText="1"/>
    </xf>
    <xf numFmtId="4" fontId="11" fillId="6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3" fontId="12" fillId="0" borderId="0" xfId="0" applyNumberFormat="1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12" fillId="3" borderId="0" xfId="0" applyFont="1" applyFill="1" applyAlignment="1">
      <alignment horizontal="left" vertical="center" wrapText="1"/>
    </xf>
    <xf numFmtId="0" fontId="0" fillId="3" borderId="0" xfId="0" applyFill="1"/>
    <xf numFmtId="3" fontId="20" fillId="4" borderId="0" xfId="0" applyNumberFormat="1" applyFont="1" applyFill="1"/>
    <xf numFmtId="0" fontId="20" fillId="4" borderId="0" xfId="0" applyFont="1" applyFill="1"/>
    <xf numFmtId="0" fontId="20" fillId="0" borderId="0" xfId="0" applyFont="1" applyAlignment="1">
      <alignment wrapText="1"/>
    </xf>
    <xf numFmtId="3" fontId="20" fillId="0" borderId="0" xfId="0" applyNumberFormat="1" applyFont="1"/>
    <xf numFmtId="0" fontId="20" fillId="0" borderId="0" xfId="0" applyFont="1"/>
    <xf numFmtId="0" fontId="17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horizontal="center" wrapText="1"/>
    </xf>
    <xf numFmtId="3" fontId="16" fillId="5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" fontId="16" fillId="5" borderId="1" xfId="0" applyNumberFormat="1" applyFont="1" applyFill="1" applyBorder="1" applyAlignment="1">
      <alignment horizontal="center" wrapText="1"/>
    </xf>
    <xf numFmtId="3" fontId="11" fillId="0" borderId="9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horizontal="left" vertical="center" wrapText="1"/>
    </xf>
    <xf numFmtId="4" fontId="11" fillId="6" borderId="1" xfId="0" applyNumberFormat="1" applyFont="1" applyFill="1" applyBorder="1"/>
    <xf numFmtId="0" fontId="11" fillId="0" borderId="0" xfId="0" applyFont="1"/>
    <xf numFmtId="0" fontId="11" fillId="0" borderId="1" xfId="0" applyFont="1" applyBorder="1" applyAlignment="1">
      <alignment wrapText="1"/>
    </xf>
    <xf numFmtId="3" fontId="11" fillId="0" borderId="9" xfId="0" applyNumberFormat="1" applyFont="1" applyBorder="1"/>
    <xf numFmtId="3" fontId="11" fillId="0" borderId="1" xfId="0" applyNumberFormat="1" applyFont="1" applyBorder="1"/>
    <xf numFmtId="3" fontId="11" fillId="0" borderId="0" xfId="0" applyNumberFormat="1" applyFont="1"/>
    <xf numFmtId="4" fontId="12" fillId="0" borderId="1" xfId="0" applyNumberFormat="1" applyFont="1" applyBorder="1"/>
    <xf numFmtId="0" fontId="0" fillId="0" borderId="1" xfId="0" applyBorder="1" applyAlignment="1">
      <alignment wrapText="1"/>
    </xf>
    <xf numFmtId="4" fontId="11" fillId="6" borderId="1" xfId="0" applyNumberFormat="1" applyFont="1" applyFill="1" applyBorder="1" applyAlignment="1">
      <alignment wrapText="1"/>
    </xf>
    <xf numFmtId="0" fontId="11" fillId="0" borderId="0" xfId="0" applyFont="1" applyAlignment="1">
      <alignment wrapText="1"/>
    </xf>
    <xf numFmtId="0" fontId="21" fillId="5" borderId="1" xfId="0" applyFont="1" applyFill="1" applyBorder="1" applyAlignment="1">
      <alignment wrapText="1"/>
    </xf>
    <xf numFmtId="4" fontId="11" fillId="0" borderId="1" xfId="0" applyNumberFormat="1" applyFont="1" applyBorder="1"/>
    <xf numFmtId="4" fontId="12" fillId="6" borderId="1" xfId="0" applyNumberFormat="1" applyFont="1" applyFill="1" applyBorder="1"/>
    <xf numFmtId="0" fontId="0" fillId="0" borderId="0" xfId="0" applyAlignment="1">
      <alignment wrapText="1"/>
    </xf>
    <xf numFmtId="0" fontId="15" fillId="8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left" wrapText="1"/>
    </xf>
    <xf numFmtId="4" fontId="15" fillId="8" borderId="1" xfId="0" applyNumberFormat="1" applyFont="1" applyFill="1" applyBorder="1"/>
    <xf numFmtId="0" fontId="9" fillId="8" borderId="0" xfId="0" applyFont="1" applyFill="1"/>
    <xf numFmtId="49" fontId="13" fillId="5" borderId="1" xfId="0" applyNumberFormat="1" applyFont="1" applyFill="1" applyBorder="1" applyAlignment="1">
      <alignment horizontal="center" vertical="center"/>
    </xf>
    <xf numFmtId="167" fontId="5" fillId="8" borderId="1" xfId="0" applyNumberFormat="1" applyFont="1" applyFill="1" applyBorder="1" applyAlignment="1">
      <alignment horizontal="center"/>
    </xf>
    <xf numFmtId="0" fontId="22" fillId="0" borderId="0" xfId="0" applyFont="1"/>
    <xf numFmtId="0" fontId="24" fillId="0" borderId="0" xfId="0" applyFont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jpg"/><Relationship Id="rId1" Type="http://schemas.openxmlformats.org/officeDocument/2006/relationships/image" Target="../media/image7.jpe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15241</xdr:rowOff>
    </xdr:from>
    <xdr:to>
      <xdr:col>0</xdr:col>
      <xdr:colOff>1708150</xdr:colOff>
      <xdr:row>4</xdr:row>
      <xdr:rowOff>69850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1ECD75-1947-4399-9B58-069E84767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444"/>
        <a:stretch/>
      </xdr:blipFill>
      <xdr:spPr>
        <a:xfrm>
          <a:off x="0" y="15241"/>
          <a:ext cx="1695450" cy="79120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960119</xdr:colOff>
      <xdr:row>0</xdr:row>
      <xdr:rowOff>19050</xdr:rowOff>
    </xdr:from>
    <xdr:to>
      <xdr:col>6</xdr:col>
      <xdr:colOff>463550</xdr:colOff>
      <xdr:row>4</xdr:row>
      <xdr:rowOff>107950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F0382-E5C8-4A05-9447-E758353671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631" b="11110"/>
        <a:stretch/>
      </xdr:blipFill>
      <xdr:spPr>
        <a:xfrm>
          <a:off x="8713469" y="19050"/>
          <a:ext cx="2335531" cy="8255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0</xdr:col>
      <xdr:colOff>1081803</xdr:colOff>
      <xdr:row>5</xdr:row>
      <xdr:rowOff>132619</xdr:rowOff>
    </xdr:from>
    <xdr:ext cx="2774697" cy="519477"/>
    <xdr:sp macro="" textlink="">
      <xdr:nvSpPr>
        <xdr:cNvPr id="4" name="CuadroTexto 5">
          <a:extLst>
            <a:ext uri="{FF2B5EF4-FFF2-40B4-BE49-F238E27FC236}">
              <a16:creationId xmlns:a16="http://schemas.microsoft.com/office/drawing/2014/main" id="{78D6AE60-54AE-4FAA-83A2-36A6C5ED9180}"/>
            </a:ext>
          </a:extLst>
        </xdr:cNvPr>
        <xdr:cNvSpPr txBox="1"/>
      </xdr:nvSpPr>
      <xdr:spPr>
        <a:xfrm>
          <a:off x="1081803" y="1015269"/>
          <a:ext cx="2774697" cy="5194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850" b="0">
              <a:latin typeface="Montserrat" panose="00000500000000000000" pitchFamily="2" charset="0"/>
              <a:cs typeface="Arial" panose="020B0604020202020204" pitchFamily="34" charset="0"/>
            </a:rPr>
            <a:t>PME140321E67</a:t>
          </a:r>
        </a:p>
        <a:p>
          <a:r>
            <a:rPr lang="es-MX" sz="850" b="0">
              <a:latin typeface="Montserrat" panose="00000500000000000000" pitchFamily="2" charset="0"/>
              <a:cs typeface="Arial" panose="020B0604020202020204" pitchFamily="34" charset="0"/>
            </a:rPr>
            <a:t>GRUPO AXIX CONSTRUCCIONES Y SERVICIOS</a:t>
          </a:r>
        </a:p>
      </xdr:txBody>
    </xdr:sp>
    <xdr:clientData/>
  </xdr:oneCellAnchor>
  <xdr:oneCellAnchor>
    <xdr:from>
      <xdr:col>1</xdr:col>
      <xdr:colOff>798634</xdr:colOff>
      <xdr:row>5</xdr:row>
      <xdr:rowOff>99061</xdr:rowOff>
    </xdr:from>
    <xdr:ext cx="1402145" cy="584775"/>
    <xdr:sp macro="" textlink="">
      <xdr:nvSpPr>
        <xdr:cNvPr id="5" name="CuadroTexto 7">
          <a:extLst>
            <a:ext uri="{FF2B5EF4-FFF2-40B4-BE49-F238E27FC236}">
              <a16:creationId xmlns:a16="http://schemas.microsoft.com/office/drawing/2014/main" id="{3E6228CA-7431-464C-97F9-A23844A2763F}"/>
            </a:ext>
          </a:extLst>
        </xdr:cNvPr>
        <xdr:cNvSpPr txBox="1"/>
      </xdr:nvSpPr>
      <xdr:spPr>
        <a:xfrm>
          <a:off x="5427784" y="981711"/>
          <a:ext cx="1402145" cy="584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050" b="0">
              <a:latin typeface="Montserrat" panose="00000500000000000000" pitchFamily="2" charset="0"/>
              <a:cs typeface="Arial" panose="020B0604020202020204" pitchFamily="34" charset="0"/>
            </a:rPr>
            <a:t>2024</a:t>
          </a:r>
        </a:p>
        <a:p>
          <a:r>
            <a:rPr lang="es-MX" sz="1050" b="0">
              <a:latin typeface="Montserrat" panose="00000500000000000000" pitchFamily="2" charset="0"/>
              <a:cs typeface="Arial" panose="020B0604020202020204" pitchFamily="34" charset="0"/>
            </a:rPr>
            <a:t>Normal</a:t>
          </a:r>
        </a:p>
        <a:p>
          <a:endParaRPr lang="es-MX" sz="1050" b="0">
            <a:latin typeface="Montserrat" panose="00000500000000000000" pitchFamily="2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0</xdr:colOff>
      <xdr:row>5</xdr:row>
      <xdr:rowOff>83820</xdr:rowOff>
    </xdr:from>
    <xdr:ext cx="1864995" cy="420628"/>
    <xdr:sp macro="" textlink="">
      <xdr:nvSpPr>
        <xdr:cNvPr id="6" name="CuadroTexto 9">
          <a:extLst>
            <a:ext uri="{FF2B5EF4-FFF2-40B4-BE49-F238E27FC236}">
              <a16:creationId xmlns:a16="http://schemas.microsoft.com/office/drawing/2014/main" id="{0F80BD86-8919-4D97-B5A5-64FAE5C2D55D}"/>
            </a:ext>
          </a:extLst>
        </xdr:cNvPr>
        <xdr:cNvSpPr txBox="1"/>
      </xdr:nvSpPr>
      <xdr:spPr>
        <a:xfrm>
          <a:off x="9564541" y="966470"/>
          <a:ext cx="1864995" cy="420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050" b="0">
              <a:latin typeface="Montserrat" panose="00000500000000000000" pitchFamily="2" charset="0"/>
              <a:cs typeface="Arial" panose="020B0604020202020204" pitchFamily="34" charset="0"/>
            </a:rPr>
            <a:t>29/03/2025 00:29</a:t>
          </a:r>
        </a:p>
        <a:p>
          <a:r>
            <a:rPr lang="es-MX" sz="1050" b="0">
              <a:latin typeface="Montserrat" panose="00000500000000000000" pitchFamily="2" charset="0"/>
              <a:cs typeface="Arial" panose="020B0604020202020204" pitchFamily="34" charset="0"/>
            </a:rPr>
            <a:t>250200117107</a:t>
          </a:r>
        </a:p>
      </xdr:txBody>
    </xdr:sp>
    <xdr:clientData/>
  </xdr:oneCellAnchor>
  <xdr:twoCellAnchor editAs="oneCell">
    <xdr:from>
      <xdr:col>0</xdr:col>
      <xdr:colOff>4305821</xdr:colOff>
      <xdr:row>1</xdr:row>
      <xdr:rowOff>0</xdr:rowOff>
    </xdr:from>
    <xdr:to>
      <xdr:col>3</xdr:col>
      <xdr:colOff>95250</xdr:colOff>
      <xdr:row>3</xdr:row>
      <xdr:rowOff>15875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1FE305-6D3D-49AC-98B8-7C9DAF336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05821" y="184150"/>
          <a:ext cx="2075929" cy="384175"/>
        </a:xfrm>
        <a:prstGeom prst="rect">
          <a:avLst/>
        </a:prstGeom>
      </xdr:spPr>
    </xdr:pic>
    <xdr:clientData/>
  </xdr:twoCellAnchor>
  <xdr:twoCellAnchor editAs="oneCell">
    <xdr:from>
      <xdr:col>0</xdr:col>
      <xdr:colOff>4082141</xdr:colOff>
      <xdr:row>5</xdr:row>
      <xdr:rowOff>90714</xdr:rowOff>
    </xdr:from>
    <xdr:to>
      <xdr:col>2</xdr:col>
      <xdr:colOff>793750</xdr:colOff>
      <xdr:row>7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FD3DF7-E6B5-46E9-8620-FEA4E2C89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2141" y="973364"/>
          <a:ext cx="1328059" cy="442686"/>
        </a:xfrm>
        <a:prstGeom prst="rect">
          <a:avLst/>
        </a:prstGeom>
      </xdr:spPr>
    </xdr:pic>
    <xdr:clientData/>
  </xdr:twoCellAnchor>
  <xdr:twoCellAnchor editAs="oneCell">
    <xdr:from>
      <xdr:col>1</xdr:col>
      <xdr:colOff>3058366</xdr:colOff>
      <xdr:row>5</xdr:row>
      <xdr:rowOff>84235</xdr:rowOff>
    </xdr:from>
    <xdr:to>
      <xdr:col>3</xdr:col>
      <xdr:colOff>199184</xdr:colOff>
      <xdr:row>7</xdr:row>
      <xdr:rowOff>155575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E0B03D-10EB-4630-B179-D7364C6B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87516" y="966885"/>
          <a:ext cx="1856534" cy="43964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12958</xdr:colOff>
      <xdr:row>5</xdr:row>
      <xdr:rowOff>110155</xdr:rowOff>
    </xdr:from>
    <xdr:to>
      <xdr:col>0</xdr:col>
      <xdr:colOff>1054100</xdr:colOff>
      <xdr:row>8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4B67712-466B-4F83-8B4F-A040E1AF0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8" y="992805"/>
          <a:ext cx="1034792" cy="604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66676</xdr:rowOff>
    </xdr:from>
    <xdr:to>
      <xdr:col>0</xdr:col>
      <xdr:colOff>1708150</xdr:colOff>
      <xdr:row>4</xdr:row>
      <xdr:rowOff>95250</xdr:rowOff>
    </xdr:to>
    <xdr:pic>
      <xdr:nvPicPr>
        <xdr:cNvPr id="2" name="Imagen 18">
          <a:extLst>
            <a:ext uri="{FF2B5EF4-FFF2-40B4-BE49-F238E27FC236}">
              <a16:creationId xmlns:a16="http://schemas.microsoft.com/office/drawing/2014/main" id="{2C6717B2-986E-4468-8775-57345CB6F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444"/>
        <a:stretch/>
      </xdr:blipFill>
      <xdr:spPr>
        <a:xfrm>
          <a:off x="0" y="66676"/>
          <a:ext cx="1695450" cy="7651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1112519</xdr:colOff>
      <xdr:row>0</xdr:row>
      <xdr:rowOff>47625</xdr:rowOff>
    </xdr:from>
    <xdr:to>
      <xdr:col>11</xdr:col>
      <xdr:colOff>209550</xdr:colOff>
      <xdr:row>5</xdr:row>
      <xdr:rowOff>0</xdr:rowOff>
    </xdr:to>
    <xdr:pic>
      <xdr:nvPicPr>
        <xdr:cNvPr id="3" name="Imagen 19">
          <a:extLst>
            <a:ext uri="{FF2B5EF4-FFF2-40B4-BE49-F238E27FC236}">
              <a16:creationId xmlns:a16="http://schemas.microsoft.com/office/drawing/2014/main" id="{BE6A7752-DC28-4A5D-B8E9-AC50F50143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3631" b="11110"/>
        <a:stretch/>
      </xdr:blipFill>
      <xdr:spPr>
        <a:xfrm>
          <a:off x="10796269" y="47625"/>
          <a:ext cx="2411731" cy="87312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0</xdr:col>
      <xdr:colOff>1884311</xdr:colOff>
      <xdr:row>5</xdr:row>
      <xdr:rowOff>135765</xdr:rowOff>
    </xdr:from>
    <xdr:ext cx="3251862" cy="626235"/>
    <xdr:sp macro="" textlink="">
      <xdr:nvSpPr>
        <xdr:cNvPr id="4" name="CuadroTexto 21">
          <a:extLst>
            <a:ext uri="{FF2B5EF4-FFF2-40B4-BE49-F238E27FC236}">
              <a16:creationId xmlns:a16="http://schemas.microsoft.com/office/drawing/2014/main" id="{A6FAA4E9-9077-4377-B4CF-BF3A9ED9BF89}"/>
            </a:ext>
          </a:extLst>
        </xdr:cNvPr>
        <xdr:cNvSpPr txBox="1"/>
      </xdr:nvSpPr>
      <xdr:spPr>
        <a:xfrm>
          <a:off x="1884311" y="1056515"/>
          <a:ext cx="3251862" cy="6262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PME140321E67</a:t>
          </a:r>
          <a:endParaRPr lang="es-MX" sz="850" b="0">
            <a:latin typeface="Montserrat" panose="00000500000000000000" pitchFamily="2" charset="0"/>
            <a:cs typeface="Arial" panose="020B0604020202020204" pitchFamily="34" charset="0"/>
          </a:endParaRPr>
        </a:p>
        <a:p>
          <a:r>
            <a:rPr lang="en-US" sz="8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GRUPO AXIX CONSTRUCCIONES Y SERVICIOS</a:t>
          </a:r>
          <a:endParaRPr lang="es-MX" sz="850" b="0">
            <a:latin typeface="Montserrat" panose="00000500000000000000" pitchFamily="2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653386</xdr:colOff>
      <xdr:row>5</xdr:row>
      <xdr:rowOff>135255</xdr:rowOff>
    </xdr:from>
    <xdr:ext cx="1259832" cy="441275"/>
    <xdr:sp macro="" textlink="">
      <xdr:nvSpPr>
        <xdr:cNvPr id="5" name="CuadroTexto 23">
          <a:extLst>
            <a:ext uri="{FF2B5EF4-FFF2-40B4-BE49-F238E27FC236}">
              <a16:creationId xmlns:a16="http://schemas.microsoft.com/office/drawing/2014/main" id="{761F1F87-56A5-4FF8-B076-7B39C9BA974A}"/>
            </a:ext>
          </a:extLst>
        </xdr:cNvPr>
        <xdr:cNvSpPr txBox="1"/>
      </xdr:nvSpPr>
      <xdr:spPr>
        <a:xfrm>
          <a:off x="6743036" y="1056005"/>
          <a:ext cx="1259832" cy="441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2024</a:t>
          </a:r>
          <a:endParaRPr lang="es-MX" sz="1050" b="0">
            <a:latin typeface="Montserrat" panose="00000500000000000000" pitchFamily="2" charset="0"/>
            <a:cs typeface="Arial" panose="020B0604020202020204" pitchFamily="34" charset="0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Normal</a:t>
          </a:r>
          <a:endParaRPr lang="es-MX" sz="1050" b="0">
            <a:latin typeface="Montserrat" panose="00000500000000000000" pitchFamily="2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1354520</xdr:colOff>
      <xdr:row>5</xdr:row>
      <xdr:rowOff>135254</xdr:rowOff>
    </xdr:from>
    <xdr:ext cx="1859842" cy="441275"/>
    <xdr:sp macro="" textlink="">
      <xdr:nvSpPr>
        <xdr:cNvPr id="6" name="CuadroTexto 25">
          <a:extLst>
            <a:ext uri="{FF2B5EF4-FFF2-40B4-BE49-F238E27FC236}">
              <a16:creationId xmlns:a16="http://schemas.microsoft.com/office/drawing/2014/main" id="{239A2024-9ED8-4EFA-8E50-AD451AC5547F}"/>
            </a:ext>
          </a:extLst>
        </xdr:cNvPr>
        <xdr:cNvSpPr txBox="1"/>
      </xdr:nvSpPr>
      <xdr:spPr>
        <a:xfrm>
          <a:off x="11038270" y="1056004"/>
          <a:ext cx="1859842" cy="441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29/03/2025 00:29</a:t>
          </a:r>
          <a:endParaRPr lang="es-MX" sz="1050" b="0">
            <a:latin typeface="Montserrat" panose="00000500000000000000" pitchFamily="2" charset="0"/>
            <a:cs typeface="Arial" panose="020B0604020202020204" pitchFamily="34" charset="0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250200117107</a:t>
          </a:r>
          <a:endParaRPr lang="es-MX" sz="1050" b="0">
            <a:latin typeface="Montserrat" panose="00000500000000000000" pitchFamily="2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1</xdr:col>
      <xdr:colOff>1496785</xdr:colOff>
      <xdr:row>1</xdr:row>
      <xdr:rowOff>27213</xdr:rowOff>
    </xdr:from>
    <xdr:to>
      <xdr:col>7</xdr:col>
      <xdr:colOff>617765</xdr:colOff>
      <xdr:row>3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F46628-8928-4C8F-B6F4-E00699381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9235" y="211363"/>
          <a:ext cx="2084615" cy="388712"/>
        </a:xfrm>
        <a:prstGeom prst="rect">
          <a:avLst/>
        </a:prstGeom>
      </xdr:spPr>
    </xdr:pic>
    <xdr:clientData/>
  </xdr:twoCellAnchor>
  <xdr:twoCellAnchor editAs="oneCell">
    <xdr:from>
      <xdr:col>0</xdr:col>
      <xdr:colOff>9</xdr:colOff>
      <xdr:row>5</xdr:row>
      <xdr:rowOff>126099</xdr:rowOff>
    </xdr:from>
    <xdr:to>
      <xdr:col>0</xdr:col>
      <xdr:colOff>1857375</xdr:colOff>
      <xdr:row>8</xdr:row>
      <xdr:rowOff>1059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A901AC-8B98-4DE6-B8C1-8DB6C106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" y="1046849"/>
          <a:ext cx="1838316" cy="427410"/>
        </a:xfrm>
        <a:prstGeom prst="rect">
          <a:avLst/>
        </a:prstGeom>
      </xdr:spPr>
    </xdr:pic>
    <xdr:clientData/>
  </xdr:twoCellAnchor>
  <xdr:twoCellAnchor editAs="oneCell">
    <xdr:from>
      <xdr:col>1</xdr:col>
      <xdr:colOff>1062830</xdr:colOff>
      <xdr:row>5</xdr:row>
      <xdr:rowOff>148617</xdr:rowOff>
    </xdr:from>
    <xdr:to>
      <xdr:col>6</xdr:col>
      <xdr:colOff>1277145</xdr:colOff>
      <xdr:row>8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4852E7-4A01-477E-99EC-147C34B9F7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6497"/>
        <a:stretch/>
      </xdr:blipFill>
      <xdr:spPr>
        <a:xfrm>
          <a:off x="5425280" y="1069367"/>
          <a:ext cx="1264445" cy="422883"/>
        </a:xfrm>
        <a:prstGeom prst="rect">
          <a:avLst/>
        </a:prstGeom>
      </xdr:spPr>
    </xdr:pic>
    <xdr:clientData/>
  </xdr:twoCellAnchor>
  <xdr:twoCellAnchor editAs="oneCell">
    <xdr:from>
      <xdr:col>4</xdr:col>
      <xdr:colOff>1202449</xdr:colOff>
      <xdr:row>5</xdr:row>
      <xdr:rowOff>153120</xdr:rowOff>
    </xdr:from>
    <xdr:to>
      <xdr:col>7</xdr:col>
      <xdr:colOff>394576</xdr:colOff>
      <xdr:row>8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CC0EBD2-DDFA-4D51-9294-0AAF2E4F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89149" y="1073870"/>
          <a:ext cx="1861426" cy="418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Angel Garcia Medina" id="{4B50F35F-C79D-4D19-A801-EC392E3C7F21}" userId="S::jose.angel.garcia.m1@managementsolutions.com::81b2add7-b37f-45ba-bd71-c03d2e4cc9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5-06-21T00:02:43.96" personId="{4B50F35F-C79D-4D19-A801-EC392E3C7F21}" id="{758E6FF5-8F8F-4542-8DAF-B37C2B47CD7D}">
    <text>No hay amortización porque no hay intangibles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8D12-E0C4-433A-A528-9BC02973C6C6}">
  <dimension ref="B1:G46"/>
  <sheetViews>
    <sheetView showGridLines="0" tabSelected="1" topLeftCell="A2" zoomScaleNormal="70" workbookViewId="0">
      <pane xSplit="2" ySplit="5" topLeftCell="C7" activePane="bottomRight" state="frozen"/>
      <selection activeCell="A2" sqref="A2"/>
      <selection pane="topRight" activeCell="C2" sqref="C2"/>
      <selection pane="bottomLeft" activeCell="A7" sqref="A7"/>
      <selection pane="bottomRight" activeCell="E41" sqref="E41"/>
    </sheetView>
  </sheetViews>
  <sheetFormatPr defaultRowHeight="14.5"/>
  <cols>
    <col min="1" max="1" width="4.1796875" customWidth="1"/>
    <col min="2" max="2" width="27.6328125" customWidth="1"/>
    <col min="3" max="3" width="21.08984375" bestFit="1" customWidth="1"/>
    <col min="4" max="4" width="11" bestFit="1" customWidth="1"/>
    <col min="5" max="5" width="10.90625" bestFit="1" customWidth="1"/>
    <col min="6" max="8" width="12.26953125" bestFit="1" customWidth="1"/>
    <col min="10" max="11" width="8.90625" bestFit="1" customWidth="1"/>
    <col min="12" max="12" width="11.453125" bestFit="1" customWidth="1"/>
  </cols>
  <sheetData>
    <row r="1" spans="2:7" ht="7" customHeight="1"/>
    <row r="2" spans="2:7" ht="18.5">
      <c r="B2" s="1" t="s">
        <v>0</v>
      </c>
      <c r="C2" s="1"/>
    </row>
    <row r="3" spans="2:7" ht="5" customHeight="1"/>
    <row r="4" spans="2:7" ht="9" customHeight="1">
      <c r="B4" s="100" t="s">
        <v>189</v>
      </c>
      <c r="C4" s="2"/>
      <c r="D4" s="3" t="s">
        <v>1</v>
      </c>
    </row>
    <row r="5" spans="2:7" ht="7.5" customHeight="1"/>
    <row r="6" spans="2:7" ht="19" thickBot="1">
      <c r="B6" s="1" t="s">
        <v>2</v>
      </c>
      <c r="C6" s="1"/>
    </row>
    <row r="7" spans="2:7" ht="10" customHeight="1" thickTop="1" thickBot="1">
      <c r="B7" s="5"/>
      <c r="C7" s="5"/>
      <c r="D7" s="6"/>
      <c r="E7" s="6"/>
    </row>
    <row r="8" spans="2:7" ht="15" thickBot="1">
      <c r="B8" t="s">
        <v>3</v>
      </c>
      <c r="D8" s="102" t="s">
        <v>40</v>
      </c>
      <c r="E8" s="103"/>
    </row>
    <row r="9" spans="2:7" ht="15" thickBot="1">
      <c r="B9" t="s">
        <v>4</v>
      </c>
      <c r="D9" s="7" t="s">
        <v>5</v>
      </c>
      <c r="E9" s="8"/>
    </row>
    <row r="10" spans="2:7" ht="15" thickBot="1">
      <c r="B10" t="s">
        <v>6</v>
      </c>
      <c r="D10" s="9">
        <v>3000000</v>
      </c>
      <c r="E10" s="10"/>
    </row>
    <row r="11" spans="2:7" ht="15" thickBot="1">
      <c r="B11" t="s">
        <v>7</v>
      </c>
      <c r="D11" s="9">
        <v>0</v>
      </c>
      <c r="E11" s="10"/>
    </row>
    <row r="12" spans="2:7">
      <c r="B12" t="s">
        <v>8</v>
      </c>
      <c r="D12" s="11">
        <v>1</v>
      </c>
      <c r="E12" s="11">
        <v>2</v>
      </c>
    </row>
    <row r="13" spans="2:7">
      <c r="B13" t="s">
        <v>9</v>
      </c>
      <c r="C13" s="12" t="s">
        <v>10</v>
      </c>
      <c r="D13" s="13">
        <v>45291</v>
      </c>
      <c r="E13" s="13">
        <v>45657</v>
      </c>
    </row>
    <row r="14" spans="2:7">
      <c r="B14" t="s">
        <v>11</v>
      </c>
      <c r="C14" s="12"/>
      <c r="D14" s="14">
        <v>12</v>
      </c>
      <c r="E14" s="14">
        <v>12</v>
      </c>
    </row>
    <row r="15" spans="2:7">
      <c r="G15" s="15"/>
    </row>
    <row r="16" spans="2:7" ht="16.5" thickBot="1">
      <c r="B16" s="16" t="s">
        <v>12</v>
      </c>
      <c r="C16" s="16"/>
      <c r="E16" s="4"/>
    </row>
    <row r="17" spans="2:5" ht="15" thickTop="1">
      <c r="B17" s="17" t="s">
        <v>13</v>
      </c>
      <c r="C17" s="17"/>
      <c r="D17" s="18">
        <f>ER!G17</f>
        <v>14517495</v>
      </c>
      <c r="E17" s="18">
        <f>ER!H17</f>
        <v>27184774</v>
      </c>
    </row>
    <row r="18" spans="2:5">
      <c r="B18" t="s">
        <v>14</v>
      </c>
      <c r="D18" s="19">
        <f>ER!G28-1</f>
        <v>14517494</v>
      </c>
      <c r="E18" s="19">
        <f>ER!H28</f>
        <v>15010149</v>
      </c>
    </row>
    <row r="19" spans="2:5">
      <c r="B19" t="s">
        <v>15</v>
      </c>
      <c r="C19" s="12" t="s">
        <v>16</v>
      </c>
      <c r="D19" s="19" cm="1">
        <f t="array" ref="D19:E19">BG!C118:D118</f>
        <v>1908068</v>
      </c>
      <c r="E19" s="19">
        <v>2489322</v>
      </c>
    </row>
    <row r="20" spans="2:5">
      <c r="D20" s="20"/>
      <c r="E20" s="20"/>
    </row>
    <row r="21" spans="2:5">
      <c r="B21" s="21" t="s">
        <v>17</v>
      </c>
      <c r="C21" s="21"/>
    </row>
    <row r="22" spans="2:5">
      <c r="B22" t="s">
        <v>18</v>
      </c>
      <c r="D22" s="19">
        <f>-SUM(BG!C43,BG!C45:C47)</f>
        <v>735341</v>
      </c>
      <c r="E22" s="19">
        <f>-SUM(BG!D43,BG!D45:D47)</f>
        <v>853078</v>
      </c>
    </row>
    <row r="23" spans="2:5">
      <c r="B23" t="s">
        <v>19</v>
      </c>
      <c r="D23" s="19" cm="1">
        <f t="array" ref="D23:E23">-ER!G43:H43</f>
        <v>52297</v>
      </c>
      <c r="E23" s="19">
        <v>32484</v>
      </c>
    </row>
    <row r="24" spans="2:5">
      <c r="B24" t="s">
        <v>20</v>
      </c>
      <c r="D24" s="19" cm="1">
        <f t="array" ref="D24:E24">ER!G54:H54</f>
        <v>0</v>
      </c>
      <c r="E24" s="19">
        <v>0</v>
      </c>
    </row>
    <row r="25" spans="2:5">
      <c r="B25" t="s">
        <v>21</v>
      </c>
      <c r="D25" s="19">
        <f>SUM(ER!G41:G42,ER!G44)</f>
        <v>-44535</v>
      </c>
      <c r="E25" s="19">
        <f>SUM(ER!H41:H42,ER!H44)</f>
        <v>1345</v>
      </c>
    </row>
    <row r="26" spans="2:5">
      <c r="B26" t="s">
        <v>22</v>
      </c>
      <c r="D26" s="19">
        <v>0</v>
      </c>
      <c r="E26" s="19">
        <v>0</v>
      </c>
    </row>
    <row r="27" spans="2:5">
      <c r="D27" s="11"/>
      <c r="E27" s="11"/>
    </row>
    <row r="30" spans="2:5" ht="16.5" thickBot="1">
      <c r="B30" s="16" t="s">
        <v>23</v>
      </c>
      <c r="C30" s="16"/>
      <c r="D30" s="22"/>
      <c r="E30" s="11"/>
    </row>
    <row r="31" spans="2:5" ht="15" thickTop="1">
      <c r="B31" s="23" t="s">
        <v>24</v>
      </c>
      <c r="C31" s="21"/>
      <c r="D31" s="11"/>
      <c r="E31" s="24"/>
    </row>
    <row r="32" spans="2:5">
      <c r="B32" t="s">
        <v>25</v>
      </c>
      <c r="D32" s="19" cm="1">
        <f t="array" ref="D32:E32">BG!C61:D61</f>
        <v>6522027</v>
      </c>
      <c r="E32" s="19">
        <v>10640294</v>
      </c>
    </row>
    <row r="33" spans="2:5">
      <c r="B33" t="s">
        <v>26</v>
      </c>
      <c r="C33" s="100"/>
      <c r="D33" s="19" cm="1">
        <f t="array" ref="D33:E33">BG!C17:D17</f>
        <v>1474977</v>
      </c>
      <c r="E33" s="19">
        <v>3147776</v>
      </c>
    </row>
    <row r="34" spans="2:5">
      <c r="B34" t="s">
        <v>27</v>
      </c>
      <c r="C34" s="100"/>
      <c r="D34" s="19" cm="1">
        <f t="array" ref="D34:E34">BG!C22:D22+BG!C49:D49</f>
        <v>1595456</v>
      </c>
      <c r="E34" s="19">
        <v>51818</v>
      </c>
    </row>
    <row r="35" spans="2:5">
      <c r="B35" t="s">
        <v>28</v>
      </c>
      <c r="C35" s="101" t="s">
        <v>29</v>
      </c>
      <c r="D35" s="19" cm="1">
        <f t="array" ref="D35:E35">BG!C28:D28</f>
        <v>0</v>
      </c>
      <c r="E35" s="19">
        <v>0</v>
      </c>
    </row>
    <row r="36" spans="2:5">
      <c r="B36" t="s">
        <v>30</v>
      </c>
      <c r="C36" s="100"/>
      <c r="D36" s="19" cm="1">
        <f t="array" ref="D36:E36">BG!C36:D36</f>
        <v>6169714</v>
      </c>
      <c r="E36" s="19">
        <v>10214078</v>
      </c>
    </row>
    <row r="37" spans="2:5">
      <c r="B37" t="s">
        <v>31</v>
      </c>
      <c r="C37" s="101" t="s">
        <v>32</v>
      </c>
      <c r="D37" s="19" cm="1">
        <f t="array" ref="D37:E37">BG!C40:D40</f>
        <v>352313</v>
      </c>
      <c r="E37" s="19">
        <v>234576</v>
      </c>
    </row>
    <row r="38" spans="2:5">
      <c r="C38" s="100"/>
      <c r="D38" s="11"/>
      <c r="E38" s="11"/>
    </row>
    <row r="39" spans="2:5">
      <c r="B39" s="21" t="s">
        <v>33</v>
      </c>
      <c r="C39" s="21"/>
      <c r="D39" s="11"/>
      <c r="E39" s="11"/>
    </row>
    <row r="40" spans="2:5">
      <c r="B40" t="s">
        <v>34</v>
      </c>
      <c r="D40" s="19" cm="1">
        <f t="array" ref="D40:E40">BG!C102:D102</f>
        <v>3267218</v>
      </c>
      <c r="E40" s="19">
        <v>4896163</v>
      </c>
    </row>
    <row r="41" spans="2:5">
      <c r="B41" t="s">
        <v>35</v>
      </c>
      <c r="C41" s="2" t="s">
        <v>188</v>
      </c>
      <c r="D41" s="99" cm="1">
        <f t="array" ref="D41:E41">-(BG!C90:D90+BG!C70:D70)</f>
        <v>0</v>
      </c>
      <c r="E41" s="99">
        <v>82699</v>
      </c>
    </row>
    <row r="42" spans="2:5">
      <c r="B42" t="s">
        <v>36</v>
      </c>
      <c r="D42" s="99" cm="1">
        <f t="array" ref="D42:E42">BG!C87:D87</f>
        <v>3267218</v>
      </c>
      <c r="E42" s="99">
        <v>4896163</v>
      </c>
    </row>
    <row r="43" spans="2:5">
      <c r="D43" s="11"/>
      <c r="E43" s="11"/>
    </row>
    <row r="44" spans="2:5">
      <c r="B44" s="21" t="s">
        <v>37</v>
      </c>
      <c r="C44" s="21"/>
      <c r="D44" s="11"/>
      <c r="E44" s="11"/>
    </row>
    <row r="45" spans="2:5">
      <c r="B45" t="s">
        <v>38</v>
      </c>
      <c r="D45" s="19" cm="1">
        <f t="array" ref="D45:E45">BG!C67:D67</f>
        <v>0</v>
      </c>
      <c r="E45" s="19">
        <v>0</v>
      </c>
    </row>
    <row r="46" spans="2:5">
      <c r="B46" t="s">
        <v>39</v>
      </c>
      <c r="D46" s="19" cm="1">
        <f t="array" ref="D46:E46">BG!C92:D92</f>
        <v>0</v>
      </c>
      <c r="E46" s="19">
        <v>0</v>
      </c>
    </row>
  </sheetData>
  <mergeCells count="1">
    <mergeCell ref="D8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113A-711E-4809-BFCD-BD7224805649}">
  <dimension ref="A1:D126"/>
  <sheetViews>
    <sheetView topLeftCell="A62" workbookViewId="0">
      <selection activeCell="A28" sqref="A28"/>
    </sheetView>
  </sheetViews>
  <sheetFormatPr defaultColWidth="8.81640625" defaultRowHeight="10.5"/>
  <cols>
    <col min="1" max="1" width="66.26953125" style="60" customWidth="1"/>
    <col min="2" max="2" width="44.7265625" style="61" hidden="1" customWidth="1"/>
    <col min="3" max="3" width="24" style="28" customWidth="1"/>
    <col min="4" max="4" width="23.1796875" style="28" customWidth="1"/>
    <col min="5" max="16384" width="8.81640625" style="28"/>
  </cols>
  <sheetData>
    <row r="1" spans="1:4" ht="14.5" customHeight="1">
      <c r="A1" s="25"/>
      <c r="B1" s="26"/>
      <c r="C1" s="27"/>
      <c r="D1" s="27"/>
    </row>
    <row r="2" spans="1:4" ht="14.5" customHeight="1">
      <c r="A2" s="25"/>
      <c r="B2" s="26"/>
      <c r="C2" s="27"/>
      <c r="D2" s="27"/>
    </row>
    <row r="3" spans="1:4" ht="13.9" customHeight="1">
      <c r="A3" s="25"/>
      <c r="B3" s="26"/>
      <c r="C3" s="27"/>
      <c r="D3" s="27"/>
    </row>
    <row r="4" spans="1:4" ht="13.9" customHeight="1">
      <c r="A4" s="25"/>
      <c r="B4" s="26"/>
      <c r="C4" s="27"/>
      <c r="D4" s="27"/>
    </row>
    <row r="5" spans="1:4" ht="13.9" customHeight="1">
      <c r="A5" s="25"/>
      <c r="B5" s="26"/>
      <c r="C5" s="27"/>
      <c r="D5" s="27"/>
    </row>
    <row r="6" spans="1:4" ht="13.9" customHeight="1">
      <c r="A6" s="25"/>
      <c r="B6" s="26"/>
      <c r="C6" s="27"/>
      <c r="D6" s="27"/>
    </row>
    <row r="7" spans="1:4" ht="13.9" customHeight="1">
      <c r="A7" s="25"/>
      <c r="B7" s="26"/>
      <c r="C7" s="27"/>
      <c r="D7" s="27"/>
    </row>
    <row r="8" spans="1:4" ht="13.9" customHeight="1">
      <c r="A8" s="25"/>
      <c r="B8" s="26"/>
      <c r="C8" s="27"/>
      <c r="D8" s="27"/>
    </row>
    <row r="9" spans="1:4" ht="13.9" customHeight="1">
      <c r="A9" s="25"/>
      <c r="B9" s="26"/>
      <c r="C9" s="27"/>
      <c r="D9" s="27"/>
    </row>
    <row r="10" spans="1:4" ht="16.5">
      <c r="A10" s="29" t="s">
        <v>41</v>
      </c>
      <c r="B10" s="30"/>
      <c r="C10" s="31"/>
      <c r="D10" s="31"/>
    </row>
    <row r="11" spans="1:4" ht="16.5">
      <c r="A11" s="32" t="s">
        <v>42</v>
      </c>
      <c r="B11" s="30"/>
      <c r="C11" s="31"/>
      <c r="D11" s="31"/>
    </row>
    <row r="12" spans="1:4" ht="12.5">
      <c r="A12" s="33"/>
      <c r="B12" s="34"/>
      <c r="C12" s="36"/>
      <c r="D12" s="35"/>
    </row>
    <row r="13" spans="1:4" ht="15">
      <c r="A13" s="98" t="s">
        <v>43</v>
      </c>
      <c r="B13" s="98"/>
      <c r="C13" s="98"/>
      <c r="D13" s="98"/>
    </row>
    <row r="14" spans="1:4" ht="25">
      <c r="A14" s="37" t="s">
        <v>44</v>
      </c>
      <c r="B14" s="37" t="s">
        <v>45</v>
      </c>
      <c r="C14" s="37" t="s">
        <v>47</v>
      </c>
      <c r="D14" s="37" t="s">
        <v>46</v>
      </c>
    </row>
    <row r="15" spans="1:4" ht="12.5">
      <c r="A15" s="38"/>
      <c r="B15" s="39"/>
      <c r="C15" s="40"/>
      <c r="D15" s="40"/>
    </row>
    <row r="16" spans="1:4" ht="12.5">
      <c r="A16" s="41" t="s">
        <v>48</v>
      </c>
      <c r="B16" s="42"/>
      <c r="C16" s="43">
        <v>1474977</v>
      </c>
      <c r="D16" s="43">
        <v>3147776</v>
      </c>
    </row>
    <row r="17" spans="1:4" ht="12.5">
      <c r="A17" s="44" t="s">
        <v>49</v>
      </c>
      <c r="B17" s="42"/>
      <c r="C17" s="45">
        <v>1474977</v>
      </c>
      <c r="D17" s="45">
        <v>3147776</v>
      </c>
    </row>
    <row r="18" spans="1:4" ht="12.5">
      <c r="A18" s="41" t="s">
        <v>50</v>
      </c>
      <c r="B18" s="42"/>
      <c r="C18" s="43">
        <v>0</v>
      </c>
      <c r="D18" s="43">
        <v>0</v>
      </c>
    </row>
    <row r="19" spans="1:4" ht="12.5">
      <c r="A19" s="44" t="s">
        <v>51</v>
      </c>
      <c r="B19" s="42"/>
      <c r="C19" s="45">
        <v>0</v>
      </c>
      <c r="D19" s="45"/>
    </row>
    <row r="20" spans="1:4" ht="12.5">
      <c r="A20" s="41" t="s">
        <v>52</v>
      </c>
      <c r="B20" s="42"/>
      <c r="C20" s="43">
        <v>2481913</v>
      </c>
      <c r="D20" s="43">
        <v>2768856</v>
      </c>
    </row>
    <row r="21" spans="1:4" ht="12.5">
      <c r="A21" s="44" t="s">
        <v>53</v>
      </c>
      <c r="B21" s="42"/>
      <c r="C21" s="45">
        <v>2481913</v>
      </c>
      <c r="D21" s="45">
        <v>2768856</v>
      </c>
    </row>
    <row r="22" spans="1:4" ht="12.5">
      <c r="A22" s="41" t="s">
        <v>54</v>
      </c>
      <c r="B22" s="42"/>
      <c r="C22" s="43">
        <v>1595456</v>
      </c>
      <c r="D22" s="43">
        <v>51818</v>
      </c>
    </row>
    <row r="23" spans="1:4" ht="12.5">
      <c r="A23" s="44" t="s">
        <v>55</v>
      </c>
      <c r="B23" s="42"/>
      <c r="C23" s="45">
        <v>1595456</v>
      </c>
      <c r="D23" s="45">
        <v>51818</v>
      </c>
    </row>
    <row r="24" spans="1:4" ht="12.5">
      <c r="A24" s="41" t="s">
        <v>56</v>
      </c>
      <c r="B24" s="42"/>
      <c r="C24" s="43">
        <v>51818</v>
      </c>
      <c r="D24" s="43">
        <v>613256</v>
      </c>
    </row>
    <row r="25" spans="1:4" ht="12.5">
      <c r="A25" s="44" t="s">
        <v>57</v>
      </c>
      <c r="B25" s="42"/>
      <c r="C25" s="45">
        <v>51818</v>
      </c>
      <c r="D25" s="45">
        <v>613256</v>
      </c>
    </row>
    <row r="26" spans="1:4" ht="12.5">
      <c r="A26" s="41" t="s">
        <v>58</v>
      </c>
      <c r="B26" s="42"/>
      <c r="C26" s="43">
        <v>101987</v>
      </c>
      <c r="D26" s="43">
        <v>-101987</v>
      </c>
    </row>
    <row r="27" spans="1:4" ht="12.5">
      <c r="A27" s="41" t="s">
        <v>59</v>
      </c>
      <c r="B27" s="42"/>
      <c r="C27" s="43">
        <v>167458</v>
      </c>
      <c r="D27" s="43">
        <v>1860300</v>
      </c>
    </row>
    <row r="28" spans="1:4" ht="12.5">
      <c r="A28" s="41" t="s">
        <v>60</v>
      </c>
      <c r="B28" s="42"/>
      <c r="C28" s="43">
        <v>0</v>
      </c>
      <c r="D28" s="43">
        <v>0</v>
      </c>
    </row>
    <row r="29" spans="1:4" ht="12.5">
      <c r="A29" s="44" t="s">
        <v>61</v>
      </c>
      <c r="B29" s="42"/>
      <c r="C29" s="45">
        <v>0</v>
      </c>
      <c r="D29" s="45">
        <v>0</v>
      </c>
    </row>
    <row r="30" spans="1:4" ht="12.5">
      <c r="A30" s="41" t="s">
        <v>62</v>
      </c>
      <c r="B30" s="42"/>
      <c r="C30" s="43">
        <v>291449</v>
      </c>
      <c r="D30" s="43">
        <v>69974</v>
      </c>
    </row>
    <row r="31" spans="1:4" ht="12.5">
      <c r="A31" s="44" t="s">
        <v>63</v>
      </c>
      <c r="B31" s="42"/>
      <c r="C31" s="45">
        <v>218675</v>
      </c>
      <c r="D31" s="45">
        <v>0</v>
      </c>
    </row>
    <row r="32" spans="1:4" ht="12.5">
      <c r="A32" s="44" t="s">
        <v>64</v>
      </c>
      <c r="B32" s="42"/>
      <c r="C32" s="45">
        <v>2800</v>
      </c>
      <c r="D32" s="45">
        <v>0</v>
      </c>
    </row>
    <row r="33" spans="1:4" ht="12.5">
      <c r="A33" s="44" t="s">
        <v>65</v>
      </c>
      <c r="B33" s="42"/>
      <c r="C33" s="45">
        <v>69974</v>
      </c>
      <c r="D33" s="45">
        <v>69974</v>
      </c>
    </row>
    <row r="34" spans="1:4" ht="12.5">
      <c r="A34" s="41" t="s">
        <v>66</v>
      </c>
      <c r="B34" s="42"/>
      <c r="C34" s="43">
        <v>0</v>
      </c>
      <c r="D34" s="43">
        <v>0</v>
      </c>
    </row>
    <row r="35" spans="1:4" ht="12.5">
      <c r="A35" s="41" t="s">
        <v>67</v>
      </c>
      <c r="B35" s="42"/>
      <c r="C35" s="43">
        <v>4656</v>
      </c>
      <c r="D35" s="43">
        <v>1804085</v>
      </c>
    </row>
    <row r="36" spans="1:4" ht="12.5">
      <c r="A36" s="46" t="s">
        <v>68</v>
      </c>
      <c r="B36" s="47"/>
      <c r="C36" s="48">
        <v>6169714</v>
      </c>
      <c r="D36" s="48">
        <v>10214078</v>
      </c>
    </row>
    <row r="37" spans="1:4" ht="12.5">
      <c r="A37" s="49"/>
      <c r="B37" s="50"/>
      <c r="C37" s="51"/>
      <c r="D37" s="51"/>
    </row>
    <row r="38" spans="1:4" ht="12.5">
      <c r="A38" s="37" t="s">
        <v>69</v>
      </c>
      <c r="B38" s="37"/>
      <c r="C38" s="37"/>
      <c r="D38" s="37"/>
    </row>
    <row r="39" spans="1:4" ht="14">
      <c r="A39" s="52"/>
      <c r="B39" s="53"/>
      <c r="C39" s="54"/>
      <c r="D39" s="54"/>
    </row>
    <row r="40" spans="1:4" ht="12.5">
      <c r="A40" s="41" t="s">
        <v>70</v>
      </c>
      <c r="B40" s="42"/>
      <c r="C40" s="43">
        <v>352313</v>
      </c>
      <c r="D40" s="43">
        <v>234576</v>
      </c>
    </row>
    <row r="41" spans="1:4" ht="12.5">
      <c r="A41" s="44" t="s">
        <v>71</v>
      </c>
      <c r="B41" s="42"/>
      <c r="C41" s="45">
        <v>330101</v>
      </c>
      <c r="D41" s="45">
        <v>330101</v>
      </c>
    </row>
    <row r="42" spans="1:4" ht="12.5">
      <c r="A42" s="44" t="s">
        <v>72</v>
      </c>
      <c r="B42" s="42"/>
      <c r="C42" s="45">
        <v>408030</v>
      </c>
      <c r="D42" s="45">
        <v>408030</v>
      </c>
    </row>
    <row r="43" spans="1:4" s="97" customFormat="1" ht="12.5">
      <c r="A43" s="94" t="s">
        <v>73</v>
      </c>
      <c r="B43" s="95"/>
      <c r="C43" s="96">
        <v>-200233</v>
      </c>
      <c r="D43" s="96">
        <v>-201970</v>
      </c>
    </row>
    <row r="44" spans="1:4" ht="12.5">
      <c r="A44" s="44" t="s">
        <v>74</v>
      </c>
      <c r="B44" s="42"/>
      <c r="C44" s="45">
        <v>34399</v>
      </c>
      <c r="D44" s="45">
        <v>34399</v>
      </c>
    </row>
    <row r="45" spans="1:4" s="97" customFormat="1" ht="12.5">
      <c r="A45" s="94" t="s">
        <v>75</v>
      </c>
      <c r="B45" s="95"/>
      <c r="C45" s="96">
        <v>-19676</v>
      </c>
      <c r="D45" s="96">
        <v>-24990</v>
      </c>
    </row>
    <row r="46" spans="1:4" s="97" customFormat="1" ht="12.5">
      <c r="A46" s="94" t="s">
        <v>76</v>
      </c>
      <c r="B46" s="95"/>
      <c r="C46" s="96">
        <v>-236253</v>
      </c>
      <c r="D46" s="96">
        <v>-316226</v>
      </c>
    </row>
    <row r="47" spans="1:4" s="97" customFormat="1" ht="12.5">
      <c r="A47" s="94" t="s">
        <v>77</v>
      </c>
      <c r="B47" s="95"/>
      <c r="C47" s="96">
        <v>-279179</v>
      </c>
      <c r="D47" s="96">
        <v>-309892</v>
      </c>
    </row>
    <row r="48" spans="1:4" ht="12.5">
      <c r="A48" s="44" t="s">
        <v>78</v>
      </c>
      <c r="B48" s="42"/>
      <c r="C48" s="45">
        <v>315124</v>
      </c>
      <c r="D48" s="45">
        <v>315124</v>
      </c>
    </row>
    <row r="49" spans="1:4" ht="12.5">
      <c r="A49" s="41" t="s">
        <v>79</v>
      </c>
      <c r="B49" s="42"/>
      <c r="C49" s="43">
        <v>0</v>
      </c>
      <c r="D49" s="43">
        <v>0</v>
      </c>
    </row>
    <row r="50" spans="1:4" ht="12.5">
      <c r="A50" s="44" t="s">
        <v>80</v>
      </c>
      <c r="B50" s="42"/>
      <c r="C50" s="45">
        <v>0</v>
      </c>
      <c r="D50" s="45">
        <v>0</v>
      </c>
    </row>
    <row r="51" spans="1:4" ht="12.5">
      <c r="A51" s="41" t="s">
        <v>81</v>
      </c>
      <c r="B51" s="42"/>
      <c r="C51" s="43">
        <v>0</v>
      </c>
      <c r="D51" s="43">
        <v>191640</v>
      </c>
    </row>
    <row r="52" spans="1:4" ht="12.5">
      <c r="A52" s="44" t="s">
        <v>82</v>
      </c>
      <c r="B52" s="42"/>
      <c r="C52" s="45">
        <v>0</v>
      </c>
      <c r="D52" s="45">
        <v>191640</v>
      </c>
    </row>
    <row r="53" spans="1:4" ht="12.5">
      <c r="A53" s="41" t="s">
        <v>83</v>
      </c>
      <c r="B53" s="42"/>
      <c r="C53" s="43">
        <v>0</v>
      </c>
      <c r="D53" s="43">
        <v>0</v>
      </c>
    </row>
    <row r="54" spans="1:4" ht="12.5">
      <c r="A54" s="41" t="s">
        <v>84</v>
      </c>
      <c r="B54" s="42"/>
      <c r="C54" s="43">
        <v>0</v>
      </c>
      <c r="D54" s="43">
        <v>0</v>
      </c>
    </row>
    <row r="55" spans="1:4" ht="12.5">
      <c r="A55" s="44" t="s">
        <v>84</v>
      </c>
      <c r="B55" s="42"/>
      <c r="C55" s="45">
        <v>0</v>
      </c>
      <c r="D55" s="45">
        <v>0</v>
      </c>
    </row>
    <row r="56" spans="1:4" ht="12.5">
      <c r="A56" s="41" t="s">
        <v>85</v>
      </c>
      <c r="B56" s="42"/>
      <c r="C56" s="43">
        <v>0</v>
      </c>
      <c r="D56" s="43">
        <v>0</v>
      </c>
    </row>
    <row r="57" spans="1:4" ht="12.5">
      <c r="A57" s="41" t="s">
        <v>86</v>
      </c>
      <c r="B57" s="42"/>
      <c r="C57" s="43">
        <v>0</v>
      </c>
      <c r="D57" s="43">
        <v>0</v>
      </c>
    </row>
    <row r="58" spans="1:4" ht="12.5">
      <c r="A58" s="41" t="s">
        <v>87</v>
      </c>
      <c r="B58" s="42"/>
      <c r="C58" s="43">
        <v>0</v>
      </c>
      <c r="D58" s="43">
        <v>0</v>
      </c>
    </row>
    <row r="59" spans="1:4" ht="12.5">
      <c r="A59" s="46" t="s">
        <v>88</v>
      </c>
      <c r="B59" s="46"/>
      <c r="C59" s="55">
        <v>352313</v>
      </c>
      <c r="D59" s="55">
        <v>426216</v>
      </c>
    </row>
    <row r="60" spans="1:4" ht="12.5">
      <c r="A60" s="49"/>
      <c r="B60" s="50"/>
      <c r="C60" s="51"/>
      <c r="D60" s="51"/>
    </row>
    <row r="61" spans="1:4" ht="12.5">
      <c r="A61" s="37" t="s">
        <v>89</v>
      </c>
      <c r="B61" s="37"/>
      <c r="C61" s="56">
        <v>6522027</v>
      </c>
      <c r="D61" s="56">
        <v>10640294</v>
      </c>
    </row>
    <row r="62" spans="1:4" ht="12.5">
      <c r="A62" s="57"/>
      <c r="B62" s="58"/>
      <c r="C62" s="36"/>
      <c r="D62" s="36"/>
    </row>
    <row r="63" spans="1:4" ht="12.5">
      <c r="A63" s="57"/>
      <c r="B63" s="58"/>
      <c r="C63" s="36"/>
      <c r="D63" s="36"/>
    </row>
    <row r="64" spans="1:4" ht="15">
      <c r="A64" s="98" t="s">
        <v>90</v>
      </c>
      <c r="B64" s="98"/>
      <c r="C64" s="98"/>
      <c r="D64" s="98"/>
    </row>
    <row r="65" spans="1:4" ht="25">
      <c r="A65" s="37" t="s">
        <v>91</v>
      </c>
      <c r="B65" s="37"/>
      <c r="C65" s="37" t="s">
        <v>47</v>
      </c>
      <c r="D65" s="37" t="s">
        <v>46</v>
      </c>
    </row>
    <row r="66" spans="1:4" ht="12.5">
      <c r="A66" s="38"/>
      <c r="B66" s="39"/>
      <c r="C66" s="40"/>
      <c r="D66" s="40"/>
    </row>
    <row r="67" spans="1:4" ht="12.5">
      <c r="A67" s="41" t="s">
        <v>92</v>
      </c>
      <c r="B67" s="42"/>
      <c r="C67" s="43">
        <v>0</v>
      </c>
      <c r="D67" s="43">
        <v>0</v>
      </c>
    </row>
    <row r="68" spans="1:4" ht="12.5">
      <c r="A68" s="41" t="s">
        <v>93</v>
      </c>
      <c r="B68" s="42"/>
      <c r="C68" s="43">
        <v>1165619</v>
      </c>
      <c r="D68" s="43">
        <v>767144</v>
      </c>
    </row>
    <row r="69" spans="1:4" ht="12.5">
      <c r="A69" s="44" t="s">
        <v>94</v>
      </c>
      <c r="B69" s="42"/>
      <c r="C69" s="45">
        <v>1165619</v>
      </c>
      <c r="D69" s="45">
        <v>767144</v>
      </c>
    </row>
    <row r="70" spans="1:4" ht="12.5">
      <c r="A70" s="41" t="s">
        <v>95</v>
      </c>
      <c r="B70" s="42"/>
      <c r="C70" s="43">
        <v>0</v>
      </c>
      <c r="D70" s="43">
        <v>-82699</v>
      </c>
    </row>
    <row r="71" spans="1:4" ht="12.5">
      <c r="A71" s="44" t="s">
        <v>96</v>
      </c>
      <c r="B71" s="42"/>
      <c r="C71" s="45">
        <v>0</v>
      </c>
      <c r="D71" s="45">
        <v>-82699</v>
      </c>
    </row>
    <row r="72" spans="1:4" ht="12.5">
      <c r="A72" s="41" t="s">
        <v>97</v>
      </c>
      <c r="B72" s="42"/>
      <c r="C72" s="43">
        <v>0</v>
      </c>
      <c r="D72" s="43">
        <v>0</v>
      </c>
    </row>
    <row r="73" spans="1:4" ht="12.5">
      <c r="A73" s="44" t="s">
        <v>98</v>
      </c>
      <c r="B73" s="42"/>
      <c r="C73" s="45">
        <v>0</v>
      </c>
      <c r="D73" s="45">
        <v>0</v>
      </c>
    </row>
    <row r="74" spans="1:4" ht="12.5">
      <c r="A74" s="41" t="s">
        <v>99</v>
      </c>
      <c r="B74" s="42"/>
      <c r="C74" s="43">
        <v>154377</v>
      </c>
      <c r="D74" s="43">
        <v>246413</v>
      </c>
    </row>
    <row r="75" spans="1:4" ht="12.5">
      <c r="A75" s="44" t="s">
        <v>100</v>
      </c>
      <c r="B75" s="42"/>
      <c r="C75" s="45">
        <v>154377</v>
      </c>
      <c r="D75" s="45">
        <v>246413</v>
      </c>
    </row>
    <row r="76" spans="1:4" ht="12.5">
      <c r="A76" s="41" t="s">
        <v>101</v>
      </c>
      <c r="B76" s="42"/>
      <c r="C76" s="43">
        <v>0</v>
      </c>
      <c r="D76" s="43">
        <v>0</v>
      </c>
    </row>
    <row r="77" spans="1:4" ht="12.5">
      <c r="A77" s="41" t="s">
        <v>102</v>
      </c>
      <c r="B77" s="42"/>
      <c r="C77" s="43">
        <v>1458936</v>
      </c>
      <c r="D77" s="43">
        <v>1458936</v>
      </c>
    </row>
    <row r="78" spans="1:4" ht="12.5">
      <c r="A78" s="44" t="s">
        <v>103</v>
      </c>
      <c r="B78" s="42"/>
      <c r="C78" s="45">
        <v>1458936</v>
      </c>
      <c r="D78" s="45">
        <v>1458936</v>
      </c>
    </row>
    <row r="79" spans="1:4" ht="12.5">
      <c r="A79" s="41" t="s">
        <v>104</v>
      </c>
      <c r="B79" s="42"/>
      <c r="C79" s="43">
        <v>4618</v>
      </c>
      <c r="D79" s="43">
        <v>4618</v>
      </c>
    </row>
    <row r="80" spans="1:4" ht="12.5">
      <c r="A80" s="41" t="s">
        <v>105</v>
      </c>
      <c r="B80" s="42"/>
      <c r="C80" s="43">
        <v>483668</v>
      </c>
      <c r="D80" s="43">
        <v>2501751</v>
      </c>
    </row>
    <row r="81" spans="1:4" ht="12.5">
      <c r="A81" s="44" t="s">
        <v>106</v>
      </c>
      <c r="B81" s="42"/>
      <c r="C81" s="45">
        <v>42073</v>
      </c>
      <c r="D81" s="45">
        <v>77148</v>
      </c>
    </row>
    <row r="82" spans="1:4" ht="12.5">
      <c r="A82" s="44" t="s">
        <v>105</v>
      </c>
      <c r="B82" s="42"/>
      <c r="C82" s="45">
        <v>69591</v>
      </c>
      <c r="D82" s="45">
        <v>2008009</v>
      </c>
    </row>
    <row r="83" spans="1:4" ht="12.5">
      <c r="A83" s="44" t="s">
        <v>107</v>
      </c>
      <c r="B83" s="42"/>
      <c r="C83" s="45">
        <v>39373</v>
      </c>
      <c r="D83" s="45">
        <v>72070</v>
      </c>
    </row>
    <row r="84" spans="1:4" ht="12.5">
      <c r="A84" s="44" t="s">
        <v>108</v>
      </c>
      <c r="B84" s="42"/>
      <c r="C84" s="45">
        <v>0</v>
      </c>
      <c r="D84" s="45">
        <v>0</v>
      </c>
    </row>
    <row r="85" spans="1:4" ht="12.5">
      <c r="A85" s="44" t="s">
        <v>109</v>
      </c>
      <c r="B85" s="42"/>
      <c r="C85" s="45">
        <v>332631</v>
      </c>
      <c r="D85" s="45">
        <v>344524</v>
      </c>
    </row>
    <row r="86" spans="1:4" ht="12.5">
      <c r="A86" s="41" t="s">
        <v>110</v>
      </c>
      <c r="B86" s="42"/>
      <c r="C86" s="43">
        <v>0</v>
      </c>
      <c r="D86" s="43">
        <v>0</v>
      </c>
    </row>
    <row r="87" spans="1:4" ht="12.5">
      <c r="A87" s="46" t="s">
        <v>111</v>
      </c>
      <c r="B87" s="46"/>
      <c r="C87" s="55">
        <v>3267218</v>
      </c>
      <c r="D87" s="55">
        <v>4896163</v>
      </c>
    </row>
    <row r="88" spans="1:4" ht="12.5">
      <c r="A88" s="37"/>
      <c r="B88" s="37"/>
      <c r="C88" s="37"/>
      <c r="D88" s="37"/>
    </row>
    <row r="89" spans="1:4" ht="12.5">
      <c r="A89" s="37" t="s">
        <v>112</v>
      </c>
      <c r="B89" s="37"/>
      <c r="C89" s="37"/>
      <c r="D89" s="37"/>
    </row>
    <row r="90" spans="1:4" ht="12.5">
      <c r="A90" s="41" t="s">
        <v>113</v>
      </c>
      <c r="B90" s="42"/>
      <c r="C90" s="43">
        <v>0</v>
      </c>
      <c r="D90" s="43">
        <v>0</v>
      </c>
    </row>
    <row r="91" spans="1:4" ht="12.5">
      <c r="A91" s="44" t="s">
        <v>114</v>
      </c>
      <c r="B91" s="42"/>
      <c r="C91" s="45">
        <v>0</v>
      </c>
      <c r="D91" s="45">
        <v>0</v>
      </c>
    </row>
    <row r="92" spans="1:4" ht="12.5">
      <c r="A92" s="41" t="s">
        <v>115</v>
      </c>
      <c r="B92" s="42"/>
      <c r="C92" s="43">
        <v>0</v>
      </c>
      <c r="D92" s="43">
        <v>0</v>
      </c>
    </row>
    <row r="93" spans="1:4" ht="12.5">
      <c r="A93" s="44" t="s">
        <v>116</v>
      </c>
      <c r="B93" s="42"/>
      <c r="C93" s="45">
        <v>0</v>
      </c>
      <c r="D93" s="45">
        <v>0</v>
      </c>
    </row>
    <row r="94" spans="1:4" ht="12.5">
      <c r="A94" s="41" t="s">
        <v>117</v>
      </c>
      <c r="B94" s="42"/>
      <c r="C94" s="43">
        <v>0</v>
      </c>
      <c r="D94" s="43">
        <v>0</v>
      </c>
    </row>
    <row r="95" spans="1:4" ht="12.5">
      <c r="A95" s="41" t="s">
        <v>118</v>
      </c>
      <c r="B95" s="42"/>
      <c r="C95" s="43">
        <v>0</v>
      </c>
      <c r="D95" s="43">
        <v>0</v>
      </c>
    </row>
    <row r="96" spans="1:4" ht="12.5">
      <c r="A96" s="41" t="s">
        <v>119</v>
      </c>
      <c r="B96" s="42"/>
      <c r="C96" s="43">
        <v>0</v>
      </c>
      <c r="D96" s="43">
        <v>0</v>
      </c>
    </row>
    <row r="97" spans="1:4" ht="12.5">
      <c r="A97" s="41" t="s">
        <v>120</v>
      </c>
      <c r="B97" s="42"/>
      <c r="C97" s="43">
        <v>0</v>
      </c>
      <c r="D97" s="43">
        <v>0</v>
      </c>
    </row>
    <row r="98" spans="1:4" ht="12.5">
      <c r="A98" s="41" t="s">
        <v>121</v>
      </c>
      <c r="B98" s="42"/>
      <c r="C98" s="43">
        <v>0</v>
      </c>
      <c r="D98" s="43">
        <v>0</v>
      </c>
    </row>
    <row r="99" spans="1:4" ht="12.5">
      <c r="A99" s="41" t="s">
        <v>122</v>
      </c>
      <c r="B99" s="42"/>
      <c r="C99" s="43">
        <v>0</v>
      </c>
      <c r="D99" s="43">
        <v>0</v>
      </c>
    </row>
    <row r="100" spans="1:4" ht="12.5">
      <c r="A100" s="46" t="s">
        <v>123</v>
      </c>
      <c r="B100" s="46"/>
      <c r="C100" s="55">
        <v>0</v>
      </c>
      <c r="D100" s="55">
        <v>0</v>
      </c>
    </row>
    <row r="101" spans="1:4" ht="12.5">
      <c r="A101" s="57"/>
      <c r="B101" s="58"/>
      <c r="C101" s="59"/>
      <c r="D101" s="59"/>
    </row>
    <row r="102" spans="1:4" ht="12.5">
      <c r="A102" s="37" t="s">
        <v>124</v>
      </c>
      <c r="B102" s="37"/>
      <c r="C102" s="56">
        <v>3267218</v>
      </c>
      <c r="D102" s="56">
        <v>4896163</v>
      </c>
    </row>
    <row r="103" spans="1:4" ht="12.5">
      <c r="A103" s="57"/>
      <c r="B103" s="58"/>
      <c r="C103" s="36"/>
      <c r="D103" s="36"/>
    </row>
    <row r="104" spans="1:4" ht="12.5">
      <c r="A104" s="57"/>
      <c r="B104" s="58"/>
      <c r="C104" s="36"/>
      <c r="D104" s="36"/>
    </row>
    <row r="105" spans="1:4" ht="15">
      <c r="A105" s="98" t="s">
        <v>125</v>
      </c>
      <c r="B105" s="98"/>
      <c r="C105" s="98"/>
      <c r="D105" s="98"/>
    </row>
    <row r="106" spans="1:4" ht="25">
      <c r="A106" s="37" t="s">
        <v>126</v>
      </c>
      <c r="B106" s="37"/>
      <c r="C106" s="37" t="s">
        <v>47</v>
      </c>
      <c r="D106" s="37" t="s">
        <v>46</v>
      </c>
    </row>
    <row r="107" spans="1:4" ht="12.5">
      <c r="A107" s="49"/>
      <c r="B107" s="50"/>
      <c r="C107" s="51"/>
      <c r="D107" s="51"/>
    </row>
    <row r="108" spans="1:4" ht="12.5">
      <c r="A108" s="41" t="s">
        <v>127</v>
      </c>
      <c r="B108" s="42"/>
      <c r="C108" s="43">
        <v>744144</v>
      </c>
      <c r="D108" s="43">
        <v>744144</v>
      </c>
    </row>
    <row r="109" spans="1:4" ht="12.5">
      <c r="A109" s="44" t="s">
        <v>128</v>
      </c>
      <c r="B109" s="42"/>
      <c r="C109" s="45">
        <v>500000</v>
      </c>
      <c r="D109" s="45">
        <v>500000</v>
      </c>
    </row>
    <row r="110" spans="1:4" ht="12.5">
      <c r="A110" s="44" t="s">
        <v>129</v>
      </c>
      <c r="B110" s="42"/>
      <c r="C110" s="45">
        <v>244144</v>
      </c>
      <c r="D110" s="45">
        <v>244144</v>
      </c>
    </row>
    <row r="111" spans="1:4" ht="12.5">
      <c r="A111" s="41" t="s">
        <v>118</v>
      </c>
      <c r="B111" s="42"/>
      <c r="C111" s="43">
        <v>0</v>
      </c>
      <c r="D111" s="43">
        <v>0</v>
      </c>
    </row>
    <row r="112" spans="1:4" ht="12.5">
      <c r="A112" s="41" t="s">
        <v>130</v>
      </c>
      <c r="B112" s="42"/>
      <c r="C112" s="43">
        <v>75000</v>
      </c>
      <c r="D112" s="43">
        <v>75000</v>
      </c>
    </row>
    <row r="113" spans="1:4" ht="12.5">
      <c r="A113" s="41" t="s">
        <v>131</v>
      </c>
      <c r="B113" s="42"/>
      <c r="C113" s="43">
        <v>0</v>
      </c>
      <c r="D113" s="43">
        <v>0</v>
      </c>
    </row>
    <row r="114" spans="1:4" ht="12.5">
      <c r="A114" s="41" t="s">
        <v>132</v>
      </c>
      <c r="B114" s="42"/>
      <c r="C114" s="43">
        <v>0</v>
      </c>
      <c r="D114" s="43">
        <v>0</v>
      </c>
    </row>
    <row r="115" spans="1:4" ht="12.5">
      <c r="A115" s="41" t="s">
        <v>133</v>
      </c>
      <c r="B115" s="42"/>
      <c r="C115" s="43">
        <v>0</v>
      </c>
      <c r="D115" s="43">
        <v>0</v>
      </c>
    </row>
    <row r="116" spans="1:4" ht="12.5">
      <c r="A116" s="41" t="s">
        <v>134</v>
      </c>
      <c r="B116" s="42"/>
      <c r="C116" s="43">
        <v>0</v>
      </c>
      <c r="D116" s="43">
        <v>0</v>
      </c>
    </row>
    <row r="117" spans="1:4" ht="12.5">
      <c r="A117" s="41" t="s">
        <v>135</v>
      </c>
      <c r="B117" s="42"/>
      <c r="C117" s="43">
        <v>2435665</v>
      </c>
      <c r="D117" s="43">
        <v>4924987</v>
      </c>
    </row>
    <row r="118" spans="1:4" ht="12.5">
      <c r="A118" s="44" t="s">
        <v>136</v>
      </c>
      <c r="B118" s="42"/>
      <c r="C118" s="45">
        <v>1908068</v>
      </c>
      <c r="D118" s="45">
        <v>2489322</v>
      </c>
    </row>
    <row r="119" spans="1:4" ht="12.5">
      <c r="A119" s="44" t="s">
        <v>137</v>
      </c>
      <c r="B119" s="42"/>
      <c r="C119" s="45">
        <v>-13421262</v>
      </c>
      <c r="D119" s="45">
        <v>0</v>
      </c>
    </row>
    <row r="120" spans="1:4" ht="12.5">
      <c r="A120" s="44" t="s">
        <v>135</v>
      </c>
      <c r="B120" s="42"/>
      <c r="C120" s="45">
        <v>13948859</v>
      </c>
      <c r="D120" s="45">
        <v>2435665</v>
      </c>
    </row>
    <row r="121" spans="1:4" ht="12.5">
      <c r="A121" s="41" t="s">
        <v>138</v>
      </c>
      <c r="B121" s="42"/>
      <c r="C121" s="43">
        <v>0</v>
      </c>
      <c r="D121" s="43">
        <v>0</v>
      </c>
    </row>
    <row r="122" spans="1:4" ht="12.5">
      <c r="A122" s="41" t="s">
        <v>139</v>
      </c>
      <c r="B122" s="42"/>
      <c r="C122" s="43">
        <v>3254809</v>
      </c>
      <c r="D122" s="43">
        <v>5744131</v>
      </c>
    </row>
    <row r="123" spans="1:4" ht="12.5">
      <c r="A123" s="41" t="s">
        <v>140</v>
      </c>
      <c r="B123" s="42"/>
      <c r="C123" s="43">
        <v>0</v>
      </c>
      <c r="D123" s="43">
        <v>0</v>
      </c>
    </row>
    <row r="124" spans="1:4" ht="12.5">
      <c r="A124" s="37" t="s">
        <v>141</v>
      </c>
      <c r="B124" s="37"/>
      <c r="C124" s="56">
        <v>3254809</v>
      </c>
      <c r="D124" s="56">
        <v>5744131</v>
      </c>
    </row>
    <row r="125" spans="1:4" ht="12.5">
      <c r="A125" s="49"/>
      <c r="B125" s="50"/>
      <c r="C125" s="51"/>
      <c r="D125" s="51"/>
    </row>
    <row r="126" spans="1:4" ht="12.5">
      <c r="A126" s="46" t="s">
        <v>142</v>
      </c>
      <c r="B126" s="46"/>
      <c r="C126" s="55">
        <v>6522027</v>
      </c>
      <c r="D126" s="55">
        <v>10640294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4185-8337-4750-9D31-B20724345967}">
  <dimension ref="A1:H85"/>
  <sheetViews>
    <sheetView topLeftCell="A6" workbookViewId="0">
      <pane xSplit="6" ySplit="8" topLeftCell="G37" activePane="bottomRight" state="frozen"/>
      <selection activeCell="A6" sqref="A6"/>
      <selection pane="topRight" activeCell="G6" sqref="G6"/>
      <selection pane="bottomLeft" activeCell="A14" sqref="A14"/>
      <selection pane="bottomRight" activeCell="G26" sqref="G26"/>
    </sheetView>
  </sheetViews>
  <sheetFormatPr defaultColWidth="8.81640625" defaultRowHeight="14.5"/>
  <cols>
    <col min="1" max="1" width="62.453125" style="93" bestFit="1" customWidth="1"/>
    <col min="2" max="2" width="24.7265625" style="58" hidden="1" customWidth="1"/>
    <col min="3" max="3" width="22.26953125" hidden="1" customWidth="1"/>
    <col min="4" max="4" width="3.453125" hidden="1" customWidth="1"/>
    <col min="5" max="5" width="22.26953125" hidden="1" customWidth="1"/>
    <col min="6" max="6" width="3.54296875" hidden="1" customWidth="1"/>
    <col min="7" max="8" width="21.26953125" customWidth="1"/>
  </cols>
  <sheetData>
    <row r="1" spans="1:8">
      <c r="A1" s="62"/>
      <c r="B1" s="63"/>
      <c r="C1" s="64"/>
      <c r="D1" s="64"/>
      <c r="E1" s="64"/>
      <c r="F1" s="64"/>
      <c r="G1" s="64"/>
      <c r="H1" s="64"/>
    </row>
    <row r="2" spans="1:8">
      <c r="A2" s="62"/>
      <c r="B2" s="63"/>
      <c r="C2" s="64"/>
      <c r="D2" s="64"/>
      <c r="E2" s="64"/>
      <c r="F2" s="64"/>
      <c r="G2" s="64"/>
      <c r="H2" s="64"/>
    </row>
    <row r="3" spans="1:8">
      <c r="A3" s="62"/>
      <c r="B3" s="63"/>
      <c r="C3" s="64"/>
      <c r="D3" s="64"/>
      <c r="E3" s="64"/>
      <c r="F3" s="64"/>
      <c r="G3" s="64"/>
      <c r="H3" s="64"/>
    </row>
    <row r="4" spans="1:8">
      <c r="A4" s="62"/>
      <c r="B4" s="63"/>
      <c r="C4" s="64"/>
      <c r="D4" s="64"/>
      <c r="E4" s="64"/>
      <c r="F4" s="64"/>
      <c r="G4" s="64"/>
      <c r="H4" s="64"/>
    </row>
    <row r="5" spans="1:8">
      <c r="A5" s="62"/>
      <c r="B5" s="63"/>
      <c r="C5" s="64"/>
      <c r="D5" s="64"/>
      <c r="E5" s="64"/>
      <c r="F5" s="64"/>
      <c r="G5" s="64"/>
      <c r="H5" s="64"/>
    </row>
    <row r="6" spans="1:8">
      <c r="A6" s="62"/>
      <c r="B6" s="63"/>
      <c r="C6" s="64"/>
      <c r="D6" s="64"/>
      <c r="E6" s="64"/>
      <c r="F6" s="64"/>
      <c r="G6" s="64"/>
      <c r="H6" s="64"/>
    </row>
    <row r="7" spans="1:8">
      <c r="A7" s="62"/>
      <c r="B7" s="63"/>
      <c r="C7" s="64"/>
      <c r="D7" s="64"/>
      <c r="E7" s="64"/>
      <c r="F7" s="64"/>
      <c r="G7" s="64"/>
      <c r="H7" s="64"/>
    </row>
    <row r="8" spans="1:8">
      <c r="A8" s="62"/>
      <c r="B8" s="63"/>
      <c r="C8" s="64"/>
      <c r="D8" s="64"/>
      <c r="E8" s="64"/>
      <c r="F8" s="64"/>
      <c r="G8" s="64"/>
      <c r="H8" s="64"/>
    </row>
    <row r="9" spans="1:8">
      <c r="A9" s="62"/>
      <c r="B9" s="63"/>
      <c r="C9" s="64"/>
      <c r="D9" s="64"/>
      <c r="E9" s="64"/>
      <c r="F9" s="64"/>
      <c r="G9" s="64"/>
      <c r="H9" s="64"/>
    </row>
    <row r="10" spans="1:8" ht="16.5">
      <c r="A10" s="29" t="s">
        <v>143</v>
      </c>
      <c r="B10" s="30"/>
      <c r="C10" s="65"/>
      <c r="D10" s="66"/>
      <c r="E10" s="65"/>
      <c r="F10" s="65"/>
      <c r="G10" s="65"/>
      <c r="H10" s="65"/>
    </row>
    <row r="11" spans="1:8" ht="16.5">
      <c r="A11" s="32" t="s">
        <v>42</v>
      </c>
      <c r="B11" s="30"/>
      <c r="C11" s="65"/>
      <c r="D11" s="66"/>
      <c r="E11" s="65"/>
      <c r="F11" s="65"/>
      <c r="G11" s="65"/>
      <c r="H11" s="65"/>
    </row>
    <row r="12" spans="1:8" ht="16.5">
      <c r="A12" s="67"/>
      <c r="C12" s="68"/>
      <c r="D12" s="69"/>
      <c r="E12" s="68"/>
      <c r="F12" s="69"/>
      <c r="G12" s="69"/>
      <c r="H12" s="68"/>
    </row>
    <row r="13" spans="1:8" ht="25">
      <c r="A13" s="70"/>
      <c r="B13" s="71" t="s">
        <v>45</v>
      </c>
      <c r="C13" s="72" t="s">
        <v>144</v>
      </c>
      <c r="D13" s="73"/>
      <c r="E13" s="72" t="s">
        <v>145</v>
      </c>
      <c r="F13" s="36"/>
      <c r="G13" s="74" t="s">
        <v>147</v>
      </c>
      <c r="H13" s="74" t="s">
        <v>146</v>
      </c>
    </row>
    <row r="14" spans="1:8">
      <c r="A14" s="49"/>
      <c r="B14" s="50"/>
      <c r="C14" s="75"/>
      <c r="D14" s="73"/>
      <c r="E14" s="76"/>
      <c r="F14" s="36"/>
      <c r="G14" s="77"/>
      <c r="H14" s="77"/>
    </row>
    <row r="15" spans="1:8">
      <c r="A15" s="44" t="s">
        <v>148</v>
      </c>
      <c r="B15" s="50"/>
      <c r="C15" s="45">
        <v>0</v>
      </c>
      <c r="E15" s="45">
        <v>0</v>
      </c>
      <c r="G15" s="45">
        <v>-498540</v>
      </c>
      <c r="H15" s="45">
        <v>0</v>
      </c>
    </row>
    <row r="16" spans="1:8">
      <c r="A16" s="44" t="s">
        <v>149</v>
      </c>
      <c r="B16" s="50"/>
      <c r="C16" s="45">
        <v>0</v>
      </c>
      <c r="E16" s="45">
        <v>27184774</v>
      </c>
      <c r="G16" s="45">
        <v>15016035</v>
      </c>
      <c r="H16" s="45">
        <v>27184774</v>
      </c>
    </row>
    <row r="17" spans="1:8">
      <c r="A17" s="78" t="s">
        <v>150</v>
      </c>
      <c r="B17" s="79"/>
      <c r="C17" s="80">
        <v>0</v>
      </c>
      <c r="D17" s="81"/>
      <c r="E17" s="80">
        <v>27184774</v>
      </c>
      <c r="F17" s="36"/>
      <c r="G17" s="80">
        <v>14517495</v>
      </c>
      <c r="H17" s="80">
        <v>27184774</v>
      </c>
    </row>
    <row r="18" spans="1:8">
      <c r="A18" s="82"/>
      <c r="B18" s="50"/>
      <c r="C18" s="83"/>
      <c r="D18" s="81"/>
      <c r="E18" s="84"/>
      <c r="F18" s="36"/>
      <c r="G18" s="84"/>
      <c r="H18" s="84"/>
    </row>
    <row r="19" spans="1:8">
      <c r="A19" s="44" t="s">
        <v>151</v>
      </c>
      <c r="B19" s="50"/>
      <c r="C19" s="45">
        <v>0</v>
      </c>
      <c r="E19" s="45">
        <v>0</v>
      </c>
      <c r="G19" s="45">
        <v>0</v>
      </c>
      <c r="H19" s="45">
        <v>0</v>
      </c>
    </row>
    <row r="20" spans="1:8">
      <c r="A20" s="78" t="s">
        <v>152</v>
      </c>
      <c r="B20" s="79"/>
      <c r="C20" s="80">
        <v>0</v>
      </c>
      <c r="D20" s="36"/>
      <c r="E20" s="80">
        <v>0</v>
      </c>
      <c r="F20" s="81"/>
      <c r="G20" s="80">
        <v>0</v>
      </c>
      <c r="H20" s="80">
        <v>0</v>
      </c>
    </row>
    <row r="21" spans="1:8">
      <c r="A21" s="82"/>
      <c r="B21" s="50"/>
      <c r="C21" s="83"/>
      <c r="D21" s="36"/>
      <c r="E21" s="84"/>
      <c r="F21" s="81"/>
      <c r="G21" s="84"/>
      <c r="H21" s="84"/>
    </row>
    <row r="22" spans="1:8">
      <c r="A22" s="44" t="s">
        <v>153</v>
      </c>
      <c r="B22" s="50"/>
      <c r="C22" s="45">
        <v>0</v>
      </c>
      <c r="E22" s="45">
        <v>12174625</v>
      </c>
      <c r="G22" s="45">
        <v>0</v>
      </c>
      <c r="H22" s="45">
        <v>12174625</v>
      </c>
    </row>
    <row r="23" spans="1:8">
      <c r="A23" s="78" t="s">
        <v>154</v>
      </c>
      <c r="B23" s="79"/>
      <c r="C23" s="80">
        <v>0</v>
      </c>
      <c r="D23" s="81"/>
      <c r="E23" s="80">
        <v>12174625</v>
      </c>
      <c r="F23" s="81"/>
      <c r="G23" s="80">
        <v>0</v>
      </c>
      <c r="H23" s="80">
        <v>12174625</v>
      </c>
    </row>
    <row r="24" spans="1:8">
      <c r="A24" s="82"/>
      <c r="B24" s="50"/>
      <c r="C24" s="83"/>
      <c r="D24" s="81"/>
      <c r="E24" s="84"/>
      <c r="F24" s="81"/>
      <c r="G24" s="84"/>
      <c r="H24" s="84"/>
    </row>
    <row r="25" spans="1:8">
      <c r="A25" s="44" t="s">
        <v>155</v>
      </c>
      <c r="B25" s="50"/>
      <c r="C25" s="45">
        <v>0</v>
      </c>
      <c r="E25" s="45">
        <v>0</v>
      </c>
      <c r="G25" s="45">
        <v>0</v>
      </c>
      <c r="H25" s="45">
        <v>0</v>
      </c>
    </row>
    <row r="26" spans="1:8">
      <c r="A26" s="78" t="s">
        <v>155</v>
      </c>
      <c r="B26" s="79"/>
      <c r="C26" s="80">
        <v>0</v>
      </c>
      <c r="D26" s="81"/>
      <c r="E26" s="80">
        <v>0</v>
      </c>
      <c r="F26" s="81"/>
      <c r="G26" s="80">
        <v>0</v>
      </c>
      <c r="H26" s="80">
        <v>0</v>
      </c>
    </row>
    <row r="27" spans="1:8">
      <c r="A27" s="82"/>
      <c r="B27" s="50"/>
      <c r="C27" s="85"/>
      <c r="D27" s="81"/>
      <c r="E27" s="85"/>
      <c r="F27" s="81"/>
      <c r="G27" s="84"/>
      <c r="H27" s="84"/>
    </row>
    <row r="28" spans="1:8">
      <c r="A28" s="78" t="s">
        <v>156</v>
      </c>
      <c r="B28" s="79"/>
      <c r="C28" s="86"/>
      <c r="D28" s="36"/>
      <c r="E28" s="86"/>
      <c r="F28" s="36"/>
      <c r="G28" s="80">
        <v>14517495</v>
      </c>
      <c r="H28" s="80">
        <v>15010149</v>
      </c>
    </row>
    <row r="29" spans="1:8">
      <c r="A29" s="49"/>
      <c r="B29" s="50"/>
      <c r="C29" s="59"/>
      <c r="D29" s="36"/>
      <c r="E29" s="59"/>
      <c r="F29" s="36"/>
      <c r="G29" s="59"/>
      <c r="H29" s="59"/>
    </row>
    <row r="30" spans="1:8">
      <c r="A30" s="78" t="s">
        <v>157</v>
      </c>
      <c r="B30" s="79"/>
      <c r="C30" s="86"/>
      <c r="D30" s="36"/>
      <c r="E30" s="86"/>
      <c r="F30" s="36"/>
      <c r="G30" s="80"/>
      <c r="H30" s="80"/>
    </row>
    <row r="31" spans="1:8">
      <c r="A31" s="82"/>
      <c r="B31" s="50"/>
      <c r="C31" s="59"/>
      <c r="D31" s="36"/>
      <c r="E31" s="59"/>
      <c r="F31" s="36"/>
      <c r="G31" s="84"/>
      <c r="H31" s="84"/>
    </row>
    <row r="32" spans="1:8">
      <c r="A32" s="44" t="s">
        <v>158</v>
      </c>
      <c r="B32" s="50"/>
      <c r="C32" s="45">
        <v>0</v>
      </c>
      <c r="E32" s="45">
        <v>12417618</v>
      </c>
      <c r="G32" s="45">
        <v>9826051</v>
      </c>
      <c r="H32" s="45">
        <v>12417618</v>
      </c>
    </row>
    <row r="33" spans="1:8">
      <c r="A33" s="44" t="s">
        <v>159</v>
      </c>
      <c r="B33" s="50"/>
      <c r="C33" s="45">
        <v>0</v>
      </c>
      <c r="E33" s="45">
        <v>0</v>
      </c>
      <c r="G33" s="45">
        <v>2939456</v>
      </c>
      <c r="H33" s="45">
        <v>0</v>
      </c>
    </row>
    <row r="34" spans="1:8">
      <c r="A34" s="44" t="s">
        <v>160</v>
      </c>
      <c r="B34" s="50"/>
      <c r="C34" s="45">
        <v>0</v>
      </c>
      <c r="E34" s="45">
        <v>0</v>
      </c>
      <c r="G34" s="45">
        <v>3026902</v>
      </c>
      <c r="H34" s="45">
        <v>0</v>
      </c>
    </row>
    <row r="35" spans="1:8">
      <c r="A35" s="78" t="s">
        <v>161</v>
      </c>
      <c r="B35" s="79"/>
      <c r="C35" s="80">
        <v>0</v>
      </c>
      <c r="D35" s="81"/>
      <c r="E35" s="80">
        <v>12417618</v>
      </c>
      <c r="F35" s="36"/>
      <c r="G35" s="80">
        <v>15792409</v>
      </c>
      <c r="H35" s="80">
        <v>12417618</v>
      </c>
    </row>
    <row r="36" spans="1:8">
      <c r="A36" s="49"/>
      <c r="B36" s="50"/>
      <c r="C36" s="59"/>
      <c r="D36" s="36"/>
      <c r="E36" s="59"/>
      <c r="F36" s="36"/>
      <c r="G36" s="59"/>
      <c r="H36" s="59"/>
    </row>
    <row r="37" spans="1:8">
      <c r="A37" s="78" t="s">
        <v>162</v>
      </c>
      <c r="B37" s="79"/>
      <c r="C37" s="86"/>
      <c r="D37" s="36"/>
      <c r="E37" s="86"/>
      <c r="F37" s="36"/>
      <c r="G37" s="80"/>
      <c r="H37" s="80">
        <v>2592531</v>
      </c>
    </row>
    <row r="38" spans="1:8">
      <c r="A38" s="49"/>
      <c r="B38" s="50"/>
      <c r="C38" s="59"/>
      <c r="D38" s="36"/>
      <c r="E38" s="59"/>
      <c r="F38" s="36"/>
      <c r="G38" s="59"/>
      <c r="H38" s="59"/>
    </row>
    <row r="39" spans="1:8">
      <c r="A39" s="78" t="s">
        <v>163</v>
      </c>
      <c r="B39" s="79"/>
      <c r="C39" s="86"/>
      <c r="D39" s="36"/>
      <c r="E39" s="86"/>
      <c r="F39" s="36"/>
      <c r="G39" s="80">
        <v>1274914</v>
      </c>
      <c r="H39" s="80"/>
    </row>
    <row r="40" spans="1:8">
      <c r="A40" s="87"/>
      <c r="B40" s="50"/>
    </row>
    <row r="41" spans="1:8">
      <c r="A41" s="44" t="s">
        <v>164</v>
      </c>
      <c r="B41" s="50"/>
      <c r="C41" s="45">
        <v>0</v>
      </c>
      <c r="E41" s="45">
        <v>1085</v>
      </c>
      <c r="G41" s="45">
        <v>40359</v>
      </c>
      <c r="H41" s="45">
        <v>1085</v>
      </c>
    </row>
    <row r="42" spans="1:8">
      <c r="A42" s="44" t="s">
        <v>165</v>
      </c>
      <c r="B42" s="50"/>
      <c r="C42" s="45">
        <v>0</v>
      </c>
      <c r="E42" s="45">
        <v>260</v>
      </c>
      <c r="G42" s="45">
        <v>-104474</v>
      </c>
      <c r="H42" s="45">
        <v>260</v>
      </c>
    </row>
    <row r="43" spans="1:8">
      <c r="A43" s="44" t="s">
        <v>166</v>
      </c>
      <c r="B43" s="50"/>
      <c r="C43" s="45">
        <v>0</v>
      </c>
      <c r="E43" s="45">
        <v>-32484</v>
      </c>
      <c r="G43" s="45">
        <v>-52297</v>
      </c>
      <c r="H43" s="45">
        <v>-32484</v>
      </c>
    </row>
    <row r="44" spans="1:8">
      <c r="A44" s="44" t="s">
        <v>167</v>
      </c>
      <c r="B44" s="50"/>
      <c r="C44" s="45">
        <v>0</v>
      </c>
      <c r="E44" s="45">
        <v>0</v>
      </c>
      <c r="G44" s="45">
        <v>19580</v>
      </c>
      <c r="H44" s="45">
        <v>0</v>
      </c>
    </row>
    <row r="45" spans="1:8">
      <c r="A45" s="78" t="s">
        <v>168</v>
      </c>
      <c r="B45" s="79"/>
      <c r="C45" s="80">
        <v>0</v>
      </c>
      <c r="D45" s="81"/>
      <c r="E45" s="80">
        <v>-31139</v>
      </c>
      <c r="F45" s="81"/>
      <c r="G45" s="80">
        <v>-96832</v>
      </c>
      <c r="H45" s="80">
        <v>-31139</v>
      </c>
    </row>
    <row r="46" spans="1:8">
      <c r="A46" s="87"/>
      <c r="B46" s="50"/>
    </row>
    <row r="47" spans="1:8" ht="25">
      <c r="A47" s="44" t="s">
        <v>169</v>
      </c>
      <c r="B47" s="50"/>
      <c r="C47" s="45">
        <v>0</v>
      </c>
      <c r="E47" s="45">
        <v>0</v>
      </c>
      <c r="G47" s="45">
        <v>0</v>
      </c>
      <c r="H47" s="45">
        <v>0</v>
      </c>
    </row>
    <row r="48" spans="1:8">
      <c r="A48" s="78" t="s">
        <v>170</v>
      </c>
      <c r="B48" s="79"/>
      <c r="C48" s="88">
        <v>0</v>
      </c>
      <c r="D48" s="89"/>
      <c r="E48" s="88">
        <v>0</v>
      </c>
      <c r="F48" s="36"/>
      <c r="G48" s="88">
        <v>0</v>
      </c>
      <c r="H48" s="88">
        <v>0</v>
      </c>
    </row>
    <row r="49" spans="1:8">
      <c r="A49" s="87"/>
      <c r="B49" s="50"/>
    </row>
    <row r="50" spans="1:8">
      <c r="A50" s="78" t="s">
        <v>171</v>
      </c>
      <c r="B50" s="79"/>
      <c r="C50" s="86"/>
      <c r="D50" s="36"/>
      <c r="E50" s="86"/>
      <c r="F50" s="81"/>
      <c r="G50" s="80"/>
      <c r="H50" s="80">
        <v>2561392</v>
      </c>
    </row>
    <row r="51" spans="1:8">
      <c r="A51" s="87"/>
      <c r="B51" s="50"/>
    </row>
    <row r="52" spans="1:8">
      <c r="A52" s="78" t="s">
        <v>172</v>
      </c>
      <c r="B52" s="79"/>
      <c r="C52" s="86"/>
      <c r="D52" s="36"/>
      <c r="E52" s="86"/>
      <c r="F52" s="81"/>
      <c r="G52" s="80">
        <v>1371746</v>
      </c>
      <c r="H52" s="80"/>
    </row>
    <row r="53" spans="1:8">
      <c r="A53" s="87"/>
      <c r="B53" s="50"/>
    </row>
    <row r="54" spans="1:8">
      <c r="A54" s="44" t="s">
        <v>173</v>
      </c>
      <c r="B54" s="50"/>
      <c r="C54" s="45">
        <v>0</v>
      </c>
      <c r="E54" s="45">
        <v>0</v>
      </c>
      <c r="G54" s="45">
        <v>0</v>
      </c>
      <c r="H54" s="45">
        <v>0</v>
      </c>
    </row>
    <row r="55" spans="1:8">
      <c r="A55" s="78" t="s">
        <v>174</v>
      </c>
      <c r="B55" s="79"/>
      <c r="C55" s="80">
        <v>0</v>
      </c>
      <c r="D55" s="81"/>
      <c r="E55" s="80">
        <v>0</v>
      </c>
      <c r="F55" s="81"/>
      <c r="G55" s="80">
        <v>0</v>
      </c>
      <c r="H55" s="80">
        <v>0</v>
      </c>
    </row>
    <row r="56" spans="1:8">
      <c r="A56" s="87"/>
      <c r="B56" s="50"/>
    </row>
    <row r="57" spans="1:8">
      <c r="A57" s="78" t="s">
        <v>175</v>
      </c>
      <c r="B57" s="79"/>
      <c r="C57" s="86"/>
      <c r="D57" s="36"/>
      <c r="E57" s="86"/>
      <c r="F57" s="81"/>
      <c r="G57" s="80"/>
      <c r="H57" s="80">
        <v>2561392</v>
      </c>
    </row>
    <row r="58" spans="1:8">
      <c r="A58" s="87"/>
      <c r="B58" s="50"/>
    </row>
    <row r="59" spans="1:8">
      <c r="A59" s="78" t="s">
        <v>176</v>
      </c>
      <c r="B59" s="79"/>
      <c r="C59" s="86"/>
      <c r="D59" s="36"/>
      <c r="E59" s="86"/>
      <c r="F59" s="81"/>
      <c r="G59" s="80">
        <v>1371746</v>
      </c>
      <c r="H59" s="80"/>
    </row>
    <row r="60" spans="1:8">
      <c r="A60" s="87"/>
      <c r="B60" s="50"/>
    </row>
    <row r="61" spans="1:8">
      <c r="A61" s="44" t="s">
        <v>177</v>
      </c>
      <c r="B61" s="50"/>
      <c r="C61" s="45">
        <v>0</v>
      </c>
      <c r="E61" s="45">
        <v>72070</v>
      </c>
      <c r="G61" s="45">
        <v>0</v>
      </c>
      <c r="H61" s="45">
        <v>72070</v>
      </c>
    </row>
    <row r="62" spans="1:8">
      <c r="A62" s="78" t="s">
        <v>178</v>
      </c>
      <c r="B62" s="79"/>
      <c r="C62" s="80">
        <v>0</v>
      </c>
      <c r="D62" s="81"/>
      <c r="E62" s="80">
        <v>72070</v>
      </c>
      <c r="F62" s="81"/>
      <c r="G62" s="80">
        <v>0</v>
      </c>
      <c r="H62" s="80">
        <v>72070</v>
      </c>
    </row>
    <row r="63" spans="1:8">
      <c r="A63" s="87"/>
      <c r="B63" s="50"/>
    </row>
    <row r="64" spans="1:8">
      <c r="A64" s="78" t="s">
        <v>136</v>
      </c>
      <c r="B64" s="79"/>
      <c r="C64" s="86"/>
      <c r="D64" s="36"/>
      <c r="E64" s="86"/>
      <c r="F64" s="81"/>
      <c r="G64" s="80"/>
      <c r="H64" s="80">
        <v>2489322</v>
      </c>
    </row>
    <row r="65" spans="1:8">
      <c r="A65" s="87"/>
      <c r="B65" s="50"/>
    </row>
    <row r="66" spans="1:8">
      <c r="A66" s="78" t="s">
        <v>179</v>
      </c>
      <c r="B66" s="79"/>
      <c r="C66" s="86"/>
      <c r="D66" s="36"/>
      <c r="E66" s="86"/>
      <c r="F66" s="81"/>
      <c r="G66" s="80">
        <v>1371746</v>
      </c>
      <c r="H66" s="80"/>
    </row>
    <row r="67" spans="1:8">
      <c r="A67" s="87"/>
    </row>
    <row r="68" spans="1:8">
      <c r="A68" s="87"/>
    </row>
    <row r="69" spans="1:8" ht="18.5">
      <c r="A69" s="90" t="s">
        <v>180</v>
      </c>
      <c r="B69" s="70"/>
      <c r="C69" s="70"/>
      <c r="D69" s="70"/>
      <c r="E69" s="70"/>
      <c r="F69" s="70"/>
      <c r="G69" s="70"/>
      <c r="H69" s="70"/>
    </row>
    <row r="70" spans="1:8">
      <c r="A70" s="87"/>
    </row>
    <row r="71" spans="1:8">
      <c r="A71" s="87"/>
    </row>
    <row r="72" spans="1:8">
      <c r="A72" s="44" t="s">
        <v>181</v>
      </c>
      <c r="B72" s="50"/>
      <c r="C72" s="45"/>
      <c r="E72" s="45"/>
      <c r="G72" s="45">
        <v>0</v>
      </c>
      <c r="H72" s="45">
        <v>0</v>
      </c>
    </row>
    <row r="73" spans="1:8">
      <c r="A73" s="78" t="s">
        <v>182</v>
      </c>
      <c r="B73" s="79"/>
      <c r="C73" s="86"/>
      <c r="D73" s="36"/>
      <c r="E73" s="86"/>
      <c r="F73" s="81"/>
      <c r="G73" s="80">
        <v>0</v>
      </c>
      <c r="H73" s="80">
        <v>0</v>
      </c>
    </row>
    <row r="74" spans="1:8">
      <c r="A74" s="78" t="s">
        <v>183</v>
      </c>
      <c r="B74" s="79"/>
      <c r="C74" s="86"/>
      <c r="D74" s="36"/>
      <c r="E74" s="86"/>
      <c r="F74" s="81"/>
      <c r="G74" s="80">
        <v>-1371746</v>
      </c>
      <c r="H74" s="80">
        <v>2489322</v>
      </c>
    </row>
    <row r="75" spans="1:8">
      <c r="A75" s="87"/>
      <c r="B75" s="50"/>
    </row>
    <row r="76" spans="1:8">
      <c r="A76" s="44"/>
      <c r="B76" s="50"/>
      <c r="C76" s="45"/>
      <c r="E76" s="45"/>
      <c r="G76" s="45"/>
      <c r="H76" s="45"/>
    </row>
    <row r="77" spans="1:8">
      <c r="A77" s="78" t="s">
        <v>184</v>
      </c>
      <c r="B77" s="79"/>
      <c r="C77" s="91"/>
      <c r="D77" s="81"/>
      <c r="E77" s="91"/>
      <c r="F77" s="81"/>
      <c r="G77" s="80"/>
      <c r="H77" s="80"/>
    </row>
    <row r="80" spans="1:8">
      <c r="A80" s="44" t="s">
        <v>139</v>
      </c>
      <c r="B80" s="50"/>
      <c r="C80" s="45"/>
      <c r="E80" s="45"/>
      <c r="G80" s="45">
        <v>-1371746</v>
      </c>
      <c r="H80" s="45">
        <v>2489322</v>
      </c>
    </row>
    <row r="81" spans="1:8">
      <c r="A81" s="78" t="s">
        <v>185</v>
      </c>
      <c r="B81" s="79"/>
      <c r="C81" s="86"/>
      <c r="D81" s="36"/>
      <c r="E81" s="86"/>
      <c r="F81" s="36"/>
      <c r="G81" s="80">
        <v>-1371746</v>
      </c>
      <c r="H81" s="80">
        <v>2489322</v>
      </c>
    </row>
    <row r="82" spans="1:8">
      <c r="A82" s="87"/>
      <c r="B82" s="50"/>
    </row>
    <row r="83" spans="1:8">
      <c r="A83" s="78" t="s">
        <v>186</v>
      </c>
      <c r="B83" s="79"/>
      <c r="C83" s="86"/>
      <c r="D83" s="36"/>
      <c r="E83" s="86"/>
      <c r="F83" s="36"/>
      <c r="G83" s="92">
        <v>0</v>
      </c>
      <c r="H83" s="92">
        <v>0</v>
      </c>
    </row>
    <row r="84" spans="1:8">
      <c r="A84" s="49"/>
      <c r="B84" s="50"/>
      <c r="C84" s="59"/>
      <c r="D84" s="36"/>
      <c r="E84" s="59"/>
      <c r="F84" s="36"/>
      <c r="G84" s="36"/>
      <c r="H84" s="59"/>
    </row>
    <row r="85" spans="1:8">
      <c r="A85" s="78" t="s">
        <v>187</v>
      </c>
      <c r="B85" s="79"/>
      <c r="C85" s="86"/>
      <c r="D85" s="36"/>
      <c r="E85" s="86"/>
      <c r="F85" s="36"/>
      <c r="G85" s="92">
        <v>0</v>
      </c>
      <c r="H85" s="9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Garcia Medina</dc:creator>
  <cp:lastModifiedBy>Jose Angel Garcia Medina</cp:lastModifiedBy>
  <dcterms:created xsi:type="dcterms:W3CDTF">2025-06-19T00:35:38Z</dcterms:created>
  <dcterms:modified xsi:type="dcterms:W3CDTF">2025-06-21T01:13:10Z</dcterms:modified>
</cp:coreProperties>
</file>