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Salamo 2012 GRC 2339097.2339115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D56" i="1" l="1"/>
  <c r="E56" i="1"/>
  <c r="F56" i="1"/>
  <c r="G56" i="1"/>
  <c r="H56" i="1"/>
  <c r="I56" i="1"/>
  <c r="J56" i="1"/>
  <c r="K56" i="1"/>
  <c r="L56" i="1"/>
  <c r="C56" i="1"/>
  <c r="F17" i="2" l="1"/>
  <c r="F16" i="2"/>
  <c r="F15" i="2"/>
  <c r="F14" i="2"/>
  <c r="F13" i="2"/>
  <c r="F12" i="2"/>
  <c r="F11" i="2"/>
  <c r="F10" i="2"/>
  <c r="F9" i="2"/>
  <c r="O21" i="1"/>
  <c r="D20" i="1"/>
  <c r="E20" i="1"/>
  <c r="F20" i="1"/>
  <c r="G20" i="1"/>
  <c r="H20" i="1"/>
  <c r="I20" i="1"/>
  <c r="J20" i="1"/>
  <c r="K20" i="1"/>
  <c r="L20" i="1"/>
  <c r="C20" i="1"/>
  <c r="O5" i="1"/>
  <c r="C34" i="1" l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D33" i="1"/>
  <c r="E33" i="1"/>
  <c r="F33" i="1"/>
  <c r="G33" i="1"/>
  <c r="H33" i="1"/>
  <c r="I33" i="1"/>
  <c r="J33" i="1"/>
  <c r="K33" i="1"/>
  <c r="L33" i="1"/>
  <c r="C33" i="1"/>
  <c r="G37" i="1"/>
  <c r="G38" i="1" s="1"/>
  <c r="K37" i="1" l="1"/>
  <c r="K38" i="1" s="1"/>
  <c r="L37" i="1"/>
  <c r="L38" i="1" s="1"/>
  <c r="J37" i="1"/>
  <c r="J38" i="1" s="1"/>
  <c r="H37" i="1"/>
  <c r="H38" i="1" s="1"/>
  <c r="F37" i="1"/>
  <c r="F38" i="1" s="1"/>
  <c r="D37" i="1"/>
  <c r="D38" i="1" s="1"/>
  <c r="I37" i="1"/>
  <c r="I38" i="1" s="1"/>
  <c r="E37" i="1"/>
  <c r="E38" i="1" s="1"/>
  <c r="D21" i="1"/>
  <c r="F21" i="1"/>
  <c r="H21" i="1"/>
  <c r="J21" i="1"/>
  <c r="L21" i="1"/>
  <c r="E21" i="1"/>
  <c r="G21" i="1"/>
  <c r="I21" i="1"/>
  <c r="K21" i="1"/>
  <c r="C21" i="1"/>
  <c r="C37" i="1"/>
  <c r="C38" i="1" s="1"/>
  <c r="D18" i="1"/>
  <c r="E18" i="1"/>
  <c r="F18" i="1"/>
  <c r="G18" i="1"/>
  <c r="H18" i="1"/>
  <c r="I18" i="1"/>
  <c r="J18" i="1"/>
  <c r="K18" i="1"/>
  <c r="L18" i="1"/>
  <c r="C18" i="1"/>
  <c r="D17" i="1"/>
  <c r="E17" i="1"/>
  <c r="F17" i="1"/>
  <c r="G17" i="1"/>
  <c r="H17" i="1"/>
  <c r="I17" i="1"/>
  <c r="J17" i="1"/>
  <c r="K17" i="1"/>
  <c r="L17" i="1"/>
  <c r="C17" i="1"/>
  <c r="D16" i="1"/>
  <c r="E16" i="1"/>
  <c r="F16" i="1"/>
  <c r="G16" i="1"/>
  <c r="H16" i="1"/>
  <c r="I16" i="1"/>
  <c r="J16" i="1"/>
  <c r="K16" i="1"/>
  <c r="L16" i="1"/>
  <c r="C16" i="1"/>
  <c r="C52" i="1" l="1"/>
  <c r="C53" i="1"/>
  <c r="C51" i="1"/>
  <c r="K52" i="1"/>
  <c r="K53" i="1"/>
  <c r="K51" i="1"/>
  <c r="I52" i="1"/>
  <c r="I53" i="1"/>
  <c r="I51" i="1"/>
  <c r="I55" i="1" s="1"/>
  <c r="G52" i="1"/>
  <c r="G53" i="1"/>
  <c r="G51" i="1"/>
  <c r="E52" i="1"/>
  <c r="E53" i="1"/>
  <c r="E51" i="1"/>
  <c r="L53" i="1"/>
  <c r="L51" i="1"/>
  <c r="L52" i="1"/>
  <c r="J53" i="1"/>
  <c r="J51" i="1"/>
  <c r="J52" i="1"/>
  <c r="H53" i="1"/>
  <c r="H51" i="1"/>
  <c r="H52" i="1"/>
  <c r="F53" i="1"/>
  <c r="F51" i="1"/>
  <c r="F52" i="1"/>
  <c r="D53" i="1"/>
  <c r="D51" i="1"/>
  <c r="D52" i="1"/>
  <c r="C19" i="1"/>
  <c r="K19" i="1"/>
  <c r="I19" i="1"/>
  <c r="E55" i="1"/>
  <c r="L19" i="1"/>
  <c r="J19" i="1"/>
  <c r="H19" i="1"/>
  <c r="G19" i="1"/>
  <c r="E19" i="1"/>
  <c r="F19" i="1"/>
  <c r="D19" i="1"/>
  <c r="C55" i="1" l="1"/>
  <c r="G55" i="1"/>
  <c r="D55" i="1"/>
  <c r="J55" i="1"/>
  <c r="K55" i="1"/>
  <c r="F55" i="1"/>
  <c r="H55" i="1"/>
  <c r="L55" i="1"/>
</calcChain>
</file>

<file path=xl/sharedStrings.xml><?xml version="1.0" encoding="utf-8"?>
<sst xmlns="http://schemas.openxmlformats.org/spreadsheetml/2006/main" count="44" uniqueCount="26">
  <si>
    <t>Paul</t>
  </si>
  <si>
    <t>Anne</t>
  </si>
  <si>
    <t>Mary</t>
  </si>
  <si>
    <t>Sample Data</t>
  </si>
  <si>
    <t>Sum</t>
  </si>
  <si>
    <t>Mean</t>
  </si>
  <si>
    <t>Std Dev</t>
  </si>
  <si>
    <t>Purity</t>
  </si>
  <si>
    <t>Vars</t>
  </si>
  <si>
    <t>R</t>
  </si>
  <si>
    <t>completeness</t>
  </si>
  <si>
    <r>
      <t>r</t>
    </r>
    <r>
      <rPr>
        <vertAlign val="subscript"/>
        <sz val="11"/>
        <color theme="1"/>
        <rFont val="Calibri"/>
        <family val="2"/>
        <scheme val="minor"/>
      </rPr>
      <t>j</t>
    </r>
  </si>
  <si>
    <r>
      <t>m(p</t>
    </r>
    <r>
      <rPr>
        <vertAlign val="subscript"/>
        <sz val="8"/>
        <color theme="1"/>
        <rFont val="Calibri"/>
        <family val="2"/>
        <scheme val="minor"/>
      </rPr>
      <t>i</t>
    </r>
    <r>
      <rPr>
        <sz val="8"/>
        <color theme="1"/>
        <rFont val="Calibri"/>
        <family val="2"/>
        <scheme val="minor"/>
      </rPr>
      <t>,IM)</t>
    </r>
  </si>
  <si>
    <r>
      <t>d(p</t>
    </r>
    <r>
      <rPr>
        <vertAlign val="subscript"/>
        <sz val="8"/>
        <color theme="1"/>
        <rFont val="Calibri"/>
        <family val="2"/>
        <scheme val="minor"/>
      </rPr>
      <t>i</t>
    </r>
    <r>
      <rPr>
        <sz val="8"/>
        <color theme="1"/>
        <rFont val="Calibri"/>
        <family val="2"/>
        <scheme val="minor"/>
      </rPr>
      <t>,IM)</t>
    </r>
  </si>
  <si>
    <r>
      <t>purity(p</t>
    </r>
    <r>
      <rPr>
        <vertAlign val="subscript"/>
        <sz val="8"/>
        <color theme="1"/>
        <rFont val="Calibri"/>
        <family val="2"/>
        <scheme val="minor"/>
      </rPr>
      <t>i</t>
    </r>
    <r>
      <rPr>
        <sz val="8"/>
        <color theme="1"/>
        <rFont val="Calibri"/>
        <family val="2"/>
        <scheme val="minor"/>
      </rPr>
      <t>,IM)</t>
    </r>
  </si>
  <si>
    <r>
      <t>completeness(p</t>
    </r>
    <r>
      <rPr>
        <vertAlign val="subscript"/>
        <sz val="8"/>
        <color theme="1"/>
        <rFont val="Calibri"/>
        <family val="2"/>
        <scheme val="minor"/>
      </rPr>
      <t>i</t>
    </r>
    <r>
      <rPr>
        <sz val="8"/>
        <color theme="1"/>
        <rFont val="Calibri"/>
        <family val="2"/>
        <scheme val="minor"/>
      </rPr>
      <t>,IM)</t>
    </r>
  </si>
  <si>
    <r>
      <t>w</t>
    </r>
    <r>
      <rPr>
        <vertAlign val="subscript"/>
        <sz val="11"/>
        <color theme="1"/>
        <rFont val="Calibri"/>
        <family val="2"/>
        <scheme val="minor"/>
      </rPr>
      <t>j</t>
    </r>
  </si>
  <si>
    <t>Calculations  (2 of 3) - logical sufficency</t>
  </si>
  <si>
    <t>ê</t>
  </si>
  <si>
    <t>Calculations  (1 of 3)</t>
  </si>
  <si>
    <r>
      <t>ls</t>
    </r>
    <r>
      <rPr>
        <b/>
        <i/>
        <vertAlign val="subscript"/>
        <sz val="11"/>
        <color theme="1"/>
        <rFont val="Calibri"/>
        <family val="2"/>
        <scheme val="minor"/>
      </rPr>
      <t>g</t>
    </r>
  </si>
  <si>
    <r>
      <t>gs</t>
    </r>
    <r>
      <rPr>
        <b/>
        <vertAlign val="subscript"/>
        <sz val="11"/>
        <color theme="1"/>
        <rFont val="Calibri"/>
        <family val="2"/>
        <scheme val="minor"/>
      </rPr>
      <t>g</t>
    </r>
  </si>
  <si>
    <t>Calculations  (3 of 3) - group sufficency</t>
  </si>
  <si>
    <t>u1</t>
  </si>
  <si>
    <t>u2</t>
  </si>
  <si>
    <t>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</si>
</sst>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sz val="11"/>
      <color theme="1"/>
      <name val="Wingdings"/>
      <charset val="2"/>
    </font>
    <font>
      <b/>
      <i/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1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164" fontId="0" fillId="2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/>
    <xf numFmtId="2" fontId="0" fillId="2" borderId="1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0" fontId="0" fillId="4" borderId="3" xfId="0" applyFill="1" applyBorder="1"/>
    <xf numFmtId="0" fontId="0" fillId="2" borderId="3" xfId="0" applyFill="1" applyBorder="1"/>
    <xf numFmtId="0" fontId="3" fillId="5" borderId="0" xfId="0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2" fontId="0" fillId="2" borderId="0" xfId="0" applyNumberFormat="1" applyFill="1"/>
    <xf numFmtId="2" fontId="0" fillId="2" borderId="2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6"/>
  <sheetViews>
    <sheetView topLeftCell="A40" workbookViewId="0">
      <selection activeCell="C50" sqref="C50:L50"/>
    </sheetView>
  </sheetViews>
  <sheetFormatPr defaultRowHeight="15" x14ac:dyDescent="0.25"/>
  <cols>
    <col min="1" max="1" width="15" style="1" bestFit="1" customWidth="1"/>
    <col min="2" max="2" width="13.7109375" style="1" bestFit="1" customWidth="1"/>
    <col min="3" max="16384" width="9.140625" style="1"/>
  </cols>
  <sheetData>
    <row r="2" spans="1:15" s="3" customFormat="1" x14ac:dyDescent="0.25">
      <c r="A2" s="3" t="s">
        <v>3</v>
      </c>
    </row>
    <row r="4" spans="1:15" s="2" customFormat="1" x14ac:dyDescent="0.25"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  <c r="N4" s="11" t="s">
        <v>8</v>
      </c>
    </row>
    <row r="5" spans="1:15" x14ac:dyDescent="0.25">
      <c r="B5" s="5" t="s">
        <v>23</v>
      </c>
      <c r="C5" s="6">
        <v>10</v>
      </c>
      <c r="D5" s="6">
        <v>4</v>
      </c>
      <c r="E5" s="6">
        <v>3</v>
      </c>
      <c r="F5" s="6">
        <v>6</v>
      </c>
      <c r="G5" s="6">
        <v>10</v>
      </c>
      <c r="H5" s="6">
        <v>9</v>
      </c>
      <c r="I5" s="6">
        <v>6</v>
      </c>
      <c r="J5" s="6">
        <v>8</v>
      </c>
      <c r="K5" s="6">
        <v>10</v>
      </c>
      <c r="L5" s="6">
        <v>8</v>
      </c>
      <c r="N5" s="12" t="s">
        <v>9</v>
      </c>
      <c r="O5" s="13">
        <f>3*O6</f>
        <v>30</v>
      </c>
    </row>
    <row r="6" spans="1:15" ht="18" x14ac:dyDescent="0.35">
      <c r="B6" s="5" t="s">
        <v>24</v>
      </c>
      <c r="C6" s="6">
        <v>1</v>
      </c>
      <c r="D6" s="6">
        <v>9</v>
      </c>
      <c r="E6" s="6">
        <v>8</v>
      </c>
      <c r="F6" s="6">
        <v>9</v>
      </c>
      <c r="G6" s="6">
        <v>7</v>
      </c>
      <c r="H6" s="6">
        <v>9</v>
      </c>
      <c r="I6" s="6">
        <v>6</v>
      </c>
      <c r="J6" s="6">
        <v>9</v>
      </c>
      <c r="K6" s="6">
        <v>3</v>
      </c>
      <c r="L6" s="6">
        <v>8</v>
      </c>
      <c r="N6" s="12" t="s">
        <v>11</v>
      </c>
      <c r="O6" s="13">
        <v>10</v>
      </c>
    </row>
    <row r="7" spans="1:15" x14ac:dyDescent="0.25">
      <c r="B7" s="5" t="s">
        <v>25</v>
      </c>
      <c r="C7" s="6">
        <v>10</v>
      </c>
      <c r="D7" s="6">
        <v>5</v>
      </c>
      <c r="E7" s="6">
        <v>2</v>
      </c>
      <c r="F7" s="6">
        <v>7</v>
      </c>
      <c r="G7" s="6">
        <v>9</v>
      </c>
      <c r="H7" s="6">
        <v>8</v>
      </c>
      <c r="I7" s="6">
        <v>5</v>
      </c>
      <c r="J7" s="6">
        <v>6</v>
      </c>
      <c r="K7" s="6">
        <v>7</v>
      </c>
      <c r="L7" s="6">
        <v>6</v>
      </c>
    </row>
    <row r="9" spans="1:15" s="3" customFormat="1" x14ac:dyDescent="0.25">
      <c r="A9" s="3" t="s">
        <v>19</v>
      </c>
    </row>
    <row r="10" spans="1:15" s="2" customFormat="1" x14ac:dyDescent="0.25"/>
    <row r="11" spans="1:15" s="2" customFormat="1" x14ac:dyDescent="0.25">
      <c r="C11" s="4">
        <v>1</v>
      </c>
      <c r="D11" s="4">
        <v>2</v>
      </c>
      <c r="E11" s="4">
        <v>3</v>
      </c>
      <c r="F11" s="4">
        <v>4</v>
      </c>
      <c r="G11" s="4">
        <v>5</v>
      </c>
      <c r="H11" s="4">
        <v>6</v>
      </c>
      <c r="I11" s="4">
        <v>7</v>
      </c>
      <c r="J11" s="4">
        <v>8</v>
      </c>
      <c r="K11" s="4">
        <v>9</v>
      </c>
      <c r="L11" s="4">
        <v>10</v>
      </c>
    </row>
    <row r="12" spans="1:15" x14ac:dyDescent="0.25">
      <c r="B12" s="5" t="s">
        <v>0</v>
      </c>
      <c r="C12" s="6">
        <v>10</v>
      </c>
      <c r="D12" s="6">
        <v>4</v>
      </c>
      <c r="E12" s="6">
        <v>3</v>
      </c>
      <c r="F12" s="6">
        <v>6</v>
      </c>
      <c r="G12" s="6">
        <v>10</v>
      </c>
      <c r="H12" s="6">
        <v>9</v>
      </c>
      <c r="I12" s="6">
        <v>6</v>
      </c>
      <c r="J12" s="6">
        <v>8</v>
      </c>
      <c r="K12" s="6">
        <v>10</v>
      </c>
      <c r="L12" s="6">
        <v>8</v>
      </c>
    </row>
    <row r="13" spans="1:15" x14ac:dyDescent="0.25">
      <c r="B13" s="5" t="s">
        <v>1</v>
      </c>
      <c r="C13" s="6">
        <v>1</v>
      </c>
      <c r="D13" s="6">
        <v>9</v>
      </c>
      <c r="E13" s="6">
        <v>8</v>
      </c>
      <c r="F13" s="6">
        <v>9</v>
      </c>
      <c r="G13" s="6">
        <v>7</v>
      </c>
      <c r="H13" s="6">
        <v>9</v>
      </c>
      <c r="I13" s="6">
        <v>6</v>
      </c>
      <c r="J13" s="6">
        <v>9</v>
      </c>
      <c r="K13" s="6">
        <v>3</v>
      </c>
      <c r="L13" s="6">
        <v>8</v>
      </c>
    </row>
    <row r="14" spans="1:15" x14ac:dyDescent="0.25">
      <c r="B14" s="5" t="s">
        <v>2</v>
      </c>
      <c r="C14" s="6">
        <v>10</v>
      </c>
      <c r="D14" s="6">
        <v>5</v>
      </c>
      <c r="E14" s="6">
        <v>2</v>
      </c>
      <c r="F14" s="6">
        <v>7</v>
      </c>
      <c r="G14" s="6">
        <v>9</v>
      </c>
      <c r="H14" s="6">
        <v>8</v>
      </c>
      <c r="I14" s="6">
        <v>5</v>
      </c>
      <c r="J14" s="6">
        <v>6</v>
      </c>
      <c r="K14" s="6">
        <v>7</v>
      </c>
      <c r="L14" s="6">
        <v>6</v>
      </c>
    </row>
    <row r="16" spans="1:15" s="2" customFormat="1" x14ac:dyDescent="0.25">
      <c r="B16" s="8" t="s">
        <v>4</v>
      </c>
      <c r="C16" s="9">
        <f t="shared" ref="C16:L16" si="0">SUM(C12:C14)</f>
        <v>21</v>
      </c>
      <c r="D16" s="9">
        <f t="shared" si="0"/>
        <v>18</v>
      </c>
      <c r="E16" s="9">
        <f t="shared" si="0"/>
        <v>13</v>
      </c>
      <c r="F16" s="9">
        <f t="shared" si="0"/>
        <v>22</v>
      </c>
      <c r="G16" s="9">
        <f t="shared" si="0"/>
        <v>26</v>
      </c>
      <c r="H16" s="9">
        <f t="shared" si="0"/>
        <v>26</v>
      </c>
      <c r="I16" s="9">
        <f t="shared" si="0"/>
        <v>17</v>
      </c>
      <c r="J16" s="9">
        <f t="shared" si="0"/>
        <v>23</v>
      </c>
      <c r="K16" s="9">
        <f t="shared" si="0"/>
        <v>20</v>
      </c>
      <c r="L16" s="9">
        <f t="shared" si="0"/>
        <v>22</v>
      </c>
    </row>
    <row r="17" spans="1:16" s="2" customFormat="1" x14ac:dyDescent="0.25">
      <c r="A17" s="10" t="s">
        <v>12</v>
      </c>
      <c r="B17" s="7" t="s">
        <v>5</v>
      </c>
      <c r="C17" s="14">
        <f t="shared" ref="C17:L17" si="1">AVERAGE(C12:C14)</f>
        <v>7</v>
      </c>
      <c r="D17" s="14">
        <f t="shared" si="1"/>
        <v>6</v>
      </c>
      <c r="E17" s="14">
        <f t="shared" si="1"/>
        <v>4.333333333333333</v>
      </c>
      <c r="F17" s="14">
        <f t="shared" si="1"/>
        <v>7.333333333333333</v>
      </c>
      <c r="G17" s="14">
        <f t="shared" si="1"/>
        <v>8.6666666666666661</v>
      </c>
      <c r="H17" s="14">
        <f t="shared" si="1"/>
        <v>8.6666666666666661</v>
      </c>
      <c r="I17" s="14">
        <f t="shared" si="1"/>
        <v>5.666666666666667</v>
      </c>
      <c r="J17" s="14">
        <f t="shared" si="1"/>
        <v>7.666666666666667</v>
      </c>
      <c r="K17" s="14">
        <f t="shared" si="1"/>
        <v>6.666666666666667</v>
      </c>
      <c r="L17" s="14">
        <f t="shared" si="1"/>
        <v>7.333333333333333</v>
      </c>
    </row>
    <row r="18" spans="1:16" s="2" customFormat="1" x14ac:dyDescent="0.25">
      <c r="A18" s="10" t="s">
        <v>13</v>
      </c>
      <c r="B18" s="29" t="s">
        <v>6</v>
      </c>
      <c r="C18" s="14">
        <f t="shared" ref="C18:L18" si="2">_xlfn.STDEV.S(C12:C14)</f>
        <v>5.196152422706632</v>
      </c>
      <c r="D18" s="14">
        <f t="shared" si="2"/>
        <v>2.6457513110645907</v>
      </c>
      <c r="E18" s="14">
        <f t="shared" si="2"/>
        <v>3.214550253664318</v>
      </c>
      <c r="F18" s="14">
        <f t="shared" si="2"/>
        <v>1.5275252316519452</v>
      </c>
      <c r="G18" s="14">
        <f t="shared" si="2"/>
        <v>1.5275252316519452</v>
      </c>
      <c r="H18" s="14">
        <f t="shared" si="2"/>
        <v>0.57735026918962573</v>
      </c>
      <c r="I18" s="14">
        <f t="shared" si="2"/>
        <v>0.57735026918962584</v>
      </c>
      <c r="J18" s="14">
        <f t="shared" si="2"/>
        <v>1.5275252316519452</v>
      </c>
      <c r="K18" s="14">
        <f t="shared" si="2"/>
        <v>3.5118845842842457</v>
      </c>
      <c r="L18" s="14">
        <f t="shared" si="2"/>
        <v>1.1547005383792495</v>
      </c>
    </row>
    <row r="19" spans="1:16" x14ac:dyDescent="0.25">
      <c r="A19" s="10" t="s">
        <v>14</v>
      </c>
      <c r="B19" s="30" t="s">
        <v>7</v>
      </c>
      <c r="C19" s="15">
        <f t="shared" ref="C19:L19" si="3">(C16-C$18)/$O$5</f>
        <v>0.52679491924311228</v>
      </c>
      <c r="D19" s="15">
        <f t="shared" si="3"/>
        <v>0.5118082896311803</v>
      </c>
      <c r="E19" s="15">
        <f t="shared" si="3"/>
        <v>0.32618165821118944</v>
      </c>
      <c r="F19" s="15">
        <f t="shared" si="3"/>
        <v>0.68241582561160175</v>
      </c>
      <c r="G19" s="15">
        <f t="shared" si="3"/>
        <v>0.81574915894493516</v>
      </c>
      <c r="H19" s="15">
        <f t="shared" si="3"/>
        <v>0.84742165769367916</v>
      </c>
      <c r="I19" s="15">
        <f t="shared" si="3"/>
        <v>0.54742165769367912</v>
      </c>
      <c r="J19" s="15">
        <f t="shared" si="3"/>
        <v>0.71574915894493507</v>
      </c>
      <c r="K19" s="15">
        <f t="shared" si="3"/>
        <v>0.54960384719052513</v>
      </c>
      <c r="L19" s="15">
        <f t="shared" si="3"/>
        <v>0.69484331538735833</v>
      </c>
    </row>
    <row r="20" spans="1:16" ht="18" x14ac:dyDescent="0.35">
      <c r="A20" s="10" t="s">
        <v>15</v>
      </c>
      <c r="B20" s="7" t="s">
        <v>10</v>
      </c>
      <c r="C20" s="14">
        <f>((($O$20*SQRT(C12))+($O$20*SQRT(C13))+($O$20*SQRT(C14))))/(SQRT(10)*4)</f>
        <v>0.5790569415042095</v>
      </c>
      <c r="D20" s="14">
        <f t="shared" ref="D20:L20" si="4">((($O$20*SQRT(D12))+($O$20*SQRT(D13))+($O$20*SQRT(D14))))/(SQRT(10)*4)</f>
        <v>0.57206140281768425</v>
      </c>
      <c r="E20" s="14">
        <f t="shared" si="4"/>
        <v>0.47234083600125998</v>
      </c>
      <c r="F20" s="14">
        <f t="shared" si="4"/>
        <v>0.63998499845651813</v>
      </c>
      <c r="G20" s="14">
        <f t="shared" si="4"/>
        <v>0.69633583114614728</v>
      </c>
      <c r="H20" s="14">
        <f t="shared" si="4"/>
        <v>0.69794844677523582</v>
      </c>
      <c r="I20" s="14">
        <f t="shared" si="4"/>
        <v>0.56407502991737846</v>
      </c>
      <c r="J20" s="14">
        <f t="shared" si="4"/>
        <v>0.65442678957297806</v>
      </c>
      <c r="K20" s="14">
        <f t="shared" si="4"/>
        <v>0.59609564600981035</v>
      </c>
      <c r="L20" s="14">
        <f t="shared" si="4"/>
        <v>0.64086276281032872</v>
      </c>
      <c r="N20" s="23" t="s">
        <v>16</v>
      </c>
      <c r="O20" s="22">
        <v>1</v>
      </c>
    </row>
    <row r="21" spans="1:16" ht="18" x14ac:dyDescent="0.35">
      <c r="A21" s="10" t="s">
        <v>15</v>
      </c>
      <c r="B21" s="24" t="s">
        <v>10</v>
      </c>
      <c r="C21" s="25">
        <f>((($O$21*SQRT(C12))+($O$21*SQRT(C13))+($O$21*SQRT(C14))))/(SQRT(10)*4)</f>
        <v>0.19301898050140315</v>
      </c>
      <c r="D21" s="25">
        <f t="shared" ref="D21:L21" si="5">((($O$21*SQRT(D12))+($O$21*SQRT(D13))+($O$21*SQRT(D14))))/(SQRT(10)*4)</f>
        <v>0.1906871342725614</v>
      </c>
      <c r="E21" s="25">
        <f t="shared" si="5"/>
        <v>0.15744694533375331</v>
      </c>
      <c r="F21" s="25">
        <f t="shared" si="5"/>
        <v>0.21332833281883937</v>
      </c>
      <c r="G21" s="25">
        <f t="shared" si="5"/>
        <v>0.23211194371538243</v>
      </c>
      <c r="H21" s="25">
        <f t="shared" si="5"/>
        <v>0.23264948225841195</v>
      </c>
      <c r="I21" s="25">
        <f t="shared" si="5"/>
        <v>0.18802500997245949</v>
      </c>
      <c r="J21" s="25">
        <f t="shared" si="5"/>
        <v>0.21814226319099275</v>
      </c>
      <c r="K21" s="25">
        <f t="shared" si="5"/>
        <v>0.19869854866993678</v>
      </c>
      <c r="L21" s="25">
        <f t="shared" si="5"/>
        <v>0.21362092093677623</v>
      </c>
      <c r="N21" s="13" t="s">
        <v>16</v>
      </c>
      <c r="O21" s="13">
        <f>1/3</f>
        <v>0.33333333333333331</v>
      </c>
    </row>
    <row r="23" spans="1:16" s="3" customFormat="1" x14ac:dyDescent="0.25">
      <c r="A23" s="3" t="s">
        <v>17</v>
      </c>
    </row>
    <row r="24" spans="1:16" s="2" customFormat="1" x14ac:dyDescent="0.25"/>
    <row r="25" spans="1:16" s="2" customFormat="1" x14ac:dyDescent="0.25">
      <c r="C25" s="4">
        <v>1</v>
      </c>
      <c r="D25" s="4">
        <v>2</v>
      </c>
      <c r="E25" s="4">
        <v>3</v>
      </c>
      <c r="F25" s="4">
        <v>4</v>
      </c>
      <c r="G25" s="4">
        <v>5</v>
      </c>
      <c r="H25" s="4">
        <v>6</v>
      </c>
      <c r="I25" s="4">
        <v>7</v>
      </c>
      <c r="J25" s="4">
        <v>8</v>
      </c>
      <c r="K25" s="4">
        <v>9</v>
      </c>
      <c r="L25" s="4">
        <v>10</v>
      </c>
      <c r="M25" s="16"/>
      <c r="N25" s="17"/>
      <c r="O25" s="16"/>
      <c r="P25" s="16"/>
    </row>
    <row r="26" spans="1:16" x14ac:dyDescent="0.25">
      <c r="B26" s="5" t="s">
        <v>0</v>
      </c>
      <c r="C26" s="6">
        <v>10</v>
      </c>
      <c r="D26" s="6">
        <v>4</v>
      </c>
      <c r="E26" s="6">
        <v>3</v>
      </c>
      <c r="F26" s="6">
        <v>6</v>
      </c>
      <c r="G26" s="6">
        <v>10</v>
      </c>
      <c r="H26" s="6">
        <v>9</v>
      </c>
      <c r="I26" s="6">
        <v>6</v>
      </c>
      <c r="J26" s="6">
        <v>8</v>
      </c>
      <c r="K26" s="6">
        <v>10</v>
      </c>
      <c r="L26" s="6">
        <v>8</v>
      </c>
      <c r="M26" s="18"/>
      <c r="N26" s="19"/>
      <c r="O26" s="18"/>
      <c r="P26" s="18"/>
    </row>
    <row r="27" spans="1:16" x14ac:dyDescent="0.25">
      <c r="B27" s="5" t="s">
        <v>1</v>
      </c>
      <c r="C27" s="6">
        <v>1</v>
      </c>
      <c r="D27" s="6">
        <v>9</v>
      </c>
      <c r="E27" s="6">
        <v>8</v>
      </c>
      <c r="F27" s="6">
        <v>9</v>
      </c>
      <c r="G27" s="6">
        <v>7</v>
      </c>
      <c r="H27" s="6">
        <v>9</v>
      </c>
      <c r="I27" s="6">
        <v>6</v>
      </c>
      <c r="J27" s="6">
        <v>9</v>
      </c>
      <c r="K27" s="6">
        <v>3</v>
      </c>
      <c r="L27" s="6">
        <v>8</v>
      </c>
      <c r="M27" s="18"/>
      <c r="N27" s="19"/>
      <c r="O27" s="18"/>
      <c r="P27" s="18"/>
    </row>
    <row r="28" spans="1:16" x14ac:dyDescent="0.25">
      <c r="B28" s="5" t="s">
        <v>2</v>
      </c>
      <c r="C28" s="6">
        <v>10</v>
      </c>
      <c r="D28" s="6">
        <v>5</v>
      </c>
      <c r="E28" s="6">
        <v>2</v>
      </c>
      <c r="F28" s="6">
        <v>7</v>
      </c>
      <c r="G28" s="6">
        <v>9</v>
      </c>
      <c r="H28" s="6">
        <v>8</v>
      </c>
      <c r="I28" s="6">
        <v>5</v>
      </c>
      <c r="J28" s="6">
        <v>6</v>
      </c>
      <c r="K28" s="6">
        <v>7</v>
      </c>
      <c r="L28" s="6">
        <v>6</v>
      </c>
      <c r="M28" s="18"/>
      <c r="N28" s="18"/>
      <c r="O28" s="18"/>
      <c r="P28" s="18"/>
    </row>
    <row r="29" spans="1:16" x14ac:dyDescent="0.25">
      <c r="B29" s="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8"/>
      <c r="N29" s="18"/>
      <c r="O29" s="18"/>
      <c r="P29" s="18"/>
    </row>
    <row r="30" spans="1:16" x14ac:dyDescent="0.25">
      <c r="B30" s="5"/>
      <c r="C30" s="31" t="s">
        <v>18</v>
      </c>
      <c r="D30" s="32"/>
      <c r="E30" s="32"/>
      <c r="F30" s="32"/>
      <c r="G30" s="32"/>
      <c r="H30" s="32"/>
      <c r="I30" s="32"/>
      <c r="J30" s="32"/>
      <c r="K30" s="32"/>
      <c r="L30" s="32"/>
      <c r="M30" s="18"/>
      <c r="N30" s="18"/>
      <c r="O30" s="18"/>
      <c r="P30" s="18"/>
    </row>
    <row r="31" spans="1:16" x14ac:dyDescent="0.25">
      <c r="B31" s="5"/>
      <c r="C31" s="16"/>
      <c r="D31" s="16"/>
      <c r="E31" s="16"/>
      <c r="F31" s="16"/>
      <c r="G31" s="16"/>
      <c r="H31" s="16"/>
      <c r="I31" s="16"/>
      <c r="J31" s="16"/>
      <c r="K31" s="16"/>
      <c r="L31" s="16"/>
    </row>
    <row r="32" spans="1:16" s="2" customFormat="1" x14ac:dyDescent="0.25">
      <c r="C32" s="4">
        <v>1</v>
      </c>
      <c r="D32" s="4">
        <v>2</v>
      </c>
      <c r="E32" s="4">
        <v>3</v>
      </c>
      <c r="F32" s="4">
        <v>4</v>
      </c>
      <c r="G32" s="4">
        <v>5</v>
      </c>
      <c r="H32" s="4">
        <v>6</v>
      </c>
      <c r="I32" s="4">
        <v>7</v>
      </c>
      <c r="J32" s="4">
        <v>8</v>
      </c>
      <c r="K32" s="4">
        <v>9</v>
      </c>
      <c r="L32" s="4">
        <v>10</v>
      </c>
    </row>
    <row r="33" spans="1:16" x14ac:dyDescent="0.25">
      <c r="B33" s="5" t="s">
        <v>0</v>
      </c>
      <c r="C33" s="20">
        <f t="shared" ref="C33:L33" si="6">IF(ISERROR(C26/($O$6-C26)),C26,C26/($O$6-C26))</f>
        <v>10</v>
      </c>
      <c r="D33" s="20">
        <f t="shared" si="6"/>
        <v>0.66666666666666663</v>
      </c>
      <c r="E33" s="20">
        <f t="shared" si="6"/>
        <v>0.42857142857142855</v>
      </c>
      <c r="F33" s="20">
        <f t="shared" si="6"/>
        <v>1.5</v>
      </c>
      <c r="G33" s="20">
        <f t="shared" si="6"/>
        <v>10</v>
      </c>
      <c r="H33" s="20">
        <f t="shared" si="6"/>
        <v>9</v>
      </c>
      <c r="I33" s="20">
        <f t="shared" si="6"/>
        <v>1.5</v>
      </c>
      <c r="J33" s="20">
        <f t="shared" si="6"/>
        <v>4</v>
      </c>
      <c r="K33" s="20">
        <f t="shared" si="6"/>
        <v>10</v>
      </c>
      <c r="L33" s="20">
        <f t="shared" si="6"/>
        <v>4</v>
      </c>
    </row>
    <row r="34" spans="1:16" x14ac:dyDescent="0.25">
      <c r="B34" s="5" t="s">
        <v>1</v>
      </c>
      <c r="C34" s="20">
        <f t="shared" ref="C34:L34" si="7">IF(ISERROR(C27/($O$6-C27)),C27,C27/($O$6-C27))</f>
        <v>0.1111111111111111</v>
      </c>
      <c r="D34" s="20">
        <f t="shared" si="7"/>
        <v>9</v>
      </c>
      <c r="E34" s="20">
        <f t="shared" si="7"/>
        <v>4</v>
      </c>
      <c r="F34" s="20">
        <f t="shared" si="7"/>
        <v>9</v>
      </c>
      <c r="G34" s="20">
        <f t="shared" si="7"/>
        <v>2.3333333333333335</v>
      </c>
      <c r="H34" s="20">
        <f t="shared" si="7"/>
        <v>9</v>
      </c>
      <c r="I34" s="20">
        <f t="shared" si="7"/>
        <v>1.5</v>
      </c>
      <c r="J34" s="20">
        <f t="shared" si="7"/>
        <v>9</v>
      </c>
      <c r="K34" s="20">
        <f t="shared" si="7"/>
        <v>0.42857142857142855</v>
      </c>
      <c r="L34" s="20">
        <f t="shared" si="7"/>
        <v>4</v>
      </c>
    </row>
    <row r="35" spans="1:16" x14ac:dyDescent="0.25">
      <c r="B35" s="5" t="s">
        <v>2</v>
      </c>
      <c r="C35" s="20">
        <f t="shared" ref="C35:L35" si="8">IF(ISERROR(C28/($O$6-C28)),C28,C28/($O$6-C28))</f>
        <v>10</v>
      </c>
      <c r="D35" s="20">
        <f t="shared" si="8"/>
        <v>1</v>
      </c>
      <c r="E35" s="20">
        <f t="shared" si="8"/>
        <v>0.25</v>
      </c>
      <c r="F35" s="20">
        <f t="shared" si="8"/>
        <v>2.3333333333333335</v>
      </c>
      <c r="G35" s="20">
        <f t="shared" si="8"/>
        <v>9</v>
      </c>
      <c r="H35" s="20">
        <f t="shared" si="8"/>
        <v>4</v>
      </c>
      <c r="I35" s="20">
        <f t="shared" si="8"/>
        <v>1</v>
      </c>
      <c r="J35" s="20">
        <f t="shared" si="8"/>
        <v>1.5</v>
      </c>
      <c r="K35" s="20">
        <f t="shared" si="8"/>
        <v>2.3333333333333335</v>
      </c>
      <c r="L35" s="20">
        <f t="shared" si="8"/>
        <v>1.5</v>
      </c>
    </row>
    <row r="37" spans="1:16" s="2" customFormat="1" x14ac:dyDescent="0.25">
      <c r="B37" s="8" t="s">
        <v>4</v>
      </c>
      <c r="C37" s="21">
        <f t="shared" ref="C37:L37" si="9">SUM(C33:C35)</f>
        <v>20.111111111111111</v>
      </c>
      <c r="D37" s="21">
        <f t="shared" si="9"/>
        <v>10.666666666666666</v>
      </c>
      <c r="E37" s="21">
        <f t="shared" si="9"/>
        <v>4.6785714285714288</v>
      </c>
      <c r="F37" s="21">
        <f t="shared" si="9"/>
        <v>12.833333333333334</v>
      </c>
      <c r="G37" s="21">
        <f t="shared" si="9"/>
        <v>21.333333333333336</v>
      </c>
      <c r="H37" s="21">
        <f t="shared" si="9"/>
        <v>22</v>
      </c>
      <c r="I37" s="21">
        <f t="shared" si="9"/>
        <v>4</v>
      </c>
      <c r="J37" s="21">
        <f t="shared" si="9"/>
        <v>14.5</v>
      </c>
      <c r="K37" s="21">
        <f t="shared" si="9"/>
        <v>12.761904761904763</v>
      </c>
      <c r="L37" s="21">
        <f t="shared" si="9"/>
        <v>9.5</v>
      </c>
    </row>
    <row r="38" spans="1:16" ht="18" x14ac:dyDescent="0.35">
      <c r="B38" s="7" t="s">
        <v>20</v>
      </c>
      <c r="C38" s="14">
        <f>C37/$O$5</f>
        <v>0.67037037037037039</v>
      </c>
      <c r="D38" s="14">
        <f t="shared" ref="D38:L38" si="10">D37/$O$5</f>
        <v>0.35555555555555551</v>
      </c>
      <c r="E38" s="14">
        <f t="shared" si="10"/>
        <v>0.15595238095238095</v>
      </c>
      <c r="F38" s="14">
        <f t="shared" si="10"/>
        <v>0.42777777777777781</v>
      </c>
      <c r="G38" s="14">
        <f t="shared" si="10"/>
        <v>0.71111111111111114</v>
      </c>
      <c r="H38" s="14">
        <f t="shared" si="10"/>
        <v>0.73333333333333328</v>
      </c>
      <c r="I38" s="14">
        <f t="shared" si="10"/>
        <v>0.13333333333333333</v>
      </c>
      <c r="J38" s="14">
        <f t="shared" si="10"/>
        <v>0.48333333333333334</v>
      </c>
      <c r="K38" s="14">
        <f t="shared" si="10"/>
        <v>0.42539682539682544</v>
      </c>
      <c r="L38" s="14">
        <f t="shared" si="10"/>
        <v>0.31666666666666665</v>
      </c>
    </row>
    <row r="41" spans="1:16" s="3" customFormat="1" x14ac:dyDescent="0.25">
      <c r="A41" s="3" t="s">
        <v>22</v>
      </c>
    </row>
    <row r="42" spans="1:16" s="2" customFormat="1" x14ac:dyDescent="0.25"/>
    <row r="43" spans="1:16" s="2" customFormat="1" x14ac:dyDescent="0.25">
      <c r="C43" s="4">
        <v>1</v>
      </c>
      <c r="D43" s="4">
        <v>2</v>
      </c>
      <c r="E43" s="4">
        <v>3</v>
      </c>
      <c r="F43" s="4">
        <v>4</v>
      </c>
      <c r="G43" s="4">
        <v>5</v>
      </c>
      <c r="H43" s="4">
        <v>6</v>
      </c>
      <c r="I43" s="4">
        <v>7</v>
      </c>
      <c r="J43" s="4">
        <v>8</v>
      </c>
      <c r="K43" s="4">
        <v>9</v>
      </c>
      <c r="L43" s="4">
        <v>10</v>
      </c>
      <c r="M43" s="16"/>
      <c r="N43" s="17"/>
      <c r="O43" s="16"/>
      <c r="P43" s="16"/>
    </row>
    <row r="44" spans="1:16" x14ac:dyDescent="0.25">
      <c r="B44" s="5" t="s">
        <v>0</v>
      </c>
      <c r="C44" s="6">
        <v>10</v>
      </c>
      <c r="D44" s="6">
        <v>4</v>
      </c>
      <c r="E44" s="6">
        <v>3</v>
      </c>
      <c r="F44" s="6">
        <v>6</v>
      </c>
      <c r="G44" s="6">
        <v>10</v>
      </c>
      <c r="H44" s="6">
        <v>9</v>
      </c>
      <c r="I44" s="6">
        <v>6</v>
      </c>
      <c r="J44" s="6">
        <v>8</v>
      </c>
      <c r="K44" s="6">
        <v>10</v>
      </c>
      <c r="L44" s="6">
        <v>8</v>
      </c>
      <c r="M44" s="18"/>
      <c r="N44" s="19"/>
      <c r="O44" s="18"/>
      <c r="P44" s="18"/>
    </row>
    <row r="45" spans="1:16" x14ac:dyDescent="0.25">
      <c r="B45" s="5" t="s">
        <v>1</v>
      </c>
      <c r="C45" s="6">
        <v>1</v>
      </c>
      <c r="D45" s="6">
        <v>9</v>
      </c>
      <c r="E45" s="6">
        <v>8</v>
      </c>
      <c r="F45" s="6">
        <v>9</v>
      </c>
      <c r="G45" s="6">
        <v>7</v>
      </c>
      <c r="H45" s="6">
        <v>9</v>
      </c>
      <c r="I45" s="6">
        <v>6</v>
      </c>
      <c r="J45" s="6">
        <v>9</v>
      </c>
      <c r="K45" s="6">
        <v>3</v>
      </c>
      <c r="L45" s="6">
        <v>8</v>
      </c>
      <c r="M45" s="18"/>
      <c r="N45" s="19"/>
      <c r="O45" s="18"/>
      <c r="P45" s="18"/>
    </row>
    <row r="46" spans="1:16" x14ac:dyDescent="0.25">
      <c r="B46" s="5" t="s">
        <v>2</v>
      </c>
      <c r="C46" s="6">
        <v>10</v>
      </c>
      <c r="D46" s="6">
        <v>5</v>
      </c>
      <c r="E46" s="6">
        <v>2</v>
      </c>
      <c r="F46" s="6">
        <v>7</v>
      </c>
      <c r="G46" s="6">
        <v>9</v>
      </c>
      <c r="H46" s="6">
        <v>8</v>
      </c>
      <c r="I46" s="6">
        <v>5</v>
      </c>
      <c r="J46" s="6">
        <v>6</v>
      </c>
      <c r="K46" s="6">
        <v>7</v>
      </c>
      <c r="L46" s="6">
        <v>6</v>
      </c>
      <c r="M46" s="18"/>
      <c r="N46" s="18"/>
      <c r="O46" s="18"/>
      <c r="P46" s="18"/>
    </row>
    <row r="47" spans="1:16" x14ac:dyDescent="0.25">
      <c r="B47" s="5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8"/>
      <c r="N47" s="18"/>
      <c r="O47" s="18"/>
      <c r="P47" s="18"/>
    </row>
    <row r="48" spans="1:16" x14ac:dyDescent="0.25">
      <c r="B48" s="5"/>
      <c r="C48" s="31" t="s">
        <v>18</v>
      </c>
      <c r="D48" s="32"/>
      <c r="E48" s="32"/>
      <c r="F48" s="32"/>
      <c r="G48" s="32"/>
      <c r="H48" s="32"/>
      <c r="I48" s="32"/>
      <c r="J48" s="32"/>
      <c r="K48" s="32"/>
      <c r="L48" s="32"/>
      <c r="M48" s="18"/>
      <c r="N48" s="18"/>
      <c r="O48" s="18"/>
      <c r="P48" s="18"/>
    </row>
    <row r="49" spans="2:12" x14ac:dyDescent="0.25">
      <c r="B49" s="5"/>
      <c r="C49" s="16"/>
      <c r="D49" s="16"/>
      <c r="E49" s="16"/>
      <c r="F49" s="16"/>
      <c r="G49" s="16"/>
      <c r="H49" s="16"/>
      <c r="I49" s="16"/>
      <c r="J49" s="16"/>
      <c r="K49" s="16"/>
      <c r="L49" s="16"/>
    </row>
    <row r="50" spans="2:12" x14ac:dyDescent="0.25">
      <c r="C50" s="4">
        <v>1</v>
      </c>
      <c r="D50" s="4">
        <v>2</v>
      </c>
      <c r="E50" s="4">
        <v>3</v>
      </c>
      <c r="F50" s="4">
        <v>4</v>
      </c>
      <c r="G50" s="4">
        <v>5</v>
      </c>
      <c r="H50" s="4">
        <v>6</v>
      </c>
      <c r="I50" s="4">
        <v>7</v>
      </c>
      <c r="J50" s="4">
        <v>8</v>
      </c>
      <c r="K50" s="4">
        <v>9</v>
      </c>
      <c r="L50" s="4">
        <v>10</v>
      </c>
    </row>
    <row r="51" spans="2:12" x14ac:dyDescent="0.25">
      <c r="B51" s="5" t="s">
        <v>0</v>
      </c>
      <c r="C51" s="28">
        <f>((C44+1)/(C$16+2))/(($O$6-C44+1)/(($O$6-C$44)+($O$6-C$45)+($O$6-C$46)+2))</f>
        <v>5.2608695652173916</v>
      </c>
      <c r="D51" s="28">
        <f t="shared" ref="D51:L51" si="11">((D44+1)/(D$16+2))/(($O$6-D44+1)/(($O$6-D$44)+($O$6-D$45)+($O$6-D$46)+2))</f>
        <v>0.5</v>
      </c>
      <c r="E51" s="28">
        <f t="shared" si="11"/>
        <v>0.63333333333333341</v>
      </c>
      <c r="F51" s="28">
        <f t="shared" si="11"/>
        <v>0.58333333333333337</v>
      </c>
      <c r="G51" s="28">
        <f t="shared" si="11"/>
        <v>2.3571428571428572</v>
      </c>
      <c r="H51" s="28">
        <f t="shared" si="11"/>
        <v>1.0714285714285716</v>
      </c>
      <c r="I51" s="28">
        <f t="shared" si="11"/>
        <v>1.1052631578947369</v>
      </c>
      <c r="J51" s="28">
        <f t="shared" si="11"/>
        <v>1.08</v>
      </c>
      <c r="K51" s="28">
        <f t="shared" si="11"/>
        <v>6</v>
      </c>
      <c r="L51" s="28">
        <f t="shared" si="11"/>
        <v>1.25</v>
      </c>
    </row>
    <row r="52" spans="2:12" x14ac:dyDescent="0.25">
      <c r="B52" s="5" t="s">
        <v>1</v>
      </c>
      <c r="C52" s="28">
        <f t="shared" ref="C52:L53" si="12">((C45+1)/(C$16+2))/(($O$6-C45+1)/(($O$6-C$44)+($O$6-C$45)+($O$6-C$46)+2))</f>
        <v>9.5652173913043481E-2</v>
      </c>
      <c r="D52" s="28">
        <f t="shared" si="12"/>
        <v>3.5</v>
      </c>
      <c r="E52" s="28">
        <f t="shared" si="12"/>
        <v>3.8000000000000003</v>
      </c>
      <c r="F52" s="28">
        <f t="shared" si="12"/>
        <v>2.0833333333333335</v>
      </c>
      <c r="G52" s="28">
        <f t="shared" si="12"/>
        <v>0.42857142857142855</v>
      </c>
      <c r="H52" s="28">
        <f t="shared" si="12"/>
        <v>1.0714285714285716</v>
      </c>
      <c r="I52" s="28">
        <f t="shared" si="12"/>
        <v>1.1052631578947369</v>
      </c>
      <c r="J52" s="28">
        <f t="shared" si="12"/>
        <v>1.8000000000000003</v>
      </c>
      <c r="K52" s="28">
        <f t="shared" si="12"/>
        <v>0.27272727272727276</v>
      </c>
      <c r="L52" s="28">
        <f t="shared" si="12"/>
        <v>1.25</v>
      </c>
    </row>
    <row r="53" spans="2:12" x14ac:dyDescent="0.25">
      <c r="B53" s="5" t="s">
        <v>2</v>
      </c>
      <c r="C53" s="28">
        <f t="shared" si="12"/>
        <v>5.2608695652173916</v>
      </c>
      <c r="D53" s="28">
        <f t="shared" si="12"/>
        <v>0.70000000000000007</v>
      </c>
      <c r="E53" s="28">
        <f t="shared" si="12"/>
        <v>0.42222222222222228</v>
      </c>
      <c r="F53" s="28">
        <f t="shared" si="12"/>
        <v>0.83333333333333326</v>
      </c>
      <c r="G53" s="28">
        <f t="shared" si="12"/>
        <v>1.0714285714285716</v>
      </c>
      <c r="H53" s="28">
        <f t="shared" si="12"/>
        <v>0.6428571428571429</v>
      </c>
      <c r="I53" s="28">
        <f t="shared" si="12"/>
        <v>0.78947368421052622</v>
      </c>
      <c r="J53" s="28">
        <f t="shared" si="12"/>
        <v>0.504</v>
      </c>
      <c r="K53" s="28">
        <f t="shared" si="12"/>
        <v>1.0909090909090911</v>
      </c>
      <c r="L53" s="28">
        <f t="shared" si="12"/>
        <v>0.58333333333333337</v>
      </c>
    </row>
    <row r="54" spans="2:12" x14ac:dyDescent="0.25"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2:12" s="2" customFormat="1" x14ac:dyDescent="0.25">
      <c r="B55" s="8" t="s">
        <v>4</v>
      </c>
      <c r="C55" s="27">
        <f t="shared" ref="C55:L55" si="13">SUM(C51:C53)</f>
        <v>10.617391304347827</v>
      </c>
      <c r="D55" s="27">
        <f t="shared" si="13"/>
        <v>4.7</v>
      </c>
      <c r="E55" s="27">
        <f t="shared" si="13"/>
        <v>4.8555555555555561</v>
      </c>
      <c r="F55" s="27">
        <f t="shared" si="13"/>
        <v>3.5</v>
      </c>
      <c r="G55" s="27">
        <f t="shared" si="13"/>
        <v>3.8571428571428572</v>
      </c>
      <c r="H55" s="27">
        <f t="shared" si="13"/>
        <v>2.785714285714286</v>
      </c>
      <c r="I55" s="27">
        <f t="shared" si="13"/>
        <v>3</v>
      </c>
      <c r="J55" s="27">
        <f t="shared" si="13"/>
        <v>3.3840000000000003</v>
      </c>
      <c r="K55" s="27">
        <f t="shared" si="13"/>
        <v>7.3636363636363633</v>
      </c>
      <c r="L55" s="27">
        <f t="shared" si="13"/>
        <v>3.0833333333333335</v>
      </c>
    </row>
    <row r="56" spans="2:12" ht="18" x14ac:dyDescent="0.35">
      <c r="B56" s="4" t="s">
        <v>21</v>
      </c>
      <c r="C56" s="14">
        <f>C55/3</f>
        <v>3.5391304347826087</v>
      </c>
      <c r="D56" s="14">
        <f t="shared" ref="D56:L56" si="14">D55/3</f>
        <v>1.5666666666666667</v>
      </c>
      <c r="E56" s="14">
        <f t="shared" si="14"/>
        <v>1.6185185185185187</v>
      </c>
      <c r="F56" s="14">
        <f t="shared" si="14"/>
        <v>1.1666666666666667</v>
      </c>
      <c r="G56" s="14">
        <f t="shared" si="14"/>
        <v>1.2857142857142858</v>
      </c>
      <c r="H56" s="14">
        <f t="shared" si="14"/>
        <v>0.92857142857142871</v>
      </c>
      <c r="I56" s="14">
        <f t="shared" si="14"/>
        <v>1</v>
      </c>
      <c r="J56" s="14">
        <f t="shared" si="14"/>
        <v>1.1280000000000001</v>
      </c>
      <c r="K56" s="14">
        <f t="shared" si="14"/>
        <v>2.4545454545454546</v>
      </c>
      <c r="L56" s="14">
        <f t="shared" si="14"/>
        <v>1.0277777777777779</v>
      </c>
    </row>
  </sheetData>
  <sortState ref="N11:O20">
    <sortCondition descending="1" ref="N11:N20"/>
  </sortState>
  <mergeCells count="2">
    <mergeCell ref="C30:L30"/>
    <mergeCell ref="C48:L4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F18"/>
  <sheetViews>
    <sheetView tabSelected="1" workbookViewId="0">
      <selection activeCell="D9" sqref="D9:F18"/>
    </sheetView>
  </sheetViews>
  <sheetFormatPr defaultRowHeight="15" x14ac:dyDescent="0.25"/>
  <sheetData>
    <row r="9" spans="4:6" x14ac:dyDescent="0.25">
      <c r="D9">
        <v>0.92857142857142871</v>
      </c>
      <c r="E9">
        <v>6</v>
      </c>
      <c r="F9" t="b">
        <f>D9=D8</f>
        <v>0</v>
      </c>
    </row>
    <row r="10" spans="4:6" x14ac:dyDescent="0.25">
      <c r="D10">
        <v>1</v>
      </c>
      <c r="E10">
        <v>7</v>
      </c>
      <c r="F10" t="b">
        <f>D10=D9</f>
        <v>0</v>
      </c>
    </row>
    <row r="11" spans="4:6" x14ac:dyDescent="0.25">
      <c r="D11">
        <v>1.0277777777777779</v>
      </c>
      <c r="E11">
        <v>10</v>
      </c>
      <c r="F11" t="b">
        <f>D11=D10</f>
        <v>0</v>
      </c>
    </row>
    <row r="12" spans="4:6" x14ac:dyDescent="0.25">
      <c r="D12">
        <v>1.1280000000000001</v>
      </c>
      <c r="E12">
        <v>8</v>
      </c>
      <c r="F12" t="b">
        <f>D12=D11</f>
        <v>0</v>
      </c>
    </row>
    <row r="13" spans="4:6" x14ac:dyDescent="0.25">
      <c r="D13">
        <v>1.1666666666666667</v>
      </c>
      <c r="E13">
        <v>4</v>
      </c>
      <c r="F13" t="b">
        <f>D13=D12</f>
        <v>0</v>
      </c>
    </row>
    <row r="14" spans="4:6" x14ac:dyDescent="0.25">
      <c r="D14">
        <v>1.2857142857142858</v>
      </c>
      <c r="E14">
        <v>5</v>
      </c>
      <c r="F14" t="b">
        <f>D14=D13</f>
        <v>0</v>
      </c>
    </row>
    <row r="15" spans="4:6" x14ac:dyDescent="0.25">
      <c r="D15">
        <v>1.5666666666666667</v>
      </c>
      <c r="E15">
        <v>2</v>
      </c>
      <c r="F15" t="b">
        <f>D15=D14</f>
        <v>0</v>
      </c>
    </row>
    <row r="16" spans="4:6" x14ac:dyDescent="0.25">
      <c r="D16">
        <v>1.6185185185185187</v>
      </c>
      <c r="E16">
        <v>3</v>
      </c>
      <c r="F16" t="b">
        <f>D16=D15</f>
        <v>0</v>
      </c>
    </row>
    <row r="17" spans="4:6" x14ac:dyDescent="0.25">
      <c r="D17">
        <v>2.4545454545454546</v>
      </c>
      <c r="E17">
        <v>9</v>
      </c>
      <c r="F17" t="b">
        <f>D17=D16</f>
        <v>0</v>
      </c>
    </row>
    <row r="18" spans="4:6" x14ac:dyDescent="0.25">
      <c r="D18">
        <v>3.5391304347826087</v>
      </c>
      <c r="E18">
        <v>1</v>
      </c>
    </row>
  </sheetData>
  <sortState ref="D9:F18">
    <sortCondition ref="D9:D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Salamo 2012 GRC 2339097.2339115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sisux</dc:creator>
  <cp:lastModifiedBy>sisux</cp:lastModifiedBy>
  <dcterms:created xsi:type="dcterms:W3CDTF">2013-08-22T23:50:40Z</dcterms:created>
  <dcterms:modified xsi:type="dcterms:W3CDTF">2013-09-05T09:10:10Z</dcterms:modified>
</cp:coreProperties>
</file>