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DCG" sheetId="1" r:id="rId1"/>
    <sheet name="GroupMetric" sheetId="4" r:id="rId2"/>
    <sheet name="DCG-Example" sheetId="5" r:id="rId3"/>
  </sheets>
  <calcPr calcId="144525"/>
</workbook>
</file>

<file path=xl/calcChain.xml><?xml version="1.0" encoding="utf-8"?>
<calcChain xmlns="http://schemas.openxmlformats.org/spreadsheetml/2006/main">
  <c r="E30" i="5" l="1"/>
  <c r="E31" i="5" s="1"/>
  <c r="E29" i="5"/>
  <c r="E26" i="5"/>
  <c r="E27" i="5"/>
  <c r="E25" i="5"/>
  <c r="D26" i="5"/>
  <c r="D27" i="5"/>
  <c r="D25" i="5"/>
  <c r="E21" i="5"/>
  <c r="D17" i="5"/>
  <c r="D18" i="5"/>
  <c r="D16" i="5"/>
  <c r="F16" i="5" s="1"/>
  <c r="D12" i="5"/>
  <c r="D13" i="5"/>
  <c r="D14" i="5"/>
  <c r="F14" i="5"/>
  <c r="F13" i="5"/>
  <c r="F12" i="5"/>
  <c r="F17" i="5"/>
  <c r="F18" i="5"/>
  <c r="E9" i="5"/>
  <c r="F9" i="5"/>
  <c r="G9" i="5"/>
  <c r="H9" i="5"/>
  <c r="D9" i="5"/>
  <c r="H20" i="1"/>
  <c r="F20" i="1"/>
  <c r="N26" i="1"/>
  <c r="N25" i="1"/>
  <c r="G4" i="4"/>
  <c r="H4" i="4"/>
  <c r="G5" i="4"/>
  <c r="G7" i="4" s="1"/>
  <c r="H5" i="4"/>
  <c r="H7" i="4" s="1"/>
  <c r="E7" i="4"/>
  <c r="D7" i="4"/>
  <c r="F4" i="4"/>
  <c r="F5" i="4"/>
  <c r="F7" i="4" s="1"/>
  <c r="E5" i="4"/>
  <c r="E4" i="4"/>
  <c r="D4" i="4"/>
  <c r="D5" i="4"/>
  <c r="D27" i="1"/>
  <c r="F21" i="1"/>
  <c r="H21" i="1" s="1"/>
  <c r="H18" i="1"/>
  <c r="H17" i="1"/>
  <c r="F18" i="1"/>
  <c r="D18" i="1"/>
  <c r="F17" i="1"/>
  <c r="D17" i="1"/>
  <c r="D24" i="1"/>
  <c r="D23" i="1"/>
  <c r="D21" i="1"/>
  <c r="D20" i="1"/>
  <c r="E10" i="1"/>
  <c r="F10" i="1"/>
  <c r="G10" i="1"/>
  <c r="H10" i="1"/>
  <c r="I10" i="1"/>
  <c r="D10" i="1"/>
  <c r="H18" i="5" l="1"/>
  <c r="H14" i="5"/>
  <c r="H13" i="5"/>
  <c r="H17" i="5" s="1"/>
  <c r="H12" i="5"/>
  <c r="H16" i="5" s="1"/>
  <c r="D21" i="5" l="1"/>
</calcChain>
</file>

<file path=xl/sharedStrings.xml><?xml version="1.0" encoding="utf-8"?>
<sst xmlns="http://schemas.openxmlformats.org/spreadsheetml/2006/main" count="76" uniqueCount="48">
  <si>
    <t>Items</t>
  </si>
  <si>
    <t>a</t>
  </si>
  <si>
    <t>b</t>
  </si>
  <si>
    <t>c</t>
  </si>
  <si>
    <t>d</t>
  </si>
  <si>
    <t>e</t>
  </si>
  <si>
    <t>f</t>
  </si>
  <si>
    <t>Items {</t>
  </si>
  <si>
    <t>}</t>
  </si>
  <si>
    <t>usuaris</t>
  </si>
  <si>
    <t>us01</t>
  </si>
  <si>
    <t>us02</t>
  </si>
  <si>
    <t>=&gt;</t>
  </si>
  <si>
    <t>Grup</t>
  </si>
  <si>
    <t>Mean stratg.</t>
  </si>
  <si>
    <t>Ordenació Ideal</t>
  </si>
  <si>
    <t>IDCG</t>
  </si>
  <si>
    <t>Mean pel us01</t>
  </si>
  <si>
    <t>Mean pel us02</t>
  </si>
  <si>
    <t>nDGP us01</t>
  </si>
  <si>
    <t>nDGP us02</t>
  </si>
  <si>
    <t>Miserable DCG</t>
  </si>
  <si>
    <t>Range</t>
  </si>
  <si>
    <t>ÉS satisfacció</t>
  </si>
  <si>
    <t>Satisfacció del Group</t>
  </si>
  <si>
    <t>Problema:</t>
  </si>
  <si>
    <t>És igual un grup que cada usuari té una satisfació de 0,613549 vs l'exemple anterior? NO!</t>
  </si>
  <si>
    <t>1. Per tot valor &lt; threshold, se li aplica una funció de reducció!</t>
  </si>
  <si>
    <t>Mean Group Satisfaction</t>
  </si>
  <si>
    <t>Estándar Deviation</t>
  </si>
  <si>
    <t>HardCoded Example</t>
  </si>
  <si>
    <t>Coef of Var</t>
  </si>
  <si>
    <t>mean</t>
  </si>
  <si>
    <t>std dev</t>
  </si>
  <si>
    <t>Users</t>
  </si>
  <si>
    <t>group-avg</t>
  </si>
  <si>
    <t>Mean pel us.19</t>
  </si>
  <si>
    <t>Mean pel us.24</t>
  </si>
  <si>
    <t>Mean pel us.30</t>
  </si>
  <si>
    <t>258,294,153,655,288</t>
  </si>
  <si>
    <t>avg</t>
  </si>
  <si>
    <t>std</t>
  </si>
  <si>
    <t>STEP pel us.19</t>
  </si>
  <si>
    <t>STEP pel us.24</t>
  </si>
  <si>
    <t>STEP pel us.30</t>
  </si>
  <si>
    <t>Sum</t>
  </si>
  <si>
    <t>Sum/n</t>
  </si>
  <si>
    <t>root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</si>
</sst>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quotePrefix="1" applyFill="1"/>
    <xf numFmtId="0" fontId="0" fillId="2" borderId="0" xfId="0" quotePrefix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 applyAlignment="1">
      <alignment horizontal="center"/>
    </xf>
    <xf numFmtId="0" fontId="0" fillId="2" borderId="2" xfId="0" applyFill="1" applyBorder="1"/>
    <xf numFmtId="0" fontId="2" fillId="2" borderId="2" xfId="0" applyFont="1" applyFill="1" applyBorder="1"/>
    <xf numFmtId="0" fontId="3" fillId="2" borderId="0" xfId="0" applyFont="1" applyFill="1" applyAlignment="1">
      <alignment horizontal="center"/>
    </xf>
    <xf numFmtId="0" fontId="2" fillId="2" borderId="0" xfId="0" applyFont="1" applyFill="1"/>
    <xf numFmtId="0" fontId="0" fillId="3" borderId="0" xfId="0" applyFill="1"/>
    <xf numFmtId="9" fontId="0" fillId="2" borderId="0" xfId="1" applyFont="1" applyFill="1"/>
    <xf numFmtId="0" fontId="2" fillId="3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228600</xdr:colOff>
      <xdr:row>10</xdr:row>
      <xdr:rowOff>142875</xdr:rowOff>
    </xdr:from>
    <xdr:to>
      <xdr:col>12</xdr:col>
      <xdr:colOff>57150</xdr:colOff>
      <xdr:row>18</xdr:row>
      <xdr:rowOff>57150</xdr:rowOff>
    </xdr:to>
    <xdr:sp macro="" textlink="">
      <xdr:nvSpPr>
        <xdr:cNvPr id="2" name="TextBox 1"/>
        <xdr:cNvSpPr txBox="1"/>
      </xdr:nvSpPr>
      <xdr:spPr>
        <a:xfrm>
          <a:off x="3590925" y="2047875"/>
          <a:ext cx="470535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Your proposed ratio (std / mean) is called the coefficient of variation (</a:t>
          </a:r>
          <a:r>
            <a:rPr lang="es-E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http://en.wikipedia.org/wiki/Coefficient_of_variation</a:t>
          </a:r>
          <a:r>
            <a:rPr lang="es-E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). Since this is independent of the unit of measure of a sample/distribution, it is perfect for comparison of the dispersion.</a:t>
          </a:r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Q32"/>
  <sheetViews>
    <sheetView topLeftCell="A10" workbookViewId="0">
      <selection activeCell="C16" sqref="C16:H27"/>
    </sheetView>
  </sheetViews>
  <sheetFormatPr defaultRowHeight="15" x14ac:dyDescent="0.25"/>
  <cols>
    <col min="1" max="2" width="9.140625" style="1"/>
    <col min="3" max="3" width="19.7109375" style="1" bestFit="1" customWidth="1"/>
    <col min="4" max="16384" width="9.140625" style="1"/>
  </cols>
  <sheetData>
    <row r="3" spans="3:17" s="2" customFormat="1" x14ac:dyDescent="0.25">
      <c r="C3" s="3" t="s">
        <v>7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8</v>
      </c>
      <c r="L3" s="11" t="s">
        <v>15</v>
      </c>
    </row>
    <row r="5" spans="3:17" x14ac:dyDescent="0.25">
      <c r="C5" s="10" t="s">
        <v>9</v>
      </c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</row>
    <row r="6" spans="3:17" x14ac:dyDescent="0.25">
      <c r="C6" s="1" t="s">
        <v>10</v>
      </c>
      <c r="D6" s="2">
        <v>2</v>
      </c>
      <c r="E6" s="2">
        <v>1</v>
      </c>
      <c r="F6" s="2">
        <v>4</v>
      </c>
      <c r="G6" s="2">
        <v>2</v>
      </c>
      <c r="H6" s="2">
        <v>5</v>
      </c>
      <c r="I6" s="2">
        <v>5</v>
      </c>
      <c r="J6" s="2"/>
      <c r="K6" s="5" t="s">
        <v>12</v>
      </c>
      <c r="L6" s="2" t="s">
        <v>5</v>
      </c>
      <c r="M6" s="2" t="s">
        <v>6</v>
      </c>
      <c r="N6" s="2" t="s">
        <v>3</v>
      </c>
      <c r="O6" s="2" t="s">
        <v>1</v>
      </c>
      <c r="P6" s="2" t="s">
        <v>4</v>
      </c>
      <c r="Q6" s="2" t="s">
        <v>2</v>
      </c>
    </row>
    <row r="7" spans="3:17" x14ac:dyDescent="0.25">
      <c r="C7" s="6" t="s">
        <v>11</v>
      </c>
      <c r="D7" s="7">
        <v>4</v>
      </c>
      <c r="E7" s="7">
        <v>5</v>
      </c>
      <c r="F7" s="7">
        <v>2</v>
      </c>
      <c r="G7" s="7">
        <v>3</v>
      </c>
      <c r="H7" s="7">
        <v>2</v>
      </c>
      <c r="I7" s="7">
        <v>3</v>
      </c>
      <c r="J7" s="7"/>
      <c r="K7" s="8" t="s">
        <v>12</v>
      </c>
      <c r="L7" s="7" t="s">
        <v>2</v>
      </c>
      <c r="M7" s="7" t="s">
        <v>1</v>
      </c>
      <c r="N7" s="7" t="s">
        <v>4</v>
      </c>
      <c r="O7" s="7" t="s">
        <v>6</v>
      </c>
      <c r="P7" s="7" t="s">
        <v>3</v>
      </c>
      <c r="Q7" s="7" t="s">
        <v>5</v>
      </c>
    </row>
    <row r="9" spans="3:17" x14ac:dyDescent="0.25">
      <c r="C9" s="10" t="s">
        <v>13</v>
      </c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</row>
    <row r="10" spans="3:17" x14ac:dyDescent="0.25">
      <c r="C10" s="1" t="s">
        <v>14</v>
      </c>
      <c r="D10" s="2">
        <f>AVERAGE(D6:D7)</f>
        <v>3</v>
      </c>
      <c r="E10" s="2">
        <f t="shared" ref="E10:I10" si="0">AVERAGE(E6:E7)</f>
        <v>3</v>
      </c>
      <c r="F10" s="2">
        <f t="shared" si="0"/>
        <v>3</v>
      </c>
      <c r="G10" s="2">
        <f t="shared" si="0"/>
        <v>2.5</v>
      </c>
      <c r="H10" s="2">
        <f t="shared" si="0"/>
        <v>3.5</v>
      </c>
      <c r="I10" s="2">
        <f t="shared" si="0"/>
        <v>4</v>
      </c>
      <c r="J10" s="2"/>
      <c r="K10" s="5" t="s">
        <v>12</v>
      </c>
      <c r="L10" s="2" t="s">
        <v>6</v>
      </c>
      <c r="M10" s="2" t="s">
        <v>5</v>
      </c>
      <c r="N10" s="2" t="s">
        <v>1</v>
      </c>
      <c r="O10" s="2" t="s">
        <v>2</v>
      </c>
      <c r="P10" s="2" t="s">
        <v>3</v>
      </c>
      <c r="Q10" s="2" t="s">
        <v>4</v>
      </c>
    </row>
    <row r="16" spans="3:17" x14ac:dyDescent="0.25">
      <c r="C16" s="12" t="s">
        <v>16</v>
      </c>
      <c r="F16" s="12" t="s">
        <v>21</v>
      </c>
      <c r="H16" s="1" t="s">
        <v>22</v>
      </c>
    </row>
    <row r="17" spans="3:14" x14ac:dyDescent="0.25">
      <c r="C17" s="1" t="s">
        <v>10</v>
      </c>
      <c r="D17" s="1">
        <f>H6+ ((I6/LOG(2,2))+(F6/LOG(3,2))+(D6/LOG(4,2))+(E6/LOG(5,2))+(G6/LOG(6,2)))</f>
        <v>14.728101186828306</v>
      </c>
      <c r="F17" s="1">
        <f>E6+ ((G6/LOG(2,2))+(D6/LOG(3,2))+(F6/LOG(4,2))+(I6/LOG(5,2))+(H6/LOG(6,2)))</f>
        <v>10.349506333682587</v>
      </c>
      <c r="H17" s="1">
        <f>D17-F17</f>
        <v>4.3785948531457191</v>
      </c>
    </row>
    <row r="18" spans="3:14" x14ac:dyDescent="0.25">
      <c r="C18" s="6" t="s">
        <v>11</v>
      </c>
      <c r="D18" s="6">
        <f>E7+((D7/LOG(2,2))+(G7/LOG(3,2))+(I7/LOG(4,2))+(F7/LOG(5,2))+(H7/LOG(6,2)))</f>
        <v>14.027847991330242</v>
      </c>
      <c r="F18" s="1">
        <f>H7+((F7/LOG(2,2))+(I7/LOG(3,2))+(G7/LOG(4,2))+(D7/LOG(5,2))+(E7/LOG(6,2)))</f>
        <v>11.049759529180653</v>
      </c>
      <c r="H18" s="1">
        <f>D18-F18</f>
        <v>2.9780884621495893</v>
      </c>
    </row>
    <row r="19" spans="3:14" x14ac:dyDescent="0.25">
      <c r="J19" s="1" t="s">
        <v>30</v>
      </c>
    </row>
    <row r="20" spans="3:14" x14ac:dyDescent="0.25">
      <c r="C20" s="1" t="s">
        <v>17</v>
      </c>
      <c r="D20" s="1">
        <f>I6+ ((H6/LOG(2,2))+(D6/LOG(3,2))+(E6/LOG(4,2))+(F6/LOG(5,2))+(G6/LOG(6,2)))</f>
        <v>14.25827135390557</v>
      </c>
      <c r="F20" s="1">
        <f>D20-F17</f>
        <v>3.9087650202229831</v>
      </c>
      <c r="H20" s="13">
        <f>F20/H17</f>
        <v>0.89269849148404412</v>
      </c>
      <c r="J20" s="1">
        <v>0.6</v>
      </c>
      <c r="K20" s="1">
        <v>0.7</v>
      </c>
      <c r="L20" s="1">
        <v>0.5</v>
      </c>
      <c r="M20" s="1">
        <v>0.6</v>
      </c>
      <c r="N20" s="1">
        <v>51.3</v>
      </c>
    </row>
    <row r="21" spans="3:14" x14ac:dyDescent="0.25">
      <c r="C21" s="1" t="s">
        <v>18</v>
      </c>
      <c r="D21" s="1">
        <f>I7+((H7/LOG(2,2))+(D7/LOG(3,2))+(E7/LOG(4,2))+(F7/LOG(5,2))+(G7/LOG(6,2)))</f>
        <v>12.04563055213624</v>
      </c>
      <c r="F21" s="1">
        <f>D21-F18</f>
        <v>0.99587102295558694</v>
      </c>
      <c r="H21" s="13">
        <f>F21/H18</f>
        <v>0.33439940942411278</v>
      </c>
      <c r="J21" s="1">
        <v>0.5</v>
      </c>
      <c r="K21" s="1">
        <v>0.4</v>
      </c>
      <c r="L21" s="1">
        <v>0.4</v>
      </c>
      <c r="M21" s="1">
        <v>0.3</v>
      </c>
      <c r="N21" s="1">
        <v>55.6</v>
      </c>
    </row>
    <row r="22" spans="3:14" x14ac:dyDescent="0.25">
      <c r="H22" s="4" t="s">
        <v>23</v>
      </c>
      <c r="N22" s="1">
        <v>49.9</v>
      </c>
    </row>
    <row r="23" spans="3:14" x14ac:dyDescent="0.25">
      <c r="C23" s="1" t="s">
        <v>19</v>
      </c>
      <c r="D23" s="1">
        <f>D20/D17</f>
        <v>0.9680997688050299</v>
      </c>
      <c r="N23" s="1">
        <v>52</v>
      </c>
    </row>
    <row r="24" spans="3:14" x14ac:dyDescent="0.25">
      <c r="C24" s="1" t="s">
        <v>20</v>
      </c>
      <c r="D24" s="1">
        <f>D21/D18</f>
        <v>0.85869411755679914</v>
      </c>
    </row>
    <row r="25" spans="3:14" x14ac:dyDescent="0.25">
      <c r="M25" s="1" t="s">
        <v>32</v>
      </c>
      <c r="N25" s="1">
        <f>AVERAGE(N20:N23)</f>
        <v>52.2</v>
      </c>
    </row>
    <row r="26" spans="3:14" x14ac:dyDescent="0.25">
      <c r="M26" s="1" t="s">
        <v>33</v>
      </c>
      <c r="N26" s="1">
        <f>_xlfn.STDEV.S(N20:N23)</f>
        <v>2.4289915602982255</v>
      </c>
    </row>
    <row r="27" spans="3:14" x14ac:dyDescent="0.25">
      <c r="C27" s="1" t="s">
        <v>24</v>
      </c>
      <c r="D27" s="1">
        <f>AVERAGE(H20:H21)</f>
        <v>0.61354895045407842</v>
      </c>
      <c r="N27" s="14"/>
    </row>
    <row r="29" spans="3:14" x14ac:dyDescent="0.25">
      <c r="C29" s="1" t="s">
        <v>25</v>
      </c>
    </row>
    <row r="31" spans="3:14" x14ac:dyDescent="0.25">
      <c r="C31" s="1" t="s">
        <v>26</v>
      </c>
    </row>
    <row r="32" spans="3:14" x14ac:dyDescent="0.25">
      <c r="C32" s="1" t="s">
        <v>27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7"/>
  <sheetViews>
    <sheetView workbookViewId="0">
      <selection activeCell="C12" sqref="C12"/>
    </sheetView>
  </sheetViews>
  <sheetFormatPr defaultRowHeight="15" x14ac:dyDescent="0.25"/>
  <cols>
    <col min="1" max="2" width="9.140625" style="1"/>
    <col min="3" max="3" width="23" style="1" bestFit="1" customWidth="1"/>
    <col min="4" max="16384" width="9.140625" style="1"/>
  </cols>
  <sheetData>
    <row r="4" spans="3:8" x14ac:dyDescent="0.25">
      <c r="C4" s="12" t="s">
        <v>28</v>
      </c>
      <c r="D4" s="1">
        <f>AVERAGE(DCG!H20:H21)</f>
        <v>0.61354895045407842</v>
      </c>
      <c r="E4" s="1">
        <f>AVERAGE(DCG!J20:J21)</f>
        <v>0.55000000000000004</v>
      </c>
      <c r="F4" s="1">
        <f>AVERAGE(DCG!K20:K21)</f>
        <v>0.55000000000000004</v>
      </c>
      <c r="G4" s="1">
        <f>AVERAGE(DCG!L20:L21)</f>
        <v>0.45</v>
      </c>
      <c r="H4" s="1">
        <f>AVERAGE(DCG!M20:M21)</f>
        <v>0.44999999999999996</v>
      </c>
    </row>
    <row r="5" spans="3:8" x14ac:dyDescent="0.25">
      <c r="C5" s="12" t="s">
        <v>29</v>
      </c>
      <c r="D5" s="1">
        <f>_xlfn.STDEV.S(DCG!H20:H21)</f>
        <v>0.39477706685480235</v>
      </c>
      <c r="E5" s="1">
        <f>_xlfn.STDEV.S(DCG!J20:J21)</f>
        <v>7.0710678118654738E-2</v>
      </c>
      <c r="F5" s="1">
        <f>_xlfn.STDEV.S(DCG!K20:K21)</f>
        <v>0.21213203435596384</v>
      </c>
      <c r="G5" s="1">
        <f>_xlfn.STDEV.S(DCG!L20:L21)</f>
        <v>7.0710678118654779E-2</v>
      </c>
      <c r="H5" s="1">
        <f>_xlfn.STDEV.S(DCG!M20:M21)</f>
        <v>0.21213203435596434</v>
      </c>
    </row>
    <row r="7" spans="3:8" x14ac:dyDescent="0.25">
      <c r="C7" s="1" t="s">
        <v>31</v>
      </c>
      <c r="D7" s="1">
        <f>D5/D4</f>
        <v>0.64343206285763133</v>
      </c>
      <c r="E7" s="1">
        <f t="shared" ref="E7:H7" si="0">E5/E4</f>
        <v>0.12856486930664496</v>
      </c>
      <c r="F7" s="1">
        <f t="shared" si="0"/>
        <v>0.38569460791993421</v>
      </c>
      <c r="G7" s="1">
        <f t="shared" si="0"/>
        <v>0.15713484026367727</v>
      </c>
      <c r="H7" s="1">
        <f t="shared" si="0"/>
        <v>0.4714045207910319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1"/>
  <sheetViews>
    <sheetView tabSelected="1" topLeftCell="A10" workbookViewId="0">
      <selection activeCell="C22" sqref="C22"/>
    </sheetView>
  </sheetViews>
  <sheetFormatPr defaultRowHeight="15" x14ac:dyDescent="0.25"/>
  <cols>
    <col min="1" max="2" width="9.140625" style="1"/>
    <col min="3" max="3" width="19.7109375" style="1" bestFit="1" customWidth="1"/>
    <col min="4" max="16384" width="9.140625" style="1"/>
  </cols>
  <sheetData>
    <row r="3" spans="3:10" x14ac:dyDescent="0.25">
      <c r="D3" s="1" t="s">
        <v>0</v>
      </c>
    </row>
    <row r="4" spans="3:10" x14ac:dyDescent="0.25">
      <c r="C4" s="1" t="s">
        <v>34</v>
      </c>
      <c r="D4" s="1">
        <v>288</v>
      </c>
      <c r="E4" s="1">
        <v>258</v>
      </c>
      <c r="F4" s="1">
        <v>153</v>
      </c>
      <c r="G4" s="1">
        <v>655</v>
      </c>
      <c r="H4" s="1">
        <v>294</v>
      </c>
    </row>
    <row r="5" spans="3:10" x14ac:dyDescent="0.25">
      <c r="C5" s="1">
        <v>19</v>
      </c>
      <c r="D5" s="1">
        <v>3</v>
      </c>
      <c r="E5" s="1">
        <v>4</v>
      </c>
      <c r="F5" s="1">
        <v>4</v>
      </c>
      <c r="G5" s="1">
        <v>3</v>
      </c>
      <c r="H5" s="1">
        <v>3</v>
      </c>
    </row>
    <row r="6" spans="3:10" x14ac:dyDescent="0.25">
      <c r="C6" s="1">
        <v>24</v>
      </c>
      <c r="D6" s="1">
        <v>3</v>
      </c>
      <c r="E6" s="1">
        <v>4</v>
      </c>
      <c r="F6" s="1">
        <v>4</v>
      </c>
      <c r="G6" s="1">
        <v>5</v>
      </c>
      <c r="H6" s="1">
        <v>3</v>
      </c>
    </row>
    <row r="7" spans="3:10" x14ac:dyDescent="0.25">
      <c r="C7" s="1">
        <v>30</v>
      </c>
      <c r="D7" s="1">
        <v>1</v>
      </c>
      <c r="E7" s="1">
        <v>5</v>
      </c>
      <c r="F7" s="1">
        <v>0</v>
      </c>
      <c r="G7" s="1">
        <v>0</v>
      </c>
      <c r="H7" s="1">
        <v>4</v>
      </c>
    </row>
    <row r="9" spans="3:10" x14ac:dyDescent="0.25">
      <c r="C9" s="1" t="s">
        <v>35</v>
      </c>
      <c r="D9" s="1">
        <f>AVERAGE(D5:D7)</f>
        <v>2.3333333333333335</v>
      </c>
      <c r="E9" s="1">
        <f t="shared" ref="E9:H9" si="0">AVERAGE(E5:E7)</f>
        <v>4.333333333333333</v>
      </c>
      <c r="F9" s="1">
        <f t="shared" si="0"/>
        <v>2.6666666666666665</v>
      </c>
      <c r="G9" s="1">
        <f t="shared" si="0"/>
        <v>2.6666666666666665</v>
      </c>
      <c r="H9" s="1">
        <f t="shared" si="0"/>
        <v>3.3333333333333335</v>
      </c>
      <c r="I9" s="4" t="s">
        <v>12</v>
      </c>
      <c r="J9" s="1" t="s">
        <v>39</v>
      </c>
    </row>
    <row r="11" spans="3:10" x14ac:dyDescent="0.25">
      <c r="C11" s="12" t="s">
        <v>16</v>
      </c>
      <c r="F11" s="12" t="s">
        <v>21</v>
      </c>
      <c r="H11" s="1" t="s">
        <v>22</v>
      </c>
    </row>
    <row r="12" spans="3:10" x14ac:dyDescent="0.25">
      <c r="C12" s="1">
        <v>19</v>
      </c>
      <c r="D12" s="1">
        <f>E5+ ((F5/LOG(2,2))+(D5/LOG(3,2))+(G5/LOG(4,2))+(H5/LOG(5,2)))</f>
        <v>12.684818934934551</v>
      </c>
      <c r="F12" s="1">
        <f>D5+ ((G5/LOG(2,2))+(H5/LOG(3,2))+(E5/LOG(4,2))+(F5/LOG(5,2)))</f>
        <v>11.615495493007945</v>
      </c>
      <c r="H12" s="1">
        <f>D12-F12</f>
        <v>1.0693234419266062</v>
      </c>
    </row>
    <row r="13" spans="3:10" x14ac:dyDescent="0.25">
      <c r="C13" s="1">
        <v>24</v>
      </c>
      <c r="D13" s="1">
        <f>G6+ ((E6/LOG(2,2))+(F6/LOG(3,2))+(D6/LOG(4,2))+(H6/LOG(5,2)))</f>
        <v>14.315748688506009</v>
      </c>
      <c r="F13" s="1">
        <f>D6+ ((H6/LOG(2,2))+(E6/LOG(3,2))+(F6/LOG(4,2))+(G6/LOG(5,2)))</f>
        <v>12.677101804652795</v>
      </c>
      <c r="H13" s="1">
        <f>D13-F13</f>
        <v>1.6386468838532142</v>
      </c>
    </row>
    <row r="14" spans="3:10" x14ac:dyDescent="0.25">
      <c r="C14" s="1">
        <v>30</v>
      </c>
      <c r="D14" s="1">
        <f>E7+ ((H7/LOG(2,2))+(D7/LOG(3,2))+(F7/LOG(4,2))+(G7/LOG(5,2)))</f>
        <v>9.6309297535714578</v>
      </c>
      <c r="F14" s="1">
        <f>F7+ ((G7/LOG(2,2))+(D7/LOG(3,2))+(H7/LOG(4,2))+(E7/LOG(5,2)))</f>
        <v>4.7843125439384231</v>
      </c>
      <c r="H14" s="1">
        <f>D14-F14</f>
        <v>4.8466172096330347</v>
      </c>
    </row>
    <row r="16" spans="3:10" x14ac:dyDescent="0.25">
      <c r="C16" s="1" t="s">
        <v>36</v>
      </c>
      <c r="D16" s="1">
        <f>E5+((H5/LOG(2,2))+(F5/LOG(3,2))+(G5/LOG(4,2))+(D5/LOG(5,2)))</f>
        <v>12.315748688506009</v>
      </c>
      <c r="F16" s="1">
        <f>D16-F12</f>
        <v>0.70025319549806397</v>
      </c>
      <c r="H16" s="13">
        <f>F16/H12</f>
        <v>0.65485630263226413</v>
      </c>
      <c r="J16" s="1">
        <v>0.6548562</v>
      </c>
    </row>
    <row r="17" spans="3:10" x14ac:dyDescent="0.25">
      <c r="C17" s="1" t="s">
        <v>37</v>
      </c>
      <c r="D17" s="1">
        <f t="shared" ref="D17:D18" si="1">E6+((H6/LOG(2,2))+(F6/LOG(3,2))+(G6/LOG(4,2))+(D6/LOG(5,2)))</f>
        <v>13.315748688506009</v>
      </c>
      <c r="F17" s="1">
        <f>D17-F13</f>
        <v>0.63864688385321422</v>
      </c>
      <c r="H17" s="13">
        <f t="shared" ref="H17:H18" si="2">F17/H13</f>
        <v>0.38974039504561286</v>
      </c>
      <c r="J17" s="1">
        <v>0.38974047000000001</v>
      </c>
    </row>
    <row r="18" spans="3:10" x14ac:dyDescent="0.25">
      <c r="C18" s="1" t="s">
        <v>38</v>
      </c>
      <c r="D18" s="1">
        <f t="shared" si="1"/>
        <v>9.4306765580733938</v>
      </c>
      <c r="F18" s="1">
        <f>D18-F14</f>
        <v>4.6463640141349707</v>
      </c>
      <c r="H18" s="13">
        <f t="shared" si="2"/>
        <v>0.95868186266081734</v>
      </c>
      <c r="J18" s="1">
        <v>0.95868180000000003</v>
      </c>
    </row>
    <row r="19" spans="3:10" x14ac:dyDescent="0.25">
      <c r="H19" s="4" t="s">
        <v>23</v>
      </c>
    </row>
    <row r="20" spans="3:10" x14ac:dyDescent="0.25">
      <c r="D20" s="1" t="s">
        <v>40</v>
      </c>
      <c r="E20" s="1" t="s">
        <v>41</v>
      </c>
    </row>
    <row r="21" spans="3:10" x14ac:dyDescent="0.25">
      <c r="C21" s="1" t="s">
        <v>24</v>
      </c>
      <c r="D21" s="1">
        <f>AVERAGE(H16:H18)</f>
        <v>0.66775952011289819</v>
      </c>
      <c r="E21" s="15">
        <f>_xlfn.STDEV.S(H16:H18)</f>
        <v>0.28469012655701637</v>
      </c>
    </row>
    <row r="25" spans="3:10" x14ac:dyDescent="0.25">
      <c r="C25" s="1" t="s">
        <v>42</v>
      </c>
      <c r="D25" s="1">
        <f>H16-$D$21</f>
        <v>-1.2903217480634055E-2</v>
      </c>
      <c r="E25" s="1">
        <f>POWER(D25,2)</f>
        <v>1.6649302135254024E-4</v>
      </c>
    </row>
    <row r="26" spans="3:10" x14ac:dyDescent="0.25">
      <c r="C26" s="1" t="s">
        <v>43</v>
      </c>
      <c r="D26" s="1">
        <f t="shared" ref="D26:D27" si="3">H17-$D$21</f>
        <v>-0.27801912506728532</v>
      </c>
      <c r="E26" s="1">
        <f t="shared" ref="E26:E27" si="4">POWER(D26,2)</f>
        <v>7.7294633903178839E-2</v>
      </c>
    </row>
    <row r="27" spans="3:10" x14ac:dyDescent="0.25">
      <c r="C27" s="1" t="s">
        <v>44</v>
      </c>
      <c r="D27" s="1">
        <f t="shared" si="3"/>
        <v>0.29092234254791915</v>
      </c>
      <c r="E27" s="1">
        <f t="shared" si="4"/>
        <v>8.4635809393568809E-2</v>
      </c>
    </row>
    <row r="29" spans="3:10" x14ac:dyDescent="0.25">
      <c r="D29" s="1" t="s">
        <v>45</v>
      </c>
      <c r="E29" s="1">
        <f>SUM(E25:E27)</f>
        <v>0.16209693631810018</v>
      </c>
    </row>
    <row r="30" spans="3:10" x14ac:dyDescent="0.25">
      <c r="D30" s="1" t="s">
        <v>46</v>
      </c>
      <c r="E30" s="1">
        <f>E29/(3-1)</f>
        <v>8.1048468159050091E-2</v>
      </c>
    </row>
    <row r="31" spans="3:10" x14ac:dyDescent="0.25">
      <c r="D31" s="1" t="s">
        <v>47</v>
      </c>
      <c r="E31" s="15">
        <f>SQRT(E30)</f>
        <v>0.28469012655701653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DCG</vt:lpstr>
      <vt:lpstr>GroupMetric</vt:lpstr>
      <vt:lpstr>DCG-Example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2013-12-01T18:42:43Z</dcterms:modified>
</cp:coreProperties>
</file>