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360" yWindow="120" windowWidth="15480" windowHeight="11535" tabRatio="889" activeTab="18"/>
  </bookViews>
  <sheets>
    <sheet name="Zabala" sheetId="27" r:id="rId1"/>
    <sheet name="Erik" sheetId="14" r:id="rId2"/>
    <sheet name="Valentin" sheetId="10" r:id="rId3"/>
    <sheet name="Amezketa" sheetId="21" r:id="rId4"/>
    <sheet name="Romo" sheetId="20" r:id="rId5"/>
    <sheet name="martiarena" sheetId="7" r:id="rId6"/>
    <sheet name="Olazabal" sheetId="22" r:id="rId7"/>
    <sheet name="antton" sheetId="6" r:id="rId8"/>
    <sheet name="Eneko" sheetId="23" r:id="rId9"/>
    <sheet name="Ventura" sheetId="19" r:id="rId10"/>
    <sheet name="M.Vazquez" sheetId="26" r:id="rId11"/>
    <sheet name="Erik J." sheetId="9" r:id="rId12"/>
    <sheet name="Berges" sheetId="25" r:id="rId13"/>
    <sheet name="Axel" sheetId="24" r:id="rId14"/>
    <sheet name="Iñigo" sheetId="8" r:id="rId15"/>
    <sheet name="Totxo" sheetId="18" r:id="rId16"/>
    <sheet name="Tello" sheetId="17" r:id="rId17"/>
    <sheet name="Lozano" sheetId="16" r:id="rId18"/>
    <sheet name="Resumen" sheetId="2" r:id="rId19"/>
    <sheet name="plantilla" sheetId="1" r:id="rId20"/>
  </sheets>
  <definedNames>
    <definedName name="April" localSheetId="3">Amezketa!$C$39:$P$43</definedName>
    <definedName name="April" localSheetId="7">antton!$C$39:$P$43</definedName>
    <definedName name="April" localSheetId="13">Axel!$C$39:$P$43</definedName>
    <definedName name="April" localSheetId="12">Berges!$C$39:$P$43</definedName>
    <definedName name="April" localSheetId="8">Eneko!$C$39:$P$43</definedName>
    <definedName name="April" localSheetId="1">Erik!$C$39:$P$43</definedName>
    <definedName name="April" localSheetId="11">'Erik J.'!$C$39:$P$43</definedName>
    <definedName name="April" localSheetId="14">Iñigo!$C$39:$P$43</definedName>
    <definedName name="April" localSheetId="17">Lozano!$C$39:$P$43</definedName>
    <definedName name="April" localSheetId="10">M.Vazquez!$C$39:$P$43</definedName>
    <definedName name="April" localSheetId="5">martiarena!$C$39:$P$43</definedName>
    <definedName name="April" localSheetId="6">Olazabal!$C$39:$P$43</definedName>
    <definedName name="April" localSheetId="4">Romo!$C$39:$P$43</definedName>
    <definedName name="April" localSheetId="16">Tello!$C$39:$P$43</definedName>
    <definedName name="April" localSheetId="15">Totxo!$C$39:$P$43</definedName>
    <definedName name="April" localSheetId="2">Valentin!$C$39:$P$43</definedName>
    <definedName name="April" localSheetId="9">Ventura!$C$39:$P$43</definedName>
    <definedName name="April" localSheetId="0">Zabala!$C$39:$P$43</definedName>
    <definedName name="April">plantilla!$C$39:$P$43</definedName>
    <definedName name="August" localSheetId="3">Amezketa!$C$75:$P$79</definedName>
    <definedName name="August" localSheetId="7">antton!$C$75:$P$79</definedName>
    <definedName name="August" localSheetId="13">Axel!$C$75:$P$79</definedName>
    <definedName name="August" localSheetId="12">Berges!$C$75:$P$79</definedName>
    <definedName name="August" localSheetId="8">Eneko!$C$75:$P$79</definedName>
    <definedName name="August" localSheetId="1">Erik!$C$75:$P$79</definedName>
    <definedName name="August" localSheetId="11">'Erik J.'!$C$75:$P$79</definedName>
    <definedName name="August" localSheetId="14">Iñigo!$C$75:$P$79</definedName>
    <definedName name="August" localSheetId="17">Lozano!$C$75:$P$79</definedName>
    <definedName name="August" localSheetId="10">M.Vazquez!$C$75:$P$79</definedName>
    <definedName name="August" localSheetId="5">martiarena!$C$75:$P$79</definedName>
    <definedName name="August" localSheetId="6">Olazabal!$C$75:$P$79</definedName>
    <definedName name="August" localSheetId="4">Romo!$C$75:$P$79</definedName>
    <definedName name="August" localSheetId="16">Tello!$C$75:$P$79</definedName>
    <definedName name="August" localSheetId="15">Totxo!$C$75:$P$79</definedName>
    <definedName name="August" localSheetId="2">Valentin!$C$75:$P$79</definedName>
    <definedName name="August" localSheetId="9">Ventura!$C$75:$P$79</definedName>
    <definedName name="August" localSheetId="0">Zabala!$C$75:$P$79</definedName>
    <definedName name="August">plantilla!$C$75:$P$79</definedName>
    <definedName name="December" localSheetId="3">Amezketa!$C$111:$P$115</definedName>
    <definedName name="December" localSheetId="7">antton!$C$111:$P$115</definedName>
    <definedName name="December" localSheetId="13">Axel!$C$111:$P$115</definedName>
    <definedName name="December" localSheetId="12">Berges!$C$111:$P$115</definedName>
    <definedName name="December" localSheetId="8">Eneko!$C$111:$P$115</definedName>
    <definedName name="December" localSheetId="1">Erik!$C$111:$P$115</definedName>
    <definedName name="December" localSheetId="11">'Erik J.'!$C$111:$P$115</definedName>
    <definedName name="December" localSheetId="14">Iñigo!$C$111:$P$115</definedName>
    <definedName name="December" localSheetId="17">Lozano!$C$111:$P$115</definedName>
    <definedName name="December" localSheetId="10">M.Vazquez!$C$111:$P$115</definedName>
    <definedName name="December" localSheetId="5">martiarena!$C$111:$P$115</definedName>
    <definedName name="December" localSheetId="6">Olazabal!$C$111:$P$115</definedName>
    <definedName name="December" localSheetId="4">Romo!$C$111:$P$115</definedName>
    <definedName name="December" localSheetId="16">Tello!$C$111:$P$115</definedName>
    <definedName name="December" localSheetId="15">Totxo!$C$111:$P$115</definedName>
    <definedName name="December" localSheetId="2">Valentin!$C$111:$P$115</definedName>
    <definedName name="December" localSheetId="9">Ventura!$C$111:$P$115</definedName>
    <definedName name="December" localSheetId="0">Zabala!$C$111:$P$115</definedName>
    <definedName name="December">plantilla!$C$111:$P$115</definedName>
    <definedName name="February" localSheetId="3">Amezketa!$C$21:$P$25</definedName>
    <definedName name="February" localSheetId="7">antton!$C$21:$P$25</definedName>
    <definedName name="February" localSheetId="13">Axel!$C$21:$P$25</definedName>
    <definedName name="February" localSheetId="12">Berges!$C$21:$P$25</definedName>
    <definedName name="February" localSheetId="8">Eneko!$C$21:$P$25</definedName>
    <definedName name="February" localSheetId="1">Erik!$C$21:$P$25</definedName>
    <definedName name="February" localSheetId="11">'Erik J.'!$C$21:$P$25</definedName>
    <definedName name="February" localSheetId="14">Iñigo!$C$21:$P$25</definedName>
    <definedName name="February" localSheetId="17">Lozano!$C$21:$P$25</definedName>
    <definedName name="February" localSheetId="10">M.Vazquez!$C$21:$P$25</definedName>
    <definedName name="February" localSheetId="5">martiarena!$C$21:$P$25</definedName>
    <definedName name="February" localSheetId="6">Olazabal!$C$21:$P$25</definedName>
    <definedName name="February" localSheetId="4">Romo!$C$21:$P$25</definedName>
    <definedName name="February" localSheetId="16">Tello!$C$21:$P$25</definedName>
    <definedName name="February" localSheetId="15">Totxo!$C$21:$P$25</definedName>
    <definedName name="February" localSheetId="2">Valentin!$C$21:$P$25</definedName>
    <definedName name="February" localSheetId="9">Ventura!$C$21:$P$25</definedName>
    <definedName name="February" localSheetId="0">Zabala!$C$21:$P$25</definedName>
    <definedName name="February">plantilla!$C$21:$P$25</definedName>
    <definedName name="January" localSheetId="3">Amezketa!$C$13:$P$17</definedName>
    <definedName name="January" localSheetId="7">antton!$C$13:$P$17</definedName>
    <definedName name="January" localSheetId="13">Axel!$C$13:$P$17</definedName>
    <definedName name="January" localSheetId="12">Berges!$C$13:$P$17</definedName>
    <definedName name="January" localSheetId="8">Eneko!$C$13:$P$17</definedName>
    <definedName name="January" localSheetId="1">Erik!$C$13:$P$17</definedName>
    <definedName name="January" localSheetId="11">'Erik J.'!$C$13:$P$17</definedName>
    <definedName name="January" localSheetId="14">Iñigo!$C$13:$P$17</definedName>
    <definedName name="January" localSheetId="17">Lozano!$C$13:$P$17</definedName>
    <definedName name="January" localSheetId="10">M.Vazquez!$C$13:$P$17</definedName>
    <definedName name="January" localSheetId="5">martiarena!$C$13:$P$17</definedName>
    <definedName name="January" localSheetId="6">Olazabal!$C$13:$P$17</definedName>
    <definedName name="January" localSheetId="4">Romo!$C$13:$P$17</definedName>
    <definedName name="January" localSheetId="16">Tello!$C$13:$P$17</definedName>
    <definedName name="January" localSheetId="15">Totxo!$C$13:$P$17</definedName>
    <definedName name="January" localSheetId="2">Valentin!$C$13:$P$17</definedName>
    <definedName name="January" localSheetId="9">Ventura!$C$13:$P$17</definedName>
    <definedName name="January" localSheetId="0">Zabala!$C$13:$P$17</definedName>
    <definedName name="January">plantilla!$C$13:$P$17</definedName>
    <definedName name="July" localSheetId="3">Amezketa!$C$66:$P$70</definedName>
    <definedName name="July" localSheetId="7">antton!$C$66:$P$70</definedName>
    <definedName name="July" localSheetId="13">Axel!$C$66:$P$70</definedName>
    <definedName name="July" localSheetId="12">Berges!$C$66:$P$70</definedName>
    <definedName name="July" localSheetId="8">Eneko!$C$66:$P$70</definedName>
    <definedName name="July" localSheetId="1">Erik!$C$66:$P$70</definedName>
    <definedName name="July" localSheetId="11">'Erik J.'!$C$66:$P$70</definedName>
    <definedName name="July" localSheetId="14">Iñigo!$C$66:$P$70</definedName>
    <definedName name="July" localSheetId="17">Lozano!$C$66:$P$70</definedName>
    <definedName name="July" localSheetId="10">M.Vazquez!$C$66:$P$70</definedName>
    <definedName name="July" localSheetId="5">martiarena!$C$66:$P$70</definedName>
    <definedName name="July" localSheetId="6">Olazabal!$C$66:$P$70</definedName>
    <definedName name="July" localSheetId="4">Romo!$C$66:$P$70</definedName>
    <definedName name="July" localSheetId="16">Tello!$C$66:$P$70</definedName>
    <definedName name="July" localSheetId="15">Totxo!$C$66:$P$70</definedName>
    <definedName name="July" localSheetId="2">Valentin!$C$66:$P$70</definedName>
    <definedName name="July" localSheetId="9">Ventura!$C$66:$P$70</definedName>
    <definedName name="July" localSheetId="0">Zabala!$C$66:$P$70</definedName>
    <definedName name="July">plantilla!$C$66:$P$70</definedName>
    <definedName name="June" localSheetId="3">Amezketa!$C$57:$P$61</definedName>
    <definedName name="June" localSheetId="7">antton!$C$57:$P$61</definedName>
    <definedName name="June" localSheetId="13">Axel!$C$57:$P$61</definedName>
    <definedName name="June" localSheetId="12">Berges!$C$57:$P$61</definedName>
    <definedName name="June" localSheetId="8">Eneko!$C$57:$P$61</definedName>
    <definedName name="June" localSheetId="1">Erik!$C$57:$P$61</definedName>
    <definedName name="June" localSheetId="11">'Erik J.'!$C$57:$P$61</definedName>
    <definedName name="June" localSheetId="14">Iñigo!$C$57:$P$61</definedName>
    <definedName name="June" localSheetId="17">Lozano!$C$57:$P$61</definedName>
    <definedName name="June" localSheetId="10">M.Vazquez!$C$57:$P$61</definedName>
    <definedName name="June" localSheetId="5">martiarena!$C$57:$P$61</definedName>
    <definedName name="June" localSheetId="6">Olazabal!$C$57:$P$61</definedName>
    <definedName name="June" localSheetId="4">Romo!$C$57:$P$61</definedName>
    <definedName name="June" localSheetId="16">Tello!$C$57:$P$61</definedName>
    <definedName name="June" localSheetId="15">Totxo!$C$57:$P$61</definedName>
    <definedName name="June" localSheetId="2">Valentin!$C$57:$P$61</definedName>
    <definedName name="June" localSheetId="9">Ventura!$C$57:$P$61</definedName>
    <definedName name="June" localSheetId="0">Zabala!$C$57:$P$61</definedName>
    <definedName name="June">plantilla!$C$57:$P$61</definedName>
    <definedName name="March" localSheetId="3">Amezketa!$C$30:$P$34</definedName>
    <definedName name="March" localSheetId="7">antton!$C$30:$P$34</definedName>
    <definedName name="March" localSheetId="13">Axel!$C$30:$P$34</definedName>
    <definedName name="March" localSheetId="12">Berges!$C$30:$P$34</definedName>
    <definedName name="March" localSheetId="8">Eneko!$C$30:$P$34</definedName>
    <definedName name="March" localSheetId="1">Erik!$C$30:$P$34</definedName>
    <definedName name="March" localSheetId="11">'Erik J.'!$C$30:$P$34</definedName>
    <definedName name="March" localSheetId="14">Iñigo!$C$30:$P$34</definedName>
    <definedName name="March" localSheetId="17">Lozano!$C$30:$P$34</definedName>
    <definedName name="March" localSheetId="10">M.Vazquez!$C$30:$P$34</definedName>
    <definedName name="March" localSheetId="5">martiarena!$C$30:$P$34</definedName>
    <definedName name="March" localSheetId="6">Olazabal!$C$30:$P$34</definedName>
    <definedName name="March" localSheetId="4">Romo!$C$30:$P$34</definedName>
    <definedName name="March" localSheetId="16">Tello!$C$30:$P$34</definedName>
    <definedName name="March" localSheetId="15">Totxo!$C$30:$P$34</definedName>
    <definedName name="March" localSheetId="2">Valentin!$C$30:$P$34</definedName>
    <definedName name="March" localSheetId="9">Ventura!$C$30:$P$34</definedName>
    <definedName name="March" localSheetId="0">Zabala!$C$30:$P$34</definedName>
    <definedName name="March">plantilla!$C$30:$P$34</definedName>
    <definedName name="May" localSheetId="3">Amezketa!$C$48:$P$52</definedName>
    <definedName name="May" localSheetId="7">antton!$C$48:$P$52</definedName>
    <definedName name="May" localSheetId="13">Axel!$C$48:$P$52</definedName>
    <definedName name="May" localSheetId="12">Berges!$C$48:$P$52</definedName>
    <definedName name="May" localSheetId="8">Eneko!$C$48:$P$52</definedName>
    <definedName name="May" localSheetId="1">Erik!$C$48:$P$52</definedName>
    <definedName name="May" localSheetId="11">'Erik J.'!$C$48:$P$52</definedName>
    <definedName name="May" localSheetId="14">Iñigo!$C$48:$P$52</definedName>
    <definedName name="May" localSheetId="17">Lozano!$C$48:$P$52</definedName>
    <definedName name="May" localSheetId="10">M.Vazquez!$C$48:$P$52</definedName>
    <definedName name="May" localSheetId="5">martiarena!$C$48:$P$52</definedName>
    <definedName name="May" localSheetId="6">Olazabal!$C$48:$P$52</definedName>
    <definedName name="May" localSheetId="4">Romo!$C$48:$P$52</definedName>
    <definedName name="May" localSheetId="16">Tello!$C$48:$P$52</definedName>
    <definedName name="May" localSheetId="15">Totxo!$C$48:$P$52</definedName>
    <definedName name="May" localSheetId="2">Valentin!$C$48:$P$52</definedName>
    <definedName name="May" localSheetId="9">Ventura!$C$48:$P$52</definedName>
    <definedName name="May" localSheetId="0">Zabala!$C$48:$P$52</definedName>
    <definedName name="May">plantilla!$C$48:$P$52</definedName>
    <definedName name="November" localSheetId="3">Amezketa!$C$102:$P$106</definedName>
    <definedName name="November" localSheetId="7">antton!$C$102:$P$106</definedName>
    <definedName name="November" localSheetId="13">Axel!$C$102:$P$106</definedName>
    <definedName name="November" localSheetId="12">Berges!$C$102:$P$106</definedName>
    <definedName name="November" localSheetId="8">Eneko!$C$102:$P$106</definedName>
    <definedName name="November" localSheetId="1">Erik!$C$102:$P$106</definedName>
    <definedName name="November" localSheetId="11">'Erik J.'!$C$102:$P$106</definedName>
    <definedName name="November" localSheetId="14">Iñigo!$C$102:$P$106</definedName>
    <definedName name="November" localSheetId="17">Lozano!$C$102:$P$106</definedName>
    <definedName name="November" localSheetId="10">M.Vazquez!$C$102:$P$106</definedName>
    <definedName name="November" localSheetId="5">martiarena!$C$102:$P$106</definedName>
    <definedName name="November" localSheetId="6">Olazabal!$C$102:$P$106</definedName>
    <definedName name="November" localSheetId="4">Romo!$C$102:$P$106</definedName>
    <definedName name="November" localSheetId="16">Tello!$C$102:$P$106</definedName>
    <definedName name="November" localSheetId="15">Totxo!$C$102:$P$106</definedName>
    <definedName name="November" localSheetId="2">Valentin!$C$102:$P$106</definedName>
    <definedName name="November" localSheetId="9">Ventura!$C$102:$P$106</definedName>
    <definedName name="November" localSheetId="0">Zabala!$C$102:$P$106</definedName>
    <definedName name="November">plantilla!$C$102:$P$106</definedName>
    <definedName name="October" localSheetId="3">Amezketa!$C$93:$P$97</definedName>
    <definedName name="October" localSheetId="7">antton!$C$93:$P$97</definedName>
    <definedName name="October" localSheetId="13">Axel!$C$93:$P$97</definedName>
    <definedName name="October" localSheetId="12">Berges!$C$93:$P$97</definedName>
    <definedName name="October" localSheetId="8">Eneko!$C$93:$P$97</definedName>
    <definedName name="October" localSheetId="1">Erik!$C$93:$P$97</definedName>
    <definedName name="October" localSheetId="11">'Erik J.'!$C$93:$P$97</definedName>
    <definedName name="October" localSheetId="14">Iñigo!$C$93:$P$97</definedName>
    <definedName name="October" localSheetId="17">Lozano!$C$93:$P$97</definedName>
    <definedName name="October" localSheetId="10">M.Vazquez!$C$93:$P$97</definedName>
    <definedName name="October" localSheetId="5">martiarena!$C$93:$P$97</definedName>
    <definedName name="October" localSheetId="6">Olazabal!$C$93:$P$97</definedName>
    <definedName name="October" localSheetId="4">Romo!$C$93:$P$97</definedName>
    <definedName name="October" localSheetId="16">Tello!$C$93:$P$97</definedName>
    <definedName name="October" localSheetId="15">Totxo!$C$93:$P$97</definedName>
    <definedName name="October" localSheetId="2">Valentin!$C$93:$P$97</definedName>
    <definedName name="October" localSheetId="9">Ventura!$C$93:$P$97</definedName>
    <definedName name="October" localSheetId="0">Zabala!$C$93:$P$97</definedName>
    <definedName name="October">plantilla!$C$93:$P$97</definedName>
    <definedName name="September" localSheetId="3">Amezketa!$C$84:$P$88</definedName>
    <definedName name="September" localSheetId="7">antton!$C$84:$P$88</definedName>
    <definedName name="September" localSheetId="13">Axel!$C$84:$P$88</definedName>
    <definedName name="September" localSheetId="12">Berges!$C$84:$P$88</definedName>
    <definedName name="September" localSheetId="8">Eneko!$C$84:$P$88</definedName>
    <definedName name="September" localSheetId="1">Erik!$C$84:$P$88</definedName>
    <definedName name="September" localSheetId="11">'Erik J.'!$C$84:$P$88</definedName>
    <definedName name="September" localSheetId="14">Iñigo!$C$84:$P$88</definedName>
    <definedName name="September" localSheetId="17">Lozano!$C$84:$P$88</definedName>
    <definedName name="September" localSheetId="10">M.Vazquez!$C$84:$P$88</definedName>
    <definedName name="September" localSheetId="5">martiarena!$C$84:$P$88</definedName>
    <definedName name="September" localSheetId="6">Olazabal!$C$84:$P$88</definedName>
    <definedName name="September" localSheetId="4">Romo!$C$84:$P$88</definedName>
    <definedName name="September" localSheetId="16">Tello!$C$84:$P$88</definedName>
    <definedName name="September" localSheetId="15">Totxo!$C$84:$P$88</definedName>
    <definedName name="September" localSheetId="2">Valentin!$C$84:$P$88</definedName>
    <definedName name="September" localSheetId="9">Ventura!$C$84:$P$88</definedName>
    <definedName name="September" localSheetId="0">Zabala!$C$84:$P$88</definedName>
    <definedName name="September">plantilla!$C$84:$P$88</definedName>
  </definedNames>
  <calcPr calcId="125725" iterateDelta="1E-4"/>
</workbook>
</file>

<file path=xl/calcChain.xml><?xml version="1.0" encoding="utf-8"?>
<calcChain xmlns="http://schemas.openxmlformats.org/spreadsheetml/2006/main">
  <c r="C130" i="19"/>
  <c r="B130"/>
  <c r="J130" s="1"/>
  <c r="U43" s="1"/>
  <c r="C129"/>
  <c r="T42" s="1"/>
  <c r="B129"/>
  <c r="C128"/>
  <c r="B128"/>
  <c r="J128" s="1"/>
  <c r="U40" s="1"/>
  <c r="C127"/>
  <c r="T66" s="1"/>
  <c r="B127"/>
  <c r="C126"/>
  <c r="B126"/>
  <c r="R126" s="1"/>
  <c r="U110" s="1"/>
  <c r="C125"/>
  <c r="T86" s="1"/>
  <c r="B125"/>
  <c r="C124"/>
  <c r="B124"/>
  <c r="M124" s="1"/>
  <c r="S70" s="1"/>
  <c r="C123"/>
  <c r="R60" s="1"/>
  <c r="B123"/>
  <c r="C122"/>
  <c r="B122"/>
  <c r="I122" s="1"/>
  <c r="S32" s="1"/>
  <c r="C121"/>
  <c r="R94" s="1"/>
  <c r="B121"/>
  <c r="C120"/>
  <c r="B120"/>
  <c r="I120" s="1"/>
  <c r="S30" s="1"/>
  <c r="C119"/>
  <c r="R65" s="1"/>
  <c r="B119"/>
  <c r="T114"/>
  <c r="T59"/>
  <c r="R58"/>
  <c r="C130" i="22"/>
  <c r="B130"/>
  <c r="R130" s="1"/>
  <c r="U115" s="1"/>
  <c r="C129"/>
  <c r="T114" s="1"/>
  <c r="B129"/>
  <c r="C128"/>
  <c r="B128"/>
  <c r="H128" s="1"/>
  <c r="U22" s="1"/>
  <c r="C127"/>
  <c r="T111" s="1"/>
  <c r="B127"/>
  <c r="C126"/>
  <c r="B126"/>
  <c r="R126" s="1"/>
  <c r="U110" s="1"/>
  <c r="C125"/>
  <c r="T50" s="1"/>
  <c r="B125"/>
  <c r="C124"/>
  <c r="B124"/>
  <c r="O124" s="1"/>
  <c r="S88" s="1"/>
  <c r="C123"/>
  <c r="R114" s="1"/>
  <c r="B123"/>
  <c r="C122"/>
  <c r="B122"/>
  <c r="Q122" s="1"/>
  <c r="S104" s="1"/>
  <c r="C121"/>
  <c r="R58" s="1"/>
  <c r="B121"/>
  <c r="C120"/>
  <c r="B120"/>
  <c r="G120" s="1"/>
  <c r="S13" s="1"/>
  <c r="C119"/>
  <c r="R110" s="1"/>
  <c r="B119"/>
  <c r="T78"/>
  <c r="T113"/>
  <c r="R112"/>
  <c r="C130" i="8"/>
  <c r="B130"/>
  <c r="G130" s="1"/>
  <c r="U17" s="1"/>
  <c r="C129"/>
  <c r="B129"/>
  <c r="C128"/>
  <c r="B128"/>
  <c r="Q128" s="1"/>
  <c r="U103" s="1"/>
  <c r="C127"/>
  <c r="T93" s="1"/>
  <c r="B127"/>
  <c r="C126"/>
  <c r="B126"/>
  <c r="Q126" s="1"/>
  <c r="U101" s="1"/>
  <c r="C125"/>
  <c r="T95" s="1"/>
  <c r="B125"/>
  <c r="C124"/>
  <c r="B124"/>
  <c r="J124" s="1"/>
  <c r="S43" s="1"/>
  <c r="C123"/>
  <c r="R105" s="1"/>
  <c r="B123"/>
  <c r="C122"/>
  <c r="B122"/>
  <c r="J122" s="1"/>
  <c r="S41" s="1"/>
  <c r="C121"/>
  <c r="R103" s="1"/>
  <c r="B121"/>
  <c r="C120"/>
  <c r="B120"/>
  <c r="R120" s="1"/>
  <c r="S111" s="1"/>
  <c r="C119"/>
  <c r="R101" s="1"/>
  <c r="B119"/>
  <c r="T114"/>
  <c r="P122"/>
  <c r="S95" s="1"/>
  <c r="C130" i="7"/>
  <c r="B130"/>
  <c r="U9" s="1"/>
  <c r="C129"/>
  <c r="T114" s="1"/>
  <c r="B129"/>
  <c r="C128"/>
  <c r="B128"/>
  <c r="O128" s="1"/>
  <c r="U85" s="1"/>
  <c r="C127"/>
  <c r="T84" s="1"/>
  <c r="B127"/>
  <c r="C126"/>
  <c r="B126"/>
  <c r="Q126" s="1"/>
  <c r="U101" s="1"/>
  <c r="C125"/>
  <c r="T95" s="1"/>
  <c r="B125"/>
  <c r="C124"/>
  <c r="B124"/>
  <c r="N124" s="1"/>
  <c r="S79" s="1"/>
  <c r="C123"/>
  <c r="R87" s="1"/>
  <c r="B123"/>
  <c r="C122"/>
  <c r="B122"/>
  <c r="P122" s="1"/>
  <c r="S95" s="1"/>
  <c r="C121"/>
  <c r="R112" s="1"/>
  <c r="B121"/>
  <c r="S6" s="1"/>
  <c r="C120"/>
  <c r="B120"/>
  <c r="L120" s="1"/>
  <c r="S57" s="1"/>
  <c r="C119"/>
  <c r="R4" s="1"/>
  <c r="B119"/>
  <c r="T115"/>
  <c r="O130"/>
  <c r="U88" s="1"/>
  <c r="T112"/>
  <c r="T110"/>
  <c r="O126"/>
  <c r="U83" s="1"/>
  <c r="R9"/>
  <c r="R5"/>
  <c r="C130" i="10"/>
  <c r="B130"/>
  <c r="O130" s="1"/>
  <c r="U88" s="1"/>
  <c r="C129"/>
  <c r="B129"/>
  <c r="C128"/>
  <c r="T112" s="1"/>
  <c r="B128"/>
  <c r="Q128" s="1"/>
  <c r="U103" s="1"/>
  <c r="C127"/>
  <c r="B127"/>
  <c r="C126"/>
  <c r="B126"/>
  <c r="O126" s="1"/>
  <c r="U83" s="1"/>
  <c r="C125"/>
  <c r="B125"/>
  <c r="C124"/>
  <c r="R9" s="1"/>
  <c r="B124"/>
  <c r="P124" s="1"/>
  <c r="S97" s="1"/>
  <c r="C123"/>
  <c r="B123"/>
  <c r="C122"/>
  <c r="B122"/>
  <c r="N122" s="1"/>
  <c r="S77" s="1"/>
  <c r="C121"/>
  <c r="B121"/>
  <c r="S6" s="1"/>
  <c r="C120"/>
  <c r="R111" s="1"/>
  <c r="B120"/>
  <c r="R120" s="1"/>
  <c r="S111" s="1"/>
  <c r="C119"/>
  <c r="B119"/>
  <c r="T9"/>
  <c r="Q130"/>
  <c r="U106" s="1"/>
  <c r="T110"/>
  <c r="Q126"/>
  <c r="U101" s="1"/>
  <c r="R113"/>
  <c r="P122"/>
  <c r="S95" s="1"/>
  <c r="P120"/>
  <c r="S93" s="1"/>
  <c r="S4"/>
  <c r="C130" i="14"/>
  <c r="T106" s="1"/>
  <c r="B130"/>
  <c r="R130" s="1"/>
  <c r="U115" s="1"/>
  <c r="C129"/>
  <c r="B129"/>
  <c r="C128"/>
  <c r="T94" s="1"/>
  <c r="B128"/>
  <c r="R128" s="1"/>
  <c r="U112" s="1"/>
  <c r="C127"/>
  <c r="B127"/>
  <c r="C126"/>
  <c r="T65" s="1"/>
  <c r="B126"/>
  <c r="R126" s="1"/>
  <c r="U110" s="1"/>
  <c r="C125"/>
  <c r="B125"/>
  <c r="C124"/>
  <c r="R9" s="1"/>
  <c r="B124"/>
  <c r="R124" s="1"/>
  <c r="S115" s="1"/>
  <c r="C123"/>
  <c r="B123"/>
  <c r="C122"/>
  <c r="B122"/>
  <c r="Q122" s="1"/>
  <c r="S104" s="1"/>
  <c r="C121"/>
  <c r="B121"/>
  <c r="C120"/>
  <c r="R5" s="1"/>
  <c r="B120"/>
  <c r="Q120" s="1"/>
  <c r="S102" s="1"/>
  <c r="C119"/>
  <c r="B119"/>
  <c r="C121" i="27"/>
  <c r="R6" s="1"/>
  <c r="C122"/>
  <c r="R95" s="1"/>
  <c r="C123"/>
  <c r="C124"/>
  <c r="C125"/>
  <c r="T113" s="1"/>
  <c r="C126"/>
  <c r="T83" s="1"/>
  <c r="C127"/>
  <c r="C128"/>
  <c r="C129"/>
  <c r="T87" s="1"/>
  <c r="C130"/>
  <c r="T9" s="1"/>
  <c r="B121"/>
  <c r="O121" s="1"/>
  <c r="S85" s="1"/>
  <c r="B122"/>
  <c r="O122" s="1"/>
  <c r="S86" s="1"/>
  <c r="B123"/>
  <c r="B124"/>
  <c r="B125"/>
  <c r="P125" s="1"/>
  <c r="U95" s="1"/>
  <c r="B126"/>
  <c r="P126" s="1"/>
  <c r="U92" s="1"/>
  <c r="B127"/>
  <c r="B128"/>
  <c r="B129"/>
  <c r="P129" s="1"/>
  <c r="U96" s="1"/>
  <c r="B130"/>
  <c r="P130" s="1"/>
  <c r="U97" s="1"/>
  <c r="C120"/>
  <c r="B120"/>
  <c r="S5" s="1"/>
  <c r="C119"/>
  <c r="R65" s="1"/>
  <c r="B119"/>
  <c r="S4" s="1"/>
  <c r="D4" i="2"/>
  <c r="D5"/>
  <c r="D6"/>
  <c r="D7"/>
  <c r="D8"/>
  <c r="D9"/>
  <c r="D10"/>
  <c r="D11"/>
  <c r="D12"/>
  <c r="D13"/>
  <c r="D14"/>
  <c r="D15"/>
  <c r="C129" i="25"/>
  <c r="T105" s="1"/>
  <c r="S4" i="9"/>
  <c r="E4" i="2"/>
  <c r="E5"/>
  <c r="E6"/>
  <c r="E7"/>
  <c r="E8"/>
  <c r="E9"/>
  <c r="E10"/>
  <c r="E11"/>
  <c r="E12"/>
  <c r="E13"/>
  <c r="E14"/>
  <c r="E15"/>
  <c r="U9" i="20"/>
  <c r="T9"/>
  <c r="S9"/>
  <c r="R9"/>
  <c r="S6"/>
  <c r="R6"/>
  <c r="S5"/>
  <c r="R5"/>
  <c r="S4"/>
  <c r="R4"/>
  <c r="R6" i="7"/>
  <c r="S4"/>
  <c r="S9" i="10"/>
  <c r="R6"/>
  <c r="R4"/>
  <c r="U9" i="14"/>
  <c r="S6"/>
  <c r="R6"/>
  <c r="S4"/>
  <c r="R4"/>
  <c r="R4" i="25"/>
  <c r="S4"/>
  <c r="R5"/>
  <c r="S5"/>
  <c r="R6"/>
  <c r="S6"/>
  <c r="T9"/>
  <c r="U9"/>
  <c r="U9" i="27"/>
  <c r="S9"/>
  <c r="R9"/>
  <c r="S6"/>
  <c r="R5"/>
  <c r="R4"/>
  <c r="S9" i="21"/>
  <c r="R9"/>
  <c r="R130" i="27"/>
  <c r="U115" s="1"/>
  <c r="O130"/>
  <c r="U88" s="1"/>
  <c r="N130"/>
  <c r="K130"/>
  <c r="U52" s="1"/>
  <c r="J130"/>
  <c r="U43" s="1"/>
  <c r="G130"/>
  <c r="U17" s="1"/>
  <c r="O129"/>
  <c r="U87" s="1"/>
  <c r="K129"/>
  <c r="U51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O126"/>
  <c r="U83" s="1"/>
  <c r="N126"/>
  <c r="K126"/>
  <c r="U47" s="1"/>
  <c r="J126"/>
  <c r="G126"/>
  <c r="U12" s="1"/>
  <c r="O125"/>
  <c r="U86" s="1"/>
  <c r="K125"/>
  <c r="U50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R122"/>
  <c r="S113" s="1"/>
  <c r="Q122"/>
  <c r="S104" s="1"/>
  <c r="N122"/>
  <c r="S77" s="1"/>
  <c r="M122"/>
  <c r="S68" s="1"/>
  <c r="J122"/>
  <c r="S41" s="1"/>
  <c r="I122"/>
  <c r="S32" s="1"/>
  <c r="R121"/>
  <c r="S112" s="1"/>
  <c r="N121"/>
  <c r="S76" s="1"/>
  <c r="J121"/>
  <c r="S40" s="1"/>
  <c r="P120"/>
  <c r="S93" s="1"/>
  <c r="L120"/>
  <c r="S57" s="1"/>
  <c r="H120"/>
  <c r="S21" s="1"/>
  <c r="O119"/>
  <c r="S83" s="1"/>
  <c r="K119"/>
  <c r="S47" s="1"/>
  <c r="G119"/>
  <c r="R115"/>
  <c r="R114"/>
  <c r="R113"/>
  <c r="T112"/>
  <c r="T111"/>
  <c r="R111"/>
  <c r="U110"/>
  <c r="R106"/>
  <c r="R105"/>
  <c r="R104"/>
  <c r="T103"/>
  <c r="T102"/>
  <c r="R102"/>
  <c r="T101"/>
  <c r="R97"/>
  <c r="T96"/>
  <c r="R96"/>
  <c r="T94"/>
  <c r="T93"/>
  <c r="R93"/>
  <c r="T92"/>
  <c r="T88"/>
  <c r="R88"/>
  <c r="R87"/>
  <c r="T85"/>
  <c r="R85"/>
  <c r="T84"/>
  <c r="R84"/>
  <c r="U79"/>
  <c r="T79"/>
  <c r="R79"/>
  <c r="R78"/>
  <c r="T76"/>
  <c r="R76"/>
  <c r="T75"/>
  <c r="R75"/>
  <c r="U74"/>
  <c r="T74"/>
  <c r="T70"/>
  <c r="R70"/>
  <c r="R69"/>
  <c r="T67"/>
  <c r="R67"/>
  <c r="T66"/>
  <c r="R66"/>
  <c r="T61"/>
  <c r="R61"/>
  <c r="R60"/>
  <c r="T59"/>
  <c r="R59"/>
  <c r="T58"/>
  <c r="T57"/>
  <c r="R57"/>
  <c r="R52"/>
  <c r="R51"/>
  <c r="R50"/>
  <c r="T49"/>
  <c r="T48"/>
  <c r="R48"/>
  <c r="T47"/>
  <c r="S43"/>
  <c r="R43"/>
  <c r="R42"/>
  <c r="R41"/>
  <c r="T40"/>
  <c r="T39"/>
  <c r="R39"/>
  <c r="U38"/>
  <c r="R38"/>
  <c r="T34"/>
  <c r="R34"/>
  <c r="R33"/>
  <c r="T32"/>
  <c r="R32"/>
  <c r="T31"/>
  <c r="T30"/>
  <c r="R30"/>
  <c r="R25"/>
  <c r="R24"/>
  <c r="R23"/>
  <c r="T22"/>
  <c r="T21"/>
  <c r="R21"/>
  <c r="T20"/>
  <c r="S17"/>
  <c r="R17"/>
  <c r="S16"/>
  <c r="R16"/>
  <c r="T15"/>
  <c r="R15"/>
  <c r="T14"/>
  <c r="T13"/>
  <c r="R13"/>
  <c r="R130" i="26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I129"/>
  <c r="U33" s="1"/>
  <c r="H129"/>
  <c r="U24" s="1"/>
  <c r="G129"/>
  <c r="U16" s="1"/>
  <c r="R128"/>
  <c r="Q128"/>
  <c r="U103" s="1"/>
  <c r="P128"/>
  <c r="U94" s="1"/>
  <c r="O128"/>
  <c r="N128"/>
  <c r="U76" s="1"/>
  <c r="M128"/>
  <c r="U67" s="1"/>
  <c r="L128"/>
  <c r="U58" s="1"/>
  <c r="K128"/>
  <c r="J128"/>
  <c r="I128"/>
  <c r="U31" s="1"/>
  <c r="H128"/>
  <c r="U22" s="1"/>
  <c r="G128"/>
  <c r="R127"/>
  <c r="U111" s="1"/>
  <c r="Q127"/>
  <c r="U102" s="1"/>
  <c r="P127"/>
  <c r="O127"/>
  <c r="U84" s="1"/>
  <c r="N127"/>
  <c r="U75" s="1"/>
  <c r="M127"/>
  <c r="U66" s="1"/>
  <c r="L127"/>
  <c r="U57" s="1"/>
  <c r="K127"/>
  <c r="J127"/>
  <c r="U39" s="1"/>
  <c r="I127"/>
  <c r="U30" s="1"/>
  <c r="H127"/>
  <c r="G127"/>
  <c r="R126"/>
  <c r="U110" s="1"/>
  <c r="Q126"/>
  <c r="U101" s="1"/>
  <c r="P126"/>
  <c r="U92" s="1"/>
  <c r="O126"/>
  <c r="U83" s="1"/>
  <c r="N126"/>
  <c r="U74" s="1"/>
  <c r="M126"/>
  <c r="U65" s="1"/>
  <c r="L126"/>
  <c r="K126"/>
  <c r="U47" s="1"/>
  <c r="J126"/>
  <c r="U38" s="1"/>
  <c r="I126"/>
  <c r="U29" s="1"/>
  <c r="H126"/>
  <c r="U20" s="1"/>
  <c r="G126"/>
  <c r="U12" s="1"/>
  <c r="R125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I125"/>
  <c r="U32" s="1"/>
  <c r="H125"/>
  <c r="U23" s="1"/>
  <c r="G125"/>
  <c r="U15" s="1"/>
  <c r="R124"/>
  <c r="P124"/>
  <c r="S97" s="1"/>
  <c r="O124"/>
  <c r="S88" s="1"/>
  <c r="N124"/>
  <c r="S79" s="1"/>
  <c r="M124"/>
  <c r="L124"/>
  <c r="S61" s="1"/>
  <c r="K124"/>
  <c r="J124"/>
  <c r="I124"/>
  <c r="H124"/>
  <c r="S25" s="1"/>
  <c r="G124"/>
  <c r="S17" s="1"/>
  <c r="R123"/>
  <c r="Q123"/>
  <c r="P123"/>
  <c r="S96" s="1"/>
  <c r="O123"/>
  <c r="S87" s="1"/>
  <c r="N123"/>
  <c r="S78" s="1"/>
  <c r="M123"/>
  <c r="L123"/>
  <c r="K123"/>
  <c r="J123"/>
  <c r="I123"/>
  <c r="H123"/>
  <c r="S24" s="1"/>
  <c r="G123"/>
  <c r="S16" s="1"/>
  <c r="R122"/>
  <c r="S113" s="1"/>
  <c r="Q122"/>
  <c r="P122"/>
  <c r="S95" s="1"/>
  <c r="O122"/>
  <c r="S86" s="1"/>
  <c r="N122"/>
  <c r="S77" s="1"/>
  <c r="M122"/>
  <c r="L122"/>
  <c r="S59" s="1"/>
  <c r="K122"/>
  <c r="S50" s="1"/>
  <c r="J122"/>
  <c r="I122"/>
  <c r="H122"/>
  <c r="S23" s="1"/>
  <c r="G122"/>
  <c r="S15" s="1"/>
  <c r="R121"/>
  <c r="Q121"/>
  <c r="P121"/>
  <c r="S94" s="1"/>
  <c r="O121"/>
  <c r="S85" s="1"/>
  <c r="N121"/>
  <c r="S76" s="1"/>
  <c r="M121"/>
  <c r="L121"/>
  <c r="S58" s="1"/>
  <c r="K121"/>
  <c r="S49" s="1"/>
  <c r="J121"/>
  <c r="I121"/>
  <c r="H121"/>
  <c r="S22" s="1"/>
  <c r="G121"/>
  <c r="R120"/>
  <c r="Q120"/>
  <c r="P120"/>
  <c r="S93" s="1"/>
  <c r="O120"/>
  <c r="S84" s="1"/>
  <c r="N120"/>
  <c r="S75" s="1"/>
  <c r="M120"/>
  <c r="L120"/>
  <c r="S57" s="1"/>
  <c r="K120"/>
  <c r="S48" s="1"/>
  <c r="J120"/>
  <c r="I120"/>
  <c r="H120"/>
  <c r="S21" s="1"/>
  <c r="G120"/>
  <c r="S13" s="1"/>
  <c r="R119"/>
  <c r="Q119"/>
  <c r="P119"/>
  <c r="P132" s="1"/>
  <c r="O119"/>
  <c r="N119"/>
  <c r="S74" s="1"/>
  <c r="M119"/>
  <c r="L119"/>
  <c r="L132" s="1"/>
  <c r="K119"/>
  <c r="K132" s="1"/>
  <c r="J119"/>
  <c r="I119"/>
  <c r="H119"/>
  <c r="H132" s="1"/>
  <c r="G119"/>
  <c r="T115"/>
  <c r="S115"/>
  <c r="R115"/>
  <c r="U114"/>
  <c r="T114"/>
  <c r="S114"/>
  <c r="R114"/>
  <c r="U113"/>
  <c r="T113"/>
  <c r="R113"/>
  <c r="U112"/>
  <c r="T112"/>
  <c r="S112"/>
  <c r="R112"/>
  <c r="T111"/>
  <c r="S111"/>
  <c r="R111"/>
  <c r="T110"/>
  <c r="S110"/>
  <c r="R110"/>
  <c r="T106"/>
  <c r="R106"/>
  <c r="T105"/>
  <c r="S105"/>
  <c r="R105"/>
  <c r="T104"/>
  <c r="S104"/>
  <c r="R104"/>
  <c r="T103"/>
  <c r="S103"/>
  <c r="R103"/>
  <c r="T102"/>
  <c r="S102"/>
  <c r="R102"/>
  <c r="T101"/>
  <c r="S101"/>
  <c r="R101"/>
  <c r="T97"/>
  <c r="R97"/>
  <c r="T96"/>
  <c r="R96"/>
  <c r="T95"/>
  <c r="R95"/>
  <c r="T94"/>
  <c r="R94"/>
  <c r="U93"/>
  <c r="T93"/>
  <c r="R93"/>
  <c r="T92"/>
  <c r="R92"/>
  <c r="T88"/>
  <c r="R88"/>
  <c r="T87"/>
  <c r="R87"/>
  <c r="T86"/>
  <c r="R86"/>
  <c r="U85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S70"/>
  <c r="R70"/>
  <c r="T69"/>
  <c r="S69"/>
  <c r="R69"/>
  <c r="T68"/>
  <c r="S68"/>
  <c r="R68"/>
  <c r="T67"/>
  <c r="S67"/>
  <c r="R67"/>
  <c r="T66"/>
  <c r="S66"/>
  <c r="R66"/>
  <c r="T65"/>
  <c r="S65"/>
  <c r="R65"/>
  <c r="T61"/>
  <c r="R61"/>
  <c r="T60"/>
  <c r="S60"/>
  <c r="R60"/>
  <c r="T59"/>
  <c r="R59"/>
  <c r="T58"/>
  <c r="R58"/>
  <c r="T57"/>
  <c r="R57"/>
  <c r="U56"/>
  <c r="T56"/>
  <c r="R56"/>
  <c r="T52"/>
  <c r="S52"/>
  <c r="R52"/>
  <c r="T51"/>
  <c r="S51"/>
  <c r="R51"/>
  <c r="T50"/>
  <c r="R50"/>
  <c r="U49"/>
  <c r="T49"/>
  <c r="R49"/>
  <c r="U48"/>
  <c r="T48"/>
  <c r="R48"/>
  <c r="T47"/>
  <c r="R47"/>
  <c r="T43"/>
  <c r="S43"/>
  <c r="R43"/>
  <c r="U42"/>
  <c r="T42"/>
  <c r="S42"/>
  <c r="R42"/>
  <c r="U41"/>
  <c r="T41"/>
  <c r="S41"/>
  <c r="R41"/>
  <c r="U40"/>
  <c r="T40"/>
  <c r="S40"/>
  <c r="R40"/>
  <c r="T39"/>
  <c r="S39"/>
  <c r="R39"/>
  <c r="T38"/>
  <c r="S38"/>
  <c r="R38"/>
  <c r="T34"/>
  <c r="S34"/>
  <c r="R34"/>
  <c r="T33"/>
  <c r="S33"/>
  <c r="R33"/>
  <c r="T32"/>
  <c r="S32"/>
  <c r="R32"/>
  <c r="T31"/>
  <c r="S31"/>
  <c r="R31"/>
  <c r="T30"/>
  <c r="S30"/>
  <c r="R30"/>
  <c r="T29"/>
  <c r="S29"/>
  <c r="R29"/>
  <c r="T25"/>
  <c r="R25"/>
  <c r="T24"/>
  <c r="R24"/>
  <c r="T23"/>
  <c r="R23"/>
  <c r="T22"/>
  <c r="R22"/>
  <c r="U21"/>
  <c r="T21"/>
  <c r="R21"/>
  <c r="T20"/>
  <c r="R20"/>
  <c r="T17"/>
  <c r="R17"/>
  <c r="T16"/>
  <c r="R16"/>
  <c r="T15"/>
  <c r="R15"/>
  <c r="U14"/>
  <c r="T14"/>
  <c r="R14"/>
  <c r="U13"/>
  <c r="T13"/>
  <c r="R13"/>
  <c r="T12"/>
  <c r="R12"/>
  <c r="U9"/>
  <c r="T9"/>
  <c r="S6"/>
  <c r="R6"/>
  <c r="S5"/>
  <c r="R5"/>
  <c r="S4"/>
  <c r="R4"/>
  <c r="R130" i="25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I129"/>
  <c r="U33" s="1"/>
  <c r="H129"/>
  <c r="U24" s="1"/>
  <c r="G129"/>
  <c r="U16" s="1"/>
  <c r="R128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K127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I125"/>
  <c r="U32" s="1"/>
  <c r="H125"/>
  <c r="U23" s="1"/>
  <c r="G125"/>
  <c r="U15" s="1"/>
  <c r="R124"/>
  <c r="P124"/>
  <c r="S97" s="1"/>
  <c r="O124"/>
  <c r="S88" s="1"/>
  <c r="N124"/>
  <c r="S79" s="1"/>
  <c r="M124"/>
  <c r="L124"/>
  <c r="S61" s="1"/>
  <c r="K124"/>
  <c r="S52" s="1"/>
  <c r="J124"/>
  <c r="S43" s="1"/>
  <c r="I124"/>
  <c r="H124"/>
  <c r="S25" s="1"/>
  <c r="G124"/>
  <c r="S17" s="1"/>
  <c r="R123"/>
  <c r="S114" s="1"/>
  <c r="Q123"/>
  <c r="P123"/>
  <c r="O123"/>
  <c r="S87" s="1"/>
  <c r="N123"/>
  <c r="S78" s="1"/>
  <c r="M123"/>
  <c r="L123"/>
  <c r="K123"/>
  <c r="S51" s="1"/>
  <c r="J123"/>
  <c r="S42" s="1"/>
  <c r="I123"/>
  <c r="H123"/>
  <c r="G123"/>
  <c r="S16" s="1"/>
  <c r="R122"/>
  <c r="S113" s="1"/>
  <c r="Q122"/>
  <c r="P122"/>
  <c r="S95" s="1"/>
  <c r="O122"/>
  <c r="S86" s="1"/>
  <c r="N122"/>
  <c r="S77" s="1"/>
  <c r="M122"/>
  <c r="L122"/>
  <c r="S59" s="1"/>
  <c r="K122"/>
  <c r="S50" s="1"/>
  <c r="J122"/>
  <c r="S41" s="1"/>
  <c r="I122"/>
  <c r="H122"/>
  <c r="S23" s="1"/>
  <c r="G122"/>
  <c r="R121"/>
  <c r="Q121"/>
  <c r="P121"/>
  <c r="S94" s="1"/>
  <c r="O121"/>
  <c r="S85" s="1"/>
  <c r="N121"/>
  <c r="S76" s="1"/>
  <c r="M121"/>
  <c r="L121"/>
  <c r="S58" s="1"/>
  <c r="K121"/>
  <c r="S49" s="1"/>
  <c r="J121"/>
  <c r="S40" s="1"/>
  <c r="I121"/>
  <c r="H121"/>
  <c r="S22" s="1"/>
  <c r="G121"/>
  <c r="S14" s="1"/>
  <c r="R120"/>
  <c r="S111" s="1"/>
  <c r="Q120"/>
  <c r="P120"/>
  <c r="S93" s="1"/>
  <c r="O120"/>
  <c r="S84" s="1"/>
  <c r="N120"/>
  <c r="S75" s="1"/>
  <c r="M120"/>
  <c r="L120"/>
  <c r="S57" s="1"/>
  <c r="K120"/>
  <c r="S48" s="1"/>
  <c r="J120"/>
  <c r="S39" s="1"/>
  <c r="I120"/>
  <c r="H120"/>
  <c r="S21" s="1"/>
  <c r="G120"/>
  <c r="R119"/>
  <c r="S110" s="1"/>
  <c r="Q119"/>
  <c r="P119"/>
  <c r="O119"/>
  <c r="N119"/>
  <c r="S74" s="1"/>
  <c r="M119"/>
  <c r="L119"/>
  <c r="K119"/>
  <c r="K132" s="1"/>
  <c r="J119"/>
  <c r="S38" s="1"/>
  <c r="I119"/>
  <c r="H119"/>
  <c r="G119"/>
  <c r="T115"/>
  <c r="S115"/>
  <c r="R115"/>
  <c r="U114"/>
  <c r="T114"/>
  <c r="R114"/>
  <c r="U113"/>
  <c r="T113"/>
  <c r="R113"/>
  <c r="U112"/>
  <c r="T112"/>
  <c r="S112"/>
  <c r="R112"/>
  <c r="T111"/>
  <c r="R111"/>
  <c r="T110"/>
  <c r="R110"/>
  <c r="T106"/>
  <c r="R106"/>
  <c r="S105"/>
  <c r="R105"/>
  <c r="T104"/>
  <c r="S104"/>
  <c r="R104"/>
  <c r="T103"/>
  <c r="S103"/>
  <c r="R103"/>
  <c r="T102"/>
  <c r="S102"/>
  <c r="R102"/>
  <c r="T101"/>
  <c r="S101"/>
  <c r="R101"/>
  <c r="T97"/>
  <c r="R97"/>
  <c r="S96"/>
  <c r="R96"/>
  <c r="T95"/>
  <c r="R95"/>
  <c r="T94"/>
  <c r="R94"/>
  <c r="T93"/>
  <c r="R93"/>
  <c r="T92"/>
  <c r="R92"/>
  <c r="T88"/>
  <c r="R88"/>
  <c r="R87"/>
  <c r="T86"/>
  <c r="R86"/>
  <c r="T85"/>
  <c r="R85"/>
  <c r="T84"/>
  <c r="R84"/>
  <c r="T83"/>
  <c r="R83"/>
  <c r="T79"/>
  <c r="R79"/>
  <c r="R78"/>
  <c r="T77"/>
  <c r="R77"/>
  <c r="T76"/>
  <c r="R76"/>
  <c r="T75"/>
  <c r="R75"/>
  <c r="T74"/>
  <c r="R74"/>
  <c r="T70"/>
  <c r="S70"/>
  <c r="R70"/>
  <c r="S69"/>
  <c r="R69"/>
  <c r="T68"/>
  <c r="S68"/>
  <c r="R68"/>
  <c r="T67"/>
  <c r="S67"/>
  <c r="R67"/>
  <c r="T66"/>
  <c r="S66"/>
  <c r="R66"/>
  <c r="T65"/>
  <c r="S65"/>
  <c r="R65"/>
  <c r="T61"/>
  <c r="R61"/>
  <c r="T60"/>
  <c r="S60"/>
  <c r="R60"/>
  <c r="T59"/>
  <c r="R59"/>
  <c r="T58"/>
  <c r="R58"/>
  <c r="U57"/>
  <c r="T57"/>
  <c r="R57"/>
  <c r="T56"/>
  <c r="R56"/>
  <c r="T52"/>
  <c r="R52"/>
  <c r="R51"/>
  <c r="T50"/>
  <c r="R50"/>
  <c r="T49"/>
  <c r="R49"/>
  <c r="U48"/>
  <c r="T48"/>
  <c r="R48"/>
  <c r="T47"/>
  <c r="R47"/>
  <c r="T43"/>
  <c r="R43"/>
  <c r="U42"/>
  <c r="R42"/>
  <c r="U41"/>
  <c r="T41"/>
  <c r="R41"/>
  <c r="U40"/>
  <c r="T40"/>
  <c r="R40"/>
  <c r="T39"/>
  <c r="R39"/>
  <c r="T38"/>
  <c r="R38"/>
  <c r="T34"/>
  <c r="S34"/>
  <c r="R34"/>
  <c r="S33"/>
  <c r="R33"/>
  <c r="T32"/>
  <c r="S32"/>
  <c r="R32"/>
  <c r="T31"/>
  <c r="S31"/>
  <c r="R31"/>
  <c r="T30"/>
  <c r="S30"/>
  <c r="R30"/>
  <c r="T29"/>
  <c r="S29"/>
  <c r="R29"/>
  <c r="T25"/>
  <c r="R25"/>
  <c r="S24"/>
  <c r="R24"/>
  <c r="T23"/>
  <c r="R23"/>
  <c r="T22"/>
  <c r="R22"/>
  <c r="T21"/>
  <c r="R21"/>
  <c r="T20"/>
  <c r="R20"/>
  <c r="T17"/>
  <c r="R17"/>
  <c r="R16"/>
  <c r="T15"/>
  <c r="R15"/>
  <c r="T14"/>
  <c r="R14"/>
  <c r="T13"/>
  <c r="R13"/>
  <c r="T12"/>
  <c r="R12"/>
  <c r="R130" i="24"/>
  <c r="U115" s="1"/>
  <c r="Q130"/>
  <c r="U106" s="1"/>
  <c r="P130"/>
  <c r="U97" s="1"/>
  <c r="O130"/>
  <c r="U88" s="1"/>
  <c r="N130"/>
  <c r="U79" s="1"/>
  <c r="M130"/>
  <c r="U70" s="1"/>
  <c r="L130"/>
  <c r="U61" s="1"/>
  <c r="K130"/>
  <c r="J130"/>
  <c r="U43" s="1"/>
  <c r="I130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H129"/>
  <c r="U24" s="1"/>
  <c r="G129"/>
  <c r="R128"/>
  <c r="Q128"/>
  <c r="U103" s="1"/>
  <c r="P128"/>
  <c r="U94" s="1"/>
  <c r="O128"/>
  <c r="U85" s="1"/>
  <c r="N128"/>
  <c r="U76" s="1"/>
  <c r="M128"/>
  <c r="U67" s="1"/>
  <c r="L128"/>
  <c r="U58" s="1"/>
  <c r="K128"/>
  <c r="J128"/>
  <c r="I128"/>
  <c r="U31" s="1"/>
  <c r="H128"/>
  <c r="U22" s="1"/>
  <c r="G128"/>
  <c r="U14" s="1"/>
  <c r="R127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I125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Q123"/>
  <c r="P123"/>
  <c r="S96" s="1"/>
  <c r="O123"/>
  <c r="S87" s="1"/>
  <c r="N123"/>
  <c r="S78" s="1"/>
  <c r="M123"/>
  <c r="L123"/>
  <c r="S60" s="1"/>
  <c r="K123"/>
  <c r="S51" s="1"/>
  <c r="J123"/>
  <c r="S42" s="1"/>
  <c r="I123"/>
  <c r="S33" s="1"/>
  <c r="H123"/>
  <c r="S24" s="1"/>
  <c r="G123"/>
  <c r="S16" s="1"/>
  <c r="R122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Q120"/>
  <c r="P120"/>
  <c r="S93" s="1"/>
  <c r="O120"/>
  <c r="S84" s="1"/>
  <c r="N120"/>
  <c r="S75" s="1"/>
  <c r="M120"/>
  <c r="L120"/>
  <c r="S57" s="1"/>
  <c r="K120"/>
  <c r="S48" s="1"/>
  <c r="J120"/>
  <c r="S39" s="1"/>
  <c r="I120"/>
  <c r="S30" s="1"/>
  <c r="H120"/>
  <c r="S21" s="1"/>
  <c r="G120"/>
  <c r="S13" s="1"/>
  <c r="R119"/>
  <c r="Q119"/>
  <c r="P119"/>
  <c r="S92" s="1"/>
  <c r="O119"/>
  <c r="S83" s="1"/>
  <c r="N119"/>
  <c r="S74" s="1"/>
  <c r="M119"/>
  <c r="S65" s="1"/>
  <c r="L119"/>
  <c r="S56" s="1"/>
  <c r="K119"/>
  <c r="S47" s="1"/>
  <c r="J119"/>
  <c r="I119"/>
  <c r="H119"/>
  <c r="S20" s="1"/>
  <c r="G119"/>
  <c r="S12" s="1"/>
  <c r="T115"/>
  <c r="S115"/>
  <c r="R115"/>
  <c r="T114"/>
  <c r="S114"/>
  <c r="R114"/>
  <c r="T113"/>
  <c r="S113"/>
  <c r="R113"/>
  <c r="U112"/>
  <c r="T112"/>
  <c r="S112"/>
  <c r="R112"/>
  <c r="U111"/>
  <c r="T111"/>
  <c r="S111"/>
  <c r="R111"/>
  <c r="T110"/>
  <c r="R110"/>
  <c r="T106"/>
  <c r="R106"/>
  <c r="T105"/>
  <c r="S105"/>
  <c r="R105"/>
  <c r="T104"/>
  <c r="R104"/>
  <c r="T103"/>
  <c r="R103"/>
  <c r="T102"/>
  <c r="S102"/>
  <c r="R102"/>
  <c r="T101"/>
  <c r="S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S69"/>
  <c r="R69"/>
  <c r="T68"/>
  <c r="R68"/>
  <c r="T67"/>
  <c r="R67"/>
  <c r="T66"/>
  <c r="S66"/>
  <c r="R66"/>
  <c r="T65"/>
  <c r="R65"/>
  <c r="T61"/>
  <c r="R61"/>
  <c r="T60"/>
  <c r="R60"/>
  <c r="T59"/>
  <c r="R59"/>
  <c r="T58"/>
  <c r="R58"/>
  <c r="T57"/>
  <c r="R57"/>
  <c r="T56"/>
  <c r="R56"/>
  <c r="U52"/>
  <c r="T52"/>
  <c r="R52"/>
  <c r="T51"/>
  <c r="R51"/>
  <c r="T50"/>
  <c r="R50"/>
  <c r="U49"/>
  <c r="T49"/>
  <c r="R49"/>
  <c r="T48"/>
  <c r="R48"/>
  <c r="T47"/>
  <c r="R47"/>
  <c r="T43"/>
  <c r="R43"/>
  <c r="T42"/>
  <c r="R42"/>
  <c r="U41"/>
  <c r="T41"/>
  <c r="R41"/>
  <c r="U40"/>
  <c r="T40"/>
  <c r="R40"/>
  <c r="U39"/>
  <c r="T39"/>
  <c r="R39"/>
  <c r="T38"/>
  <c r="R38"/>
  <c r="U34"/>
  <c r="T34"/>
  <c r="R34"/>
  <c r="U33"/>
  <c r="T33"/>
  <c r="R33"/>
  <c r="U32"/>
  <c r="T32"/>
  <c r="R32"/>
  <c r="T31"/>
  <c r="R31"/>
  <c r="T30"/>
  <c r="R30"/>
  <c r="T29"/>
  <c r="S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/>
  <c r="T9"/>
  <c r="S6"/>
  <c r="R6"/>
  <c r="S5"/>
  <c r="R5"/>
  <c r="S4"/>
  <c r="R4"/>
  <c r="U9" i="6"/>
  <c r="T9"/>
  <c r="S6"/>
  <c r="R6"/>
  <c r="S5"/>
  <c r="R5"/>
  <c r="S4"/>
  <c r="R4"/>
  <c r="R130" i="23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L121"/>
  <c r="S58" s="1"/>
  <c r="K12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P132" s="1"/>
  <c r="O119"/>
  <c r="S83" s="1"/>
  <c r="N119"/>
  <c r="M119"/>
  <c r="S65" s="1"/>
  <c r="L119"/>
  <c r="L132" s="1"/>
  <c r="K119"/>
  <c r="S47" s="1"/>
  <c r="J119"/>
  <c r="I119"/>
  <c r="S29" s="1"/>
  <c r="H119"/>
  <c r="H132" s="1"/>
  <c r="G119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S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S67"/>
  <c r="R67"/>
  <c r="T66"/>
  <c r="R66"/>
  <c r="U65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S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S24"/>
  <c r="R24"/>
  <c r="T23"/>
  <c r="R23"/>
  <c r="T22"/>
  <c r="R22"/>
  <c r="T21"/>
  <c r="R21"/>
  <c r="T20"/>
  <c r="R20"/>
  <c r="T17"/>
  <c r="R17"/>
  <c r="T16"/>
  <c r="R16"/>
  <c r="T15"/>
  <c r="R15"/>
  <c r="T14"/>
  <c r="S14"/>
  <c r="R14"/>
  <c r="T13"/>
  <c r="R13"/>
  <c r="T12"/>
  <c r="R12"/>
  <c r="U9"/>
  <c r="T9"/>
  <c r="S6"/>
  <c r="R6"/>
  <c r="S5"/>
  <c r="R5"/>
  <c r="S4"/>
  <c r="R4"/>
  <c r="H130" i="22"/>
  <c r="U25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P126"/>
  <c r="U9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K124"/>
  <c r="S52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19"/>
  <c r="S110" s="1"/>
  <c r="Q119"/>
  <c r="P119"/>
  <c r="O119"/>
  <c r="N119"/>
  <c r="S74" s="1"/>
  <c r="M119"/>
  <c r="L119"/>
  <c r="K119"/>
  <c r="J119"/>
  <c r="S38" s="1"/>
  <c r="I119"/>
  <c r="H119"/>
  <c r="G119"/>
  <c r="S12" s="1"/>
  <c r="T115"/>
  <c r="R115"/>
  <c r="R113"/>
  <c r="T112"/>
  <c r="R111"/>
  <c r="T110"/>
  <c r="T106"/>
  <c r="R106"/>
  <c r="R104"/>
  <c r="T103"/>
  <c r="R102"/>
  <c r="T101"/>
  <c r="T97"/>
  <c r="R97"/>
  <c r="T96"/>
  <c r="R95"/>
  <c r="T94"/>
  <c r="R93"/>
  <c r="T92"/>
  <c r="T88"/>
  <c r="R88"/>
  <c r="T87"/>
  <c r="R86"/>
  <c r="T85"/>
  <c r="R84"/>
  <c r="T83"/>
  <c r="T79"/>
  <c r="R79"/>
  <c r="T77"/>
  <c r="R77"/>
  <c r="T76"/>
  <c r="R75"/>
  <c r="T74"/>
  <c r="T70"/>
  <c r="R70"/>
  <c r="R69"/>
  <c r="T68"/>
  <c r="R68"/>
  <c r="T67"/>
  <c r="R67"/>
  <c r="T66"/>
  <c r="R66"/>
  <c r="T65"/>
  <c r="R65"/>
  <c r="T61"/>
  <c r="R61"/>
  <c r="T59"/>
  <c r="R59"/>
  <c r="T58"/>
  <c r="T57"/>
  <c r="R57"/>
  <c r="T56"/>
  <c r="T52"/>
  <c r="R52"/>
  <c r="R50"/>
  <c r="T49"/>
  <c r="R48"/>
  <c r="T47"/>
  <c r="T43"/>
  <c r="R43"/>
  <c r="R42"/>
  <c r="R41"/>
  <c r="T40"/>
  <c r="R40"/>
  <c r="R39"/>
  <c r="T38"/>
  <c r="R38"/>
  <c r="T34"/>
  <c r="R34"/>
  <c r="R33"/>
  <c r="T32"/>
  <c r="R32"/>
  <c r="T31"/>
  <c r="R31"/>
  <c r="T30"/>
  <c r="R30"/>
  <c r="T29"/>
  <c r="R29"/>
  <c r="T25"/>
  <c r="R25"/>
  <c r="T23"/>
  <c r="R23"/>
  <c r="T22"/>
  <c r="T21"/>
  <c r="R21"/>
  <c r="T20"/>
  <c r="T17"/>
  <c r="R17"/>
  <c r="R15"/>
  <c r="T14"/>
  <c r="R13"/>
  <c r="T12"/>
  <c r="T9"/>
  <c r="S6"/>
  <c r="R6"/>
  <c r="R5"/>
  <c r="S4"/>
  <c r="R4"/>
  <c r="R130" i="21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U13"/>
  <c r="T13"/>
  <c r="R13"/>
  <c r="T12"/>
  <c r="R12"/>
  <c r="U9"/>
  <c r="T9"/>
  <c r="S6"/>
  <c r="R6"/>
  <c r="S5"/>
  <c r="R5"/>
  <c r="S4"/>
  <c r="R4"/>
  <c r="R130" i="2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 i="1"/>
  <c r="T9"/>
  <c r="S6"/>
  <c r="R6"/>
  <c r="S5"/>
  <c r="R5"/>
  <c r="S4"/>
  <c r="R4"/>
  <c r="U9" i="17"/>
  <c r="T9"/>
  <c r="S6"/>
  <c r="R6"/>
  <c r="S5"/>
  <c r="R5"/>
  <c r="S4"/>
  <c r="R4"/>
  <c r="R130" i="19"/>
  <c r="U115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N128"/>
  <c r="U76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J126"/>
  <c r="U38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Q122"/>
  <c r="S104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M120"/>
  <c r="S66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R115"/>
  <c r="T113"/>
  <c r="R113"/>
  <c r="T112"/>
  <c r="T111"/>
  <c r="R111"/>
  <c r="T110"/>
  <c r="T106"/>
  <c r="R106"/>
  <c r="T104"/>
  <c r="R104"/>
  <c r="T103"/>
  <c r="T102"/>
  <c r="R102"/>
  <c r="T101"/>
  <c r="T97"/>
  <c r="R97"/>
  <c r="R95"/>
  <c r="T94"/>
  <c r="R93"/>
  <c r="T92"/>
  <c r="T88"/>
  <c r="R88"/>
  <c r="R87"/>
  <c r="R86"/>
  <c r="T85"/>
  <c r="R85"/>
  <c r="R84"/>
  <c r="T83"/>
  <c r="R83"/>
  <c r="T79"/>
  <c r="R79"/>
  <c r="R78"/>
  <c r="T77"/>
  <c r="R77"/>
  <c r="T76"/>
  <c r="R76"/>
  <c r="T75"/>
  <c r="R75"/>
  <c r="T74"/>
  <c r="R74"/>
  <c r="T70"/>
  <c r="R70"/>
  <c r="T68"/>
  <c r="R68"/>
  <c r="T67"/>
  <c r="R67"/>
  <c r="R66"/>
  <c r="T65"/>
  <c r="T61"/>
  <c r="R61"/>
  <c r="T60"/>
  <c r="R59"/>
  <c r="T58"/>
  <c r="R57"/>
  <c r="T56"/>
  <c r="T52"/>
  <c r="R52"/>
  <c r="T51"/>
  <c r="R50"/>
  <c r="T49"/>
  <c r="R48"/>
  <c r="T47"/>
  <c r="T43"/>
  <c r="R43"/>
  <c r="R41"/>
  <c r="T40"/>
  <c r="R39"/>
  <c r="T38"/>
  <c r="T34"/>
  <c r="R34"/>
  <c r="R32"/>
  <c r="T31"/>
  <c r="R30"/>
  <c r="T29"/>
  <c r="T25"/>
  <c r="R25"/>
  <c r="R23"/>
  <c r="T22"/>
  <c r="R21"/>
  <c r="T20"/>
  <c r="T17"/>
  <c r="R17"/>
  <c r="R15"/>
  <c r="T14"/>
  <c r="R13"/>
  <c r="T12"/>
  <c r="T9"/>
  <c r="S6"/>
  <c r="S5"/>
  <c r="R5"/>
  <c r="S4"/>
  <c r="R130" i="18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P119"/>
  <c r="O119"/>
  <c r="N119"/>
  <c r="S74" s="1"/>
  <c r="M119"/>
  <c r="L119"/>
  <c r="K119"/>
  <c r="J119"/>
  <c r="S38" s="1"/>
  <c r="I119"/>
  <c r="H119"/>
  <c r="G119"/>
  <c r="S12" s="1"/>
  <c r="T115"/>
  <c r="S115"/>
  <c r="R115"/>
  <c r="T114"/>
  <c r="S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/>
  <c r="R6"/>
  <c r="S5"/>
  <c r="R5"/>
  <c r="R4"/>
  <c r="R130" i="17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J122"/>
  <c r="S41" s="1"/>
  <c r="I122"/>
  <c r="S32" s="1"/>
  <c r="H122"/>
  <c r="S23" s="1"/>
  <c r="G122"/>
  <c r="S15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S83" s="1"/>
  <c r="N119"/>
  <c r="M119"/>
  <c r="S65" s="1"/>
  <c r="L119"/>
  <c r="K119"/>
  <c r="S47" s="1"/>
  <c r="J119"/>
  <c r="S38" s="1"/>
  <c r="I119"/>
  <c r="S29" s="1"/>
  <c r="H119"/>
  <c r="G119"/>
  <c r="T115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 i="16"/>
  <c r="T9"/>
  <c r="S4"/>
  <c r="S5"/>
  <c r="R13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S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S6"/>
  <c r="R6"/>
  <c r="R5"/>
  <c r="R4"/>
  <c r="Q130" i="14"/>
  <c r="U106" s="1"/>
  <c r="P130"/>
  <c r="U97" s="1"/>
  <c r="M130"/>
  <c r="U70" s="1"/>
  <c r="L130"/>
  <c r="U61" s="1"/>
  <c r="I130"/>
  <c r="U34" s="1"/>
  <c r="H130"/>
  <c r="U25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Q128"/>
  <c r="U103" s="1"/>
  <c r="P128"/>
  <c r="U94" s="1"/>
  <c r="M128"/>
  <c r="U67" s="1"/>
  <c r="L128"/>
  <c r="U58" s="1"/>
  <c r="I128"/>
  <c r="U31" s="1"/>
  <c r="H128"/>
  <c r="U22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Q126"/>
  <c r="U101" s="1"/>
  <c r="P126"/>
  <c r="U92" s="1"/>
  <c r="M126"/>
  <c r="U65" s="1"/>
  <c r="L126"/>
  <c r="U56" s="1"/>
  <c r="I126"/>
  <c r="U29" s="1"/>
  <c r="H126"/>
  <c r="U20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P124"/>
  <c r="S97" s="1"/>
  <c r="O124"/>
  <c r="S88" s="1"/>
  <c r="L124"/>
  <c r="S61" s="1"/>
  <c r="K124"/>
  <c r="S52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P122"/>
  <c r="S95" s="1"/>
  <c r="O122"/>
  <c r="S86" s="1"/>
  <c r="L122"/>
  <c r="S59" s="1"/>
  <c r="K122"/>
  <c r="S50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P120"/>
  <c r="S93" s="1"/>
  <c r="O120"/>
  <c r="S84" s="1"/>
  <c r="L120"/>
  <c r="S57" s="1"/>
  <c r="K120"/>
  <c r="S48" s="1"/>
  <c r="H120"/>
  <c r="S21" s="1"/>
  <c r="G120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R115"/>
  <c r="T114"/>
  <c r="R114"/>
  <c r="T113"/>
  <c r="R113"/>
  <c r="R112"/>
  <c r="T111"/>
  <c r="R111"/>
  <c r="R110"/>
  <c r="R106"/>
  <c r="T105"/>
  <c r="R105"/>
  <c r="T104"/>
  <c r="R104"/>
  <c r="R103"/>
  <c r="T102"/>
  <c r="R102"/>
  <c r="R101"/>
  <c r="R97"/>
  <c r="T96"/>
  <c r="R96"/>
  <c r="T95"/>
  <c r="R95"/>
  <c r="R94"/>
  <c r="T93"/>
  <c r="R93"/>
  <c r="R92"/>
  <c r="R88"/>
  <c r="T87"/>
  <c r="R87"/>
  <c r="T86"/>
  <c r="R86"/>
  <c r="R85"/>
  <c r="T84"/>
  <c r="R84"/>
  <c r="R83"/>
  <c r="R79"/>
  <c r="T78"/>
  <c r="R78"/>
  <c r="T77"/>
  <c r="R77"/>
  <c r="R76"/>
  <c r="T75"/>
  <c r="R75"/>
  <c r="R74"/>
  <c r="R70"/>
  <c r="T69"/>
  <c r="R69"/>
  <c r="T68"/>
  <c r="R68"/>
  <c r="R67"/>
  <c r="T66"/>
  <c r="R66"/>
  <c r="R65"/>
  <c r="R61"/>
  <c r="T60"/>
  <c r="R60"/>
  <c r="T59"/>
  <c r="R59"/>
  <c r="R58"/>
  <c r="T57"/>
  <c r="R57"/>
  <c r="R56"/>
  <c r="R52"/>
  <c r="T51"/>
  <c r="R51"/>
  <c r="T50"/>
  <c r="R50"/>
  <c r="R49"/>
  <c r="T48"/>
  <c r="R48"/>
  <c r="R47"/>
  <c r="R43"/>
  <c r="T42"/>
  <c r="R42"/>
  <c r="T41"/>
  <c r="R41"/>
  <c r="R40"/>
  <c r="T39"/>
  <c r="R39"/>
  <c r="R38"/>
  <c r="R34"/>
  <c r="T33"/>
  <c r="R33"/>
  <c r="T32"/>
  <c r="R32"/>
  <c r="R31"/>
  <c r="T30"/>
  <c r="R30"/>
  <c r="R29"/>
  <c r="R25"/>
  <c r="T24"/>
  <c r="R24"/>
  <c r="T23"/>
  <c r="R23"/>
  <c r="R22"/>
  <c r="T21"/>
  <c r="R21"/>
  <c r="R20"/>
  <c r="R17"/>
  <c r="T16"/>
  <c r="R16"/>
  <c r="T15"/>
  <c r="R15"/>
  <c r="R14"/>
  <c r="T13"/>
  <c r="R13"/>
  <c r="R12"/>
  <c r="L130" i="10"/>
  <c r="U61" s="1"/>
  <c r="K130"/>
  <c r="U52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P128"/>
  <c r="U94" s="1"/>
  <c r="O128"/>
  <c r="U85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L126"/>
  <c r="U56" s="1"/>
  <c r="K126"/>
  <c r="U47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O124"/>
  <c r="S88" s="1"/>
  <c r="N124"/>
  <c r="S79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K122"/>
  <c r="S50" s="1"/>
  <c r="J122"/>
  <c r="S41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O120"/>
  <c r="S84" s="1"/>
  <c r="N120"/>
  <c r="S75" s="1"/>
  <c r="G120"/>
  <c r="R119"/>
  <c r="Q119"/>
  <c r="S101" s="1"/>
  <c r="P119"/>
  <c r="O119"/>
  <c r="S83" s="1"/>
  <c r="N119"/>
  <c r="S74" s="1"/>
  <c r="M119"/>
  <c r="S65" s="1"/>
  <c r="L119"/>
  <c r="K119"/>
  <c r="S47" s="1"/>
  <c r="J119"/>
  <c r="S38" s="1"/>
  <c r="I119"/>
  <c r="S29" s="1"/>
  <c r="H119"/>
  <c r="G119"/>
  <c r="S12" s="1"/>
  <c r="T114"/>
  <c r="R114"/>
  <c r="T113"/>
  <c r="R112"/>
  <c r="T111"/>
  <c r="R110"/>
  <c r="T105"/>
  <c r="R105"/>
  <c r="T104"/>
  <c r="R103"/>
  <c r="T102"/>
  <c r="R101"/>
  <c r="T96"/>
  <c r="R96"/>
  <c r="T95"/>
  <c r="R94"/>
  <c r="T93"/>
  <c r="R92"/>
  <c r="T87"/>
  <c r="R87"/>
  <c r="T86"/>
  <c r="R85"/>
  <c r="T84"/>
  <c r="R83"/>
  <c r="T78"/>
  <c r="R78"/>
  <c r="T77"/>
  <c r="R76"/>
  <c r="T75"/>
  <c r="R74"/>
  <c r="T69"/>
  <c r="R69"/>
  <c r="T68"/>
  <c r="R67"/>
  <c r="T66"/>
  <c r="R65"/>
  <c r="T60"/>
  <c r="R60"/>
  <c r="T59"/>
  <c r="R58"/>
  <c r="T57"/>
  <c r="R56"/>
  <c r="T51"/>
  <c r="R51"/>
  <c r="T50"/>
  <c r="R49"/>
  <c r="T48"/>
  <c r="R47"/>
  <c r="T42"/>
  <c r="R42"/>
  <c r="T41"/>
  <c r="R40"/>
  <c r="T39"/>
  <c r="R38"/>
  <c r="T33"/>
  <c r="R33"/>
  <c r="T32"/>
  <c r="R31"/>
  <c r="T30"/>
  <c r="R29"/>
  <c r="T24"/>
  <c r="R24"/>
  <c r="T23"/>
  <c r="R22"/>
  <c r="T21"/>
  <c r="R20"/>
  <c r="T16"/>
  <c r="R16"/>
  <c r="T15"/>
  <c r="R14"/>
  <c r="T13"/>
  <c r="R12"/>
  <c r="S6" i="9"/>
  <c r="R5"/>
  <c r="R9"/>
  <c r="R8"/>
  <c r="R7"/>
  <c r="R6"/>
  <c r="R130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S17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S15" s="1"/>
  <c r="R121"/>
  <c r="Q12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T115"/>
  <c r="S115"/>
  <c r="R115"/>
  <c r="T114"/>
  <c r="R114"/>
  <c r="T113"/>
  <c r="R113"/>
  <c r="T112"/>
  <c r="S112"/>
  <c r="R112"/>
  <c r="T111"/>
  <c r="R111"/>
  <c r="T110"/>
  <c r="R110"/>
  <c r="T106"/>
  <c r="R106"/>
  <c r="T105"/>
  <c r="R105"/>
  <c r="T104"/>
  <c r="R104"/>
  <c r="T103"/>
  <c r="S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O130" i="8"/>
  <c r="U88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K128"/>
  <c r="U49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N122"/>
  <c r="S77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J120"/>
  <c r="S39" s="1"/>
  <c r="R119"/>
  <c r="S110" s="1"/>
  <c r="Q119"/>
  <c r="S101" s="1"/>
  <c r="P119"/>
  <c r="O119"/>
  <c r="N119"/>
  <c r="S74" s="1"/>
  <c r="M119"/>
  <c r="S65" s="1"/>
  <c r="L119"/>
  <c r="K119"/>
  <c r="J119"/>
  <c r="S38" s="1"/>
  <c r="I119"/>
  <c r="S29" s="1"/>
  <c r="H119"/>
  <c r="G119"/>
  <c r="S12" s="1"/>
  <c r="T115"/>
  <c r="R115"/>
  <c r="T113"/>
  <c r="R113"/>
  <c r="T112"/>
  <c r="T111"/>
  <c r="R111"/>
  <c r="T110"/>
  <c r="T106"/>
  <c r="R106"/>
  <c r="R104"/>
  <c r="T103"/>
  <c r="R102"/>
  <c r="T101"/>
  <c r="T97"/>
  <c r="R97"/>
  <c r="R96"/>
  <c r="R95"/>
  <c r="T94"/>
  <c r="R94"/>
  <c r="R93"/>
  <c r="T92"/>
  <c r="R92"/>
  <c r="T88"/>
  <c r="R88"/>
  <c r="R87"/>
  <c r="T86"/>
  <c r="R86"/>
  <c r="T85"/>
  <c r="R85"/>
  <c r="T84"/>
  <c r="R84"/>
  <c r="T83"/>
  <c r="R83"/>
  <c r="T79"/>
  <c r="R79"/>
  <c r="T77"/>
  <c r="R77"/>
  <c r="T76"/>
  <c r="T75"/>
  <c r="R75"/>
  <c r="T74"/>
  <c r="T70"/>
  <c r="R70"/>
  <c r="R68"/>
  <c r="T67"/>
  <c r="R66"/>
  <c r="T65"/>
  <c r="T61"/>
  <c r="R61"/>
  <c r="R60"/>
  <c r="R59"/>
  <c r="T58"/>
  <c r="R58"/>
  <c r="R57"/>
  <c r="T56"/>
  <c r="R56"/>
  <c r="T52"/>
  <c r="R52"/>
  <c r="R51"/>
  <c r="T50"/>
  <c r="R50"/>
  <c r="T49"/>
  <c r="R49"/>
  <c r="T48"/>
  <c r="R48"/>
  <c r="T47"/>
  <c r="R47"/>
  <c r="T43"/>
  <c r="R43"/>
  <c r="T41"/>
  <c r="R41"/>
  <c r="T40"/>
  <c r="T39"/>
  <c r="R39"/>
  <c r="T38"/>
  <c r="T34"/>
  <c r="R34"/>
  <c r="R32"/>
  <c r="T31"/>
  <c r="R30"/>
  <c r="T29"/>
  <c r="T25"/>
  <c r="R25"/>
  <c r="R24"/>
  <c r="R23"/>
  <c r="T22"/>
  <c r="R22"/>
  <c r="R21"/>
  <c r="T20"/>
  <c r="R20"/>
  <c r="T17"/>
  <c r="R17"/>
  <c r="R16"/>
  <c r="T15"/>
  <c r="R15"/>
  <c r="T14"/>
  <c r="R14"/>
  <c r="T13"/>
  <c r="R13"/>
  <c r="T12"/>
  <c r="R12"/>
  <c r="M130" i="7"/>
  <c r="U70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Q128"/>
  <c r="U103" s="1"/>
  <c r="I128"/>
  <c r="U31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M126"/>
  <c r="U65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P124"/>
  <c r="S97" s="1"/>
  <c r="H124"/>
  <c r="S25" s="1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S16" s="1"/>
  <c r="L122"/>
  <c r="S59" s="1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P120"/>
  <c r="S93" s="1"/>
  <c r="H120"/>
  <c r="S21" s="1"/>
  <c r="R119"/>
  <c r="S110" s="1"/>
  <c r="Q119"/>
  <c r="P119"/>
  <c r="O119"/>
  <c r="S74"/>
  <c r="M119"/>
  <c r="L119"/>
  <c r="K119"/>
  <c r="J119"/>
  <c r="S38" s="1"/>
  <c r="I119"/>
  <c r="H119"/>
  <c r="G119"/>
  <c r="R115"/>
  <c r="T113"/>
  <c r="R113"/>
  <c r="R111"/>
  <c r="R110"/>
  <c r="R106"/>
  <c r="R105"/>
  <c r="T104"/>
  <c r="R104"/>
  <c r="T102"/>
  <c r="R102"/>
  <c r="R97"/>
  <c r="T96"/>
  <c r="R96"/>
  <c r="R95"/>
  <c r="R94"/>
  <c r="T93"/>
  <c r="R93"/>
  <c r="R88"/>
  <c r="T87"/>
  <c r="R86"/>
  <c r="R85"/>
  <c r="R84"/>
  <c r="R83"/>
  <c r="R79"/>
  <c r="T77"/>
  <c r="R77"/>
  <c r="R75"/>
  <c r="R74"/>
  <c r="R70"/>
  <c r="R69"/>
  <c r="T68"/>
  <c r="R68"/>
  <c r="T66"/>
  <c r="R66"/>
  <c r="R61"/>
  <c r="T60"/>
  <c r="R60"/>
  <c r="R59"/>
  <c r="R58"/>
  <c r="T57"/>
  <c r="R57"/>
  <c r="R52"/>
  <c r="T51"/>
  <c r="R50"/>
  <c r="R49"/>
  <c r="R48"/>
  <c r="R47"/>
  <c r="R43"/>
  <c r="T41"/>
  <c r="R41"/>
  <c r="R39"/>
  <c r="R38"/>
  <c r="R34"/>
  <c r="R33"/>
  <c r="T32"/>
  <c r="R32"/>
  <c r="T30"/>
  <c r="R30"/>
  <c r="R25"/>
  <c r="T24"/>
  <c r="R24"/>
  <c r="R23"/>
  <c r="R22"/>
  <c r="T21"/>
  <c r="R21"/>
  <c r="R17"/>
  <c r="T16"/>
  <c r="R15"/>
  <c r="R14"/>
  <c r="R13"/>
  <c r="R12"/>
  <c r="R130" i="6"/>
  <c r="U115" s="1"/>
  <c r="Q130"/>
  <c r="U106" s="1"/>
  <c r="P130"/>
  <c r="U97" s="1"/>
  <c r="O130"/>
  <c r="U88" s="1"/>
  <c r="N130"/>
  <c r="U79" s="1"/>
  <c r="M130"/>
  <c r="U70" s="1"/>
  <c r="L130"/>
  <c r="U61" s="1"/>
  <c r="K130"/>
  <c r="U52" s="1"/>
  <c r="J130"/>
  <c r="U43" s="1"/>
  <c r="I130"/>
  <c r="U34" s="1"/>
  <c r="H130"/>
  <c r="U25" s="1"/>
  <c r="G130"/>
  <c r="U17" s="1"/>
  <c r="R129"/>
  <c r="U114" s="1"/>
  <c r="Q129"/>
  <c r="U105" s="1"/>
  <c r="P129"/>
  <c r="U96" s="1"/>
  <c r="O129"/>
  <c r="U87" s="1"/>
  <c r="N129"/>
  <c r="U78" s="1"/>
  <c r="M129"/>
  <c r="U69" s="1"/>
  <c r="L129"/>
  <c r="U60" s="1"/>
  <c r="K129"/>
  <c r="U51" s="1"/>
  <c r="J129"/>
  <c r="U42" s="1"/>
  <c r="I129"/>
  <c r="U33" s="1"/>
  <c r="H129"/>
  <c r="U24" s="1"/>
  <c r="G129"/>
  <c r="U16" s="1"/>
  <c r="R128"/>
  <c r="U112" s="1"/>
  <c r="Q128"/>
  <c r="U103" s="1"/>
  <c r="P128"/>
  <c r="U94" s="1"/>
  <c r="O128"/>
  <c r="U85" s="1"/>
  <c r="N128"/>
  <c r="U76" s="1"/>
  <c r="M128"/>
  <c r="U67" s="1"/>
  <c r="L128"/>
  <c r="U58" s="1"/>
  <c r="K128"/>
  <c r="U49" s="1"/>
  <c r="J128"/>
  <c r="U40" s="1"/>
  <c r="I128"/>
  <c r="U31" s="1"/>
  <c r="H128"/>
  <c r="U22" s="1"/>
  <c r="G128"/>
  <c r="U14" s="1"/>
  <c r="R127"/>
  <c r="U111" s="1"/>
  <c r="Q127"/>
  <c r="U102" s="1"/>
  <c r="P127"/>
  <c r="U93" s="1"/>
  <c r="O127"/>
  <c r="U84" s="1"/>
  <c r="N127"/>
  <c r="U75" s="1"/>
  <c r="M127"/>
  <c r="U66" s="1"/>
  <c r="L127"/>
  <c r="U57" s="1"/>
  <c r="K127"/>
  <c r="U48" s="1"/>
  <c r="J127"/>
  <c r="U39" s="1"/>
  <c r="I127"/>
  <c r="U30" s="1"/>
  <c r="H127"/>
  <c r="U21" s="1"/>
  <c r="G127"/>
  <c r="U13" s="1"/>
  <c r="R126"/>
  <c r="U110" s="1"/>
  <c r="Q126"/>
  <c r="U101" s="1"/>
  <c r="P126"/>
  <c r="U92" s="1"/>
  <c r="O126"/>
  <c r="U83" s="1"/>
  <c r="N126"/>
  <c r="U74" s="1"/>
  <c r="M126"/>
  <c r="U65" s="1"/>
  <c r="L126"/>
  <c r="U56" s="1"/>
  <c r="K126"/>
  <c r="U47" s="1"/>
  <c r="J126"/>
  <c r="U38" s="1"/>
  <c r="I126"/>
  <c r="U29" s="1"/>
  <c r="H126"/>
  <c r="U20" s="1"/>
  <c r="G126"/>
  <c r="U12" s="1"/>
  <c r="R125"/>
  <c r="U113" s="1"/>
  <c r="Q125"/>
  <c r="U104" s="1"/>
  <c r="P125"/>
  <c r="U95" s="1"/>
  <c r="O125"/>
  <c r="U86" s="1"/>
  <c r="N125"/>
  <c r="U77" s="1"/>
  <c r="M125"/>
  <c r="U68" s="1"/>
  <c r="L125"/>
  <c r="U59" s="1"/>
  <c r="K125"/>
  <c r="U50" s="1"/>
  <c r="J125"/>
  <c r="U41" s="1"/>
  <c r="I125"/>
  <c r="U32" s="1"/>
  <c r="H125"/>
  <c r="U23" s="1"/>
  <c r="G125"/>
  <c r="U15" s="1"/>
  <c r="R124"/>
  <c r="S115" s="1"/>
  <c r="P124"/>
  <c r="S97" s="1"/>
  <c r="O124"/>
  <c r="S88" s="1"/>
  <c r="N124"/>
  <c r="S79" s="1"/>
  <c r="M124"/>
  <c r="S70" s="1"/>
  <c r="L124"/>
  <c r="S61" s="1"/>
  <c r="K124"/>
  <c r="S52" s="1"/>
  <c r="J124"/>
  <c r="S43" s="1"/>
  <c r="I124"/>
  <c r="S34" s="1"/>
  <c r="H124"/>
  <c r="S25" s="1"/>
  <c r="G124"/>
  <c r="R123"/>
  <c r="S114" s="1"/>
  <c r="Q123"/>
  <c r="S105" s="1"/>
  <c r="P123"/>
  <c r="S96" s="1"/>
  <c r="O123"/>
  <c r="S87" s="1"/>
  <c r="N123"/>
  <c r="S78" s="1"/>
  <c r="M123"/>
  <c r="S69" s="1"/>
  <c r="L123"/>
  <c r="S60" s="1"/>
  <c r="K123"/>
  <c r="S51" s="1"/>
  <c r="J123"/>
  <c r="S42" s="1"/>
  <c r="I123"/>
  <c r="S33" s="1"/>
  <c r="H123"/>
  <c r="S24" s="1"/>
  <c r="G123"/>
  <c r="R122"/>
  <c r="S113" s="1"/>
  <c r="Q122"/>
  <c r="S104" s="1"/>
  <c r="P122"/>
  <c r="S95" s="1"/>
  <c r="O122"/>
  <c r="S86" s="1"/>
  <c r="N122"/>
  <c r="S77" s="1"/>
  <c r="M122"/>
  <c r="S68" s="1"/>
  <c r="L122"/>
  <c r="S59" s="1"/>
  <c r="K122"/>
  <c r="S50" s="1"/>
  <c r="J122"/>
  <c r="S41" s="1"/>
  <c r="I122"/>
  <c r="S32" s="1"/>
  <c r="H122"/>
  <c r="S23" s="1"/>
  <c r="G122"/>
  <c r="R121"/>
  <c r="S112" s="1"/>
  <c r="Q121"/>
  <c r="S103" s="1"/>
  <c r="P121"/>
  <c r="S94" s="1"/>
  <c r="O121"/>
  <c r="S85" s="1"/>
  <c r="N121"/>
  <c r="S76" s="1"/>
  <c r="M121"/>
  <c r="S67" s="1"/>
  <c r="L121"/>
  <c r="S58" s="1"/>
  <c r="K121"/>
  <c r="S49" s="1"/>
  <c r="J121"/>
  <c r="S40" s="1"/>
  <c r="I121"/>
  <c r="S31" s="1"/>
  <c r="H121"/>
  <c r="S22" s="1"/>
  <c r="G121"/>
  <c r="S14" s="1"/>
  <c r="R120"/>
  <c r="S111" s="1"/>
  <c r="Q120"/>
  <c r="S102" s="1"/>
  <c r="P120"/>
  <c r="S93" s="1"/>
  <c r="O120"/>
  <c r="S84" s="1"/>
  <c r="N120"/>
  <c r="S75" s="1"/>
  <c r="M120"/>
  <c r="S66" s="1"/>
  <c r="L120"/>
  <c r="S57" s="1"/>
  <c r="K120"/>
  <c r="S48" s="1"/>
  <c r="J120"/>
  <c r="S39" s="1"/>
  <c r="I120"/>
  <c r="S30" s="1"/>
  <c r="H120"/>
  <c r="S21" s="1"/>
  <c r="G120"/>
  <c r="S13" s="1"/>
  <c r="R119"/>
  <c r="Q119"/>
  <c r="P119"/>
  <c r="O119"/>
  <c r="S83" s="1"/>
  <c r="N119"/>
  <c r="S74" s="1"/>
  <c r="M119"/>
  <c r="S65" s="1"/>
  <c r="L119"/>
  <c r="K119"/>
  <c r="S47" s="1"/>
  <c r="J119"/>
  <c r="I119"/>
  <c r="H119"/>
  <c r="G119"/>
  <c r="S12" s="1"/>
  <c r="T115"/>
  <c r="R115"/>
  <c r="T114"/>
  <c r="R114"/>
  <c r="T113"/>
  <c r="R113"/>
  <c r="T112"/>
  <c r="R112"/>
  <c r="T111"/>
  <c r="R111"/>
  <c r="T110"/>
  <c r="R110"/>
  <c r="T106"/>
  <c r="S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T15"/>
  <c r="R15"/>
  <c r="T14"/>
  <c r="R14"/>
  <c r="T13"/>
  <c r="R13"/>
  <c r="T12"/>
  <c r="R12"/>
  <c r="U9" i="19" l="1"/>
  <c r="M122"/>
  <c r="S68" s="1"/>
  <c r="O120"/>
  <c r="S84" s="1"/>
  <c r="P128"/>
  <c r="U94" s="1"/>
  <c r="T15"/>
  <c r="T23"/>
  <c r="T32"/>
  <c r="R69"/>
  <c r="T93"/>
  <c r="T95"/>
  <c r="R101"/>
  <c r="Q120"/>
  <c r="S102" s="1"/>
  <c r="I124"/>
  <c r="S34" s="1"/>
  <c r="N126"/>
  <c r="U74" s="1"/>
  <c r="R128"/>
  <c r="U112" s="1"/>
  <c r="O122"/>
  <c r="S86" s="1"/>
  <c r="P126"/>
  <c r="U92" s="1"/>
  <c r="P130"/>
  <c r="U97" s="1"/>
  <c r="R124"/>
  <c r="S115" s="1"/>
  <c r="N130"/>
  <c r="U79" s="1"/>
  <c r="O124"/>
  <c r="S88" s="1"/>
  <c r="T13"/>
  <c r="T21"/>
  <c r="T30"/>
  <c r="T84"/>
  <c r="R92"/>
  <c r="R96"/>
  <c r="H120"/>
  <c r="S21" s="1"/>
  <c r="L120"/>
  <c r="S57" s="1"/>
  <c r="P120"/>
  <c r="S93" s="1"/>
  <c r="H124"/>
  <c r="S25" s="1"/>
  <c r="L124"/>
  <c r="S61" s="1"/>
  <c r="P124"/>
  <c r="S97" s="1"/>
  <c r="I126"/>
  <c r="U29" s="1"/>
  <c r="M126"/>
  <c r="U65" s="1"/>
  <c r="Q126"/>
  <c r="U101" s="1"/>
  <c r="Q130"/>
  <c r="U106" s="1"/>
  <c r="R4"/>
  <c r="R6"/>
  <c r="R12"/>
  <c r="R14"/>
  <c r="R16"/>
  <c r="R20"/>
  <c r="R22"/>
  <c r="R24"/>
  <c r="R29"/>
  <c r="R31"/>
  <c r="R33"/>
  <c r="T39"/>
  <c r="T41"/>
  <c r="T48"/>
  <c r="T50"/>
  <c r="T57"/>
  <c r="T69"/>
  <c r="T78"/>
  <c r="T87"/>
  <c r="T96"/>
  <c r="R103"/>
  <c r="R105"/>
  <c r="R110"/>
  <c r="R112"/>
  <c r="R114"/>
  <c r="J120"/>
  <c r="S39" s="1"/>
  <c r="N120"/>
  <c r="S75" s="1"/>
  <c r="R120"/>
  <c r="S111" s="1"/>
  <c r="J122"/>
  <c r="S41" s="1"/>
  <c r="N122"/>
  <c r="S77" s="1"/>
  <c r="R122"/>
  <c r="S113" s="1"/>
  <c r="J124"/>
  <c r="S43" s="1"/>
  <c r="N124"/>
  <c r="S79" s="1"/>
  <c r="G126"/>
  <c r="U12" s="1"/>
  <c r="K126"/>
  <c r="U47" s="1"/>
  <c r="O126"/>
  <c r="U83" s="1"/>
  <c r="G128"/>
  <c r="U14" s="1"/>
  <c r="K128"/>
  <c r="U49" s="1"/>
  <c r="O128"/>
  <c r="U85" s="1"/>
  <c r="G130"/>
  <c r="U17" s="1"/>
  <c r="K130"/>
  <c r="U52" s="1"/>
  <c r="O130"/>
  <c r="U88" s="1"/>
  <c r="H122"/>
  <c r="S23" s="1"/>
  <c r="L122"/>
  <c r="S59" s="1"/>
  <c r="P122"/>
  <c r="S95" s="1"/>
  <c r="I128"/>
  <c r="U31" s="1"/>
  <c r="M128"/>
  <c r="U67" s="1"/>
  <c r="Q128"/>
  <c r="U103" s="1"/>
  <c r="I130"/>
  <c r="U34" s="1"/>
  <c r="M130"/>
  <c r="U70" s="1"/>
  <c r="T16"/>
  <c r="T24"/>
  <c r="T33"/>
  <c r="R38"/>
  <c r="R40"/>
  <c r="R42"/>
  <c r="R47"/>
  <c r="R49"/>
  <c r="R51"/>
  <c r="R56"/>
  <c r="T105"/>
  <c r="G120"/>
  <c r="K120"/>
  <c r="S48" s="1"/>
  <c r="G122"/>
  <c r="S15" s="1"/>
  <c r="K122"/>
  <c r="S50" s="1"/>
  <c r="G124"/>
  <c r="S17" s="1"/>
  <c r="K124"/>
  <c r="S52" s="1"/>
  <c r="H126"/>
  <c r="U20" s="1"/>
  <c r="L126"/>
  <c r="U56" s="1"/>
  <c r="H128"/>
  <c r="U22" s="1"/>
  <c r="L128"/>
  <c r="U58" s="1"/>
  <c r="H130"/>
  <c r="U25" s="1"/>
  <c r="L130"/>
  <c r="U61" s="1"/>
  <c r="O120" i="22"/>
  <c r="S84" s="1"/>
  <c r="G124"/>
  <c r="S17" s="1"/>
  <c r="L126"/>
  <c r="U56" s="1"/>
  <c r="P128"/>
  <c r="U94" s="1"/>
  <c r="Q120"/>
  <c r="S102" s="1"/>
  <c r="R124"/>
  <c r="S115" s="1"/>
  <c r="R128"/>
  <c r="U112" s="1"/>
  <c r="R12"/>
  <c r="R14"/>
  <c r="R16"/>
  <c r="T39"/>
  <c r="T41"/>
  <c r="R47"/>
  <c r="R49"/>
  <c r="R51"/>
  <c r="T105"/>
  <c r="K120"/>
  <c r="S48" s="1"/>
  <c r="O122"/>
  <c r="S86" s="1"/>
  <c r="H126"/>
  <c r="U20" s="1"/>
  <c r="L128"/>
  <c r="U58" s="1"/>
  <c r="P130"/>
  <c r="U97" s="1"/>
  <c r="T13"/>
  <c r="T15"/>
  <c r="R20"/>
  <c r="R22"/>
  <c r="R24"/>
  <c r="T48"/>
  <c r="R56"/>
  <c r="R60"/>
  <c r="T75"/>
  <c r="T84"/>
  <c r="K122"/>
  <c r="S50" s="1"/>
  <c r="L130"/>
  <c r="U61" s="1"/>
  <c r="S5"/>
  <c r="N122"/>
  <c r="S77" s="1"/>
  <c r="R122"/>
  <c r="S113" s="1"/>
  <c r="J124"/>
  <c r="S43" s="1"/>
  <c r="N124"/>
  <c r="S79" s="1"/>
  <c r="G126"/>
  <c r="U12" s="1"/>
  <c r="K126"/>
  <c r="U47" s="1"/>
  <c r="O126"/>
  <c r="U83" s="1"/>
  <c r="G128"/>
  <c r="U14" s="1"/>
  <c r="K128"/>
  <c r="U49" s="1"/>
  <c r="O128"/>
  <c r="U85" s="1"/>
  <c r="K130"/>
  <c r="U52" s="1"/>
  <c r="T16"/>
  <c r="T24"/>
  <c r="T33"/>
  <c r="T42"/>
  <c r="T51"/>
  <c r="T60"/>
  <c r="T69"/>
  <c r="R74"/>
  <c r="R76"/>
  <c r="R78"/>
  <c r="R83"/>
  <c r="R85"/>
  <c r="T86"/>
  <c r="T93"/>
  <c r="T95"/>
  <c r="T102"/>
  <c r="T104"/>
  <c r="H120"/>
  <c r="S21" s="1"/>
  <c r="L120"/>
  <c r="S57" s="1"/>
  <c r="P120"/>
  <c r="S93" s="1"/>
  <c r="H122"/>
  <c r="S23" s="1"/>
  <c r="L122"/>
  <c r="S59" s="1"/>
  <c r="P122"/>
  <c r="S95" s="1"/>
  <c r="H124"/>
  <c r="S25" s="1"/>
  <c r="L124"/>
  <c r="S61" s="1"/>
  <c r="P124"/>
  <c r="S97" s="1"/>
  <c r="I126"/>
  <c r="U29" s="1"/>
  <c r="M126"/>
  <c r="U65" s="1"/>
  <c r="Q126"/>
  <c r="U101" s="1"/>
  <c r="I128"/>
  <c r="U31" s="1"/>
  <c r="M128"/>
  <c r="U67" s="1"/>
  <c r="Q128"/>
  <c r="U103" s="1"/>
  <c r="I130"/>
  <c r="U34" s="1"/>
  <c r="M130"/>
  <c r="U70" s="1"/>
  <c r="Q130"/>
  <c r="U106" s="1"/>
  <c r="U9"/>
  <c r="J120"/>
  <c r="S39" s="1"/>
  <c r="N120"/>
  <c r="S75" s="1"/>
  <c r="R120"/>
  <c r="S111" s="1"/>
  <c r="J122"/>
  <c r="S41" s="1"/>
  <c r="G130"/>
  <c r="U17" s="1"/>
  <c r="O130"/>
  <c r="U88" s="1"/>
  <c r="R87"/>
  <c r="R92"/>
  <c r="R94"/>
  <c r="R96"/>
  <c r="R101"/>
  <c r="R103"/>
  <c r="R105"/>
  <c r="I120"/>
  <c r="S30" s="1"/>
  <c r="M120"/>
  <c r="S66" s="1"/>
  <c r="I122"/>
  <c r="S32" s="1"/>
  <c r="M122"/>
  <c r="S68" s="1"/>
  <c r="I124"/>
  <c r="S34" s="1"/>
  <c r="M124"/>
  <c r="S70" s="1"/>
  <c r="J126"/>
  <c r="U38" s="1"/>
  <c r="N126"/>
  <c r="U74" s="1"/>
  <c r="J128"/>
  <c r="U40" s="1"/>
  <c r="N128"/>
  <c r="U76" s="1"/>
  <c r="J130"/>
  <c r="U43" s="1"/>
  <c r="N130"/>
  <c r="U79" s="1"/>
  <c r="N124" i="8"/>
  <c r="S79" s="1"/>
  <c r="G128"/>
  <c r="U14" s="1"/>
  <c r="K130"/>
  <c r="U52" s="1"/>
  <c r="P120"/>
  <c r="S93" s="1"/>
  <c r="T30"/>
  <c r="T32"/>
  <c r="R38"/>
  <c r="R40"/>
  <c r="R42"/>
  <c r="T66"/>
  <c r="T68"/>
  <c r="R74"/>
  <c r="R76"/>
  <c r="R78"/>
  <c r="T102"/>
  <c r="T104"/>
  <c r="R110"/>
  <c r="R112"/>
  <c r="R114"/>
  <c r="N120"/>
  <c r="S75" s="1"/>
  <c r="R122"/>
  <c r="S113" s="1"/>
  <c r="K126"/>
  <c r="U47" s="1"/>
  <c r="O128"/>
  <c r="U85" s="1"/>
  <c r="P124"/>
  <c r="S97" s="1"/>
  <c r="Q130"/>
  <c r="U106" s="1"/>
  <c r="T21"/>
  <c r="T23"/>
  <c r="R29"/>
  <c r="R31"/>
  <c r="R33"/>
  <c r="T57"/>
  <c r="T59"/>
  <c r="R65"/>
  <c r="R67"/>
  <c r="R69"/>
  <c r="O126"/>
  <c r="U83" s="1"/>
  <c r="I122"/>
  <c r="S32" s="1"/>
  <c r="M122"/>
  <c r="S68" s="1"/>
  <c r="Q122"/>
  <c r="S104" s="1"/>
  <c r="I124"/>
  <c r="S34" s="1"/>
  <c r="M124"/>
  <c r="S70" s="1"/>
  <c r="R124"/>
  <c r="S115" s="1"/>
  <c r="T16"/>
  <c r="T24"/>
  <c r="T33"/>
  <c r="T42"/>
  <c r="T51"/>
  <c r="T60"/>
  <c r="T69"/>
  <c r="T78"/>
  <c r="T87"/>
  <c r="T96"/>
  <c r="T105"/>
  <c r="G120"/>
  <c r="K120"/>
  <c r="S48" s="1"/>
  <c r="O120"/>
  <c r="S84" s="1"/>
  <c r="G122"/>
  <c r="K122"/>
  <c r="S50" s="1"/>
  <c r="O122"/>
  <c r="S86" s="1"/>
  <c r="G124"/>
  <c r="S17" s="1"/>
  <c r="K124"/>
  <c r="S52" s="1"/>
  <c r="O124"/>
  <c r="S88" s="1"/>
  <c r="H126"/>
  <c r="U20" s="1"/>
  <c r="L126"/>
  <c r="U56" s="1"/>
  <c r="P126"/>
  <c r="U92" s="1"/>
  <c r="H128"/>
  <c r="U22" s="1"/>
  <c r="L128"/>
  <c r="U58" s="1"/>
  <c r="P128"/>
  <c r="U94" s="1"/>
  <c r="H130"/>
  <c r="U25" s="1"/>
  <c r="L130"/>
  <c r="U61" s="1"/>
  <c r="P130"/>
  <c r="U97" s="1"/>
  <c r="I120"/>
  <c r="S30" s="1"/>
  <c r="M120"/>
  <c r="S66" s="1"/>
  <c r="Q120"/>
  <c r="S102" s="1"/>
  <c r="J126"/>
  <c r="U38" s="1"/>
  <c r="N126"/>
  <c r="U74" s="1"/>
  <c r="R126"/>
  <c r="U110" s="1"/>
  <c r="J128"/>
  <c r="U40" s="1"/>
  <c r="N128"/>
  <c r="U76" s="1"/>
  <c r="R128"/>
  <c r="U112" s="1"/>
  <c r="J130"/>
  <c r="U43" s="1"/>
  <c r="N130"/>
  <c r="U79" s="1"/>
  <c r="R130"/>
  <c r="U115" s="1"/>
  <c r="H120"/>
  <c r="S21" s="1"/>
  <c r="L120"/>
  <c r="S57" s="1"/>
  <c r="H122"/>
  <c r="S23" s="1"/>
  <c r="L122"/>
  <c r="S59" s="1"/>
  <c r="H124"/>
  <c r="S25" s="1"/>
  <c r="L124"/>
  <c r="S61" s="1"/>
  <c r="I126"/>
  <c r="U29" s="1"/>
  <c r="M126"/>
  <c r="U65" s="1"/>
  <c r="I128"/>
  <c r="U31" s="1"/>
  <c r="M128"/>
  <c r="U67" s="1"/>
  <c r="I130"/>
  <c r="U34" s="1"/>
  <c r="M130"/>
  <c r="U70" s="1"/>
  <c r="M120" i="7"/>
  <c r="S66" s="1"/>
  <c r="J126"/>
  <c r="U38" s="1"/>
  <c r="R126"/>
  <c r="U110" s="1"/>
  <c r="N128"/>
  <c r="U76" s="1"/>
  <c r="J130"/>
  <c r="U43" s="1"/>
  <c r="T15"/>
  <c r="R20"/>
  <c r="R31"/>
  <c r="T33"/>
  <c r="T39"/>
  <c r="R42"/>
  <c r="T50"/>
  <c r="R56"/>
  <c r="R67"/>
  <c r="T69"/>
  <c r="T75"/>
  <c r="R78"/>
  <c r="T86"/>
  <c r="R92"/>
  <c r="R103"/>
  <c r="T105"/>
  <c r="T111"/>
  <c r="R114"/>
  <c r="I120"/>
  <c r="S30" s="1"/>
  <c r="Q120"/>
  <c r="S102" s="1"/>
  <c r="M122"/>
  <c r="S68" s="1"/>
  <c r="I124"/>
  <c r="S34" s="1"/>
  <c r="R124"/>
  <c r="S115" s="1"/>
  <c r="N126"/>
  <c r="U74" s="1"/>
  <c r="J128"/>
  <c r="U40" s="1"/>
  <c r="R128"/>
  <c r="U112" s="1"/>
  <c r="N130"/>
  <c r="U79" s="1"/>
  <c r="R122"/>
  <c r="S113" s="1"/>
  <c r="I122"/>
  <c r="S32" s="1"/>
  <c r="Q122"/>
  <c r="S104" s="1"/>
  <c r="M124"/>
  <c r="S70" s="1"/>
  <c r="R130"/>
  <c r="U115" s="1"/>
  <c r="R120"/>
  <c r="S111" s="1"/>
  <c r="T13"/>
  <c r="R16"/>
  <c r="T23"/>
  <c r="R29"/>
  <c r="R40"/>
  <c r="T42"/>
  <c r="T48"/>
  <c r="R51"/>
  <c r="T59"/>
  <c r="R65"/>
  <c r="R76"/>
  <c r="T78"/>
  <c r="R101"/>
  <c r="H122"/>
  <c r="S23" s="1"/>
  <c r="L124"/>
  <c r="S61" s="1"/>
  <c r="I126"/>
  <c r="U29" s="1"/>
  <c r="M128"/>
  <c r="U67" s="1"/>
  <c r="I130"/>
  <c r="U34" s="1"/>
  <c r="Q130"/>
  <c r="U106" s="1"/>
  <c r="T12"/>
  <c r="T14"/>
  <c r="T20"/>
  <c r="T22"/>
  <c r="T29"/>
  <c r="T38"/>
  <c r="T40"/>
  <c r="T76"/>
  <c r="T92"/>
  <c r="T94"/>
  <c r="T101"/>
  <c r="T103"/>
  <c r="G120"/>
  <c r="K120"/>
  <c r="S48" s="1"/>
  <c r="O120"/>
  <c r="S84" s="1"/>
  <c r="G122"/>
  <c r="S15" s="1"/>
  <c r="K122"/>
  <c r="S50" s="1"/>
  <c r="O122"/>
  <c r="S86" s="1"/>
  <c r="G124"/>
  <c r="K124"/>
  <c r="S52" s="1"/>
  <c r="O124"/>
  <c r="S88" s="1"/>
  <c r="H126"/>
  <c r="U20" s="1"/>
  <c r="L126"/>
  <c r="U56" s="1"/>
  <c r="P126"/>
  <c r="U92" s="1"/>
  <c r="H128"/>
  <c r="U22" s="1"/>
  <c r="L128"/>
  <c r="U58" s="1"/>
  <c r="P128"/>
  <c r="U94" s="1"/>
  <c r="H130"/>
  <c r="U25" s="1"/>
  <c r="L130"/>
  <c r="U61" s="1"/>
  <c r="P130"/>
  <c r="U97" s="1"/>
  <c r="S5"/>
  <c r="S9"/>
  <c r="T31"/>
  <c r="T47"/>
  <c r="T49"/>
  <c r="T56"/>
  <c r="T58"/>
  <c r="T65"/>
  <c r="T67"/>
  <c r="T74"/>
  <c r="T83"/>
  <c r="T85"/>
  <c r="T9"/>
  <c r="T17"/>
  <c r="T25"/>
  <c r="T34"/>
  <c r="T43"/>
  <c r="T52"/>
  <c r="T61"/>
  <c r="T70"/>
  <c r="T79"/>
  <c r="T88"/>
  <c r="T97"/>
  <c r="T106"/>
  <c r="J120"/>
  <c r="S39" s="1"/>
  <c r="N120"/>
  <c r="S75" s="1"/>
  <c r="J122"/>
  <c r="S41" s="1"/>
  <c r="N122"/>
  <c r="S77" s="1"/>
  <c r="J124"/>
  <c r="S43" s="1"/>
  <c r="G126"/>
  <c r="K126"/>
  <c r="U47" s="1"/>
  <c r="G128"/>
  <c r="U14" s="1"/>
  <c r="K128"/>
  <c r="U49" s="1"/>
  <c r="G130"/>
  <c r="U17" s="1"/>
  <c r="K130"/>
  <c r="U52" s="1"/>
  <c r="K120" i="10"/>
  <c r="S48" s="1"/>
  <c r="G122"/>
  <c r="S15" s="1"/>
  <c r="O122"/>
  <c r="S86" s="1"/>
  <c r="K124"/>
  <c r="S52" s="1"/>
  <c r="H126"/>
  <c r="U20" s="1"/>
  <c r="P126"/>
  <c r="U92" s="1"/>
  <c r="L128"/>
  <c r="U58" s="1"/>
  <c r="H130"/>
  <c r="U25" s="1"/>
  <c r="P130"/>
  <c r="U97" s="1"/>
  <c r="S5"/>
  <c r="J120"/>
  <c r="S39" s="1"/>
  <c r="J124"/>
  <c r="S43" s="1"/>
  <c r="G126"/>
  <c r="U12" s="1"/>
  <c r="K128"/>
  <c r="U49" s="1"/>
  <c r="G130"/>
  <c r="U17" s="1"/>
  <c r="T25"/>
  <c r="T52"/>
  <c r="T61"/>
  <c r="T79"/>
  <c r="T88"/>
  <c r="T106"/>
  <c r="T115"/>
  <c r="R5"/>
  <c r="R13"/>
  <c r="R15"/>
  <c r="R17"/>
  <c r="R21"/>
  <c r="R23"/>
  <c r="R25"/>
  <c r="R30"/>
  <c r="R32"/>
  <c r="R34"/>
  <c r="R39"/>
  <c r="R41"/>
  <c r="R43"/>
  <c r="R48"/>
  <c r="R50"/>
  <c r="R52"/>
  <c r="R57"/>
  <c r="R59"/>
  <c r="R61"/>
  <c r="R66"/>
  <c r="R68"/>
  <c r="R70"/>
  <c r="R75"/>
  <c r="R77"/>
  <c r="R79"/>
  <c r="R84"/>
  <c r="R86"/>
  <c r="R88"/>
  <c r="R93"/>
  <c r="R95"/>
  <c r="R97"/>
  <c r="R102"/>
  <c r="R104"/>
  <c r="R106"/>
  <c r="R115"/>
  <c r="I120"/>
  <c r="S30" s="1"/>
  <c r="M120"/>
  <c r="S66" s="1"/>
  <c r="Q120"/>
  <c r="S102" s="1"/>
  <c r="I122"/>
  <c r="S32" s="1"/>
  <c r="M122"/>
  <c r="S68" s="1"/>
  <c r="Q122"/>
  <c r="S104" s="1"/>
  <c r="I124"/>
  <c r="S34" s="1"/>
  <c r="M124"/>
  <c r="S70" s="1"/>
  <c r="R124"/>
  <c r="S115" s="1"/>
  <c r="J126"/>
  <c r="U38" s="1"/>
  <c r="N126"/>
  <c r="U74" s="1"/>
  <c r="R126"/>
  <c r="U110" s="1"/>
  <c r="J128"/>
  <c r="U40" s="1"/>
  <c r="N128"/>
  <c r="U76" s="1"/>
  <c r="R128"/>
  <c r="U112" s="1"/>
  <c r="J130"/>
  <c r="U43" s="1"/>
  <c r="N130"/>
  <c r="U79" s="1"/>
  <c r="R130"/>
  <c r="U115" s="1"/>
  <c r="U9"/>
  <c r="T17"/>
  <c r="T34"/>
  <c r="T43"/>
  <c r="T70"/>
  <c r="T97"/>
  <c r="T12"/>
  <c r="T14"/>
  <c r="T20"/>
  <c r="T22"/>
  <c r="T29"/>
  <c r="T31"/>
  <c r="T38"/>
  <c r="T40"/>
  <c r="T47"/>
  <c r="T49"/>
  <c r="T56"/>
  <c r="T58"/>
  <c r="T65"/>
  <c r="T67"/>
  <c r="T74"/>
  <c r="T76"/>
  <c r="T83"/>
  <c r="T85"/>
  <c r="T92"/>
  <c r="T94"/>
  <c r="T101"/>
  <c r="T103"/>
  <c r="H120"/>
  <c r="S21" s="1"/>
  <c r="L120"/>
  <c r="S57" s="1"/>
  <c r="H122"/>
  <c r="S23" s="1"/>
  <c r="L122"/>
  <c r="S59" s="1"/>
  <c r="H124"/>
  <c r="S25" s="1"/>
  <c r="L124"/>
  <c r="S61" s="1"/>
  <c r="I126"/>
  <c r="U29" s="1"/>
  <c r="M126"/>
  <c r="U65" s="1"/>
  <c r="I128"/>
  <c r="U31" s="1"/>
  <c r="M128"/>
  <c r="U67" s="1"/>
  <c r="I130"/>
  <c r="U34" s="1"/>
  <c r="M130"/>
  <c r="U70" s="1"/>
  <c r="T20" i="14"/>
  <c r="T22"/>
  <c r="T29"/>
  <c r="T31"/>
  <c r="T38"/>
  <c r="T40"/>
  <c r="T47"/>
  <c r="T56"/>
  <c r="T67"/>
  <c r="T74"/>
  <c r="T76"/>
  <c r="T83"/>
  <c r="T92"/>
  <c r="T101"/>
  <c r="T103"/>
  <c r="T110"/>
  <c r="T112"/>
  <c r="T115"/>
  <c r="J120"/>
  <c r="S39" s="1"/>
  <c r="N120"/>
  <c r="S75" s="1"/>
  <c r="R120"/>
  <c r="S111" s="1"/>
  <c r="J122"/>
  <c r="S41" s="1"/>
  <c r="N122"/>
  <c r="S77" s="1"/>
  <c r="R122"/>
  <c r="S113" s="1"/>
  <c r="J124"/>
  <c r="S43" s="1"/>
  <c r="N124"/>
  <c r="S79" s="1"/>
  <c r="G126"/>
  <c r="U12" s="1"/>
  <c r="K126"/>
  <c r="U47" s="1"/>
  <c r="O126"/>
  <c r="U83" s="1"/>
  <c r="G128"/>
  <c r="U14" s="1"/>
  <c r="K128"/>
  <c r="U49" s="1"/>
  <c r="O128"/>
  <c r="U85" s="1"/>
  <c r="G130"/>
  <c r="U17" s="1"/>
  <c r="K130"/>
  <c r="U52" s="1"/>
  <c r="O130"/>
  <c r="U88" s="1"/>
  <c r="S5"/>
  <c r="S9"/>
  <c r="T12"/>
  <c r="T14"/>
  <c r="T49"/>
  <c r="T58"/>
  <c r="T85"/>
  <c r="T9"/>
  <c r="T17"/>
  <c r="T25"/>
  <c r="T34"/>
  <c r="T43"/>
  <c r="T52"/>
  <c r="T61"/>
  <c r="T70"/>
  <c r="T79"/>
  <c r="T88"/>
  <c r="T97"/>
  <c r="I120"/>
  <c r="S30" s="1"/>
  <c r="M120"/>
  <c r="S66" s="1"/>
  <c r="I122"/>
  <c r="S32" s="1"/>
  <c r="M122"/>
  <c r="S68" s="1"/>
  <c r="I124"/>
  <c r="S34" s="1"/>
  <c r="M124"/>
  <c r="S70" s="1"/>
  <c r="J126"/>
  <c r="U38" s="1"/>
  <c r="N126"/>
  <c r="U74" s="1"/>
  <c r="J128"/>
  <c r="U40" s="1"/>
  <c r="N128"/>
  <c r="U76" s="1"/>
  <c r="J130"/>
  <c r="U43" s="1"/>
  <c r="N130"/>
  <c r="U79" s="1"/>
  <c r="T24" i="27"/>
  <c r="T51"/>
  <c r="T68"/>
  <c r="T77"/>
  <c r="T86"/>
  <c r="R94"/>
  <c r="T105"/>
  <c r="T114"/>
  <c r="T12"/>
  <c r="T17"/>
  <c r="R22"/>
  <c r="T29"/>
  <c r="T33"/>
  <c r="T38"/>
  <c r="R40"/>
  <c r="T43"/>
  <c r="R49"/>
  <c r="T56"/>
  <c r="T60"/>
  <c r="R68"/>
  <c r="R77"/>
  <c r="R86"/>
  <c r="T95"/>
  <c r="T97"/>
  <c r="R103"/>
  <c r="T110"/>
  <c r="R112"/>
  <c r="T16"/>
  <c r="T42"/>
  <c r="R14"/>
  <c r="T23"/>
  <c r="T25"/>
  <c r="R31"/>
  <c r="T41"/>
  <c r="T50"/>
  <c r="T52"/>
  <c r="R58"/>
  <c r="T65"/>
  <c r="T69"/>
  <c r="T78"/>
  <c r="T104"/>
  <c r="T106"/>
  <c r="T115"/>
  <c r="I121"/>
  <c r="S31" s="1"/>
  <c r="M121"/>
  <c r="S67" s="1"/>
  <c r="Q121"/>
  <c r="S103" s="1"/>
  <c r="H121"/>
  <c r="S22" s="1"/>
  <c r="L121"/>
  <c r="S58" s="1"/>
  <c r="P121"/>
  <c r="S94" s="1"/>
  <c r="H122"/>
  <c r="S23" s="1"/>
  <c r="L122"/>
  <c r="S59" s="1"/>
  <c r="P122"/>
  <c r="S95" s="1"/>
  <c r="I125"/>
  <c r="U32" s="1"/>
  <c r="M125"/>
  <c r="U68" s="1"/>
  <c r="Q125"/>
  <c r="U104" s="1"/>
  <c r="I126"/>
  <c r="U29" s="1"/>
  <c r="M126"/>
  <c r="U65" s="1"/>
  <c r="Q126"/>
  <c r="U101" s="1"/>
  <c r="I129"/>
  <c r="U33" s="1"/>
  <c r="M129"/>
  <c r="U69" s="1"/>
  <c r="Q129"/>
  <c r="U105" s="1"/>
  <c r="I130"/>
  <c r="U34" s="1"/>
  <c r="M130"/>
  <c r="U70" s="1"/>
  <c r="Q130"/>
  <c r="U106" s="1"/>
  <c r="J125"/>
  <c r="U41" s="1"/>
  <c r="N125"/>
  <c r="U77" s="1"/>
  <c r="R125"/>
  <c r="U113" s="1"/>
  <c r="J129"/>
  <c r="U42" s="1"/>
  <c r="N129"/>
  <c r="U78" s="1"/>
  <c r="R129"/>
  <c r="U114" s="1"/>
  <c r="G121"/>
  <c r="S14" s="1"/>
  <c r="K121"/>
  <c r="S49" s="1"/>
  <c r="G122"/>
  <c r="S15" s="1"/>
  <c r="K122"/>
  <c r="S50" s="1"/>
  <c r="H125"/>
  <c r="U23" s="1"/>
  <c r="L125"/>
  <c r="U59" s="1"/>
  <c r="H126"/>
  <c r="U20" s="1"/>
  <c r="L126"/>
  <c r="U56" s="1"/>
  <c r="H129"/>
  <c r="U24" s="1"/>
  <c r="L129"/>
  <c r="U60" s="1"/>
  <c r="H130"/>
  <c r="U25" s="1"/>
  <c r="L130"/>
  <c r="U61" s="1"/>
  <c r="G120"/>
  <c r="S13" s="1"/>
  <c r="O120"/>
  <c r="S84" s="1"/>
  <c r="J120"/>
  <c r="S39" s="1"/>
  <c r="N120"/>
  <c r="S75" s="1"/>
  <c r="R120"/>
  <c r="S111" s="1"/>
  <c r="K120"/>
  <c r="S48" s="1"/>
  <c r="I120"/>
  <c r="S30" s="1"/>
  <c r="M120"/>
  <c r="S66" s="1"/>
  <c r="Q120"/>
  <c r="S102" s="1"/>
  <c r="R12"/>
  <c r="R74"/>
  <c r="R110"/>
  <c r="R20"/>
  <c r="R29"/>
  <c r="R83"/>
  <c r="R92"/>
  <c r="R101"/>
  <c r="R47"/>
  <c r="R56"/>
  <c r="J119"/>
  <c r="T119" s="1"/>
  <c r="R119"/>
  <c r="S110" s="1"/>
  <c r="I119"/>
  <c r="S29" s="1"/>
  <c r="M119"/>
  <c r="S65" s="1"/>
  <c r="Q119"/>
  <c r="S101" s="1"/>
  <c r="N119"/>
  <c r="S74" s="1"/>
  <c r="H119"/>
  <c r="H132" s="1"/>
  <c r="L119"/>
  <c r="P119"/>
  <c r="T24" i="25"/>
  <c r="T42"/>
  <c r="T96"/>
  <c r="T16"/>
  <c r="T87"/>
  <c r="T51"/>
  <c r="T78"/>
  <c r="T33"/>
  <c r="T69"/>
  <c r="O132"/>
  <c r="O132" i="26"/>
  <c r="T123" i="27"/>
  <c r="T124"/>
  <c r="S12"/>
  <c r="S20"/>
  <c r="T128"/>
  <c r="T129"/>
  <c r="T127"/>
  <c r="T119" i="26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R132"/>
  <c r="K132" i="18"/>
  <c r="O132"/>
  <c r="S56" i="23"/>
  <c r="J132"/>
  <c r="H132" i="25"/>
  <c r="L132"/>
  <c r="P132"/>
  <c r="G132" i="26"/>
  <c r="T130"/>
  <c r="T125"/>
  <c r="T129"/>
  <c r="K132" i="21"/>
  <c r="O132"/>
  <c r="P132" i="22"/>
  <c r="S20" i="23"/>
  <c r="S92"/>
  <c r="J132" i="24"/>
  <c r="R132"/>
  <c r="N132"/>
  <c r="T120" i="25"/>
  <c r="T122"/>
  <c r="T124"/>
  <c r="S13"/>
  <c r="S15"/>
  <c r="I132"/>
  <c r="M132"/>
  <c r="Q132"/>
  <c r="T119"/>
  <c r="T121"/>
  <c r="T123"/>
  <c r="S12"/>
  <c r="S20"/>
  <c r="S47"/>
  <c r="S56"/>
  <c r="S83"/>
  <c r="S92"/>
  <c r="J132"/>
  <c r="N132"/>
  <c r="T127"/>
  <c r="T128"/>
  <c r="T126"/>
  <c r="R132"/>
  <c r="S38" i="24"/>
  <c r="S110"/>
  <c r="G132" i="25"/>
  <c r="T130"/>
  <c r="T125"/>
  <c r="T129"/>
  <c r="S83" i="22"/>
  <c r="T121" i="24"/>
  <c r="T122"/>
  <c r="S14"/>
  <c r="S15"/>
  <c r="T126"/>
  <c r="T127"/>
  <c r="T128"/>
  <c r="T129"/>
  <c r="T130"/>
  <c r="T120"/>
  <c r="T125"/>
  <c r="Q132"/>
  <c r="U16"/>
  <c r="T119"/>
  <c r="T123"/>
  <c r="H132"/>
  <c r="P132"/>
  <c r="G132"/>
  <c r="K132"/>
  <c r="O132"/>
  <c r="I132"/>
  <c r="M132"/>
  <c r="T124"/>
  <c r="L132"/>
  <c r="K132" i="20"/>
  <c r="O132"/>
  <c r="S47" i="22"/>
  <c r="N132" i="23"/>
  <c r="T119"/>
  <c r="T121"/>
  <c r="T123"/>
  <c r="I132"/>
  <c r="M132"/>
  <c r="Q132"/>
  <c r="T120"/>
  <c r="T124"/>
  <c r="S12"/>
  <c r="S16"/>
  <c r="T128"/>
  <c r="T122"/>
  <c r="T127"/>
  <c r="G132"/>
  <c r="K132"/>
  <c r="O132"/>
  <c r="S38"/>
  <c r="S74"/>
  <c r="T126"/>
  <c r="T130"/>
  <c r="R132"/>
  <c r="T125"/>
  <c r="T129"/>
  <c r="K132" i="19"/>
  <c r="S29" i="22"/>
  <c r="S65"/>
  <c r="S101"/>
  <c r="T119"/>
  <c r="T121"/>
  <c r="T123"/>
  <c r="S20"/>
  <c r="S56"/>
  <c r="S92"/>
  <c r="T127"/>
  <c r="S83" i="18"/>
  <c r="H132" i="21"/>
  <c r="L132"/>
  <c r="P132"/>
  <c r="T125" i="22"/>
  <c r="T129"/>
  <c r="T119" i="21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30"/>
  <c r="R132"/>
  <c r="T125"/>
  <c r="L132" i="16"/>
  <c r="P132"/>
  <c r="H132" i="20"/>
  <c r="L132"/>
  <c r="P132"/>
  <c r="G132" i="21"/>
  <c r="T126"/>
  <c r="T129"/>
  <c r="T119" i="20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R132"/>
  <c r="T129"/>
  <c r="G132"/>
  <c r="T130"/>
  <c r="T125"/>
  <c r="L132" i="17"/>
  <c r="P132"/>
  <c r="S13" i="19"/>
  <c r="I132"/>
  <c r="T119"/>
  <c r="T121"/>
  <c r="T123"/>
  <c r="S12"/>
  <c r="S20"/>
  <c r="S47"/>
  <c r="S56"/>
  <c r="S83"/>
  <c r="S92"/>
  <c r="T127"/>
  <c r="H132" i="18"/>
  <c r="L132"/>
  <c r="P132"/>
  <c r="G132" i="19"/>
  <c r="T125"/>
  <c r="T129"/>
  <c r="I132" i="18"/>
  <c r="M132"/>
  <c r="Q132"/>
  <c r="S47"/>
  <c r="S29"/>
  <c r="S65"/>
  <c r="S101"/>
  <c r="T119"/>
  <c r="T120"/>
  <c r="T121"/>
  <c r="T122"/>
  <c r="T123"/>
  <c r="T124"/>
  <c r="S20"/>
  <c r="S56"/>
  <c r="S92"/>
  <c r="J132"/>
  <c r="N132"/>
  <c r="T127"/>
  <c r="T128"/>
  <c r="T126"/>
  <c r="G132"/>
  <c r="T130"/>
  <c r="R132"/>
  <c r="T125"/>
  <c r="T129"/>
  <c r="N132" i="17"/>
  <c r="H132"/>
  <c r="S56"/>
  <c r="T119"/>
  <c r="T121"/>
  <c r="K132"/>
  <c r="T123"/>
  <c r="I132"/>
  <c r="M132"/>
  <c r="Q132"/>
  <c r="T120"/>
  <c r="T124"/>
  <c r="S12"/>
  <c r="S20"/>
  <c r="S92"/>
  <c r="T125"/>
  <c r="T128"/>
  <c r="T129"/>
  <c r="T127"/>
  <c r="S50"/>
  <c r="S74"/>
  <c r="T130"/>
  <c r="J132"/>
  <c r="R132"/>
  <c r="T122"/>
  <c r="G132"/>
  <c r="O132"/>
  <c r="T126"/>
  <c r="K132" i="16"/>
  <c r="O132"/>
  <c r="H132"/>
  <c r="T119"/>
  <c r="T121"/>
  <c r="T122"/>
  <c r="T124"/>
  <c r="S14"/>
  <c r="S15"/>
  <c r="I132"/>
  <c r="M132"/>
  <c r="Q132"/>
  <c r="T120"/>
  <c r="T123"/>
  <c r="S12"/>
  <c r="S20"/>
  <c r="S47"/>
  <c r="S56"/>
  <c r="S83"/>
  <c r="S92"/>
  <c r="J132"/>
  <c r="N132"/>
  <c r="T127"/>
  <c r="T128"/>
  <c r="T130"/>
  <c r="R132"/>
  <c r="G132"/>
  <c r="T126"/>
  <c r="T125"/>
  <c r="T129"/>
  <c r="H132" i="14"/>
  <c r="L132"/>
  <c r="P132"/>
  <c r="T120"/>
  <c r="S13"/>
  <c r="S15"/>
  <c r="Q132"/>
  <c r="T119"/>
  <c r="T121"/>
  <c r="T123"/>
  <c r="S12"/>
  <c r="S20"/>
  <c r="S47"/>
  <c r="S56"/>
  <c r="S83"/>
  <c r="S92"/>
  <c r="T127"/>
  <c r="R132"/>
  <c r="T125"/>
  <c r="T129"/>
  <c r="L132" i="9"/>
  <c r="P132"/>
  <c r="H132" i="6"/>
  <c r="L132"/>
  <c r="P132"/>
  <c r="K132" i="8"/>
  <c r="T119" i="10"/>
  <c r="T121"/>
  <c r="T123"/>
  <c r="S14"/>
  <c r="Q132"/>
  <c r="S13"/>
  <c r="S20"/>
  <c r="S56"/>
  <c r="S92"/>
  <c r="T129"/>
  <c r="T127"/>
  <c r="G132"/>
  <c r="N132"/>
  <c r="S110"/>
  <c r="T125"/>
  <c r="K132" i="9"/>
  <c r="O132"/>
  <c r="H132"/>
  <c r="T119"/>
  <c r="T121"/>
  <c r="T123"/>
  <c r="S14"/>
  <c r="I132"/>
  <c r="M132"/>
  <c r="Q132"/>
  <c r="T120"/>
  <c r="T122"/>
  <c r="T124"/>
  <c r="S12"/>
  <c r="S20"/>
  <c r="S47"/>
  <c r="S56"/>
  <c r="S83"/>
  <c r="S92"/>
  <c r="J132"/>
  <c r="N132"/>
  <c r="T127"/>
  <c r="T128"/>
  <c r="T126"/>
  <c r="T125"/>
  <c r="T129"/>
  <c r="S47" i="8"/>
  <c r="G132" i="9"/>
  <c r="T130"/>
  <c r="R132"/>
  <c r="S20" i="8"/>
  <c r="T119"/>
  <c r="T121"/>
  <c r="Q132"/>
  <c r="S56"/>
  <c r="T123"/>
  <c r="S14"/>
  <c r="S15"/>
  <c r="S83"/>
  <c r="S92"/>
  <c r="T127"/>
  <c r="S47" i="7"/>
  <c r="T125" i="8"/>
  <c r="J132" i="6"/>
  <c r="R132"/>
  <c r="T129" i="8"/>
  <c r="S20" i="7"/>
  <c r="S92"/>
  <c r="I132"/>
  <c r="S56"/>
  <c r="T119"/>
  <c r="T123"/>
  <c r="S12"/>
  <c r="S17"/>
  <c r="S83"/>
  <c r="T127"/>
  <c r="T130"/>
  <c r="T121"/>
  <c r="S29"/>
  <c r="S65"/>
  <c r="S101"/>
  <c r="T125"/>
  <c r="T129"/>
  <c r="U12"/>
  <c r="T119" i="6"/>
  <c r="T123"/>
  <c r="T124"/>
  <c r="S16"/>
  <c r="S17"/>
  <c r="S20"/>
  <c r="S56"/>
  <c r="S92"/>
  <c r="I132"/>
  <c r="Q132"/>
  <c r="T120"/>
  <c r="G132"/>
  <c r="T125"/>
  <c r="T126"/>
  <c r="T127"/>
  <c r="T128"/>
  <c r="T129"/>
  <c r="T130"/>
  <c r="O132"/>
  <c r="T121"/>
  <c r="N132"/>
  <c r="S15"/>
  <c r="S29"/>
  <c r="S38"/>
  <c r="S101"/>
  <c r="S110"/>
  <c r="M132"/>
  <c r="T122"/>
  <c r="K132"/>
  <c r="O132" i="8" l="1"/>
  <c r="T120" i="19"/>
  <c r="T128"/>
  <c r="J132"/>
  <c r="H132"/>
  <c r="T122"/>
  <c r="O132"/>
  <c r="T126"/>
  <c r="N132"/>
  <c r="M132"/>
  <c r="T124"/>
  <c r="P132"/>
  <c r="R132"/>
  <c r="L132"/>
  <c r="T130"/>
  <c r="Q132"/>
  <c r="J132" i="22"/>
  <c r="T120"/>
  <c r="T126"/>
  <c r="T124"/>
  <c r="R132"/>
  <c r="T128"/>
  <c r="Q132"/>
  <c r="L132"/>
  <c r="T130"/>
  <c r="N132"/>
  <c r="I132"/>
  <c r="K132"/>
  <c r="G132"/>
  <c r="T122"/>
  <c r="M132"/>
  <c r="H132"/>
  <c r="O132"/>
  <c r="O132" i="10"/>
  <c r="T120" i="27"/>
  <c r="T122" i="8"/>
  <c r="T126"/>
  <c r="T120"/>
  <c r="N132"/>
  <c r="M132"/>
  <c r="T124"/>
  <c r="T128"/>
  <c r="S13"/>
  <c r="L132"/>
  <c r="T130"/>
  <c r="H132"/>
  <c r="R132"/>
  <c r="G132"/>
  <c r="J132"/>
  <c r="I132"/>
  <c r="P132"/>
  <c r="G132" i="7"/>
  <c r="R132"/>
  <c r="M132"/>
  <c r="S13"/>
  <c r="J132"/>
  <c r="K132"/>
  <c r="Q132"/>
  <c r="T126"/>
  <c r="H132"/>
  <c r="O132"/>
  <c r="N132"/>
  <c r="T122"/>
  <c r="L132"/>
  <c r="T120"/>
  <c r="T128"/>
  <c r="T124"/>
  <c r="P132"/>
  <c r="O132" i="14"/>
  <c r="T128"/>
  <c r="T126"/>
  <c r="T128" i="10"/>
  <c r="L132"/>
  <c r="K132"/>
  <c r="J132"/>
  <c r="P132"/>
  <c r="T120"/>
  <c r="T126"/>
  <c r="T122"/>
  <c r="I132"/>
  <c r="T130"/>
  <c r="T124"/>
  <c r="M132"/>
  <c r="H132"/>
  <c r="R132"/>
  <c r="I132" i="14"/>
  <c r="N132"/>
  <c r="M132"/>
  <c r="T124"/>
  <c r="G132"/>
  <c r="K132"/>
  <c r="T130"/>
  <c r="J132"/>
  <c r="T122"/>
  <c r="K132" i="27"/>
  <c r="T126"/>
  <c r="L132"/>
  <c r="T130"/>
  <c r="T125"/>
  <c r="M132"/>
  <c r="T121"/>
  <c r="P132"/>
  <c r="I132"/>
  <c r="T122"/>
  <c r="O132"/>
  <c r="G132"/>
  <c r="S92"/>
  <c r="Q132"/>
  <c r="J132"/>
  <c r="R132"/>
  <c r="S38"/>
  <c r="N132"/>
  <c r="S56"/>
  <c r="T132" i="26"/>
  <c r="T132" i="25"/>
  <c r="T132" i="24"/>
  <c r="T132" i="23"/>
  <c r="T132" i="21"/>
  <c r="T132" i="20"/>
  <c r="T132" i="18"/>
  <c r="T132" i="17"/>
  <c r="T132" i="16"/>
  <c r="T132" i="9"/>
  <c r="T132" i="6"/>
  <c r="T132" i="19" l="1"/>
  <c r="T132" i="22"/>
  <c r="T132" i="8"/>
  <c r="T132" i="27"/>
  <c r="T132" i="7"/>
  <c r="T132" i="10"/>
  <c r="T132" i="14"/>
  <c r="G119" i="1"/>
  <c r="S12" s="1"/>
  <c r="H119"/>
  <c r="I119"/>
  <c r="S29" s="1"/>
  <c r="J119"/>
  <c r="S38" s="1"/>
  <c r="K119"/>
  <c r="H4" i="2" s="1"/>
  <c r="L119" i="1"/>
  <c r="M119"/>
  <c r="S65" s="1"/>
  <c r="N119"/>
  <c r="K4" i="2" s="1"/>
  <c r="O119" i="1"/>
  <c r="L4" i="2" s="1"/>
  <c r="P119" i="1"/>
  <c r="Q119"/>
  <c r="S101" s="1"/>
  <c r="R119"/>
  <c r="S110" s="1"/>
  <c r="G120"/>
  <c r="S13" s="1"/>
  <c r="H120"/>
  <c r="S21" s="1"/>
  <c r="I120"/>
  <c r="F5" i="2" s="1"/>
  <c r="J120" i="1"/>
  <c r="S39" s="1"/>
  <c r="K120"/>
  <c r="S48" s="1"/>
  <c r="L120"/>
  <c r="I5" i="2" s="1"/>
  <c r="M120" i="1"/>
  <c r="J5" i="2" s="1"/>
  <c r="N120" i="1"/>
  <c r="S75" s="1"/>
  <c r="O120"/>
  <c r="S84" s="1"/>
  <c r="P120"/>
  <c r="M5" i="2" s="1"/>
  <c r="Q120" i="1"/>
  <c r="N5" i="2" s="1"/>
  <c r="R120" i="1"/>
  <c r="S111" s="1"/>
  <c r="G121"/>
  <c r="H121"/>
  <c r="S22" s="1"/>
  <c r="I121"/>
  <c r="F6" i="2" s="1"/>
  <c r="J121" i="1"/>
  <c r="G6" i="2" s="1"/>
  <c r="K121" i="1"/>
  <c r="S49" s="1"/>
  <c r="L121"/>
  <c r="S58" s="1"/>
  <c r="M121"/>
  <c r="J6" i="2" s="1"/>
  <c r="N121" i="1"/>
  <c r="K6" i="2" s="1"/>
  <c r="O121" i="1"/>
  <c r="L6" i="2" s="1"/>
  <c r="P121" i="1"/>
  <c r="S94" s="1"/>
  <c r="Q121"/>
  <c r="N6" i="2" s="1"/>
  <c r="R121" i="1"/>
  <c r="O6" i="2" s="1"/>
  <c r="G122" i="1"/>
  <c r="S15" s="1"/>
  <c r="H122"/>
  <c r="S23" s="1"/>
  <c r="I122"/>
  <c r="F7" i="2" s="1"/>
  <c r="J122" i="1"/>
  <c r="G7" i="2" s="1"/>
  <c r="K122" i="1"/>
  <c r="S50" s="1"/>
  <c r="L122"/>
  <c r="S59" s="1"/>
  <c r="M122"/>
  <c r="J7" i="2" s="1"/>
  <c r="N122" i="1"/>
  <c r="K7" i="2" s="1"/>
  <c r="O122" i="1"/>
  <c r="S86" s="1"/>
  <c r="P122"/>
  <c r="M7" i="2" s="1"/>
  <c r="Q122" i="1"/>
  <c r="N7" i="2" s="1"/>
  <c r="R122" i="1"/>
  <c r="O7" i="2" s="1"/>
  <c r="G123" i="1"/>
  <c r="H123"/>
  <c r="S24" s="1"/>
  <c r="I123"/>
  <c r="S33" s="1"/>
  <c r="J123"/>
  <c r="G8" i="2" s="1"/>
  <c r="K123" i="1"/>
  <c r="S51" s="1"/>
  <c r="L123"/>
  <c r="S60" s="1"/>
  <c r="M123"/>
  <c r="S69" s="1"/>
  <c r="N123"/>
  <c r="K8" i="2" s="1"/>
  <c r="O123" i="1"/>
  <c r="S87" s="1"/>
  <c r="P123"/>
  <c r="S96" s="1"/>
  <c r="Q123"/>
  <c r="S105" s="1"/>
  <c r="R123"/>
  <c r="O8" i="2" s="1"/>
  <c r="G124" i="1"/>
  <c r="S17" s="1"/>
  <c r="H124"/>
  <c r="I124"/>
  <c r="S34" s="1"/>
  <c r="J124"/>
  <c r="S43" s="1"/>
  <c r="K124"/>
  <c r="S52" s="1"/>
  <c r="L124"/>
  <c r="I9" i="2" s="1"/>
  <c r="M124" i="1"/>
  <c r="J9" i="2" s="1"/>
  <c r="N124" i="1"/>
  <c r="S79" s="1"/>
  <c r="O124"/>
  <c r="S88" s="1"/>
  <c r="P124"/>
  <c r="M9" i="2" s="1"/>
  <c r="R124" i="1"/>
  <c r="O9" i="2" s="1"/>
  <c r="G125" i="1"/>
  <c r="H125"/>
  <c r="I125"/>
  <c r="U32" s="1"/>
  <c r="J125"/>
  <c r="G10" i="2" s="1"/>
  <c r="K125" i="1"/>
  <c r="H10" i="2" s="1"/>
  <c r="L125" i="1"/>
  <c r="I10" i="2" s="1"/>
  <c r="M125" i="1"/>
  <c r="J10" i="2" s="1"/>
  <c r="N125" i="1"/>
  <c r="U77" s="1"/>
  <c r="O125"/>
  <c r="L10" i="2" s="1"/>
  <c r="P125" i="1"/>
  <c r="U95" s="1"/>
  <c r="Q125"/>
  <c r="N10" i="2" s="1"/>
  <c r="R125" i="1"/>
  <c r="O10" i="2" s="1"/>
  <c r="G126" i="1"/>
  <c r="H126"/>
  <c r="U20" s="1"/>
  <c r="I126"/>
  <c r="U29" s="1"/>
  <c r="J126"/>
  <c r="U38" s="1"/>
  <c r="K126"/>
  <c r="H11" i="2" s="1"/>
  <c r="L126" i="1"/>
  <c r="I11" i="2" s="1"/>
  <c r="M126" i="1"/>
  <c r="U65" s="1"/>
  <c r="N126"/>
  <c r="K11" i="2" s="1"/>
  <c r="O126" i="1"/>
  <c r="L11" i="2" s="1"/>
  <c r="P126" i="1"/>
  <c r="M11" i="2" s="1"/>
  <c r="Q126" i="1"/>
  <c r="U101" s="1"/>
  <c r="R126"/>
  <c r="U110" s="1"/>
  <c r="G127"/>
  <c r="U13" s="1"/>
  <c r="H127"/>
  <c r="I127"/>
  <c r="F12" i="2" s="1"/>
  <c r="J127" i="1"/>
  <c r="G12" i="2" s="1"/>
  <c r="K127" i="1"/>
  <c r="H12" i="2" s="1"/>
  <c r="L127" i="1"/>
  <c r="U57" s="1"/>
  <c r="M127"/>
  <c r="U66" s="1"/>
  <c r="N127"/>
  <c r="K12" i="2" s="1"/>
  <c r="O127" i="1"/>
  <c r="L12" i="2" s="1"/>
  <c r="P127" i="1"/>
  <c r="M12" i="2" s="1"/>
  <c r="Q127" i="1"/>
  <c r="N12" i="2" s="1"/>
  <c r="R127" i="1"/>
  <c r="O12" i="2" s="1"/>
  <c r="G128" i="1"/>
  <c r="H128"/>
  <c r="I128"/>
  <c r="F13" i="2" s="1"/>
  <c r="J128" i="1"/>
  <c r="G13" i="2" s="1"/>
  <c r="K128" i="1"/>
  <c r="H13" i="2" s="1"/>
  <c r="L128" i="1"/>
  <c r="I13" i="2" s="1"/>
  <c r="M128" i="1"/>
  <c r="U67" s="1"/>
  <c r="N128"/>
  <c r="K13" i="2" s="1"/>
  <c r="O128" i="1"/>
  <c r="U85" s="1"/>
  <c r="P128"/>
  <c r="M13" i="2" s="1"/>
  <c r="Q128" i="1"/>
  <c r="N13" i="2" s="1"/>
  <c r="R128" i="1"/>
  <c r="U112" s="1"/>
  <c r="G129"/>
  <c r="H129"/>
  <c r="I129"/>
  <c r="U33" s="1"/>
  <c r="J129"/>
  <c r="G14" i="2" s="1"/>
  <c r="K129" i="1"/>
  <c r="U51" s="1"/>
  <c r="L129"/>
  <c r="U60" s="1"/>
  <c r="M129"/>
  <c r="J14" i="2" s="1"/>
  <c r="N129" i="1"/>
  <c r="U78" s="1"/>
  <c r="O129"/>
  <c r="U87" s="1"/>
  <c r="P129"/>
  <c r="U96" s="1"/>
  <c r="Q129"/>
  <c r="N14" i="2" s="1"/>
  <c r="R129" i="1"/>
  <c r="O14" i="2" s="1"/>
  <c r="G130" i="1"/>
  <c r="H130"/>
  <c r="U25" s="1"/>
  <c r="I130"/>
  <c r="F15" i="2" s="1"/>
  <c r="J130" i="1"/>
  <c r="G15" i="2" s="1"/>
  <c r="K130" i="1"/>
  <c r="H15" i="2" s="1"/>
  <c r="L130" i="1"/>
  <c r="I15" i="2" s="1"/>
  <c r="M130" i="1"/>
  <c r="J15" i="2" s="1"/>
  <c r="N130" i="1"/>
  <c r="U79" s="1"/>
  <c r="O130"/>
  <c r="P130"/>
  <c r="U97" s="1"/>
  <c r="Q130"/>
  <c r="N15" i="2" s="1"/>
  <c r="R130" i="1"/>
  <c r="O15" i="2" s="1"/>
  <c r="O4"/>
  <c r="G4"/>
  <c r="G5"/>
  <c r="T115" i="1"/>
  <c r="R115"/>
  <c r="T114"/>
  <c r="R114"/>
  <c r="T113"/>
  <c r="R113"/>
  <c r="T112"/>
  <c r="R112"/>
  <c r="T111"/>
  <c r="R111"/>
  <c r="T110"/>
  <c r="R110"/>
  <c r="T106"/>
  <c r="R106"/>
  <c r="T105"/>
  <c r="R105"/>
  <c r="T104"/>
  <c r="R104"/>
  <c r="T103"/>
  <c r="R103"/>
  <c r="T102"/>
  <c r="R102"/>
  <c r="T101"/>
  <c r="R101"/>
  <c r="T97"/>
  <c r="R97"/>
  <c r="T96"/>
  <c r="R96"/>
  <c r="T95"/>
  <c r="R95"/>
  <c r="T94"/>
  <c r="R94"/>
  <c r="T93"/>
  <c r="R93"/>
  <c r="T92"/>
  <c r="R92"/>
  <c r="T88"/>
  <c r="R88"/>
  <c r="T87"/>
  <c r="R87"/>
  <c r="T86"/>
  <c r="R86"/>
  <c r="T85"/>
  <c r="R85"/>
  <c r="T84"/>
  <c r="R84"/>
  <c r="T83"/>
  <c r="R83"/>
  <c r="T79"/>
  <c r="R79"/>
  <c r="T78"/>
  <c r="R78"/>
  <c r="T77"/>
  <c r="R77"/>
  <c r="T76"/>
  <c r="R76"/>
  <c r="T75"/>
  <c r="R75"/>
  <c r="T74"/>
  <c r="R74"/>
  <c r="T70"/>
  <c r="R70"/>
  <c r="T69"/>
  <c r="R69"/>
  <c r="T68"/>
  <c r="R68"/>
  <c r="T67"/>
  <c r="R67"/>
  <c r="T66"/>
  <c r="R66"/>
  <c r="T65"/>
  <c r="R65"/>
  <c r="T61"/>
  <c r="R61"/>
  <c r="T60"/>
  <c r="R60"/>
  <c r="T59"/>
  <c r="R59"/>
  <c r="T58"/>
  <c r="R58"/>
  <c r="T57"/>
  <c r="R57"/>
  <c r="T56"/>
  <c r="R56"/>
  <c r="T52"/>
  <c r="R52"/>
  <c r="T51"/>
  <c r="R51"/>
  <c r="U50"/>
  <c r="T50"/>
  <c r="R50"/>
  <c r="T49"/>
  <c r="R49"/>
  <c r="T48"/>
  <c r="R48"/>
  <c r="T47"/>
  <c r="R47"/>
  <c r="T43"/>
  <c r="R43"/>
  <c r="T42"/>
  <c r="R42"/>
  <c r="T41"/>
  <c r="R41"/>
  <c r="T40"/>
  <c r="R40"/>
  <c r="T39"/>
  <c r="R39"/>
  <c r="T38"/>
  <c r="R38"/>
  <c r="T34"/>
  <c r="R34"/>
  <c r="T33"/>
  <c r="R33"/>
  <c r="T32"/>
  <c r="R32"/>
  <c r="T31"/>
  <c r="R31"/>
  <c r="T30"/>
  <c r="R30"/>
  <c r="T29"/>
  <c r="R29"/>
  <c r="T25"/>
  <c r="R25"/>
  <c r="T24"/>
  <c r="R24"/>
  <c r="T23"/>
  <c r="R23"/>
  <c r="T22"/>
  <c r="R22"/>
  <c r="T21"/>
  <c r="R21"/>
  <c r="T20"/>
  <c r="R20"/>
  <c r="T17"/>
  <c r="R17"/>
  <c r="T16"/>
  <c r="R16"/>
  <c r="U15"/>
  <c r="T15"/>
  <c r="R15"/>
  <c r="T14"/>
  <c r="R14"/>
  <c r="T13"/>
  <c r="R13"/>
  <c r="T12"/>
  <c r="R12"/>
  <c r="H14" i="2" l="1"/>
  <c r="U48" i="1"/>
  <c r="S76"/>
  <c r="U16"/>
  <c r="U12"/>
  <c r="M10" i="2"/>
  <c r="H6"/>
  <c r="U22" i="1"/>
  <c r="S47"/>
  <c r="S40"/>
  <c r="U58"/>
  <c r="U59"/>
  <c r="I12" i="2"/>
  <c r="H7"/>
  <c r="U47" i="1"/>
  <c r="H8" i="2"/>
  <c r="U49" i="1"/>
  <c r="G9" i="2"/>
  <c r="S42" i="1"/>
  <c r="U23"/>
  <c r="S14"/>
  <c r="S16"/>
  <c r="U14"/>
  <c r="S114"/>
  <c r="O5" i="2"/>
  <c r="S112" i="1"/>
  <c r="U94"/>
  <c r="U83"/>
  <c r="U86"/>
  <c r="L14" i="2"/>
  <c r="U84" i="1"/>
  <c r="L8" i="2"/>
  <c r="S83" i="1"/>
  <c r="S85"/>
  <c r="L7" i="2"/>
  <c r="S74" i="1"/>
  <c r="K14" i="2"/>
  <c r="S78" i="1"/>
  <c r="K5" i="2"/>
  <c r="K15"/>
  <c r="K9"/>
  <c r="G11"/>
  <c r="S68" i="1"/>
  <c r="U113"/>
  <c r="U114"/>
  <c r="U115"/>
  <c r="N132"/>
  <c r="S30"/>
  <c r="U43"/>
  <c r="K10" i="2"/>
  <c r="J132" i="1"/>
  <c r="S32"/>
  <c r="J12" i="2"/>
  <c r="M15"/>
  <c r="O13"/>
  <c r="U34" i="1"/>
  <c r="U41"/>
  <c r="U42"/>
  <c r="U75"/>
  <c r="U76"/>
  <c r="S102"/>
  <c r="U111"/>
  <c r="F11" i="2"/>
  <c r="J8"/>
  <c r="O11"/>
  <c r="U69" i="1"/>
  <c r="J13" i="2"/>
  <c r="N11"/>
  <c r="U39" i="1"/>
  <c r="U40"/>
  <c r="S66"/>
  <c r="U70"/>
  <c r="U74"/>
  <c r="S104"/>
  <c r="U105"/>
  <c r="U106"/>
  <c r="S115"/>
  <c r="I7" i="2"/>
  <c r="N4"/>
  <c r="P132" i="1"/>
  <c r="H132"/>
  <c r="U24"/>
  <c r="S57"/>
  <c r="U61"/>
  <c r="S93"/>
  <c r="I14" i="2"/>
  <c r="U21" i="1"/>
  <c r="S25"/>
  <c r="U31"/>
  <c r="U56"/>
  <c r="S61"/>
  <c r="U68"/>
  <c r="U92"/>
  <c r="U93"/>
  <c r="S97"/>
  <c r="U103"/>
  <c r="U104"/>
  <c r="R132"/>
  <c r="F9" i="2"/>
  <c r="J11"/>
  <c r="M14"/>
  <c r="N8"/>
  <c r="T130" i="1"/>
  <c r="P15" i="2" s="1"/>
  <c r="T128" i="1"/>
  <c r="P13" i="2" s="1"/>
  <c r="L132" i="1"/>
  <c r="T129"/>
  <c r="P14" i="2" s="1"/>
  <c r="T127" i="1"/>
  <c r="P12" i="2" s="1"/>
  <c r="T125" i="1"/>
  <c r="P10" i="2" s="1"/>
  <c r="U17" i="1"/>
  <c r="U30"/>
  <c r="U52"/>
  <c r="S70"/>
  <c r="U88"/>
  <c r="S95"/>
  <c r="U102"/>
  <c r="F8" i="2"/>
  <c r="J4"/>
  <c r="T124" i="1"/>
  <c r="P9" i="2" s="1"/>
  <c r="M132" i="1"/>
  <c r="I4" i="2"/>
  <c r="L15"/>
  <c r="M8"/>
  <c r="M4"/>
  <c r="T122" i="1"/>
  <c r="P7" i="2" s="1"/>
  <c r="G132" i="1"/>
  <c r="K132"/>
  <c r="O132"/>
  <c r="H9" i="2"/>
  <c r="H5"/>
  <c r="I6"/>
  <c r="L13"/>
  <c r="L9"/>
  <c r="L5"/>
  <c r="M6"/>
  <c r="T123" i="1"/>
  <c r="P8" i="2" s="1"/>
  <c r="T121" i="1"/>
  <c r="P6" i="2" s="1"/>
  <c r="T119" i="1"/>
  <c r="F4" i="2"/>
  <c r="T126" i="1"/>
  <c r="P11" i="2" s="1"/>
  <c r="I132" i="1"/>
  <c r="Q132"/>
  <c r="I8" i="2"/>
  <c r="T120" i="1"/>
  <c r="P5" i="2" s="1"/>
  <c r="S20" i="1"/>
  <c r="S31"/>
  <c r="S41"/>
  <c r="S56"/>
  <c r="S67"/>
  <c r="S77"/>
  <c r="S92"/>
  <c r="S103"/>
  <c r="S113"/>
  <c r="F14" i="2"/>
  <c r="F10"/>
  <c r="G17" l="1"/>
  <c r="O17"/>
  <c r="K17"/>
  <c r="J17"/>
  <c r="N17"/>
  <c r="T132" i="1"/>
  <c r="P4" i="2"/>
  <c r="P17" s="1"/>
  <c r="M17"/>
  <c r="E17"/>
  <c r="L17"/>
  <c r="H17"/>
  <c r="I17"/>
  <c r="F17"/>
  <c r="D17"/>
</calcChain>
</file>

<file path=xl/comments1.xml><?xml version="1.0" encoding="utf-8"?>
<comments xmlns="http://schemas.openxmlformats.org/spreadsheetml/2006/main">
  <authors>
    <author>Javi</author>
  </authors>
  <commentList>
    <comment ref="F79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Se van de comida todos los juveniles
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Estudia  en Vitoria
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Estudia  en Vitoria
</t>
        </r>
      </text>
    </comment>
    <comment ref="L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Estudia  en Vitoria
</t>
        </r>
      </text>
    </comment>
    <comment ref="M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Estudia  en Vitoria
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amistoso contra el Ereintza
</t>
        </r>
      </text>
    </comment>
  </commentList>
</comments>
</file>

<file path=xl/comments10.xml><?xml version="1.0" encoding="utf-8"?>
<comments xmlns="http://schemas.openxmlformats.org/spreadsheetml/2006/main">
  <authors>
    <author>Javi</author>
  </authors>
  <commentList>
    <comment ref="F79" authorId="0">
      <text>
        <r>
          <rPr>
            <b/>
            <sz val="9"/>
            <color indexed="81"/>
            <rFont val="Tahoma"/>
            <charset val="1"/>
          </rPr>
          <t xml:space="preserve">
Javi:</t>
        </r>
        <r>
          <rPr>
            <sz val="9"/>
            <color indexed="81"/>
            <rFont val="Tahoma"/>
            <charset val="1"/>
          </rPr>
          <t xml:space="preserve">
Se va de comida
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 a al pueblo a ver a su abuela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 a al pueblo a ver a su abuela</t>
        </r>
      </text>
    </comment>
  </commentList>
</comments>
</file>

<file path=xl/comments11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12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13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14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15.xml><?xml version="1.0" encoding="utf-8"?>
<comments xmlns="http://schemas.openxmlformats.org/spreadsheetml/2006/main">
  <authors>
    <author>Javi</author>
  </authors>
  <commentList>
    <comment ref="K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Esguince de tobillo.
Se lo hace el fin de semana de fiesta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Todavia tiene molestias en el tobillo.
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Todavia tiene molestias en el tobillo.
</t>
        </r>
      </text>
    </comment>
    <comment ref="L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Todavia tiene molestias en el tobillo.
</t>
        </r>
      </text>
    </comment>
    <comment ref="M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Todavia tiene molestias en el tobillo.
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al partido, pero entrena  por separado. Todavia tiene molestias en el tobillo.
</t>
        </r>
      </text>
    </comment>
  </commentList>
</comments>
</file>

<file path=xl/comments16.xml><?xml version="1.0" encoding="utf-8"?>
<comments xmlns="http://schemas.openxmlformats.org/spreadsheetml/2006/main">
  <authors>
    <author>Javi</author>
  </authors>
  <commentList>
    <comment ref="L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Posible rotura del menisco interno
</t>
        </r>
      </text>
    </comment>
    <comment ref="L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Sigue con problemas en la rodilla
</t>
        </r>
      </text>
    </comment>
    <comment ref="M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Sigue con problemas en la rodilla
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Sigue con problemas en la rodilla
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Viene a entrenar, pero lo hace por separado. Sigue con problemas en la rodilla
</t>
        </r>
      </text>
    </comment>
  </commentList>
</comments>
</file>

<file path=xl/comments17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2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amistoso contra el Ereintza
</t>
        </r>
      </text>
    </comment>
  </commentList>
</comments>
</file>

<file path=xl/comments3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L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Vamos a correr, pero el no viene. No puede correr porque  teiene molestias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Port Aventura
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entrena porque se ha hecho un tatuaje y no puede entrenar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No entrena porque se ha hecho un tatuaje y no puede entrenar</t>
        </r>
      </text>
    </comment>
  </commentList>
</comments>
</file>

<file path=xl/comments4.xml><?xml version="1.0" encoding="utf-8"?>
<comments xmlns="http://schemas.openxmlformats.org/spreadsheetml/2006/main">
  <authors>
    <author>Javi</author>
  </authors>
  <commentList>
    <comment ref="F79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Se van de comida todos los juveniles
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L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Ensayos en Hondarribi
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Ensayos en Hondarribi
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amistoso contra el Ereintza
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 xml:space="preserve">Javi:
Los miercoles tiene clases prticulares
</t>
        </r>
      </text>
    </comment>
  </commentList>
</comments>
</file>

<file path=xl/comments5.xml><?xml version="1.0" encoding="utf-8"?>
<comments xmlns="http://schemas.openxmlformats.org/spreadsheetml/2006/main">
  <authors>
    <author>Javi</author>
  </authors>
  <commentList>
    <comment ref="N77" authorId="0">
      <text>
        <r>
          <rPr>
            <b/>
            <sz val="9"/>
            <color indexed="81"/>
            <rFont val="Tahoma"/>
            <charset val="1"/>
          </rPr>
          <t>Javi:</t>
        </r>
        <r>
          <rPr>
            <sz val="9"/>
            <color indexed="81"/>
            <rFont val="Tahoma"/>
            <charset val="1"/>
          </rPr>
          <t xml:space="preserve">
No viene a entrenar porque esta pintando su casa.
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hacer el camino de Santiago
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hacer el camino de Santiago
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hacer el camino de Santiago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hacer el camino de Santiago
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Se va a hacer el camino de Santiago
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amistoso contra el Ereintza
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Javi:Sigue un poco tocado y se va correr con totxo</t>
        </r>
      </text>
    </comment>
  </commentList>
</comments>
</file>

<file path=xl/comments6.xml><?xml version="1.0" encoding="utf-8"?>
<comments xmlns="http://schemas.openxmlformats.org/spreadsheetml/2006/main">
  <authors>
    <author>Javi</author>
  </authors>
  <commentList>
    <comment ref="L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Los maters por la tarde noche estudia
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Los maters por la tarde noche estudia
</t>
        </r>
      </text>
    </comment>
  </commentList>
</comments>
</file>

<file path=xl/comments7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  <comment ref="L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Ensayos en Hondarribi
</t>
        </r>
      </text>
    </comment>
    <comment ref="M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Ensayos en Hondarribi
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L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M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O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P86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E8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  <comment ref="F88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Ha metido la pierna en una alcantarilla que estaba abierta y se ha hecho una herida profunda en la tibia</t>
        </r>
      </text>
    </comment>
  </commentList>
</comments>
</file>

<file path=xl/comments8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comments9.xml><?xml version="1.0" encoding="utf-8"?>
<comments xmlns="http://schemas.openxmlformats.org/spreadsheetml/2006/main">
  <authors>
    <author>Javi</author>
  </authors>
  <commentList>
    <comment ref="I84" authorId="0">
      <text>
        <r>
          <rPr>
            <b/>
            <sz val="9"/>
            <color indexed="81"/>
            <rFont val="Tahoma"/>
            <family val="2"/>
          </rPr>
          <t>Javi:</t>
        </r>
        <r>
          <rPr>
            <sz val="9"/>
            <color indexed="81"/>
            <rFont val="Tahoma"/>
            <family val="2"/>
          </rPr>
          <t xml:space="preserve">
Partido contra le Aviron bayonaise.</t>
        </r>
      </text>
    </comment>
  </commentList>
</comments>
</file>

<file path=xl/sharedStrings.xml><?xml version="1.0" encoding="utf-8"?>
<sst xmlns="http://schemas.openxmlformats.org/spreadsheetml/2006/main" count="5430" uniqueCount="98">
  <si>
    <t>Abreviaturas</t>
  </si>
  <si>
    <t>Empleado:</t>
  </si>
  <si>
    <t>Ausencia injustificada</t>
  </si>
  <si>
    <t>A</t>
  </si>
  <si>
    <t>Permiso sin sueldo</t>
  </si>
  <si>
    <t>P</t>
  </si>
  <si>
    <t>Supervisor:</t>
  </si>
  <si>
    <t>Incapacidad laboral</t>
  </si>
  <si>
    <t>I</t>
  </si>
  <si>
    <t>Día sin trabajo</t>
  </si>
  <si>
    <t>N</t>
  </si>
  <si>
    <t>Departamento:</t>
  </si>
  <si>
    <t>Esencial</t>
  </si>
  <si>
    <t>B</t>
  </si>
  <si>
    <t>Suspendido</t>
  </si>
  <si>
    <t>S</t>
  </si>
  <si>
    <t>Número de archivo:</t>
  </si>
  <si>
    <t>Festividad</t>
  </si>
  <si>
    <t>F</t>
  </si>
  <si>
    <t>Tardanza</t>
  </si>
  <si>
    <t>T</t>
  </si>
  <si>
    <t>Fecha de contratación:</t>
  </si>
  <si>
    <t>Enfermedad</t>
  </si>
  <si>
    <t>E</t>
  </si>
  <si>
    <t>Vacaciones</t>
  </si>
  <si>
    <t>V</t>
  </si>
  <si>
    <t>Número de teléfono:</t>
  </si>
  <si>
    <t>Pausa con retraso</t>
  </si>
  <si>
    <t>R</t>
  </si>
  <si>
    <t>Indemnización por accidente</t>
  </si>
  <si>
    <t>D</t>
  </si>
  <si>
    <t>enero</t>
  </si>
  <si>
    <t>L</t>
  </si>
  <si>
    <t>M</t>
  </si>
  <si>
    <t>Mi</t>
  </si>
  <si>
    <t>J</t>
  </si>
  <si>
    <t>Estadísticas de enero</t>
  </si>
  <si>
    <t>febrero</t>
  </si>
  <si>
    <t>Estadísticas de febrero</t>
  </si>
  <si>
    <t>marzo</t>
  </si>
  <si>
    <t>Estadísticas de marzo</t>
  </si>
  <si>
    <t>abril</t>
  </si>
  <si>
    <t>Estadísticas de abril</t>
  </si>
  <si>
    <t>mayo</t>
  </si>
  <si>
    <t>Estadísticas de mayo</t>
  </si>
  <si>
    <t>junio</t>
  </si>
  <si>
    <t>Estadísticas de junio</t>
  </si>
  <si>
    <t>julio</t>
  </si>
  <si>
    <t>Estadísticas de julio</t>
  </si>
  <si>
    <t>agosto</t>
  </si>
  <si>
    <t>Estadísticas de agosto</t>
  </si>
  <si>
    <t>septiembre</t>
  </si>
  <si>
    <t>Estadísticas de septiembre</t>
  </si>
  <si>
    <t>octubre</t>
  </si>
  <si>
    <t>Estadísticas de octubre</t>
  </si>
  <si>
    <t>noviembre</t>
  </si>
  <si>
    <t>Estadísticas de noviembre</t>
  </si>
  <si>
    <t>diciembre</t>
  </si>
  <si>
    <t>Estadísticas de diciembre</t>
  </si>
  <si>
    <t>Días</t>
  </si>
  <si>
    <t>Letra</t>
  </si>
  <si>
    <t>Significado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</si>
  <si>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</si>
  <si>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</si>
  <si>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</si>
  <si>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</si>
  <si>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</si>
  <si>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</si>
  <si>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</si>
  <si>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</si>
  <si>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</si>
  <si>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</si>
  <si>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</si>
  <si>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</si>
  <si>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</si>
  <si>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Resumen de todos los empleados</t>
  </si>
  <si>
    <t>Total de días</t>
  </si>
  <si>
    <r>
      <t>[</t>
    </r>
    <r>
      <rPr>
        <b/>
        <sz val="12"/>
        <rFont val="Arial"/>
        <family val="2"/>
      </rPr>
      <t>La Bacaladera Hondarribia</t>
    </r>
    <r>
      <rPr>
        <sz val="12"/>
        <rFont val="Arial"/>
        <family val="2"/>
      </rPr>
      <t>]</t>
    </r>
  </si>
  <si>
    <t>Calendario de asistencia 2012</t>
  </si>
  <si>
    <t>Antton Etxeberria</t>
  </si>
  <si>
    <t>Ivan Martiarena</t>
  </si>
  <si>
    <t>Trabajo</t>
  </si>
  <si>
    <t>Lesion</t>
  </si>
  <si>
    <t>TR</t>
  </si>
  <si>
    <t>AI</t>
  </si>
  <si>
    <t>Erik Diez</t>
  </si>
  <si>
    <t>Puesto</t>
  </si>
  <si>
    <t>Portero</t>
  </si>
  <si>
    <t>Erik Jimenez</t>
  </si>
  <si>
    <t>Lateral - Central</t>
  </si>
  <si>
    <t>Ander Lozano</t>
  </si>
  <si>
    <t>AS</t>
  </si>
  <si>
    <t>Asistencia</t>
  </si>
  <si>
    <t>Valentin Leon Basterra</t>
  </si>
  <si>
    <t>Ausencia justificada</t>
  </si>
  <si>
    <t>AJ</t>
  </si>
  <si>
    <t>Pesas</t>
  </si>
  <si>
    <t>Ausencia Justificada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</si>
</sst>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ashed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 style="thin">
        <color indexed="64"/>
      </top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22"/>
      </bottom>
      <diagonal/>
    </border>
    <border>
      <left style="dashed">
        <color indexed="22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22"/>
      </bottom>
      <diagonal/>
    </border>
    <border>
      <left style="dashed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dashed">
        <color indexed="22"/>
      </right>
      <top style="thin">
        <color indexed="64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22"/>
      </bottom>
      <diagonal/>
    </border>
    <border>
      <left/>
      <right style="dashed">
        <color indexed="22"/>
      </right>
      <top style="thin">
        <color indexed="22"/>
      </top>
      <bottom style="thin">
        <color indexed="64"/>
      </bottom>
      <diagonal/>
    </border>
    <border>
      <left style="dashed">
        <color indexed="22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4" fillId="2" borderId="2" xfId="0" applyFont="1" applyFill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Alignment="1">
      <alignment horizontal="right" indent="9"/>
    </xf>
    <xf numFmtId="0" fontId="4" fillId="0" borderId="0" xfId="0" applyFont="1" applyAlignment="1">
      <alignment horizontal="right" indent="9"/>
    </xf>
    <xf numFmtId="0" fontId="0" fillId="0" borderId="0" xfId="0" applyAlignment="1"/>
    <xf numFmtId="0" fontId="4" fillId="0" borderId="5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/>
    <xf numFmtId="0" fontId="0" fillId="5" borderId="17" xfId="0" applyFill="1" applyBorder="1"/>
    <xf numFmtId="0" fontId="0" fillId="5" borderId="8" xfId="0" applyFill="1" applyBorder="1"/>
    <xf numFmtId="0" fontId="0" fillId="0" borderId="18" xfId="0" applyBorder="1"/>
    <xf numFmtId="0" fontId="5" fillId="0" borderId="19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5" borderId="21" xfId="0" applyFont="1" applyFill="1" applyBorder="1" applyAlignment="1">
      <alignment horizontal="center" wrapText="1"/>
    </xf>
    <xf numFmtId="0" fontId="0" fillId="5" borderId="22" xfId="0" applyFill="1" applyBorder="1"/>
    <xf numFmtId="0" fontId="0" fillId="0" borderId="22" xfId="0" applyBorder="1"/>
    <xf numFmtId="0" fontId="0" fillId="0" borderId="15" xfId="0" applyBorder="1"/>
    <xf numFmtId="0" fontId="4" fillId="2" borderId="5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0" fillId="4" borderId="23" xfId="0" applyFill="1" applyBorder="1" applyAlignment="1">
      <alignment horizontal="center"/>
    </xf>
    <xf numFmtId="0" fontId="0" fillId="3" borderId="23" xfId="0" applyFill="1" applyBorder="1"/>
    <xf numFmtId="0" fontId="0" fillId="4" borderId="24" xfId="0" applyFill="1" applyBorder="1" applyAlignment="1">
      <alignment wrapText="1"/>
    </xf>
    <xf numFmtId="0" fontId="4" fillId="0" borderId="25" xfId="0" applyFont="1" applyBorder="1"/>
    <xf numFmtId="0" fontId="0" fillId="0" borderId="5" xfId="0" applyBorder="1"/>
    <xf numFmtId="0" fontId="4" fillId="2" borderId="2" xfId="0" applyFont="1" applyFill="1" applyBorder="1" applyAlignment="1">
      <alignment horizontal="left"/>
    </xf>
    <xf numFmtId="0" fontId="1" fillId="0" borderId="0" xfId="0" applyFont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7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4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18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31" xfId="0" applyFont="1" applyBorder="1" applyAlignment="1">
      <alignment horizontal="right"/>
    </xf>
    <xf numFmtId="0" fontId="1" fillId="0" borderId="14" xfId="0" applyFont="1" applyBorder="1" applyAlignment="1">
      <alignment horizontal="left" indent="1"/>
    </xf>
    <xf numFmtId="0" fontId="5" fillId="0" borderId="14" xfId="0" applyFont="1" applyBorder="1" applyAlignment="1">
      <alignment horizontal="left" indent="1"/>
    </xf>
    <xf numFmtId="0" fontId="5" fillId="0" borderId="26" xfId="0" applyFont="1" applyBorder="1" applyAlignment="1">
      <alignment horizontal="left" indent="1"/>
    </xf>
    <xf numFmtId="0" fontId="4" fillId="0" borderId="29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5" fillId="0" borderId="13" xfId="0" applyFont="1" applyBorder="1" applyAlignment="1">
      <alignment horizontal="left" indent="1"/>
    </xf>
    <xf numFmtId="0" fontId="5" fillId="0" borderId="27" xfId="0" applyFont="1" applyBorder="1" applyAlignment="1">
      <alignment horizontal="left" indent="1"/>
    </xf>
    <xf numFmtId="0" fontId="4" fillId="6" borderId="9" xfId="0" applyFont="1" applyFill="1" applyBorder="1" applyAlignment="1">
      <alignment horizontal="center" vertical="center" textRotation="90" wrapText="1"/>
    </xf>
    <xf numFmtId="0" fontId="4" fillId="6" borderId="10" xfId="0" applyFont="1" applyFill="1" applyBorder="1" applyAlignment="1">
      <alignment horizontal="center" vertical="center" textRotation="90" wrapText="1"/>
    </xf>
    <xf numFmtId="0" fontId="4" fillId="6" borderId="11" xfId="0" applyFont="1" applyFill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left" indent="1"/>
    </xf>
    <xf numFmtId="0" fontId="4" fillId="0" borderId="30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33" xfId="0" applyFont="1" applyBorder="1" applyAlignment="1">
      <alignment horizontal="right"/>
    </xf>
    <xf numFmtId="0" fontId="5" fillId="0" borderId="12" xfId="0" applyFont="1" applyBorder="1" applyAlignment="1">
      <alignment horizontal="left" indent="1"/>
    </xf>
    <xf numFmtId="0" fontId="5" fillId="0" borderId="28" xfId="0" applyFont="1" applyBorder="1" applyAlignment="1">
      <alignment horizontal="left" indent="1"/>
    </xf>
    <xf numFmtId="0" fontId="4" fillId="0" borderId="0" xfId="0" applyFont="1" applyAlignment="1">
      <alignment horizontal="center"/>
    </xf>
    <xf numFmtId="0" fontId="4" fillId="0" borderId="15" xfId="0" applyFont="1" applyBorder="1"/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13" borderId="3" xfId="0" applyFont="1" applyFill="1" applyBorder="1" applyAlignment="1">
      <alignment horizontal="center" wrapText="1"/>
    </xf>
    <xf numFmtId="0" fontId="1" fillId="14" borderId="3" xfId="0" applyFont="1" applyFill="1" applyBorder="1" applyAlignment="1">
      <alignment horizontal="center" wrapText="1"/>
    </xf>
    <xf numFmtId="0" fontId="0" fillId="14" borderId="0" xfId="0" applyFill="1"/>
    <xf numFmtId="0" fontId="1" fillId="5" borderId="17" xfId="0" applyFont="1" applyFill="1" applyBorder="1"/>
    <xf numFmtId="0" fontId="1" fillId="5" borderId="2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 wrapText="1"/>
    </xf>
    <xf numFmtId="0" fontId="0" fillId="14" borderId="3" xfId="0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12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wrapText="1"/>
    </xf>
    <xf numFmtId="0" fontId="1" fillId="4" borderId="23" xfId="0" applyFont="1" applyFill="1" applyBorder="1" applyAlignment="1">
      <alignment horizontal="center" wrapText="1"/>
    </xf>
    <xf numFmtId="0" fontId="1" fillId="4" borderId="2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EB"/>
      <rgbColor rgb="00EAEAE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CCCCFF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bar"/>
        <c:grouping val="percentStacked"/>
        <c:ser>
          <c:idx val="0"/>
          <c:order val="0"/>
          <c:val>
            <c:numRef>
              <c:f>'Erik J.'!$C$119:$T$119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</c:v>
                </c:pt>
              </c:numCache>
            </c:numRef>
          </c:val>
        </c:ser>
        <c:ser>
          <c:idx val="1"/>
          <c:order val="1"/>
          <c:val>
            <c:numRef>
              <c:f>'Erik J.'!$C$120:$T$120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'Erik J.'!$C$121:$T$121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11</c:v>
                </c:pt>
              </c:numCache>
            </c:numRef>
          </c:val>
        </c:ser>
        <c:ser>
          <c:idx val="3"/>
          <c:order val="3"/>
          <c:val>
            <c:numRef>
              <c:f>'Erik J.'!$C$122:$T$122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4"/>
          <c:order val="4"/>
          <c:val>
            <c:numRef>
              <c:f>'Erik J.'!$C$123:$T$123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val>
            <c:numRef>
              <c:f>'Erik J.'!$C$124:$T$124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val>
            <c:numRef>
              <c:f>'Erik J.'!$C$125:$T$125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7"/>
          <c:order val="7"/>
          <c:val>
            <c:numRef>
              <c:f>'Erik J.'!$C$126:$T$126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8"/>
          <c:order val="8"/>
          <c:val>
            <c:numRef>
              <c:f>'Erik J.'!$C$127:$T$127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9"/>
          <c:order val="9"/>
          <c:val>
            <c:numRef>
              <c:f>'Erik J.'!$C$128:$T$128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0"/>
          <c:order val="10"/>
          <c:val>
            <c:numRef>
              <c:f>'Erik J.'!$C$129:$T$129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1"/>
          <c:order val="11"/>
          <c:val>
            <c:numRef>
              <c:f>'Erik J.'!$C$130:$T$130</c:f>
              <c:numCache>
                <c:formatCode>General</c:formatCode>
                <c:ptCount val="18"/>
                <c:pt idx="0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'Erik J.'!$C$131:$T$131</c:f>
              <c:numCache>
                <c:formatCode>General</c:formatCode>
                <c:ptCount val="18"/>
              </c:numCache>
            </c:numRef>
          </c:val>
        </c:ser>
        <c:ser>
          <c:idx val="13"/>
          <c:order val="13"/>
          <c:val>
            <c:numRef>
              <c:f>'Erik J.'!$C$132:$T$132</c:f>
              <c:numCache>
                <c:formatCode>General</c:formatCode>
                <c:ptCount val="1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12</c:v>
                </c:pt>
              </c:numCache>
            </c:numRef>
          </c:val>
        </c:ser>
        <c:overlap val="100"/>
        <c:axId val="91286528"/>
        <c:axId val="85660416"/>
      </c:barChart>
      <c:catAx>
        <c:axId val="91286528"/>
        <c:scaling>
          <c:orientation val="minMax"/>
        </c:scaling>
        <c:axPos val="l"/>
        <c:tickLblPos val="nextTo"/>
        <c:crossAx val="85660416"/>
        <c:crosses val="autoZero"/>
        <c:auto val="1"/>
        <c:lblAlgn val="ctr"/>
        <c:lblOffset val="100"/>
      </c:catAx>
      <c:valAx>
        <c:axId val="85660416"/>
        <c:scaling>
          <c:orientation val="minMax"/>
        </c:scaling>
        <c:axPos val="b"/>
        <c:majorGridlines/>
        <c:numFmt formatCode="0%" sourceLinked="1"/>
        <c:tickLblPos val="nextTo"/>
        <c:crossAx val="9128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120</xdr:row>
      <xdr:rowOff>152400</xdr:rowOff>
    </xdr:from>
    <xdr:to>
      <xdr:col>21</xdr:col>
      <xdr:colOff>552450</xdr:colOff>
      <xdr:row>137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136"/>
  <sheetViews>
    <sheetView showGridLines="0" topLeftCell="A53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9.140625" style="1" bestFit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103" t="s">
        <v>18</v>
      </c>
      <c r="J77" s="103" t="s">
        <v>18</v>
      </c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103" t="s">
        <v>18</v>
      </c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103" t="s">
        <v>18</v>
      </c>
      <c r="D79" s="14" t="s">
        <v>91</v>
      </c>
      <c r="E79" s="14" t="s">
        <v>91</v>
      </c>
      <c r="F79" s="14" t="s">
        <v>84</v>
      </c>
      <c r="G79" s="14" t="s">
        <v>91</v>
      </c>
      <c r="H79" s="14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4</v>
      </c>
      <c r="T79" s="45" t="str">
        <f>C130</f>
        <v>Asistencia</v>
      </c>
      <c r="U79" s="42">
        <f>N130</f>
        <v>11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5" t="s">
        <v>91</v>
      </c>
      <c r="L84" s="9" t="s">
        <v>95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3" t="s">
        <v>18</v>
      </c>
      <c r="D86" s="95" t="s">
        <v>18</v>
      </c>
      <c r="E86" s="99" t="s">
        <v>95</v>
      </c>
      <c r="F86" s="99" t="s">
        <v>95</v>
      </c>
      <c r="G86" s="103" t="s">
        <v>18</v>
      </c>
      <c r="H86" s="99" t="s">
        <v>18</v>
      </c>
      <c r="I86" s="99" t="s">
        <v>91</v>
      </c>
      <c r="J86" s="99" t="s">
        <v>18</v>
      </c>
      <c r="K86" s="99" t="s">
        <v>18</v>
      </c>
      <c r="L86" s="99" t="s">
        <v>95</v>
      </c>
      <c r="M86" s="99" t="s">
        <v>95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5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110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14</v>
      </c>
      <c r="T88" s="45" t="str">
        <f>C130</f>
        <v>Asistencia</v>
      </c>
      <c r="U88" s="42">
        <f>O130</f>
        <v>9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5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5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4</v>
      </c>
      <c r="O124" s="20">
        <f t="shared" si="32"/>
        <v>14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19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11</v>
      </c>
      <c r="O130" s="20">
        <f t="shared" si="32"/>
        <v>9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16</v>
      </c>
      <c r="O132" s="20">
        <f t="shared" si="37"/>
        <v>28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45</v>
      </c>
    </row>
    <row r="136" spans="2:20">
      <c r="B136" s="96"/>
      <c r="C136" s="55" t="s">
        <v>96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70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80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25</v>
      </c>
      <c r="H77" s="10" t="s">
        <v>25</v>
      </c>
      <c r="I77" s="58"/>
      <c r="J77" s="58"/>
      <c r="K77" s="10" t="s">
        <v>25</v>
      </c>
      <c r="L77" s="10" t="s">
        <v>91</v>
      </c>
      <c r="M77" s="10" t="s">
        <v>23</v>
      </c>
      <c r="N77" s="10" t="s">
        <v>23</v>
      </c>
      <c r="O77" s="10" t="s">
        <v>91</v>
      </c>
      <c r="P77" s="62"/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2</v>
      </c>
      <c r="T78" s="43" t="str">
        <f>C129</f>
        <v>Vacaciones</v>
      </c>
      <c r="U78" s="41">
        <f>N129</f>
        <v>3</v>
      </c>
    </row>
    <row r="79" spans="2:21">
      <c r="B79" s="83"/>
      <c r="C79" s="63"/>
      <c r="D79" s="14" t="s">
        <v>91</v>
      </c>
      <c r="E79" s="14" t="s">
        <v>91</v>
      </c>
      <c r="F79" s="14" t="s">
        <v>84</v>
      </c>
      <c r="G79" s="93" t="s">
        <v>91</v>
      </c>
      <c r="H79" s="93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0</v>
      </c>
      <c r="T79" s="45" t="str">
        <f>C130</f>
        <v>Asistencia</v>
      </c>
      <c r="U79" s="42">
        <f>N130</f>
        <v>6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1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66"/>
      <c r="K84" s="92" t="s">
        <v>91</v>
      </c>
      <c r="L84" s="92" t="s">
        <v>91</v>
      </c>
      <c r="M84" s="92" t="s">
        <v>84</v>
      </c>
      <c r="N84" s="95" t="s">
        <v>91</v>
      </c>
      <c r="O84" s="100"/>
      <c r="P84" s="66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"/>
      <c r="D86" s="10"/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95</v>
      </c>
      <c r="P86" s="99" t="s">
        <v>95</v>
      </c>
      <c r="Q86" s="1"/>
      <c r="R86" s="36" t="str">
        <f t="shared" si="16"/>
        <v>Ausencia justificada</v>
      </c>
      <c r="S86" s="40">
        <f t="shared" si="17"/>
        <v>2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8</v>
      </c>
      <c r="T88" s="45" t="str">
        <f>C130</f>
        <v>Asistencia</v>
      </c>
      <c r="U88" s="42">
        <f>O130</f>
        <v>12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1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2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2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2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2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2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8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8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3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3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6</v>
      </c>
      <c r="O130" s="20">
        <f t="shared" si="32"/>
        <v>12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18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23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35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106:Q106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8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103" t="s">
        <v>18</v>
      </c>
      <c r="J77" s="103" t="s">
        <v>18</v>
      </c>
      <c r="K77" s="10" t="s">
        <v>91</v>
      </c>
      <c r="L77" s="10" t="s">
        <v>91</v>
      </c>
      <c r="M77" s="10" t="s">
        <v>91</v>
      </c>
      <c r="N77" s="10" t="s">
        <v>91</v>
      </c>
      <c r="O77" s="99" t="s">
        <v>91</v>
      </c>
      <c r="P77" s="103" t="s">
        <v>18</v>
      </c>
      <c r="Q77" s="1"/>
      <c r="R77" s="36" t="str">
        <f t="shared" si="14"/>
        <v>Festividad</v>
      </c>
      <c r="S77" s="40">
        <f t="shared" si="15"/>
        <v>4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103" t="s">
        <v>18</v>
      </c>
      <c r="D79" s="14" t="s">
        <v>91</v>
      </c>
      <c r="E79" s="14" t="s">
        <v>91</v>
      </c>
      <c r="F79" s="14" t="s">
        <v>84</v>
      </c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9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4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2" t="s">
        <v>91</v>
      </c>
      <c r="L84" s="92" t="s">
        <v>91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5" t="s">
        <v>18</v>
      </c>
      <c r="D86" s="95" t="s">
        <v>18</v>
      </c>
      <c r="E86" s="99" t="s">
        <v>84</v>
      </c>
      <c r="F86" s="99" t="s">
        <v>84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84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Festividad</v>
      </c>
      <c r="S86" s="40">
        <f t="shared" si="17"/>
        <v>14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84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10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4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5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4</v>
      </c>
      <c r="O122" s="20">
        <f t="shared" si="32"/>
        <v>14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18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9</v>
      </c>
      <c r="O130" s="20">
        <f t="shared" si="32"/>
        <v>10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19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14</v>
      </c>
      <c r="O132" s="20">
        <f t="shared" si="37"/>
        <v>28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42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9:D9"/>
    <mergeCell ref="E9:P9"/>
    <mergeCell ref="B11:B17"/>
    <mergeCell ref="B19:B25"/>
    <mergeCell ref="B28:B34"/>
    <mergeCell ref="B37:B43"/>
    <mergeCell ref="B6:D6"/>
    <mergeCell ref="E6:P6"/>
    <mergeCell ref="B7:D7"/>
    <mergeCell ref="E7:P7"/>
    <mergeCell ref="B8:D8"/>
    <mergeCell ref="E8:P8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90" zoomScale="70" zoomScaleNormal="70" workbookViewId="0">
      <selection activeCell="X116" sqref="X116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88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">
        <v>2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">
        <v>8</v>
      </c>
      <c r="T5" s="44" t="s">
        <v>9</v>
      </c>
      <c r="U5" s="40" t="s">
        <v>10</v>
      </c>
    </row>
    <row r="6" spans="2:21">
      <c r="B6" s="76" t="s">
        <v>86</v>
      </c>
      <c r="C6" s="77"/>
      <c r="D6" s="78"/>
      <c r="E6" s="84" t="s">
        <v>89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56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tr">
        <f>C122</f>
        <v>Festividad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tr">
        <f>C123</f>
        <v>Enfermedad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Pausa con retraso</v>
      </c>
      <c r="S9" s="42" t="s">
        <v>28</v>
      </c>
      <c r="T9" s="45" t="s">
        <v>29</v>
      </c>
      <c r="U9" s="42" t="s">
        <v>30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Indemnización por accidente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Indemnización por accidente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Indemnización por accidente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Indemnización por accidente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Indemnización por accidente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Indemnización por accidente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Indemnización por accidente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11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/>
      <c r="H77" s="10" t="s">
        <v>83</v>
      </c>
      <c r="I77" s="58"/>
      <c r="J77" s="58"/>
      <c r="K77" s="10" t="s">
        <v>83</v>
      </c>
      <c r="L77" s="10" t="s">
        <v>83</v>
      </c>
      <c r="M77" s="10" t="s">
        <v>83</v>
      </c>
      <c r="N77" s="10" t="s">
        <v>83</v>
      </c>
      <c r="O77" s="10" t="s">
        <v>83</v>
      </c>
      <c r="P77" s="58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58"/>
      <c r="D79" s="14" t="s">
        <v>83</v>
      </c>
      <c r="E79" s="14" t="s">
        <v>83</v>
      </c>
      <c r="F79" s="14" t="s">
        <v>83</v>
      </c>
      <c r="G79" s="93" t="s">
        <v>83</v>
      </c>
      <c r="H79" s="93" t="s">
        <v>83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Indemnización por accidente</v>
      </c>
      <c r="U79" s="42">
        <f>N130</f>
        <v>0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1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"/>
      <c r="D86" s="10"/>
      <c r="E86" s="99" t="s">
        <v>84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Indemnización por accidente</v>
      </c>
      <c r="U88" s="42">
        <f>O130</f>
        <v>0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Indemnización por accidente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Indemnización por accidente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Indemnización por accidente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1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8</v>
      </c>
      <c r="C120" s="55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11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11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30</v>
      </c>
      <c r="C130" t="s">
        <v>29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11</v>
      </c>
      <c r="O132" s="20">
        <f t="shared" si="37"/>
        <v>1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12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86:Q86 C88:Q88 C102:Q102 C104:Q104 C79:Q79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9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103" t="s">
        <v>18</v>
      </c>
      <c r="J77" s="103" t="s">
        <v>18</v>
      </c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103" t="s">
        <v>18</v>
      </c>
      <c r="Q77" s="1"/>
      <c r="R77" s="36" t="str">
        <f t="shared" si="14"/>
        <v>Festividad</v>
      </c>
      <c r="S77" s="40">
        <f t="shared" si="15"/>
        <v>4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103" t="s">
        <v>18</v>
      </c>
      <c r="D79" s="14" t="s">
        <v>91</v>
      </c>
      <c r="E79" s="14" t="s">
        <v>91</v>
      </c>
      <c r="F79" s="14" t="s">
        <v>91</v>
      </c>
      <c r="G79" s="93" t="s">
        <v>91</v>
      </c>
      <c r="H79" s="93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12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2" t="s">
        <v>91</v>
      </c>
      <c r="L84" s="92" t="s">
        <v>91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Festividad</v>
      </c>
      <c r="S86" s="40">
        <f t="shared" si="17"/>
        <v>14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14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4</v>
      </c>
      <c r="O122" s="20">
        <f t="shared" si="32"/>
        <v>14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18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12</v>
      </c>
      <c r="O130" s="20">
        <f t="shared" si="32"/>
        <v>14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26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16</v>
      </c>
      <c r="O132" s="20">
        <f t="shared" si="37"/>
        <v>28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45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6:Q86 C88:Q88 C102:Q102 C104:Q104 C84:Q84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7" zoomScale="70" zoomScaleNormal="70" workbookViewId="0">
      <selection activeCell="H88" sqref="H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6"/>
      <c r="J77" s="66"/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66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6"/>
      <c r="D79" s="14" t="s">
        <v>91</v>
      </c>
      <c r="E79" s="14" t="s">
        <v>91</v>
      </c>
      <c r="F79" s="14" t="s">
        <v>91</v>
      </c>
      <c r="G79" s="93" t="s">
        <v>91</v>
      </c>
      <c r="H79" s="93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12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1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2" t="s">
        <v>91</v>
      </c>
      <c r="L84" s="92" t="s">
        <v>84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Festividad</v>
      </c>
      <c r="S86" s="40">
        <f t="shared" si="17"/>
        <v>14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13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1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14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14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12</v>
      </c>
      <c r="O130" s="20">
        <f t="shared" si="32"/>
        <v>13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25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28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41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6:Q86 C79:Q79 C88:Q88 C102:Q102 C104:Q104 C84:Q84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2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">
        <v>2</v>
      </c>
      <c r="S4" s="39" t="s">
        <v>3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">
        <v>7</v>
      </c>
      <c r="S5" s="40" t="s">
        <v>8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">
        <v>12</v>
      </c>
      <c r="S6" s="41" t="s">
        <v>13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6"/>
      <c r="J77" s="66"/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66"/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6"/>
      <c r="D79" s="14" t="s">
        <v>91</v>
      </c>
      <c r="E79" s="14" t="s">
        <v>91</v>
      </c>
      <c r="F79" s="14" t="s">
        <v>91</v>
      </c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0</v>
      </c>
      <c r="T79" s="45" t="str">
        <f>C130</f>
        <v>Asistencia</v>
      </c>
      <c r="U79" s="42">
        <f>N130</f>
        <v>10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2" t="s">
        <v>91</v>
      </c>
      <c r="L84" s="92" t="s">
        <v>91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14</v>
      </c>
      <c r="T88" s="45" t="str">
        <f>C130</f>
        <v>Asistencia</v>
      </c>
      <c r="U88" s="42">
        <f>O130</f>
        <v>14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14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14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10</v>
      </c>
      <c r="O130" s="20">
        <f t="shared" si="32"/>
        <v>14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24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10</v>
      </c>
      <c r="O132" s="20">
        <f t="shared" si="37"/>
        <v>28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75:Q75 C106:Q106 C61:Q61 C59:Q59 C57:Q57 C43:Q43 C41:Q41 C39:Q39 C25:Q25 C23:Q23 C21:Q21 C15:Q15 C17:Q17 C13:Q13 C30:Q30 C32:Q32 C34:Q34 C48:Q48 C50:Q50 C52:Q52 C66:Q66 C68:Q68 C70:Q70 C86:Q86 C79:Q79 C88:Q88 C102:Q102 C104:Q104 C84:Q84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2" zoomScale="70" zoomScaleNormal="70" workbookViewId="0">
      <selection activeCell="H79" sqref="H7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">
        <v>3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">
        <v>29</v>
      </c>
      <c r="U9" s="42" t="s">
        <v>30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10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0"/>
      <c r="J77" s="60"/>
      <c r="K77" s="10" t="s">
        <v>32</v>
      </c>
      <c r="L77" s="10" t="s">
        <v>32</v>
      </c>
      <c r="M77" s="10" t="s">
        <v>32</v>
      </c>
      <c r="N77" s="10" t="s">
        <v>32</v>
      </c>
      <c r="O77" s="10" t="s">
        <v>32</v>
      </c>
      <c r="P77" s="6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0"/>
      <c r="D79" s="14" t="s">
        <v>32</v>
      </c>
      <c r="E79" s="14" t="s">
        <v>32</v>
      </c>
      <c r="F79" s="14" t="s">
        <v>32</v>
      </c>
      <c r="G79" s="93" t="s">
        <v>32</v>
      </c>
      <c r="H79" s="93" t="s">
        <v>32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2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1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"/>
      <c r="J84" s="9"/>
      <c r="K84" s="92" t="s">
        <v>91</v>
      </c>
      <c r="L84" s="92" t="s">
        <v>84</v>
      </c>
      <c r="M84" s="9"/>
      <c r="N84" s="92" t="s">
        <v>18</v>
      </c>
      <c r="O84" s="92" t="s">
        <v>18</v>
      </c>
      <c r="P84" s="108" t="s">
        <v>18</v>
      </c>
      <c r="Q84" s="8"/>
      <c r="R84" s="36" t="str">
        <f t="shared" si="16"/>
        <v>Lesion</v>
      </c>
      <c r="S84" s="40">
        <f t="shared" si="17"/>
        <v>1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32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11" t="s">
        <v>18</v>
      </c>
      <c r="Q86" s="1"/>
      <c r="R86" s="36" t="str">
        <f t="shared" si="16"/>
        <v>Festividad</v>
      </c>
      <c r="S86" s="40">
        <f t="shared" si="17"/>
        <v>13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6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1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10</v>
      </c>
      <c r="O120" s="20">
        <f t="shared" si="32"/>
        <v>1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11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13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13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2</v>
      </c>
      <c r="O130" s="20">
        <f t="shared" si="32"/>
        <v>6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8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21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33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Q86 C86:O86 C104:Q104 C102:Q102 C88:Q88 C79:Q79 C84:Q84 C70:Q70 C68:Q68 C66:Q66 C52:Q52 C50:Q50 C48:Q48 C34:Q34 C32:Q32 C30:Q30 C13:Q13 C17:Q17 C15:Q15 C21:Q21 C23:Q23 C25:Q25 C39:Q39 C41:Q41 C43:Q43 C57:Q57 C59:Q59 C61:Q61 C75:Q75 C106:Q106 C77:Q77 C93:Q93 C95:Q95 C97:Q97 C111:Q111 C113:Q113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96" zoomScale="70" zoomScaleNormal="70" workbookViewId="0">
      <selection activeCell="Y123" sqref="Y123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9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0"/>
      <c r="J77" s="60"/>
      <c r="K77" s="10" t="s">
        <v>91</v>
      </c>
      <c r="L77" s="10" t="s">
        <v>32</v>
      </c>
      <c r="M77" s="10" t="s">
        <v>32</v>
      </c>
      <c r="N77" s="10" t="s">
        <v>32</v>
      </c>
      <c r="O77" s="10" t="s">
        <v>32</v>
      </c>
      <c r="P77" s="60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0"/>
      <c r="D79" s="14" t="s">
        <v>32</v>
      </c>
      <c r="E79" s="14" t="s">
        <v>32</v>
      </c>
      <c r="F79" s="14" t="s">
        <v>32</v>
      </c>
      <c r="G79" s="93" t="s">
        <v>32</v>
      </c>
      <c r="H79" s="93" t="s">
        <v>32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3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1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"/>
      <c r="D86" s="10"/>
      <c r="E86" s="99" t="s">
        <v>32</v>
      </c>
      <c r="F86" s="10"/>
      <c r="G86" s="10"/>
      <c r="H86" s="10"/>
      <c r="I86" s="10"/>
      <c r="J86" s="10"/>
      <c r="K86" s="10"/>
      <c r="L86" s="99" t="s">
        <v>91</v>
      </c>
      <c r="M86" s="99" t="s">
        <v>91</v>
      </c>
      <c r="N86" s="99" t="s">
        <v>18</v>
      </c>
      <c r="O86" s="99" t="s">
        <v>91</v>
      </c>
      <c r="P86" s="99" t="s">
        <v>91</v>
      </c>
      <c r="Q86" s="1"/>
      <c r="R86" s="36" t="str">
        <f t="shared" si="16"/>
        <v>Festividad</v>
      </c>
      <c r="S86" s="40">
        <f t="shared" si="17"/>
        <v>3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4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9</v>
      </c>
      <c r="O120" s="20">
        <f t="shared" si="32"/>
        <v>1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10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3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3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3</v>
      </c>
      <c r="O130" s="20">
        <f t="shared" si="32"/>
        <v>4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8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20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84:Q84 C79:Q79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8" zoomScale="80" zoomScaleNormal="8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90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1</v>
      </c>
      <c r="T75" s="44" t="str">
        <f>C127</f>
        <v>Suspendido</v>
      </c>
      <c r="U75" s="40">
        <f>N127</f>
        <v>1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3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64" t="s">
        <v>91</v>
      </c>
      <c r="H77" s="59" t="s">
        <v>91</v>
      </c>
      <c r="I77" s="60"/>
      <c r="J77" s="58"/>
      <c r="K77" s="65" t="s">
        <v>91</v>
      </c>
      <c r="L77" s="10" t="s">
        <v>32</v>
      </c>
      <c r="M77" s="65" t="s">
        <v>91</v>
      </c>
      <c r="N77" s="10" t="s">
        <v>83</v>
      </c>
      <c r="O77" s="10" t="s">
        <v>91</v>
      </c>
      <c r="P77" s="58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 t="s">
        <v>15</v>
      </c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58"/>
      <c r="D79" s="14" t="s">
        <v>91</v>
      </c>
      <c r="E79" s="14" t="s">
        <v>83</v>
      </c>
      <c r="F79" s="14" t="s">
        <v>83</v>
      </c>
      <c r="G79" s="93" t="s">
        <v>91</v>
      </c>
      <c r="H79" s="93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8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3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18</v>
      </c>
      <c r="J84" s="103" t="s">
        <v>18</v>
      </c>
      <c r="K84" s="92" t="s">
        <v>91</v>
      </c>
      <c r="L84" s="92" t="s">
        <v>91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84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84</v>
      </c>
      <c r="N86" s="99" t="s">
        <v>18</v>
      </c>
      <c r="O86" s="99" t="s">
        <v>91</v>
      </c>
      <c r="P86" s="109" t="s">
        <v>18</v>
      </c>
      <c r="Q86" s="1"/>
      <c r="R86" s="36" t="str">
        <f t="shared" si="16"/>
        <v>Festividad</v>
      </c>
      <c r="S86" s="40">
        <f t="shared" si="17"/>
        <v>16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84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9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3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3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1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1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3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3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16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16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1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1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8</v>
      </c>
      <c r="O130" s="20">
        <f t="shared" si="32"/>
        <v>9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13</v>
      </c>
      <c r="O132" s="20">
        <f t="shared" si="37"/>
        <v>28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41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77:Q77 C86:Q86 C88:Q88 C102:Q102 C104:Q104 C84:Q84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1:P17"/>
  <sheetViews>
    <sheetView showGridLines="0" tabSelected="1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C13" sqref="C13"/>
    </sheetView>
  </sheetViews>
  <sheetFormatPr baseColWidth="10" defaultColWidth="9.140625" defaultRowHeight="12.75"/>
  <cols>
    <col min="1" max="1" width="3.28515625" customWidth="1"/>
    <col min="2" max="2" width="12" customWidth="1"/>
    <col min="3" max="3" width="24.5703125" customWidth="1"/>
  </cols>
  <sheetData>
    <row r="1" spans="2:16" ht="15.75">
      <c r="B1" s="2" t="s">
        <v>75</v>
      </c>
      <c r="C1" s="2"/>
    </row>
    <row r="2" spans="2:16">
      <c r="D2" s="91" t="s">
        <v>59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2:16">
      <c r="B3" s="26" t="s">
        <v>60</v>
      </c>
      <c r="C3" s="27" t="s">
        <v>61</v>
      </c>
      <c r="D3" s="28" t="s">
        <v>62</v>
      </c>
      <c r="E3" s="28" t="s">
        <v>63</v>
      </c>
      <c r="F3" s="28" t="s">
        <v>64</v>
      </c>
      <c r="G3" s="28" t="s">
        <v>65</v>
      </c>
      <c r="H3" s="28" t="s">
        <v>66</v>
      </c>
      <c r="I3" s="28" t="s">
        <v>67</v>
      </c>
      <c r="J3" s="28" t="s">
        <v>68</v>
      </c>
      <c r="K3" s="28" t="s">
        <v>69</v>
      </c>
      <c r="L3" s="28" t="s">
        <v>70</v>
      </c>
      <c r="M3" s="28" t="s">
        <v>71</v>
      </c>
      <c r="N3" s="28" t="s">
        <v>72</v>
      </c>
      <c r="O3" s="28" t="s">
        <v>73</v>
      </c>
      <c r="P3" s="52" t="s">
        <v>74</v>
      </c>
    </row>
    <row r="4" spans="2:16">
      <c r="B4" s="57" t="s">
        <v>84</v>
      </c>
      <c r="C4" t="s">
        <v>2</v>
      </c>
      <c r="D4" s="31">
        <f>plantilla!G119</f>
        <v>0</v>
      </c>
      <c r="E4" s="31">
        <f>plantilla!H119</f>
        <v>0</v>
      </c>
      <c r="F4" s="31">
        <f>plantilla!I119</f>
        <v>0</v>
      </c>
      <c r="G4" s="31">
        <f>plantilla!J119</f>
        <v>0</v>
      </c>
      <c r="H4" s="31">
        <f>plantilla!K119</f>
        <v>0</v>
      </c>
      <c r="I4" s="31">
        <f>plantilla!L119</f>
        <v>0</v>
      </c>
      <c r="J4" s="31">
        <f>plantilla!M119</f>
        <v>0</v>
      </c>
      <c r="K4" s="31">
        <f>plantilla!N119</f>
        <v>0</v>
      </c>
      <c r="L4" s="31">
        <f>plantilla!O119</f>
        <v>0</v>
      </c>
      <c r="M4" s="31">
        <f>plantilla!P119</f>
        <v>0</v>
      </c>
      <c r="N4" s="31">
        <f>plantilla!Q119</f>
        <v>0</v>
      </c>
      <c r="O4" s="31">
        <f>plantilla!R119</f>
        <v>0</v>
      </c>
      <c r="P4" s="53">
        <f>plantilla!T119</f>
        <v>0</v>
      </c>
    </row>
    <row r="5" spans="2:16">
      <c r="B5" s="13" t="s">
        <v>32</v>
      </c>
      <c r="C5" t="s">
        <v>82</v>
      </c>
      <c r="D5" s="30">
        <f>plantilla!G120</f>
        <v>0</v>
      </c>
      <c r="E5" s="30">
        <f>plantilla!H120</f>
        <v>0</v>
      </c>
      <c r="F5" s="30">
        <f>plantilla!I120</f>
        <v>0</v>
      </c>
      <c r="G5" s="30">
        <f>plantilla!J120</f>
        <v>0</v>
      </c>
      <c r="H5" s="30">
        <f>plantilla!K120</f>
        <v>0</v>
      </c>
      <c r="I5" s="30">
        <f>plantilla!L120</f>
        <v>0</v>
      </c>
      <c r="J5" s="30">
        <f>plantilla!M120</f>
        <v>0</v>
      </c>
      <c r="K5" s="30">
        <f>plantilla!N120</f>
        <v>0</v>
      </c>
      <c r="L5" s="30">
        <f>plantilla!O120</f>
        <v>0</v>
      </c>
      <c r="M5" s="30">
        <f>plantilla!P120</f>
        <v>0</v>
      </c>
      <c r="N5" s="30">
        <f>plantilla!Q120</f>
        <v>0</v>
      </c>
      <c r="O5" s="30">
        <f>plantilla!R120</f>
        <v>0</v>
      </c>
      <c r="P5" s="29">
        <f>plantilla!T120</f>
        <v>0</v>
      </c>
    </row>
    <row r="6" spans="2:16">
      <c r="B6" s="57" t="s">
        <v>83</v>
      </c>
      <c r="C6" s="55" t="s">
        <v>81</v>
      </c>
      <c r="D6" s="30">
        <f>plantilla!G121</f>
        <v>0</v>
      </c>
      <c r="E6" s="30">
        <f>plantilla!H121</f>
        <v>0</v>
      </c>
      <c r="F6" s="30">
        <f>plantilla!I121</f>
        <v>0</v>
      </c>
      <c r="G6" s="30">
        <f>plantilla!J121</f>
        <v>0</v>
      </c>
      <c r="H6" s="30">
        <f>plantilla!K121</f>
        <v>0</v>
      </c>
      <c r="I6" s="30">
        <f>plantilla!L121</f>
        <v>0</v>
      </c>
      <c r="J6" s="30">
        <f>plantilla!M121</f>
        <v>0</v>
      </c>
      <c r="K6" s="30">
        <f>plantilla!N121</f>
        <v>0</v>
      </c>
      <c r="L6" s="30">
        <f>plantilla!O121</f>
        <v>0</v>
      </c>
      <c r="M6" s="30">
        <f>plantilla!P121</f>
        <v>0</v>
      </c>
      <c r="N6" s="30">
        <f>plantilla!Q121</f>
        <v>0</v>
      </c>
      <c r="O6" s="30">
        <f>plantilla!R121</f>
        <v>0</v>
      </c>
      <c r="P6" s="29">
        <f>plantilla!T121</f>
        <v>0</v>
      </c>
    </row>
    <row r="7" spans="2:16">
      <c r="B7" s="57" t="s">
        <v>95</v>
      </c>
      <c r="C7" s="55" t="s">
        <v>94</v>
      </c>
      <c r="D7" s="30">
        <f>plantilla!G122</f>
        <v>0</v>
      </c>
      <c r="E7" s="30">
        <f>plantilla!H122</f>
        <v>0</v>
      </c>
      <c r="F7" s="30">
        <f>plantilla!I122</f>
        <v>0</v>
      </c>
      <c r="G7" s="30">
        <f>plantilla!J122</f>
        <v>0</v>
      </c>
      <c r="H7" s="30">
        <f>plantilla!K122</f>
        <v>0</v>
      </c>
      <c r="I7" s="30">
        <f>plantilla!L122</f>
        <v>0</v>
      </c>
      <c r="J7" s="30">
        <f>plantilla!M122</f>
        <v>0</v>
      </c>
      <c r="K7" s="30">
        <f>plantilla!N122</f>
        <v>0</v>
      </c>
      <c r="L7" s="30">
        <f>plantilla!O122</f>
        <v>0</v>
      </c>
      <c r="M7" s="30">
        <f>plantilla!P122</f>
        <v>0</v>
      </c>
      <c r="N7" s="30">
        <f>plantilla!Q122</f>
        <v>0</v>
      </c>
      <c r="O7" s="30">
        <f>plantilla!R122</f>
        <v>0</v>
      </c>
      <c r="P7" s="29">
        <f>plantilla!T122</f>
        <v>0</v>
      </c>
    </row>
    <row r="8" spans="2:16">
      <c r="B8" s="13" t="s">
        <v>23</v>
      </c>
      <c r="C8" t="s">
        <v>22</v>
      </c>
      <c r="D8" s="30">
        <f>plantilla!G123</f>
        <v>0</v>
      </c>
      <c r="E8" s="30">
        <f>plantilla!H123</f>
        <v>0</v>
      </c>
      <c r="F8" s="30">
        <f>plantilla!I123</f>
        <v>0</v>
      </c>
      <c r="G8" s="30">
        <f>plantilla!J123</f>
        <v>0</v>
      </c>
      <c r="H8" s="30">
        <f>plantilla!K123</f>
        <v>0</v>
      </c>
      <c r="I8" s="30">
        <f>plantilla!L123</f>
        <v>0</v>
      </c>
      <c r="J8" s="30">
        <f>plantilla!M123</f>
        <v>0</v>
      </c>
      <c r="K8" s="30">
        <f>plantilla!N123</f>
        <v>0</v>
      </c>
      <c r="L8" s="30">
        <f>plantilla!O123</f>
        <v>0</v>
      </c>
      <c r="M8" s="30">
        <f>plantilla!P123</f>
        <v>0</v>
      </c>
      <c r="N8" s="30">
        <f>plantilla!Q123</f>
        <v>0</v>
      </c>
      <c r="O8" s="30">
        <f>plantilla!R123</f>
        <v>0</v>
      </c>
      <c r="P8" s="29">
        <f>plantilla!T123</f>
        <v>0</v>
      </c>
    </row>
    <row r="9" spans="2:16">
      <c r="B9" s="57" t="s">
        <v>18</v>
      </c>
      <c r="C9" s="55" t="s">
        <v>17</v>
      </c>
      <c r="D9" s="30">
        <f>plantilla!G124</f>
        <v>0</v>
      </c>
      <c r="E9" s="30">
        <f>plantilla!H124</f>
        <v>0</v>
      </c>
      <c r="F9" s="30">
        <f>plantilla!I124</f>
        <v>0</v>
      </c>
      <c r="G9" s="30">
        <f>plantilla!J124</f>
        <v>0</v>
      </c>
      <c r="H9" s="30">
        <f>plantilla!K124</f>
        <v>0</v>
      </c>
      <c r="I9" s="30">
        <f>plantilla!L124</f>
        <v>0</v>
      </c>
      <c r="J9" s="30">
        <f>plantilla!M124</f>
        <v>0</v>
      </c>
      <c r="K9" s="30">
        <f>plantilla!N124</f>
        <v>0</v>
      </c>
      <c r="L9" s="30">
        <f>plantilla!O124</f>
        <v>0</v>
      </c>
      <c r="M9" s="30">
        <f>plantilla!P124</f>
        <v>0</v>
      </c>
      <c r="N9" s="30">
        <v>0</v>
      </c>
      <c r="O9" s="30">
        <f>plantilla!R124</f>
        <v>0</v>
      </c>
      <c r="P9" s="29">
        <f>plantilla!T124</f>
        <v>1</v>
      </c>
    </row>
    <row r="10" spans="2:16">
      <c r="B10" s="13" t="s">
        <v>5</v>
      </c>
      <c r="C10" t="s">
        <v>4</v>
      </c>
      <c r="D10" s="30">
        <f>plantilla!G125</f>
        <v>0</v>
      </c>
      <c r="E10" s="30">
        <f>plantilla!H125</f>
        <v>0</v>
      </c>
      <c r="F10" s="30">
        <f>plantilla!I125</f>
        <v>0</v>
      </c>
      <c r="G10" s="30">
        <f>plantilla!J125</f>
        <v>0</v>
      </c>
      <c r="H10" s="30">
        <f>plantilla!K125</f>
        <v>0</v>
      </c>
      <c r="I10" s="30">
        <f>plantilla!L125</f>
        <v>0</v>
      </c>
      <c r="J10" s="30">
        <f>plantilla!M125</f>
        <v>0</v>
      </c>
      <c r="K10" s="30">
        <f>plantilla!N125</f>
        <v>0</v>
      </c>
      <c r="L10" s="30">
        <f>plantilla!O125</f>
        <v>0</v>
      </c>
      <c r="M10" s="30">
        <f>plantilla!P125</f>
        <v>0</v>
      </c>
      <c r="N10" s="30">
        <f>plantilla!Q125</f>
        <v>0</v>
      </c>
      <c r="O10" s="30">
        <f>plantilla!R125</f>
        <v>0</v>
      </c>
      <c r="P10" s="29">
        <f>plantilla!T125</f>
        <v>0</v>
      </c>
    </row>
    <row r="11" spans="2:16">
      <c r="B11" s="13" t="s">
        <v>10</v>
      </c>
      <c r="C11" t="s">
        <v>9</v>
      </c>
      <c r="D11" s="30">
        <f>plantilla!G126</f>
        <v>0</v>
      </c>
      <c r="E11" s="30">
        <f>plantilla!H126</f>
        <v>0</v>
      </c>
      <c r="F11" s="30">
        <f>plantilla!I126</f>
        <v>0</v>
      </c>
      <c r="G11" s="30">
        <f>plantilla!J126</f>
        <v>0</v>
      </c>
      <c r="H11" s="30">
        <f>plantilla!K126</f>
        <v>0</v>
      </c>
      <c r="I11" s="30">
        <f>plantilla!L126</f>
        <v>0</v>
      </c>
      <c r="J11" s="30">
        <f>plantilla!M126</f>
        <v>0</v>
      </c>
      <c r="K11" s="30">
        <f>plantilla!N126</f>
        <v>0</v>
      </c>
      <c r="L11" s="30">
        <f>plantilla!O126</f>
        <v>0</v>
      </c>
      <c r="M11" s="30">
        <f>plantilla!P126</f>
        <v>0</v>
      </c>
      <c r="N11" s="30">
        <f>plantilla!Q126</f>
        <v>0</v>
      </c>
      <c r="O11" s="30">
        <f>plantilla!R126</f>
        <v>0</v>
      </c>
      <c r="P11" s="29">
        <f>plantilla!T126</f>
        <v>0</v>
      </c>
    </row>
    <row r="12" spans="2:16">
      <c r="B12" s="13" t="s">
        <v>15</v>
      </c>
      <c r="C12" t="s">
        <v>14</v>
      </c>
      <c r="D12" s="30">
        <f>plantilla!G127</f>
        <v>0</v>
      </c>
      <c r="E12" s="30">
        <f>plantilla!H127</f>
        <v>0</v>
      </c>
      <c r="F12" s="30">
        <f>plantilla!I127</f>
        <v>0</v>
      </c>
      <c r="G12" s="30">
        <f>plantilla!J127</f>
        <v>0</v>
      </c>
      <c r="H12" s="30">
        <f>plantilla!K127</f>
        <v>0</v>
      </c>
      <c r="I12" s="30">
        <f>plantilla!L127</f>
        <v>0</v>
      </c>
      <c r="J12" s="30">
        <f>plantilla!M127</f>
        <v>0</v>
      </c>
      <c r="K12" s="30">
        <f>plantilla!N127</f>
        <v>0</v>
      </c>
      <c r="L12" s="30">
        <f>plantilla!O127</f>
        <v>0</v>
      </c>
      <c r="M12" s="30">
        <f>plantilla!P127</f>
        <v>0</v>
      </c>
      <c r="N12" s="30">
        <f>plantilla!Q127</f>
        <v>0</v>
      </c>
      <c r="O12" s="30">
        <f>plantilla!R127</f>
        <v>0</v>
      </c>
      <c r="P12" s="29">
        <f>plantilla!T127</f>
        <v>0</v>
      </c>
    </row>
    <row r="13" spans="2:16">
      <c r="B13" s="13" t="s">
        <v>20</v>
      </c>
      <c r="C13" t="s">
        <v>19</v>
      </c>
      <c r="D13" s="30">
        <f>plantilla!G128</f>
        <v>0</v>
      </c>
      <c r="E13" s="30">
        <f>plantilla!H128</f>
        <v>0</v>
      </c>
      <c r="F13" s="30">
        <f>plantilla!I128</f>
        <v>0</v>
      </c>
      <c r="G13" s="30">
        <f>plantilla!J128</f>
        <v>0</v>
      </c>
      <c r="H13" s="30">
        <f>plantilla!K128</f>
        <v>0</v>
      </c>
      <c r="I13" s="30">
        <f>plantilla!L128</f>
        <v>0</v>
      </c>
      <c r="J13" s="30">
        <f>plantilla!M128</f>
        <v>0</v>
      </c>
      <c r="K13" s="30">
        <f>plantilla!N128</f>
        <v>0</v>
      </c>
      <c r="L13" s="30">
        <f>plantilla!O128</f>
        <v>0</v>
      </c>
      <c r="M13" s="30">
        <f>plantilla!P128</f>
        <v>0</v>
      </c>
      <c r="N13" s="30">
        <f>plantilla!Q128</f>
        <v>0</v>
      </c>
      <c r="O13" s="30">
        <f>plantilla!R128</f>
        <v>0</v>
      </c>
      <c r="P13" s="29">
        <f>plantilla!T128</f>
        <v>0</v>
      </c>
    </row>
    <row r="14" spans="2:16">
      <c r="B14" s="13" t="s">
        <v>25</v>
      </c>
      <c r="C14" t="s">
        <v>24</v>
      </c>
      <c r="D14" s="30">
        <f>plantilla!G129</f>
        <v>0</v>
      </c>
      <c r="E14" s="30">
        <f>plantilla!H129</f>
        <v>0</v>
      </c>
      <c r="F14" s="30">
        <f>plantilla!I129</f>
        <v>0</v>
      </c>
      <c r="G14" s="30">
        <f>plantilla!J129</f>
        <v>0</v>
      </c>
      <c r="H14" s="30">
        <f>plantilla!K129</f>
        <v>0</v>
      </c>
      <c r="I14" s="30">
        <f>plantilla!L129</f>
        <v>0</v>
      </c>
      <c r="J14" s="30">
        <f>plantilla!M129</f>
        <v>0</v>
      </c>
      <c r="K14" s="30">
        <f>plantilla!N129</f>
        <v>0</v>
      </c>
      <c r="L14" s="30">
        <f>plantilla!O129</f>
        <v>0</v>
      </c>
      <c r="M14" s="30">
        <f>plantilla!P129</f>
        <v>0</v>
      </c>
      <c r="N14" s="30">
        <f>plantilla!Q129</f>
        <v>0</v>
      </c>
      <c r="O14" s="30">
        <f>plantilla!R129</f>
        <v>0</v>
      </c>
      <c r="P14" s="29">
        <f>plantilla!T129</f>
        <v>0</v>
      </c>
    </row>
    <row r="15" spans="2:16">
      <c r="B15" s="13" t="s">
        <v>91</v>
      </c>
      <c r="C15" t="s">
        <v>92</v>
      </c>
      <c r="D15" s="30">
        <f>plantilla!G130</f>
        <v>0</v>
      </c>
      <c r="E15" s="30">
        <f>plantilla!H130</f>
        <v>0</v>
      </c>
      <c r="F15" s="30">
        <f>plantilla!I130</f>
        <v>0</v>
      </c>
      <c r="G15" s="30">
        <f>plantilla!J130</f>
        <v>0</v>
      </c>
      <c r="H15" s="30">
        <f>plantilla!K130</f>
        <v>0</v>
      </c>
      <c r="I15" s="30">
        <f>plantilla!L130</f>
        <v>0</v>
      </c>
      <c r="J15" s="30">
        <f>plantilla!M130</f>
        <v>0</v>
      </c>
      <c r="K15" s="30">
        <f>plantilla!N130</f>
        <v>0</v>
      </c>
      <c r="L15" s="30">
        <f>plantilla!O130</f>
        <v>0</v>
      </c>
      <c r="M15" s="30">
        <f>plantilla!P130</f>
        <v>0</v>
      </c>
      <c r="N15" s="30">
        <f>plantilla!Q130</f>
        <v>0</v>
      </c>
      <c r="O15" s="30">
        <f>plantilla!R130</f>
        <v>0</v>
      </c>
      <c r="P15" s="29">
        <f>plantilla!T130</f>
        <v>0</v>
      </c>
    </row>
    <row r="17" spans="2:16">
      <c r="B17" s="32" t="s">
        <v>76</v>
      </c>
      <c r="C17" s="31"/>
      <c r="D17" s="31">
        <f t="shared" ref="D17:P17" si="0">SUM(D4:D15)</f>
        <v>0</v>
      </c>
      <c r="E17" s="31">
        <f t="shared" si="0"/>
        <v>0</v>
      </c>
      <c r="F17" s="31">
        <f t="shared" si="0"/>
        <v>0</v>
      </c>
      <c r="G17" s="31">
        <f t="shared" si="0"/>
        <v>0</v>
      </c>
      <c r="H17" s="31">
        <f t="shared" si="0"/>
        <v>0</v>
      </c>
      <c r="I17" s="31">
        <f t="shared" si="0"/>
        <v>0</v>
      </c>
      <c r="J17" s="31">
        <f t="shared" si="0"/>
        <v>0</v>
      </c>
      <c r="K17" s="31">
        <f t="shared" si="0"/>
        <v>0</v>
      </c>
      <c r="L17" s="31">
        <f t="shared" si="0"/>
        <v>0</v>
      </c>
      <c r="M17" s="31">
        <f t="shared" si="0"/>
        <v>0</v>
      </c>
      <c r="N17" s="31">
        <f t="shared" si="0"/>
        <v>0</v>
      </c>
      <c r="O17" s="31">
        <f t="shared" si="0"/>
        <v>0</v>
      </c>
      <c r="P17" s="53">
        <f t="shared" si="0"/>
        <v>1</v>
      </c>
    </row>
  </sheetData>
  <mergeCells count="1">
    <mergeCell ref="D2:P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91" zoomScale="70" zoomScaleNormal="70" workbookViewId="0">
      <selection activeCell="U129" sqref="U12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85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86</v>
      </c>
      <c r="C6" s="77"/>
      <c r="D6" s="78"/>
      <c r="E6" s="84" t="s">
        <v>87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5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25</v>
      </c>
      <c r="H77" s="10" t="s">
        <v>25</v>
      </c>
      <c r="I77" s="103" t="s">
        <v>18</v>
      </c>
      <c r="J77" s="103" t="s">
        <v>18</v>
      </c>
      <c r="K77" s="10" t="s">
        <v>25</v>
      </c>
      <c r="L77" s="10" t="s">
        <v>25</v>
      </c>
      <c r="M77" s="10" t="s">
        <v>25</v>
      </c>
      <c r="N77" s="10" t="s">
        <v>91</v>
      </c>
      <c r="O77" s="10" t="s">
        <v>91</v>
      </c>
      <c r="P77" s="105" t="s">
        <v>18</v>
      </c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5</v>
      </c>
    </row>
    <row r="79" spans="2:21">
      <c r="B79" s="83"/>
      <c r="C79" s="105" t="s">
        <v>18</v>
      </c>
      <c r="D79" s="14" t="s">
        <v>83</v>
      </c>
      <c r="E79" s="14" t="s">
        <v>83</v>
      </c>
      <c r="F79" s="14" t="s">
        <v>83</v>
      </c>
      <c r="G79" s="14" t="s">
        <v>83</v>
      </c>
      <c r="H79" s="14" t="s">
        <v>83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4</v>
      </c>
      <c r="T79" s="45" t="str">
        <f>C130</f>
        <v>Asistencia</v>
      </c>
      <c r="U79" s="42">
        <f>N130</f>
        <v>2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1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66"/>
      <c r="K84" s="95" t="s">
        <v>91</v>
      </c>
      <c r="L84" s="92" t="s">
        <v>91</v>
      </c>
      <c r="M84" s="9"/>
      <c r="N84" s="92" t="s">
        <v>18</v>
      </c>
      <c r="O84" s="92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3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84</v>
      </c>
      <c r="M86" s="99" t="s">
        <v>95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1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12</v>
      </c>
      <c r="T88" s="45" t="str">
        <f>C130</f>
        <v>Asistencia</v>
      </c>
      <c r="U88" s="42">
        <f>O130</f>
        <v>8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1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5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5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1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4</v>
      </c>
      <c r="O124" s="20">
        <f t="shared" si="32"/>
        <v>12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16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5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5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2</v>
      </c>
      <c r="O130" s="20">
        <f t="shared" si="32"/>
        <v>8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16</v>
      </c>
      <c r="O132" s="20">
        <f t="shared" si="37"/>
        <v>22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38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106:Q106 C77:Q77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1:U132"/>
  <sheetViews>
    <sheetView showGridLines="0" zoomScaleNormal="100" workbookViewId="0">
      <selection activeCell="R3" sqref="R3:U9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9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0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9"/>
      <c r="Q86" s="1"/>
      <c r="R86" s="36" t="str">
        <f t="shared" si="16"/>
        <v>Festividad</v>
      </c>
      <c r="S86" s="40">
        <f t="shared" si="17"/>
        <v>0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0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0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0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0</v>
      </c>
      <c r="O130" s="20">
        <f t="shared" si="32"/>
        <v>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0</v>
      </c>
      <c r="O132" s="20">
        <f t="shared" si="37"/>
        <v>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1</v>
      </c>
    </row>
  </sheetData>
  <mergeCells count="27">
    <mergeCell ref="B46:B52"/>
    <mergeCell ref="B55:B61"/>
    <mergeCell ref="B100:B106"/>
    <mergeCell ref="B109:B115"/>
    <mergeCell ref="E117:R117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phoneticPr fontId="0" type="noConversion"/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84:Q84 C86:Q86 C88:Q88 C102:Q102 C104:Q104 C106:Q10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75" zoomScale="70" zoomScaleNormal="70" workbookViewId="0">
      <selection activeCell="H88" sqref="H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93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84</v>
      </c>
      <c r="I77" s="58"/>
      <c r="J77" s="58"/>
      <c r="K77" s="14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58"/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7"/>
      <c r="D79" s="14" t="s">
        <v>91</v>
      </c>
      <c r="E79" s="14" t="s">
        <v>91</v>
      </c>
      <c r="F79" s="14" t="s">
        <v>91</v>
      </c>
      <c r="G79" s="14" t="s">
        <v>91</v>
      </c>
      <c r="H79" s="14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0</v>
      </c>
      <c r="T79" s="45" t="str">
        <f>C130</f>
        <v>Asistencia</v>
      </c>
      <c r="U79" s="42">
        <f>N130</f>
        <v>11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83</v>
      </c>
      <c r="J84" s="66"/>
      <c r="K84" s="92" t="s">
        <v>91</v>
      </c>
      <c r="L84" s="92" t="s">
        <v>91</v>
      </c>
      <c r="M84" s="92" t="s">
        <v>91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1</v>
      </c>
      <c r="T85" s="43" t="str">
        <f>C128</f>
        <v>Tardanza</v>
      </c>
      <c r="U85" s="41">
        <f>O128</f>
        <v>0</v>
      </c>
    </row>
    <row r="86" spans="2:21">
      <c r="B86" s="82"/>
      <c r="C86" s="99" t="s">
        <v>18</v>
      </c>
      <c r="D86" s="99" t="s">
        <v>18</v>
      </c>
      <c r="E86" s="99" t="s">
        <v>91</v>
      </c>
      <c r="F86" s="99" t="s">
        <v>91</v>
      </c>
      <c r="G86" s="99" t="s">
        <v>18</v>
      </c>
      <c r="H86" s="99" t="s">
        <v>95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95</v>
      </c>
      <c r="P86" s="99" t="s">
        <v>95</v>
      </c>
      <c r="Q86" s="1"/>
      <c r="R86" s="36" t="str">
        <f t="shared" si="16"/>
        <v>Ausencia justificada</v>
      </c>
      <c r="S86" s="40">
        <f t="shared" si="17"/>
        <v>3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13</v>
      </c>
      <c r="T88" s="45" t="str">
        <f>C130</f>
        <v>Asistencia</v>
      </c>
      <c r="U88" s="42">
        <f>O130</f>
        <v>10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1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1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3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3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13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13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11</v>
      </c>
      <c r="O130" s="20">
        <f t="shared" si="32"/>
        <v>10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21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27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39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106:Q106 C75:Q75 C61:Q61 C59:Q59 C57:Q57 C43:Q43 C41:Q41 C39:Q39 C25:Q25 C23:Q23 C21:Q21 C15:Q15 C17:Q17 C13:Q13 C30:Q30 C32:Q32 C34:Q34 C48:Q48 C50:Q50 C52:Q52 C66:Q66 C68:Q68 C70:Q70 C77:Q77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85" zoomScale="70" zoomScaleNormal="70" workbookViewId="0">
      <selection activeCell="J104" sqref="J104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1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103" t="s">
        <v>18</v>
      </c>
      <c r="J77" s="103" t="s">
        <v>18</v>
      </c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103" t="s">
        <v>18</v>
      </c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103" t="s">
        <v>18</v>
      </c>
      <c r="D79" s="14" t="s">
        <v>91</v>
      </c>
      <c r="E79" s="14" t="s">
        <v>91</v>
      </c>
      <c r="F79" s="14" t="s">
        <v>84</v>
      </c>
      <c r="G79" s="14" t="s">
        <v>91</v>
      </c>
      <c r="H79" s="14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4</v>
      </c>
      <c r="T79" s="45" t="str">
        <f>C130</f>
        <v>Asistencia</v>
      </c>
      <c r="U79" s="42">
        <f>N130</f>
        <v>11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103" t="s">
        <v>18</v>
      </c>
      <c r="K84" s="92" t="s">
        <v>91</v>
      </c>
      <c r="L84" s="9" t="s">
        <v>95</v>
      </c>
      <c r="M84" s="9" t="s">
        <v>95</v>
      </c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3" t="s">
        <v>18</v>
      </c>
      <c r="D86" s="102" t="s">
        <v>18</v>
      </c>
      <c r="E86" s="99" t="s">
        <v>91</v>
      </c>
      <c r="F86" s="10"/>
      <c r="G86" s="103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3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95</v>
      </c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13</v>
      </c>
      <c r="T88" s="45" t="str">
        <f>C130</f>
        <v>Asistencia</v>
      </c>
      <c r="U88" s="42">
        <f>O130</f>
        <v>9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1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1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57" t="s">
        <v>95</v>
      </c>
      <c r="C122" s="55" t="s">
        <v>94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3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3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57" t="s">
        <v>18</v>
      </c>
      <c r="C124" s="55" t="s">
        <v>17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4</v>
      </c>
      <c r="O124" s="20">
        <f t="shared" si="32"/>
        <v>13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18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11</v>
      </c>
      <c r="O130" s="20">
        <f t="shared" si="32"/>
        <v>9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16</v>
      </c>
      <c r="O132" s="20">
        <f t="shared" si="37"/>
        <v>25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42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72" zoomScale="70" zoomScaleNormal="70" workbookViewId="0">
      <selection activeCell="K90" sqref="K90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95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4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1"/>
      <c r="J77" s="61"/>
      <c r="K77" s="10" t="s">
        <v>91</v>
      </c>
      <c r="L77" s="10" t="s">
        <v>91</v>
      </c>
      <c r="M77" s="10" t="s">
        <v>91</v>
      </c>
      <c r="N77" s="10" t="s">
        <v>83</v>
      </c>
      <c r="O77" s="10" t="s">
        <v>83</v>
      </c>
      <c r="P77" s="61"/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1"/>
      <c r="D79" s="14" t="s">
        <v>91</v>
      </c>
      <c r="E79" s="14" t="s">
        <v>91</v>
      </c>
      <c r="F79" s="14" t="s">
        <v>83</v>
      </c>
      <c r="G79" s="14" t="s">
        <v>83</v>
      </c>
      <c r="H79" s="14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0</v>
      </c>
      <c r="T79" s="45" t="str">
        <f>C130</f>
        <v>Asistencia</v>
      </c>
      <c r="U79" s="42">
        <f>N130</f>
        <v>8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66"/>
      <c r="K84" s="95" t="s">
        <v>91</v>
      </c>
      <c r="L84" s="92" t="s">
        <v>91</v>
      </c>
      <c r="M84" s="92" t="s">
        <v>91</v>
      </c>
      <c r="N84" s="100"/>
      <c r="O84" s="100"/>
      <c r="P84" s="61"/>
      <c r="Q84" s="8"/>
      <c r="R84" s="36" t="str">
        <f t="shared" si="16"/>
        <v>Lesion</v>
      </c>
      <c r="S84" s="40">
        <f t="shared" si="17"/>
        <v>1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61"/>
      <c r="D86" s="102"/>
      <c r="E86" s="99" t="s">
        <v>95</v>
      </c>
      <c r="F86" s="99" t="s">
        <v>95</v>
      </c>
      <c r="G86" s="99" t="s">
        <v>95</v>
      </c>
      <c r="H86" s="99" t="s">
        <v>95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4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32</v>
      </c>
      <c r="F88" s="93" t="s">
        <v>91</v>
      </c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6</v>
      </c>
      <c r="T88" s="45" t="str">
        <f>C130</f>
        <v>Asistencia</v>
      </c>
      <c r="U88" s="42">
        <f>O130</f>
        <v>9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1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1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4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4</v>
      </c>
    </row>
    <row r="122" spans="2:21">
      <c r="B122" s="57" t="s">
        <v>95</v>
      </c>
      <c r="C122" s="55" t="s">
        <v>94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4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4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57" t="s">
        <v>18</v>
      </c>
      <c r="C124" s="55" t="s">
        <v>17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6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7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8</v>
      </c>
      <c r="O130" s="20">
        <f t="shared" si="32"/>
        <v>9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17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33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8" zoomScale="70" zoomScaleNormal="70" workbookViewId="0">
      <selection activeCell="F88" sqref="F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80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97" t="s">
        <v>97</v>
      </c>
      <c r="S7" s="98" t="s">
        <v>95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tr">
        <f>C124</f>
        <v>Festividad</v>
      </c>
      <c r="S9" s="42" t="str">
        <f>B124</f>
        <v>F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2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25</v>
      </c>
      <c r="H77" s="10" t="s">
        <v>25</v>
      </c>
      <c r="I77" s="104" t="s">
        <v>18</v>
      </c>
      <c r="J77" s="104" t="s">
        <v>18</v>
      </c>
      <c r="K77" s="10" t="s">
        <v>25</v>
      </c>
      <c r="L77" s="10" t="s">
        <v>91</v>
      </c>
      <c r="M77" s="10" t="s">
        <v>84</v>
      </c>
      <c r="N77" s="10" t="s">
        <v>91</v>
      </c>
      <c r="O77" s="10" t="s">
        <v>91</v>
      </c>
      <c r="P77" s="106" t="s">
        <v>18</v>
      </c>
      <c r="Q77" s="1"/>
      <c r="R77" s="36" t="str">
        <f t="shared" si="14"/>
        <v>Ausencia justificada</v>
      </c>
      <c r="S77" s="40">
        <f t="shared" si="15"/>
        <v>1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3</v>
      </c>
    </row>
    <row r="79" spans="2:21">
      <c r="B79" s="83"/>
      <c r="C79" s="107" t="s">
        <v>18</v>
      </c>
      <c r="D79" s="14" t="s">
        <v>95</v>
      </c>
      <c r="E79" s="14" t="s">
        <v>91</v>
      </c>
      <c r="F79" s="14" t="s">
        <v>84</v>
      </c>
      <c r="G79" s="14" t="s">
        <v>83</v>
      </c>
      <c r="H79" s="14" t="s">
        <v>83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4</v>
      </c>
      <c r="T79" s="45" t="str">
        <f>C130</f>
        <v>Asistencia</v>
      </c>
      <c r="U79" s="42">
        <f>N130</f>
        <v>4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4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2" t="s">
        <v>83</v>
      </c>
      <c r="J84" s="104" t="s">
        <v>18</v>
      </c>
      <c r="K84" s="92" t="s">
        <v>84</v>
      </c>
      <c r="L84" s="92" t="s">
        <v>84</v>
      </c>
      <c r="M84" s="92" t="s">
        <v>84</v>
      </c>
      <c r="N84" s="95" t="s">
        <v>18</v>
      </c>
      <c r="O84" s="95" t="s">
        <v>18</v>
      </c>
      <c r="P84" s="106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1</v>
      </c>
      <c r="T85" s="43" t="str">
        <f>C128</f>
        <v>Tardanza</v>
      </c>
      <c r="U85" s="41">
        <f>O128</f>
        <v>0</v>
      </c>
    </row>
    <row r="86" spans="2:21">
      <c r="B86" s="82"/>
      <c r="C86" s="106" t="s">
        <v>18</v>
      </c>
      <c r="D86" s="102" t="s">
        <v>18</v>
      </c>
      <c r="E86" s="99" t="s">
        <v>84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95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Ausencia justificada</v>
      </c>
      <c r="S86" s="40">
        <f t="shared" si="17"/>
        <v>2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9" t="s">
        <v>95</v>
      </c>
      <c r="F88" s="93" t="s">
        <v>91</v>
      </c>
      <c r="G88" s="14"/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13</v>
      </c>
      <c r="T88" s="45" t="str">
        <f>C130</f>
        <v>Asistencia</v>
      </c>
      <c r="U88" s="42">
        <f>O130</f>
        <v>6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v>0</v>
      </c>
      <c r="O119" s="20">
        <f t="shared" ref="O119:O130" si="31">COUNTIF(September,$B119)</f>
        <v>4</v>
      </c>
      <c r="P119" s="20">
        <f t="shared" ref="P119:P130" si="32">COUNTIF(October,$B119)</f>
        <v>0</v>
      </c>
      <c r="Q119" s="20">
        <f>COUNTIF(November,$B119)</f>
        <v>0</v>
      </c>
      <c r="R119" s="20">
        <f t="shared" ref="R119:R130" si="33">COUNTIF(December,$B119)</f>
        <v>0</v>
      </c>
      <c r="S119" s="25"/>
      <c r="T119" s="23">
        <f t="shared" ref="T119:T130" si="34">SUM(G119:R119)</f>
        <v>4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ref="N120:N130" si="35">COUNTIF(August,$B120)</f>
        <v>0</v>
      </c>
      <c r="O120" s="20">
        <f t="shared" si="31"/>
        <v>0</v>
      </c>
      <c r="P120" s="20">
        <f t="shared" si="32"/>
        <v>0</v>
      </c>
      <c r="Q120" s="20">
        <f>COUNTIF(November,$B120)</f>
        <v>0</v>
      </c>
      <c r="R120" s="20">
        <f t="shared" si="33"/>
        <v>0</v>
      </c>
      <c r="S120" s="25"/>
      <c r="T120" s="23">
        <f t="shared" si="34"/>
        <v>0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5"/>
        <v>2</v>
      </c>
      <c r="O121" s="20">
        <f t="shared" si="31"/>
        <v>1</v>
      </c>
      <c r="P121" s="20">
        <f t="shared" si="32"/>
        <v>0</v>
      </c>
      <c r="Q121" s="20">
        <f>COUNTIF(November,$B121)</f>
        <v>0</v>
      </c>
      <c r="R121" s="20">
        <f t="shared" si="33"/>
        <v>0</v>
      </c>
      <c r="S121" s="25"/>
      <c r="T121" s="23">
        <f t="shared" si="34"/>
        <v>3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5"/>
        <v>1</v>
      </c>
      <c r="O122" s="20">
        <f t="shared" si="31"/>
        <v>2</v>
      </c>
      <c r="P122" s="20">
        <f t="shared" si="32"/>
        <v>0</v>
      </c>
      <c r="Q122" s="20">
        <f>COUNTIF(November,$B122)</f>
        <v>0</v>
      </c>
      <c r="R122" s="20">
        <f t="shared" si="33"/>
        <v>0</v>
      </c>
      <c r="S122" s="25"/>
      <c r="T122" s="23">
        <f t="shared" si="34"/>
        <v>3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5"/>
        <v>0</v>
      </c>
      <c r="O123" s="20">
        <f t="shared" si="31"/>
        <v>0</v>
      </c>
      <c r="P123" s="20">
        <f t="shared" si="32"/>
        <v>0</v>
      </c>
      <c r="Q123" s="20">
        <f>COUNTIF(November,$B123)</f>
        <v>0</v>
      </c>
      <c r="R123" s="20">
        <f t="shared" si="33"/>
        <v>0</v>
      </c>
      <c r="S123" s="25"/>
      <c r="T123" s="23">
        <f t="shared" si="34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5"/>
        <v>4</v>
      </c>
      <c r="O124" s="20">
        <f t="shared" si="31"/>
        <v>13</v>
      </c>
      <c r="P124" s="20">
        <f t="shared" si="32"/>
        <v>0</v>
      </c>
      <c r="Q124" s="20">
        <v>0</v>
      </c>
      <c r="R124" s="20">
        <f t="shared" si="33"/>
        <v>0</v>
      </c>
      <c r="S124" s="25"/>
      <c r="T124" s="23">
        <f t="shared" si="34"/>
        <v>17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5"/>
        <v>0</v>
      </c>
      <c r="O125" s="20">
        <f t="shared" si="31"/>
        <v>0</v>
      </c>
      <c r="P125" s="20">
        <f t="shared" si="32"/>
        <v>0</v>
      </c>
      <c r="Q125" s="20">
        <f t="shared" ref="Q125:Q130" si="36">COUNTIF(November,$B125)</f>
        <v>0</v>
      </c>
      <c r="R125" s="20">
        <f t="shared" si="33"/>
        <v>0</v>
      </c>
      <c r="S125" s="25"/>
      <c r="T125" s="23">
        <f t="shared" si="34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5"/>
        <v>0</v>
      </c>
      <c r="O126" s="20">
        <f t="shared" si="31"/>
        <v>0</v>
      </c>
      <c r="P126" s="20">
        <f t="shared" si="32"/>
        <v>0</v>
      </c>
      <c r="Q126" s="20">
        <f t="shared" si="36"/>
        <v>0</v>
      </c>
      <c r="R126" s="20">
        <f t="shared" si="33"/>
        <v>0</v>
      </c>
      <c r="S126" s="25"/>
      <c r="T126" s="23">
        <f t="shared" si="34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5"/>
        <v>0</v>
      </c>
      <c r="O127" s="20">
        <f t="shared" si="31"/>
        <v>0</v>
      </c>
      <c r="P127" s="20">
        <f t="shared" si="32"/>
        <v>0</v>
      </c>
      <c r="Q127" s="20">
        <f t="shared" si="36"/>
        <v>0</v>
      </c>
      <c r="R127" s="20">
        <f t="shared" si="33"/>
        <v>0</v>
      </c>
      <c r="S127" s="25"/>
      <c r="T127" s="23">
        <f t="shared" si="34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5"/>
        <v>0</v>
      </c>
      <c r="O128" s="20">
        <f t="shared" si="31"/>
        <v>0</v>
      </c>
      <c r="P128" s="20">
        <f t="shared" si="32"/>
        <v>0</v>
      </c>
      <c r="Q128" s="20">
        <f t="shared" si="36"/>
        <v>0</v>
      </c>
      <c r="R128" s="20">
        <f t="shared" si="33"/>
        <v>0</v>
      </c>
      <c r="S128" s="25"/>
      <c r="T128" s="23">
        <f t="shared" si="34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5"/>
        <v>3</v>
      </c>
      <c r="O129" s="20">
        <f t="shared" si="31"/>
        <v>0</v>
      </c>
      <c r="P129" s="20">
        <f t="shared" si="32"/>
        <v>0</v>
      </c>
      <c r="Q129" s="20">
        <f t="shared" si="36"/>
        <v>0</v>
      </c>
      <c r="R129" s="20">
        <f t="shared" si="33"/>
        <v>0</v>
      </c>
      <c r="S129" s="25"/>
      <c r="T129" s="23">
        <f t="shared" si="34"/>
        <v>3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5"/>
        <v>4</v>
      </c>
      <c r="O130" s="20">
        <f t="shared" si="31"/>
        <v>6</v>
      </c>
      <c r="P130" s="20">
        <f t="shared" si="32"/>
        <v>0</v>
      </c>
      <c r="Q130" s="20">
        <f t="shared" si="36"/>
        <v>0</v>
      </c>
      <c r="R130" s="20">
        <f t="shared" si="33"/>
        <v>0</v>
      </c>
      <c r="S130" s="25"/>
      <c r="T130" s="23">
        <f t="shared" si="34"/>
        <v>10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14</v>
      </c>
      <c r="O132" s="20">
        <f t="shared" si="37"/>
        <v>26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40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9:Q79 C77:Q77 C75:Q75 C61:Q61 C59:Q59 C57:Q57 C43:Q43 C41:Q41 C39:Q39 C25:Q25 C23:Q23 C21:Q21 C15:Q15 C17:Q17 C13:Q13 C30:Q30 C32:Q32 C34:Q34 C48:Q48 C50:Q50 C52:Q52 C66:Q66 C68:Q68 C70:Q70 C106:Q106 C84:Q84 C86:Q86 C102:Q102 C104:Q104 C88:Q88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6" zoomScale="70" zoomScaleNormal="70" workbookViewId="0">
      <selection activeCell="K82" sqref="K82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Ausencia justificada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Festividad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Ausencia justificada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Festividad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Ausencia justificada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Festividad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Ausencia justificada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Festividad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Ausencia justificada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Festividad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Ausencia justificada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Festividad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Ausencia justificada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Festividad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6"/>
      <c r="J77" s="66"/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66"/>
      <c r="Q77" s="1"/>
      <c r="R77" s="36" t="str">
        <f t="shared" si="14"/>
        <v>Ausencia justificada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6"/>
      <c r="D79" s="14" t="s">
        <v>91</v>
      </c>
      <c r="E79" s="14" t="s">
        <v>91</v>
      </c>
      <c r="F79" s="14" t="s">
        <v>91</v>
      </c>
      <c r="G79" s="14"/>
      <c r="H79" s="14"/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Festividad</v>
      </c>
      <c r="S79" s="42">
        <f t="shared" si="15"/>
        <v>0</v>
      </c>
      <c r="T79" s="45" t="str">
        <f>C130</f>
        <v>Asistencia</v>
      </c>
      <c r="U79" s="42">
        <f>N130</f>
        <v>10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66"/>
      <c r="K84" s="92" t="s">
        <v>91</v>
      </c>
      <c r="L84" s="9" t="s">
        <v>95</v>
      </c>
      <c r="M84" s="9" t="s">
        <v>95</v>
      </c>
      <c r="N84" s="100"/>
      <c r="O84" s="100"/>
      <c r="P84" s="66"/>
      <c r="Q84" s="8"/>
      <c r="R84" s="36" t="str">
        <f t="shared" si="16"/>
        <v>Lesion</v>
      </c>
      <c r="S84" s="40">
        <f t="shared" si="17"/>
        <v>8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66"/>
      <c r="D86" s="101"/>
      <c r="E86" s="99" t="s">
        <v>32</v>
      </c>
      <c r="F86" s="99" t="s">
        <v>32</v>
      </c>
      <c r="G86" s="66"/>
      <c r="H86" s="99" t="s">
        <v>32</v>
      </c>
      <c r="I86" s="99" t="s">
        <v>18</v>
      </c>
      <c r="J86" s="99" t="s">
        <v>18</v>
      </c>
      <c r="K86" s="99" t="s">
        <v>18</v>
      </c>
      <c r="L86" s="99" t="s">
        <v>32</v>
      </c>
      <c r="M86" s="99" t="s">
        <v>32</v>
      </c>
      <c r="N86" s="99" t="s">
        <v>18</v>
      </c>
      <c r="O86" s="99" t="s">
        <v>32</v>
      </c>
      <c r="P86" s="99" t="s">
        <v>32</v>
      </c>
      <c r="Q86" s="1"/>
      <c r="R86" s="36" t="str">
        <f t="shared" si="16"/>
        <v>Ausencia justificada</v>
      </c>
      <c r="S86" s="40">
        <f t="shared" si="17"/>
        <v>2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9" t="s">
        <v>32</v>
      </c>
      <c r="F88" s="99" t="s">
        <v>91</v>
      </c>
      <c r="G88" s="93" t="s">
        <v>91</v>
      </c>
      <c r="H88" s="14"/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Festividad</v>
      </c>
      <c r="S88" s="42">
        <f t="shared" si="17"/>
        <v>6</v>
      </c>
      <c r="T88" s="45" t="str">
        <f>C130</f>
        <v>Asistencia</v>
      </c>
      <c r="U88" s="42">
        <f>O130</f>
        <v>4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Ausencia justificada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Festividad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Ausencia justificada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Festividad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Ausencia justificada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Festividad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tr">
        <f>Resumen!B4</f>
        <v>AI</v>
      </c>
      <c r="C119" t="str">
        <f>Resumen!C4</f>
        <v>Ausencia injustificada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tr">
        <f>Resumen!B5</f>
        <v>L</v>
      </c>
      <c r="C120" t="str">
        <f>Resumen!C5</f>
        <v>Lesion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8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8</v>
      </c>
    </row>
    <row r="121" spans="2:21">
      <c r="B121" s="57" t="str">
        <f>Resumen!B6</f>
        <v>TR</v>
      </c>
      <c r="C121" t="str">
        <f>Resumen!C6</f>
        <v>Trabajo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tr">
        <f>Resumen!B7</f>
        <v>AJ</v>
      </c>
      <c r="C122" t="str">
        <f>Resumen!C7</f>
        <v>Ausencia justificada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2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2</v>
      </c>
    </row>
    <row r="123" spans="2:21">
      <c r="B123" s="57" t="str">
        <f>Resumen!B8</f>
        <v>E</v>
      </c>
      <c r="C123" t="str">
        <f>Resumen!C8</f>
        <v>Enfermedad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tr">
        <f>Resumen!B9</f>
        <v>F</v>
      </c>
      <c r="C124" t="str">
        <f>Resumen!C9</f>
        <v>Festividad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6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7</v>
      </c>
    </row>
    <row r="125" spans="2:21">
      <c r="B125" s="57" t="str">
        <f>Resumen!B10</f>
        <v>P</v>
      </c>
      <c r="C125" t="str">
        <f>Resumen!C10</f>
        <v>Permiso sin sueldo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tr">
        <f>Resumen!B11</f>
        <v>N</v>
      </c>
      <c r="C126" t="str">
        <f>Resumen!C11</f>
        <v>Día sin trabajo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57" t="str">
        <f>Resumen!B12</f>
        <v>S</v>
      </c>
      <c r="C127" t="str">
        <f>Resumen!C12</f>
        <v>Suspendido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tr">
        <f>Resumen!B13</f>
        <v>T</v>
      </c>
      <c r="C128" t="str">
        <f>Resumen!C13</f>
        <v>Tardanza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57" t="str">
        <f>Resumen!B14</f>
        <v>V</v>
      </c>
      <c r="C129" t="str">
        <f>Resumen!C14</f>
        <v>Vacaciones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tr">
        <f>Resumen!B15</f>
        <v>AS</v>
      </c>
      <c r="C130" t="str">
        <f>Resumen!C15</f>
        <v>Asistencia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10</v>
      </c>
      <c r="O130" s="20">
        <f t="shared" si="32"/>
        <v>4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14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10</v>
      </c>
      <c r="O132" s="20">
        <f t="shared" si="37"/>
        <v>20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31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6:Q86 C102:Q102 C104:Q104 C88:Q88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52" zoomScale="70" zoomScaleNormal="70" workbookViewId="0">
      <selection activeCell="H88" sqref="H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3" t="s">
        <v>79</v>
      </c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4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66"/>
      <c r="J77" s="66"/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83</v>
      </c>
      <c r="P77" s="66"/>
      <c r="Q77" s="1"/>
      <c r="R77" s="36" t="str">
        <f t="shared" si="14"/>
        <v>Festividad</v>
      </c>
      <c r="S77" s="40">
        <f t="shared" si="15"/>
        <v>0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6"/>
      <c r="D79" s="14" t="s">
        <v>91</v>
      </c>
      <c r="E79" s="14" t="s">
        <v>91</v>
      </c>
      <c r="F79" s="14" t="s">
        <v>83</v>
      </c>
      <c r="G79" s="14" t="s">
        <v>83</v>
      </c>
      <c r="H79" s="93" t="s">
        <v>83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8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83</v>
      </c>
      <c r="J84" s="66"/>
      <c r="K84" s="92" t="s">
        <v>91</v>
      </c>
      <c r="L84" s="92" t="s">
        <v>83</v>
      </c>
      <c r="M84" s="9"/>
      <c r="N84" s="9"/>
      <c r="O84" s="9"/>
      <c r="P84" s="48"/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2</v>
      </c>
      <c r="T85" s="43" t="str">
        <f>C128</f>
        <v>Tardanza</v>
      </c>
      <c r="U85" s="41">
        <f>O128</f>
        <v>0</v>
      </c>
    </row>
    <row r="86" spans="2:21">
      <c r="B86" s="82"/>
      <c r="C86" s="10"/>
      <c r="D86" s="10"/>
      <c r="E86" s="99" t="s">
        <v>91</v>
      </c>
      <c r="F86" s="99" t="s">
        <v>91</v>
      </c>
      <c r="G86" s="99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25</v>
      </c>
      <c r="M86" s="99" t="s">
        <v>25</v>
      </c>
      <c r="N86" s="99" t="s">
        <v>18</v>
      </c>
      <c r="O86" s="99" t="s">
        <v>25</v>
      </c>
      <c r="P86" s="109" t="s">
        <v>25</v>
      </c>
      <c r="Q86" s="1"/>
      <c r="R86" s="36" t="str">
        <f t="shared" si="16"/>
        <v>Festividad</v>
      </c>
      <c r="S86" s="40">
        <f t="shared" si="17"/>
        <v>8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5</v>
      </c>
    </row>
    <row r="88" spans="2:21">
      <c r="B88" s="83"/>
      <c r="C88" s="93" t="s">
        <v>18</v>
      </c>
      <c r="D88" s="93" t="s">
        <v>18</v>
      </c>
      <c r="E88" s="93" t="s">
        <v>25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6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6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f t="shared" si="21"/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4</v>
      </c>
      <c r="O121" s="20">
        <f t="shared" si="32"/>
        <v>2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6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0</v>
      </c>
      <c r="O122" s="20">
        <f t="shared" si="32"/>
        <v>8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8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0</v>
      </c>
      <c r="R124" s="20">
        <f t="shared" si="34"/>
        <v>0</v>
      </c>
      <c r="S124" s="25"/>
      <c r="T124" s="23">
        <f t="shared" si="35"/>
        <v>0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5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5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8</v>
      </c>
      <c r="O130" s="20">
        <f t="shared" si="32"/>
        <v>6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14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12</v>
      </c>
      <c r="O132" s="20">
        <f t="shared" si="37"/>
        <v>21</v>
      </c>
      <c r="P132" s="20">
        <f t="shared" si="37"/>
        <v>0</v>
      </c>
      <c r="Q132" s="20">
        <f t="shared" si="37"/>
        <v>0</v>
      </c>
      <c r="R132" s="20">
        <f t="shared" si="37"/>
        <v>0</v>
      </c>
      <c r="T132" s="23">
        <f>SUM(T119:T130)</f>
        <v>33</v>
      </c>
    </row>
  </sheetData>
  <mergeCells count="27"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:G1"/>
    <mergeCell ref="B2:F2"/>
    <mergeCell ref="B4:D4"/>
    <mergeCell ref="E4:P4"/>
    <mergeCell ref="B5:D5"/>
    <mergeCell ref="E5:P5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6:Q86 C88:Q88 C102:Q102 C104:Q104 C84:Q84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U132"/>
  <sheetViews>
    <sheetView showGridLines="0" topLeftCell="A62" zoomScale="70" zoomScaleNormal="70" workbookViewId="0">
      <selection activeCell="I88" sqref="I88"/>
    </sheetView>
  </sheetViews>
  <sheetFormatPr baseColWidth="10" defaultColWidth="9.140625" defaultRowHeight="12.75"/>
  <cols>
    <col min="1" max="1" width="3.28515625" customWidth="1"/>
    <col min="2" max="2" width="7.85546875" customWidth="1"/>
    <col min="3" max="3" width="6.140625" customWidth="1"/>
    <col min="4" max="4" width="7.85546875" customWidth="1"/>
    <col min="5" max="5" width="6.140625" customWidth="1"/>
    <col min="6" max="6" width="7.140625" customWidth="1"/>
    <col min="7" max="15" width="6.140625" customWidth="1"/>
    <col min="16" max="16" width="5.140625" customWidth="1"/>
    <col min="17" max="17" width="6.140625" customWidth="1"/>
    <col min="18" max="18" width="20.5703125" customWidth="1"/>
    <col min="19" max="19" width="5.7109375" style="1" customWidth="1"/>
    <col min="20" max="20" width="24.7109375" customWidth="1"/>
    <col min="21" max="21" width="7.7109375" style="1" customWidth="1"/>
    <col min="22" max="22" width="20" customWidth="1"/>
    <col min="31" max="31" width="9.7109375" customWidth="1"/>
  </cols>
  <sheetData>
    <row r="1" spans="2:21" ht="15.75">
      <c r="B1" s="68" t="s">
        <v>77</v>
      </c>
      <c r="C1" s="68"/>
      <c r="D1" s="68"/>
      <c r="E1" s="68"/>
      <c r="F1" s="68"/>
      <c r="G1" s="68"/>
    </row>
    <row r="2" spans="2:21" ht="15.75">
      <c r="B2" s="69" t="s">
        <v>78</v>
      </c>
      <c r="C2" s="69"/>
      <c r="D2" s="69"/>
      <c r="E2" s="69"/>
      <c r="F2" s="69"/>
    </row>
    <row r="3" spans="2:21">
      <c r="R3" s="33" t="s">
        <v>0</v>
      </c>
      <c r="S3" s="3"/>
      <c r="T3" s="3"/>
      <c r="U3" s="34"/>
    </row>
    <row r="4" spans="2:21">
      <c r="B4" s="70" t="s">
        <v>1</v>
      </c>
      <c r="C4" s="71"/>
      <c r="D4" s="7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5"/>
      <c r="R4" s="38" t="str">
        <f>C119</f>
        <v>Ausencia injustificada</v>
      </c>
      <c r="S4" s="39" t="str">
        <f>B119</f>
        <v>AI</v>
      </c>
      <c r="T4" s="43" t="s">
        <v>4</v>
      </c>
      <c r="U4" s="39" t="s">
        <v>5</v>
      </c>
    </row>
    <row r="5" spans="2:21">
      <c r="B5" s="76" t="s">
        <v>6</v>
      </c>
      <c r="C5" s="77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  <c r="R5" s="36" t="str">
        <f>C120</f>
        <v>Lesion</v>
      </c>
      <c r="S5" s="40" t="str">
        <f>B120</f>
        <v>L</v>
      </c>
      <c r="T5" s="44" t="s">
        <v>9</v>
      </c>
      <c r="U5" s="40" t="s">
        <v>10</v>
      </c>
    </row>
    <row r="6" spans="2:21">
      <c r="B6" s="76" t="s">
        <v>11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  <c r="R6" s="35" t="str">
        <f>C121</f>
        <v>Trabajo</v>
      </c>
      <c r="S6" s="41" t="str">
        <f>B121</f>
        <v>TR</v>
      </c>
      <c r="T6" s="43" t="s">
        <v>14</v>
      </c>
      <c r="U6" s="41" t="s">
        <v>15</v>
      </c>
    </row>
    <row r="7" spans="2:21">
      <c r="B7" s="76" t="s">
        <v>16</v>
      </c>
      <c r="C7" s="77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R7" s="36" t="s">
        <v>17</v>
      </c>
      <c r="S7" s="40" t="s">
        <v>18</v>
      </c>
      <c r="T7" s="44" t="s">
        <v>19</v>
      </c>
      <c r="U7" s="40" t="s">
        <v>20</v>
      </c>
    </row>
    <row r="8" spans="2:21">
      <c r="B8" s="76" t="s">
        <v>21</v>
      </c>
      <c r="C8" s="77"/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R8" s="35" t="s">
        <v>22</v>
      </c>
      <c r="S8" s="41" t="s">
        <v>23</v>
      </c>
      <c r="T8" s="43" t="s">
        <v>24</v>
      </c>
      <c r="U8" s="41" t="s">
        <v>25</v>
      </c>
    </row>
    <row r="9" spans="2:21">
      <c r="B9" s="85" t="s">
        <v>26</v>
      </c>
      <c r="C9" s="86"/>
      <c r="D9" s="87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9"/>
      <c r="R9" s="37" t="s">
        <v>27</v>
      </c>
      <c r="S9" s="42" t="s">
        <v>28</v>
      </c>
      <c r="T9" s="45" t="str">
        <f>C130</f>
        <v>Asistencia</v>
      </c>
      <c r="U9" s="42" t="str">
        <f>B130</f>
        <v>AS</v>
      </c>
    </row>
    <row r="11" spans="2:21" s="4" customFormat="1">
      <c r="B11" s="81" t="s">
        <v>31</v>
      </c>
      <c r="C11" s="5" t="s">
        <v>30</v>
      </c>
      <c r="D11" s="5" t="s">
        <v>32</v>
      </c>
      <c r="E11" s="5" t="s">
        <v>33</v>
      </c>
      <c r="F11" s="5" t="s">
        <v>34</v>
      </c>
      <c r="G11" s="5" t="s">
        <v>35</v>
      </c>
      <c r="H11" s="5" t="s">
        <v>25</v>
      </c>
      <c r="I11" s="5" t="s">
        <v>15</v>
      </c>
      <c r="J11" s="5" t="s">
        <v>30</v>
      </c>
      <c r="K11" s="5" t="s">
        <v>32</v>
      </c>
      <c r="L11" s="5" t="s">
        <v>33</v>
      </c>
      <c r="M11" s="5" t="s">
        <v>34</v>
      </c>
      <c r="N11" s="5" t="s">
        <v>35</v>
      </c>
      <c r="O11" s="5" t="s">
        <v>25</v>
      </c>
      <c r="P11" s="46" t="s">
        <v>15</v>
      </c>
      <c r="Q11" s="6"/>
      <c r="R11" s="54" t="s">
        <v>36</v>
      </c>
      <c r="S11" s="3"/>
      <c r="T11" s="3"/>
      <c r="U11" s="34"/>
    </row>
    <row r="12" spans="2:21">
      <c r="B12" s="82"/>
      <c r="C12" s="7"/>
      <c r="D12" s="7"/>
      <c r="E12" s="7">
        <v>1</v>
      </c>
      <c r="F12" s="7">
        <v>2</v>
      </c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N12" s="7">
        <v>10</v>
      </c>
      <c r="O12" s="7">
        <v>11</v>
      </c>
      <c r="P12" s="47">
        <v>12</v>
      </c>
      <c r="Q12" s="8"/>
      <c r="R12" s="38" t="str">
        <f t="shared" ref="R12:R17" si="0">C119</f>
        <v>Ausencia injustificada</v>
      </c>
      <c r="S12" s="39">
        <f t="shared" ref="S12:S17" si="1">G119</f>
        <v>0</v>
      </c>
      <c r="T12" s="43" t="str">
        <f>C126</f>
        <v>Día sin trabajo</v>
      </c>
      <c r="U12" s="39">
        <f>G126</f>
        <v>0</v>
      </c>
    </row>
    <row r="13" spans="2:21">
      <c r="B13" s="82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48"/>
      <c r="Q13" s="8"/>
      <c r="R13" s="36" t="str">
        <f t="shared" si="0"/>
        <v>Lesion</v>
      </c>
      <c r="S13" s="40">
        <f t="shared" si="1"/>
        <v>0</v>
      </c>
      <c r="T13" s="44" t="str">
        <f>C127</f>
        <v>Suspendido</v>
      </c>
      <c r="U13" s="40">
        <f>G127</f>
        <v>0</v>
      </c>
    </row>
    <row r="14" spans="2:21">
      <c r="B14" s="82"/>
      <c r="C14" s="7">
        <v>13</v>
      </c>
      <c r="D14" s="7">
        <v>14</v>
      </c>
      <c r="E14" s="7">
        <v>15</v>
      </c>
      <c r="F14" s="7">
        <v>16</v>
      </c>
      <c r="G14" s="7">
        <v>17</v>
      </c>
      <c r="H14" s="7">
        <v>18</v>
      </c>
      <c r="I14" s="7">
        <v>19</v>
      </c>
      <c r="J14" s="7">
        <v>20</v>
      </c>
      <c r="K14" s="7">
        <v>21</v>
      </c>
      <c r="L14" s="7">
        <v>22</v>
      </c>
      <c r="M14" s="7">
        <v>23</v>
      </c>
      <c r="N14" s="7">
        <v>24</v>
      </c>
      <c r="O14" s="7">
        <v>25</v>
      </c>
      <c r="P14" s="47">
        <v>26</v>
      </c>
      <c r="Q14" s="8"/>
      <c r="R14" s="35" t="str">
        <f t="shared" si="0"/>
        <v>Trabajo</v>
      </c>
      <c r="S14" s="41">
        <f t="shared" si="1"/>
        <v>0</v>
      </c>
      <c r="T14" s="43" t="str">
        <f>C128</f>
        <v>Tardanza</v>
      </c>
      <c r="U14" s="41">
        <f>G128</f>
        <v>0</v>
      </c>
    </row>
    <row r="15" spans="2:21">
      <c r="B15" s="82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9"/>
      <c r="Q15" s="1"/>
      <c r="R15" s="36" t="str">
        <f t="shared" si="0"/>
        <v>Festividad</v>
      </c>
      <c r="S15" s="40">
        <f t="shared" si="1"/>
        <v>0</v>
      </c>
      <c r="T15" s="44" t="str">
        <f>C125</f>
        <v>Permiso sin sueldo</v>
      </c>
      <c r="U15" s="40">
        <f>G125</f>
        <v>0</v>
      </c>
    </row>
    <row r="16" spans="2:21">
      <c r="B16" s="82"/>
      <c r="C16" s="11">
        <v>27</v>
      </c>
      <c r="D16" s="11">
        <v>28</v>
      </c>
      <c r="E16" s="11">
        <v>29</v>
      </c>
      <c r="F16" s="11">
        <v>30</v>
      </c>
      <c r="G16" s="11">
        <v>31</v>
      </c>
      <c r="H16" s="11"/>
      <c r="I16" s="11"/>
      <c r="J16" s="11"/>
      <c r="K16" s="11"/>
      <c r="L16" s="12"/>
      <c r="M16" s="12"/>
      <c r="N16" s="12"/>
      <c r="O16" s="12"/>
      <c r="P16" s="50"/>
      <c r="R16" s="35" t="str">
        <f t="shared" si="0"/>
        <v>Enfermedad</v>
      </c>
      <c r="S16" s="41">
        <f t="shared" si="1"/>
        <v>0</v>
      </c>
      <c r="T16" s="43" t="str">
        <f>C129</f>
        <v>Vacaciones</v>
      </c>
      <c r="U16" s="41">
        <f>G129</f>
        <v>0</v>
      </c>
    </row>
    <row r="17" spans="2:21" s="13" customFormat="1" ht="12.6" customHeight="1">
      <c r="B17" s="83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51"/>
      <c r="R17" s="37" t="str">
        <f t="shared" si="0"/>
        <v>Pausa con retraso</v>
      </c>
      <c r="S17" s="42">
        <f t="shared" si="1"/>
        <v>0</v>
      </c>
      <c r="T17" s="45" t="str">
        <f>C130</f>
        <v>Asistencia</v>
      </c>
      <c r="U17" s="42">
        <f>G130</f>
        <v>0</v>
      </c>
    </row>
    <row r="19" spans="2:21" ht="12.75" customHeight="1">
      <c r="B19" s="81" t="s">
        <v>37</v>
      </c>
      <c r="C19" s="16" t="s">
        <v>30</v>
      </c>
      <c r="D19" s="16" t="s">
        <v>32</v>
      </c>
      <c r="E19" s="16" t="s">
        <v>33</v>
      </c>
      <c r="F19" s="16" t="s">
        <v>34</v>
      </c>
      <c r="G19" s="16" t="s">
        <v>35</v>
      </c>
      <c r="H19" s="16" t="s">
        <v>25</v>
      </c>
      <c r="I19" s="16" t="s">
        <v>15</v>
      </c>
      <c r="J19" s="16" t="s">
        <v>30</v>
      </c>
      <c r="K19" s="16" t="s">
        <v>32</v>
      </c>
      <c r="L19" s="16" t="s">
        <v>33</v>
      </c>
      <c r="M19" s="16" t="s">
        <v>34</v>
      </c>
      <c r="N19" s="16" t="s">
        <v>35</v>
      </c>
      <c r="O19" s="16" t="s">
        <v>25</v>
      </c>
      <c r="P19" s="46" t="s">
        <v>15</v>
      </c>
      <c r="Q19" s="18"/>
      <c r="R19" s="54" t="s">
        <v>38</v>
      </c>
      <c r="S19" s="3"/>
      <c r="T19" s="3"/>
      <c r="U19" s="34"/>
    </row>
    <row r="20" spans="2:21">
      <c r="B20" s="82"/>
      <c r="C20" s="7"/>
      <c r="D20" s="7"/>
      <c r="E20" s="7"/>
      <c r="F20" s="7"/>
      <c r="G20" s="7"/>
      <c r="H20" s="7">
        <v>1</v>
      </c>
      <c r="I20" s="7">
        <v>2</v>
      </c>
      <c r="J20" s="7">
        <v>3</v>
      </c>
      <c r="K20" s="7">
        <v>4</v>
      </c>
      <c r="L20" s="7">
        <v>5</v>
      </c>
      <c r="M20" s="7">
        <v>6</v>
      </c>
      <c r="N20" s="7">
        <v>7</v>
      </c>
      <c r="O20" s="7">
        <v>8</v>
      </c>
      <c r="P20" s="47">
        <v>9</v>
      </c>
      <c r="Q20" s="8"/>
      <c r="R20" s="38" t="str">
        <f t="shared" ref="R20:R25" si="2">C119</f>
        <v>Ausencia injustificada</v>
      </c>
      <c r="S20" s="39">
        <f t="shared" ref="S20:S25" si="3">H119</f>
        <v>0</v>
      </c>
      <c r="T20" s="43" t="str">
        <f>C126</f>
        <v>Día sin trabajo</v>
      </c>
      <c r="U20" s="39">
        <f>H126</f>
        <v>0</v>
      </c>
    </row>
    <row r="21" spans="2:21">
      <c r="B21" s="82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48"/>
      <c r="Q21" s="8"/>
      <c r="R21" s="36" t="str">
        <f t="shared" si="2"/>
        <v>Lesion</v>
      </c>
      <c r="S21" s="40">
        <f t="shared" si="3"/>
        <v>0</v>
      </c>
      <c r="T21" s="44" t="str">
        <f>C127</f>
        <v>Suspendido</v>
      </c>
      <c r="U21" s="40">
        <f>H127</f>
        <v>0</v>
      </c>
    </row>
    <row r="22" spans="2:21">
      <c r="B22" s="82"/>
      <c r="C22" s="7">
        <v>10</v>
      </c>
      <c r="D22" s="7">
        <v>11</v>
      </c>
      <c r="E22" s="7">
        <v>12</v>
      </c>
      <c r="F22" s="7">
        <v>13</v>
      </c>
      <c r="G22" s="7">
        <v>14</v>
      </c>
      <c r="H22" s="7">
        <v>15</v>
      </c>
      <c r="I22" s="7">
        <v>16</v>
      </c>
      <c r="J22" s="7">
        <v>17</v>
      </c>
      <c r="K22" s="7">
        <v>18</v>
      </c>
      <c r="L22" s="7">
        <v>19</v>
      </c>
      <c r="M22" s="7">
        <v>20</v>
      </c>
      <c r="N22" s="7">
        <v>21</v>
      </c>
      <c r="O22" s="7">
        <v>22</v>
      </c>
      <c r="P22" s="47">
        <v>23</v>
      </c>
      <c r="Q22" s="8"/>
      <c r="R22" s="35" t="str">
        <f t="shared" si="2"/>
        <v>Trabajo</v>
      </c>
      <c r="S22" s="41">
        <f t="shared" si="3"/>
        <v>0</v>
      </c>
      <c r="T22" s="43" t="str">
        <f>C128</f>
        <v>Tardanza</v>
      </c>
      <c r="U22" s="41">
        <f>H128</f>
        <v>0</v>
      </c>
    </row>
    <row r="23" spans="2:21">
      <c r="B23" s="8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9"/>
      <c r="Q23" s="1"/>
      <c r="R23" s="36" t="str">
        <f t="shared" si="2"/>
        <v>Festividad</v>
      </c>
      <c r="S23" s="40">
        <f t="shared" si="3"/>
        <v>0</v>
      </c>
      <c r="T23" s="44" t="str">
        <f>C125</f>
        <v>Permiso sin sueldo</v>
      </c>
      <c r="U23" s="40">
        <f>H125</f>
        <v>0</v>
      </c>
    </row>
    <row r="24" spans="2:21">
      <c r="B24" s="82"/>
      <c r="C24" s="11">
        <v>24</v>
      </c>
      <c r="D24" s="11">
        <v>25</v>
      </c>
      <c r="E24" s="11">
        <v>26</v>
      </c>
      <c r="F24" s="11">
        <v>27</v>
      </c>
      <c r="G24" s="11">
        <v>28</v>
      </c>
      <c r="H24" s="11"/>
      <c r="I24" s="11"/>
      <c r="J24" s="11"/>
      <c r="K24" s="11"/>
      <c r="L24" s="12"/>
      <c r="M24" s="12"/>
      <c r="N24" s="12"/>
      <c r="O24" s="12"/>
      <c r="P24" s="50"/>
      <c r="R24" s="35" t="str">
        <f t="shared" si="2"/>
        <v>Enfermedad</v>
      </c>
      <c r="S24" s="41">
        <f t="shared" si="3"/>
        <v>0</v>
      </c>
      <c r="T24" s="43" t="str">
        <f>C129</f>
        <v>Vacaciones</v>
      </c>
      <c r="U24" s="41">
        <f>H129</f>
        <v>0</v>
      </c>
    </row>
    <row r="25" spans="2:21">
      <c r="B25" s="83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5"/>
      <c r="N25" s="15"/>
      <c r="O25" s="15"/>
      <c r="P25" s="51"/>
      <c r="Q25" s="13"/>
      <c r="R25" s="37" t="str">
        <f t="shared" si="2"/>
        <v>Pausa con retraso</v>
      </c>
      <c r="S25" s="42">
        <f t="shared" si="3"/>
        <v>0</v>
      </c>
      <c r="T25" s="45" t="str">
        <f>C130</f>
        <v>Asistencia</v>
      </c>
      <c r="U25" s="42">
        <f>H130</f>
        <v>0</v>
      </c>
    </row>
    <row r="28" spans="2:21" ht="12.75" customHeight="1">
      <c r="B28" s="81" t="s">
        <v>39</v>
      </c>
      <c r="C28" s="16" t="s">
        <v>30</v>
      </c>
      <c r="D28" s="16" t="s">
        <v>32</v>
      </c>
      <c r="E28" s="16" t="s">
        <v>33</v>
      </c>
      <c r="F28" s="16" t="s">
        <v>34</v>
      </c>
      <c r="G28" s="16" t="s">
        <v>35</v>
      </c>
      <c r="H28" s="16" t="s">
        <v>25</v>
      </c>
      <c r="I28" s="16" t="s">
        <v>15</v>
      </c>
      <c r="J28" s="16" t="s">
        <v>30</v>
      </c>
      <c r="K28" s="16" t="s">
        <v>32</v>
      </c>
      <c r="L28" s="16" t="s">
        <v>33</v>
      </c>
      <c r="M28" s="16" t="s">
        <v>34</v>
      </c>
      <c r="N28" s="16" t="s">
        <v>35</v>
      </c>
      <c r="O28" s="16" t="s">
        <v>25</v>
      </c>
      <c r="P28" s="46" t="s">
        <v>15</v>
      </c>
      <c r="Q28" s="18"/>
      <c r="R28" s="54" t="s">
        <v>40</v>
      </c>
      <c r="S28" s="3"/>
      <c r="T28" s="3"/>
      <c r="U28" s="34"/>
    </row>
    <row r="29" spans="2:21">
      <c r="B29" s="82"/>
      <c r="C29" s="7"/>
      <c r="D29" s="7"/>
      <c r="E29" s="7"/>
      <c r="F29" s="7"/>
      <c r="G29" s="7"/>
      <c r="H29" s="7">
        <v>1</v>
      </c>
      <c r="I29" s="7">
        <v>2</v>
      </c>
      <c r="J29" s="7">
        <v>3</v>
      </c>
      <c r="K29" s="7">
        <v>4</v>
      </c>
      <c r="L29" s="7">
        <v>5</v>
      </c>
      <c r="M29" s="7">
        <v>6</v>
      </c>
      <c r="N29" s="7">
        <v>7</v>
      </c>
      <c r="O29" s="47">
        <v>8</v>
      </c>
      <c r="P29" s="47">
        <v>9</v>
      </c>
      <c r="Q29" s="8"/>
      <c r="R29" s="38" t="str">
        <f t="shared" ref="R29:R34" si="4">C119</f>
        <v>Ausencia injustificada</v>
      </c>
      <c r="S29" s="39">
        <f t="shared" ref="S29:S34" si="5">I119</f>
        <v>0</v>
      </c>
      <c r="T29" s="43" t="str">
        <f>C126</f>
        <v>Día sin trabajo</v>
      </c>
      <c r="U29" s="39">
        <f>I126</f>
        <v>0</v>
      </c>
    </row>
    <row r="30" spans="2:21">
      <c r="B30" s="8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8"/>
      <c r="Q30" s="8"/>
      <c r="R30" s="36" t="str">
        <f t="shared" si="4"/>
        <v>Lesion</v>
      </c>
      <c r="S30" s="40">
        <f t="shared" si="5"/>
        <v>0</v>
      </c>
      <c r="T30" s="44" t="str">
        <f>C127</f>
        <v>Suspendido</v>
      </c>
      <c r="U30" s="40">
        <f>I127</f>
        <v>0</v>
      </c>
    </row>
    <row r="31" spans="2:21">
      <c r="B31" s="82"/>
      <c r="C31" s="7">
        <v>10</v>
      </c>
      <c r="D31" s="7">
        <v>11</v>
      </c>
      <c r="E31" s="7">
        <v>12</v>
      </c>
      <c r="F31" s="7">
        <v>13</v>
      </c>
      <c r="G31" s="7">
        <v>14</v>
      </c>
      <c r="H31" s="7">
        <v>15</v>
      </c>
      <c r="I31" s="7">
        <v>16</v>
      </c>
      <c r="J31" s="7">
        <v>17</v>
      </c>
      <c r="K31" s="7">
        <v>18</v>
      </c>
      <c r="L31" s="7">
        <v>19</v>
      </c>
      <c r="M31" s="7">
        <v>20</v>
      </c>
      <c r="N31" s="7">
        <v>21</v>
      </c>
      <c r="O31" s="47">
        <v>22</v>
      </c>
      <c r="P31" s="47">
        <v>23</v>
      </c>
      <c r="Q31" s="8"/>
      <c r="R31" s="35" t="str">
        <f t="shared" si="4"/>
        <v>Trabajo</v>
      </c>
      <c r="S31" s="41">
        <f t="shared" si="5"/>
        <v>0</v>
      </c>
      <c r="T31" s="43" t="str">
        <f>C128</f>
        <v>Tardanza</v>
      </c>
      <c r="U31" s="41">
        <f>I128</f>
        <v>0</v>
      </c>
    </row>
    <row r="32" spans="2:21">
      <c r="B32" s="8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9"/>
      <c r="Q32" s="1"/>
      <c r="R32" s="36" t="str">
        <f t="shared" si="4"/>
        <v>Festividad</v>
      </c>
      <c r="S32" s="40">
        <f t="shared" si="5"/>
        <v>0</v>
      </c>
      <c r="T32" s="44" t="str">
        <f>C125</f>
        <v>Permiso sin sueldo</v>
      </c>
      <c r="U32" s="40">
        <f>I125</f>
        <v>0</v>
      </c>
    </row>
    <row r="33" spans="2:21">
      <c r="B33" s="82"/>
      <c r="C33" s="11">
        <v>24</v>
      </c>
      <c r="D33" s="11">
        <v>25</v>
      </c>
      <c r="E33" s="11">
        <v>26</v>
      </c>
      <c r="F33" s="11">
        <v>27</v>
      </c>
      <c r="G33" s="11">
        <v>28</v>
      </c>
      <c r="H33" s="11">
        <v>29</v>
      </c>
      <c r="I33" s="11">
        <v>30</v>
      </c>
      <c r="J33" s="11">
        <v>31</v>
      </c>
      <c r="K33" s="11"/>
      <c r="L33" s="12"/>
      <c r="M33" s="12"/>
      <c r="N33" s="12"/>
      <c r="O33" s="12"/>
      <c r="P33" s="50"/>
      <c r="R33" s="35" t="str">
        <f t="shared" si="4"/>
        <v>Enfermedad</v>
      </c>
      <c r="S33" s="41">
        <f t="shared" si="5"/>
        <v>0</v>
      </c>
      <c r="T33" s="43" t="str">
        <f>C129</f>
        <v>Vacaciones</v>
      </c>
      <c r="U33" s="41">
        <f>I129</f>
        <v>0</v>
      </c>
    </row>
    <row r="34" spans="2:21">
      <c r="B34" s="83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  <c r="N34" s="15"/>
      <c r="O34" s="15"/>
      <c r="P34" s="51"/>
      <c r="Q34" s="13"/>
      <c r="R34" s="37" t="str">
        <f t="shared" si="4"/>
        <v>Pausa con retraso</v>
      </c>
      <c r="S34" s="42">
        <f t="shared" si="5"/>
        <v>0</v>
      </c>
      <c r="T34" s="45" t="str">
        <f>C130</f>
        <v>Asistencia</v>
      </c>
      <c r="U34" s="42">
        <f>I130</f>
        <v>0</v>
      </c>
    </row>
    <row r="37" spans="2:21" ht="12.75" customHeight="1">
      <c r="B37" s="81" t="s">
        <v>41</v>
      </c>
      <c r="C37" s="16" t="s">
        <v>30</v>
      </c>
      <c r="D37" s="16" t="s">
        <v>32</v>
      </c>
      <c r="E37" s="16" t="s">
        <v>33</v>
      </c>
      <c r="F37" s="16" t="s">
        <v>34</v>
      </c>
      <c r="G37" s="16" t="s">
        <v>35</v>
      </c>
      <c r="H37" s="16" t="s">
        <v>25</v>
      </c>
      <c r="I37" s="16" t="s">
        <v>15</v>
      </c>
      <c r="J37" s="16" t="s">
        <v>30</v>
      </c>
      <c r="K37" s="16" t="s">
        <v>32</v>
      </c>
      <c r="L37" s="16" t="s">
        <v>33</v>
      </c>
      <c r="M37" s="16" t="s">
        <v>34</v>
      </c>
      <c r="N37" s="16" t="s">
        <v>35</v>
      </c>
      <c r="O37" s="16" t="s">
        <v>25</v>
      </c>
      <c r="P37" s="46" t="s">
        <v>15</v>
      </c>
      <c r="Q37" s="18"/>
      <c r="R37" s="54" t="s">
        <v>42</v>
      </c>
      <c r="S37" s="3"/>
      <c r="T37" s="3"/>
      <c r="U37" s="34"/>
    </row>
    <row r="38" spans="2:21">
      <c r="B38" s="82"/>
      <c r="C38" s="7"/>
      <c r="D38" s="7">
        <v>1</v>
      </c>
      <c r="E38" s="7">
        <v>2</v>
      </c>
      <c r="F38" s="7">
        <v>3</v>
      </c>
      <c r="G38" s="7">
        <v>4</v>
      </c>
      <c r="H38" s="7">
        <v>5</v>
      </c>
      <c r="I38" s="7">
        <v>6</v>
      </c>
      <c r="J38" s="7">
        <v>7</v>
      </c>
      <c r="K38" s="7">
        <v>8</v>
      </c>
      <c r="L38" s="7">
        <v>9</v>
      </c>
      <c r="M38" s="7">
        <v>10</v>
      </c>
      <c r="N38" s="7">
        <v>11</v>
      </c>
      <c r="O38" s="47">
        <v>12</v>
      </c>
      <c r="P38" s="47">
        <v>13</v>
      </c>
      <c r="Q38" s="8"/>
      <c r="R38" s="38" t="str">
        <f t="shared" ref="R38:R43" si="6">C119</f>
        <v>Ausencia injustificada</v>
      </c>
      <c r="S38" s="39">
        <f t="shared" ref="S38:S43" si="7">J119</f>
        <v>0</v>
      </c>
      <c r="T38" s="43" t="str">
        <f>C126</f>
        <v>Día sin trabajo</v>
      </c>
      <c r="U38" s="39">
        <f>J126</f>
        <v>0</v>
      </c>
    </row>
    <row r="39" spans="2:21">
      <c r="B39" s="8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48"/>
      <c r="Q39" s="8"/>
      <c r="R39" s="36" t="str">
        <f t="shared" si="6"/>
        <v>Lesion</v>
      </c>
      <c r="S39" s="40">
        <f t="shared" si="7"/>
        <v>0</v>
      </c>
      <c r="T39" s="44" t="str">
        <f>C127</f>
        <v>Suspendido</v>
      </c>
      <c r="U39" s="40">
        <f>J127</f>
        <v>0</v>
      </c>
    </row>
    <row r="40" spans="2:21">
      <c r="B40" s="82"/>
      <c r="C40" s="7">
        <v>14</v>
      </c>
      <c r="D40" s="7">
        <v>15</v>
      </c>
      <c r="E40" s="7">
        <v>16</v>
      </c>
      <c r="F40" s="7">
        <v>17</v>
      </c>
      <c r="G40" s="7">
        <v>18</v>
      </c>
      <c r="H40" s="7">
        <v>19</v>
      </c>
      <c r="I40" s="7">
        <v>20</v>
      </c>
      <c r="J40" s="7">
        <v>21</v>
      </c>
      <c r="K40" s="7">
        <v>22</v>
      </c>
      <c r="L40" s="7">
        <v>23</v>
      </c>
      <c r="M40" s="7">
        <v>24</v>
      </c>
      <c r="N40" s="7">
        <v>25</v>
      </c>
      <c r="O40" s="47">
        <v>26</v>
      </c>
      <c r="P40" s="47">
        <v>27</v>
      </c>
      <c r="Q40" s="8"/>
      <c r="R40" s="35" t="str">
        <f t="shared" si="6"/>
        <v>Trabajo</v>
      </c>
      <c r="S40" s="41">
        <f t="shared" si="7"/>
        <v>0</v>
      </c>
      <c r="T40" s="43" t="str">
        <f>C128</f>
        <v>Tardanza</v>
      </c>
      <c r="U40" s="41">
        <f>J128</f>
        <v>0</v>
      </c>
    </row>
    <row r="41" spans="2:21">
      <c r="B41" s="8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9"/>
      <c r="Q41" s="1"/>
      <c r="R41" s="36" t="str">
        <f t="shared" si="6"/>
        <v>Festividad</v>
      </c>
      <c r="S41" s="40">
        <f t="shared" si="7"/>
        <v>0</v>
      </c>
      <c r="T41" s="44" t="str">
        <f>C125</f>
        <v>Permiso sin sueldo</v>
      </c>
      <c r="U41" s="40">
        <f>J125</f>
        <v>0</v>
      </c>
    </row>
    <row r="42" spans="2:21">
      <c r="B42" s="82"/>
      <c r="C42" s="11">
        <v>28</v>
      </c>
      <c r="D42" s="11">
        <v>29</v>
      </c>
      <c r="E42" s="11">
        <v>30</v>
      </c>
      <c r="F42" s="11"/>
      <c r="G42" s="11"/>
      <c r="H42" s="11"/>
      <c r="I42" s="11"/>
      <c r="J42" s="11"/>
      <c r="K42" s="11"/>
      <c r="L42" s="12"/>
      <c r="M42" s="12"/>
      <c r="N42" s="12"/>
      <c r="O42" s="12"/>
      <c r="P42" s="50"/>
      <c r="R42" s="35" t="str">
        <f t="shared" si="6"/>
        <v>Enfermedad</v>
      </c>
      <c r="S42" s="41">
        <f t="shared" si="7"/>
        <v>0</v>
      </c>
      <c r="T42" s="43" t="str">
        <f>C129</f>
        <v>Vacaciones</v>
      </c>
      <c r="U42" s="41">
        <f>J129</f>
        <v>0</v>
      </c>
    </row>
    <row r="43" spans="2:21">
      <c r="B43" s="83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  <c r="N43" s="15"/>
      <c r="O43" s="15"/>
      <c r="P43" s="51"/>
      <c r="Q43" s="13"/>
      <c r="R43" s="37" t="str">
        <f t="shared" si="6"/>
        <v>Pausa con retraso</v>
      </c>
      <c r="S43" s="42">
        <f t="shared" si="7"/>
        <v>0</v>
      </c>
      <c r="T43" s="45" t="str">
        <f>C130</f>
        <v>Asistencia</v>
      </c>
      <c r="U43" s="42">
        <f>J130</f>
        <v>0</v>
      </c>
    </row>
    <row r="46" spans="2:21">
      <c r="B46" s="81" t="s">
        <v>43</v>
      </c>
      <c r="C46" s="16" t="s">
        <v>30</v>
      </c>
      <c r="D46" s="16" t="s">
        <v>32</v>
      </c>
      <c r="E46" s="16" t="s">
        <v>33</v>
      </c>
      <c r="F46" s="16" t="s">
        <v>34</v>
      </c>
      <c r="G46" s="16" t="s">
        <v>35</v>
      </c>
      <c r="H46" s="16" t="s">
        <v>25</v>
      </c>
      <c r="I46" s="16" t="s">
        <v>15</v>
      </c>
      <c r="J46" s="16" t="s">
        <v>30</v>
      </c>
      <c r="K46" s="16" t="s">
        <v>32</v>
      </c>
      <c r="L46" s="16" t="s">
        <v>33</v>
      </c>
      <c r="M46" s="16" t="s">
        <v>34</v>
      </c>
      <c r="N46" s="16" t="s">
        <v>35</v>
      </c>
      <c r="O46" s="16" t="s">
        <v>25</v>
      </c>
      <c r="P46" s="46" t="s">
        <v>15</v>
      </c>
      <c r="Q46" s="18"/>
      <c r="R46" s="54" t="s">
        <v>44</v>
      </c>
      <c r="S46" s="3"/>
      <c r="T46" s="3"/>
      <c r="U46" s="34"/>
    </row>
    <row r="47" spans="2:21">
      <c r="B47" s="82"/>
      <c r="C47" s="7"/>
      <c r="D47" s="7"/>
      <c r="E47" s="7"/>
      <c r="F47" s="7">
        <v>1</v>
      </c>
      <c r="G47" s="7">
        <v>2</v>
      </c>
      <c r="H47" s="7">
        <v>3</v>
      </c>
      <c r="I47" s="7">
        <v>4</v>
      </c>
      <c r="J47" s="7">
        <v>5</v>
      </c>
      <c r="K47" s="7">
        <v>6</v>
      </c>
      <c r="L47" s="7">
        <v>7</v>
      </c>
      <c r="M47" s="7">
        <v>8</v>
      </c>
      <c r="N47" s="7">
        <v>9</v>
      </c>
      <c r="O47" s="47">
        <v>10</v>
      </c>
      <c r="P47" s="47">
        <v>11</v>
      </c>
      <c r="Q47" s="8"/>
      <c r="R47" s="38" t="str">
        <f t="shared" ref="R47:R52" si="8">C119</f>
        <v>Ausencia injustificada</v>
      </c>
      <c r="S47" s="39">
        <f t="shared" ref="S47:S52" si="9">K119</f>
        <v>0</v>
      </c>
      <c r="T47" s="43" t="str">
        <f>C126</f>
        <v>Día sin trabajo</v>
      </c>
      <c r="U47" s="39">
        <f>K126</f>
        <v>0</v>
      </c>
    </row>
    <row r="48" spans="2:21">
      <c r="B48" s="82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48"/>
      <c r="Q48" s="8"/>
      <c r="R48" s="36" t="str">
        <f t="shared" si="8"/>
        <v>Lesion</v>
      </c>
      <c r="S48" s="40">
        <f t="shared" si="9"/>
        <v>0</v>
      </c>
      <c r="T48" s="44" t="str">
        <f>C127</f>
        <v>Suspendido</v>
      </c>
      <c r="U48" s="40">
        <f>K127</f>
        <v>0</v>
      </c>
    </row>
    <row r="49" spans="2:21">
      <c r="B49" s="82"/>
      <c r="C49" s="7">
        <v>12</v>
      </c>
      <c r="D49" s="7">
        <v>13</v>
      </c>
      <c r="E49" s="7">
        <v>14</v>
      </c>
      <c r="F49" s="7">
        <v>15</v>
      </c>
      <c r="G49" s="7">
        <v>16</v>
      </c>
      <c r="H49" s="7">
        <v>17</v>
      </c>
      <c r="I49" s="7">
        <v>18</v>
      </c>
      <c r="J49" s="7">
        <v>19</v>
      </c>
      <c r="K49" s="7">
        <v>20</v>
      </c>
      <c r="L49" s="7">
        <v>21</v>
      </c>
      <c r="M49" s="7">
        <v>22</v>
      </c>
      <c r="N49" s="7">
        <v>23</v>
      </c>
      <c r="O49" s="47">
        <v>24</v>
      </c>
      <c r="P49" s="47">
        <v>25</v>
      </c>
      <c r="Q49" s="8"/>
      <c r="R49" s="35" t="str">
        <f t="shared" si="8"/>
        <v>Trabajo</v>
      </c>
      <c r="S49" s="41">
        <f t="shared" si="9"/>
        <v>0</v>
      </c>
      <c r="T49" s="43" t="str">
        <f>C128</f>
        <v>Tardanza</v>
      </c>
      <c r="U49" s="41">
        <f>K128</f>
        <v>0</v>
      </c>
    </row>
    <row r="50" spans="2:21">
      <c r="B50" s="8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9"/>
      <c r="Q50" s="1"/>
      <c r="R50" s="36" t="str">
        <f t="shared" si="8"/>
        <v>Festividad</v>
      </c>
      <c r="S50" s="40">
        <f t="shared" si="9"/>
        <v>0</v>
      </c>
      <c r="T50" s="44" t="str">
        <f>C125</f>
        <v>Permiso sin sueldo</v>
      </c>
      <c r="U50" s="40">
        <f>K125</f>
        <v>0</v>
      </c>
    </row>
    <row r="51" spans="2:21">
      <c r="B51" s="82"/>
      <c r="C51" s="11">
        <v>26</v>
      </c>
      <c r="D51" s="11">
        <v>27</v>
      </c>
      <c r="E51" s="11">
        <v>28</v>
      </c>
      <c r="F51" s="11">
        <v>29</v>
      </c>
      <c r="G51" s="11">
        <v>30</v>
      </c>
      <c r="H51" s="11">
        <v>31</v>
      </c>
      <c r="I51" s="11"/>
      <c r="J51" s="11"/>
      <c r="K51" s="11"/>
      <c r="L51" s="12"/>
      <c r="M51" s="12"/>
      <c r="N51" s="12"/>
      <c r="O51" s="12"/>
      <c r="P51" s="50"/>
      <c r="R51" s="35" t="str">
        <f t="shared" si="8"/>
        <v>Enfermedad</v>
      </c>
      <c r="S51" s="41">
        <f t="shared" si="9"/>
        <v>0</v>
      </c>
      <c r="T51" s="43" t="str">
        <f>C129</f>
        <v>Vacaciones</v>
      </c>
      <c r="U51" s="41">
        <f>K129</f>
        <v>0</v>
      </c>
    </row>
    <row r="52" spans="2:21">
      <c r="B52" s="83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5"/>
      <c r="N52" s="15"/>
      <c r="O52" s="15"/>
      <c r="P52" s="51"/>
      <c r="Q52" s="13"/>
      <c r="R52" s="37" t="str">
        <f t="shared" si="8"/>
        <v>Pausa con retraso</v>
      </c>
      <c r="S52" s="42">
        <f t="shared" si="9"/>
        <v>0</v>
      </c>
      <c r="T52" s="45" t="str">
        <f>C130</f>
        <v>Asistencia</v>
      </c>
      <c r="U52" s="42">
        <f>K130</f>
        <v>0</v>
      </c>
    </row>
    <row r="55" spans="2:21" ht="12.75" customHeight="1">
      <c r="B55" s="81" t="s">
        <v>45</v>
      </c>
      <c r="C55" s="16" t="s">
        <v>30</v>
      </c>
      <c r="D55" s="16" t="s">
        <v>32</v>
      </c>
      <c r="E55" s="16" t="s">
        <v>33</v>
      </c>
      <c r="F55" s="16" t="s">
        <v>34</v>
      </c>
      <c r="G55" s="16" t="s">
        <v>35</v>
      </c>
      <c r="H55" s="16" t="s">
        <v>25</v>
      </c>
      <c r="I55" s="16" t="s">
        <v>15</v>
      </c>
      <c r="J55" s="16" t="s">
        <v>30</v>
      </c>
      <c r="K55" s="16" t="s">
        <v>32</v>
      </c>
      <c r="L55" s="16" t="s">
        <v>33</v>
      </c>
      <c r="M55" s="16" t="s">
        <v>34</v>
      </c>
      <c r="N55" s="16" t="s">
        <v>35</v>
      </c>
      <c r="O55" s="16" t="s">
        <v>25</v>
      </c>
      <c r="P55" s="46" t="s">
        <v>15</v>
      </c>
      <c r="Q55" s="18"/>
      <c r="R55" s="54" t="s">
        <v>46</v>
      </c>
      <c r="S55" s="3"/>
      <c r="T55" s="3"/>
      <c r="U55" s="34"/>
    </row>
    <row r="56" spans="2:21">
      <c r="B56" s="82"/>
      <c r="C56" s="7"/>
      <c r="D56" s="7"/>
      <c r="E56" s="7"/>
      <c r="F56" s="7"/>
      <c r="G56" s="7"/>
      <c r="H56" s="7"/>
      <c r="I56" s="7">
        <v>1</v>
      </c>
      <c r="J56" s="7">
        <v>2</v>
      </c>
      <c r="K56" s="7">
        <v>3</v>
      </c>
      <c r="L56" s="7">
        <v>4</v>
      </c>
      <c r="M56" s="7">
        <v>5</v>
      </c>
      <c r="N56" s="7">
        <v>6</v>
      </c>
      <c r="O56" s="7">
        <v>7</v>
      </c>
      <c r="P56" s="7">
        <v>8</v>
      </c>
      <c r="Q56" s="8"/>
      <c r="R56" s="38" t="str">
        <f t="shared" ref="R56:R61" si="10">C119</f>
        <v>Ausencia injustificada</v>
      </c>
      <c r="S56" s="39">
        <f t="shared" ref="S56:S61" si="11">L119</f>
        <v>0</v>
      </c>
      <c r="T56" s="43" t="str">
        <f>C126</f>
        <v>Día sin trabajo</v>
      </c>
      <c r="U56" s="39">
        <f>L126</f>
        <v>0</v>
      </c>
    </row>
    <row r="57" spans="2:21">
      <c r="B57" s="82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48"/>
      <c r="Q57" s="8"/>
      <c r="R57" s="36" t="str">
        <f t="shared" si="10"/>
        <v>Lesion</v>
      </c>
      <c r="S57" s="40">
        <f t="shared" si="11"/>
        <v>0</v>
      </c>
      <c r="T57" s="44" t="str">
        <f>C127</f>
        <v>Suspendido</v>
      </c>
      <c r="U57" s="40">
        <f>L127</f>
        <v>0</v>
      </c>
    </row>
    <row r="58" spans="2:21">
      <c r="B58" s="82"/>
      <c r="C58" s="7">
        <v>9</v>
      </c>
      <c r="D58" s="7">
        <v>10</v>
      </c>
      <c r="E58" s="7">
        <v>11</v>
      </c>
      <c r="F58" s="7">
        <v>12</v>
      </c>
      <c r="G58" s="7">
        <v>13</v>
      </c>
      <c r="H58" s="7">
        <v>14</v>
      </c>
      <c r="I58" s="7">
        <v>15</v>
      </c>
      <c r="J58" s="7">
        <v>16</v>
      </c>
      <c r="K58" s="7">
        <v>17</v>
      </c>
      <c r="L58" s="7">
        <v>18</v>
      </c>
      <c r="M58" s="7">
        <v>19</v>
      </c>
      <c r="N58" s="7">
        <v>20</v>
      </c>
      <c r="O58" s="7">
        <v>21</v>
      </c>
      <c r="P58" s="47">
        <v>22</v>
      </c>
      <c r="Q58" s="8"/>
      <c r="R58" s="35" t="str">
        <f t="shared" si="10"/>
        <v>Trabajo</v>
      </c>
      <c r="S58" s="41">
        <f t="shared" si="11"/>
        <v>0</v>
      </c>
      <c r="T58" s="43" t="str">
        <f>C128</f>
        <v>Tardanza</v>
      </c>
      <c r="U58" s="41">
        <f>L128</f>
        <v>0</v>
      </c>
    </row>
    <row r="59" spans="2:21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9"/>
      <c r="Q59" s="1"/>
      <c r="R59" s="36" t="str">
        <f t="shared" si="10"/>
        <v>Festividad</v>
      </c>
      <c r="S59" s="40">
        <f t="shared" si="11"/>
        <v>0</v>
      </c>
      <c r="T59" s="44" t="str">
        <f>C125</f>
        <v>Permiso sin sueldo</v>
      </c>
      <c r="U59" s="40">
        <f>L125</f>
        <v>0</v>
      </c>
    </row>
    <row r="60" spans="2:21">
      <c r="B60" s="82"/>
      <c r="C60" s="11">
        <v>23</v>
      </c>
      <c r="D60" s="11">
        <v>24</v>
      </c>
      <c r="E60" s="11">
        <v>25</v>
      </c>
      <c r="F60" s="11">
        <v>26</v>
      </c>
      <c r="G60" s="11">
        <v>27</v>
      </c>
      <c r="H60" s="11">
        <v>28</v>
      </c>
      <c r="I60" s="11">
        <v>29</v>
      </c>
      <c r="J60" s="11">
        <v>30</v>
      </c>
      <c r="K60" s="11"/>
      <c r="L60" s="12"/>
      <c r="M60" s="12"/>
      <c r="N60" s="12"/>
      <c r="O60" s="12"/>
      <c r="P60" s="50"/>
      <c r="R60" s="35" t="str">
        <f t="shared" si="10"/>
        <v>Enfermedad</v>
      </c>
      <c r="S60" s="41">
        <f t="shared" si="11"/>
        <v>0</v>
      </c>
      <c r="T60" s="43" t="str">
        <f>C129</f>
        <v>Vacaciones</v>
      </c>
      <c r="U60" s="41">
        <f>L129</f>
        <v>0</v>
      </c>
    </row>
    <row r="61" spans="2:21">
      <c r="B61" s="83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5"/>
      <c r="O61" s="15"/>
      <c r="P61" s="51"/>
      <c r="Q61" s="13"/>
      <c r="R61" s="37" t="str">
        <f t="shared" si="10"/>
        <v>Pausa con retraso</v>
      </c>
      <c r="S61" s="42">
        <f t="shared" si="11"/>
        <v>0</v>
      </c>
      <c r="T61" s="45" t="str">
        <f>C130</f>
        <v>Asistencia</v>
      </c>
      <c r="U61" s="42">
        <f>L130</f>
        <v>0</v>
      </c>
    </row>
    <row r="64" spans="2:21">
      <c r="B64" s="81" t="s">
        <v>47</v>
      </c>
      <c r="C64" s="16" t="s">
        <v>30</v>
      </c>
      <c r="D64" s="16" t="s">
        <v>32</v>
      </c>
      <c r="E64" s="16" t="s">
        <v>33</v>
      </c>
      <c r="F64" s="16" t="s">
        <v>34</v>
      </c>
      <c r="G64" s="16" t="s">
        <v>35</v>
      </c>
      <c r="H64" s="16" t="s">
        <v>25</v>
      </c>
      <c r="I64" s="16" t="s">
        <v>15</v>
      </c>
      <c r="J64" s="16" t="s">
        <v>30</v>
      </c>
      <c r="K64" s="16" t="s">
        <v>32</v>
      </c>
      <c r="L64" s="16" t="s">
        <v>33</v>
      </c>
      <c r="M64" s="16" t="s">
        <v>34</v>
      </c>
      <c r="N64" s="16" t="s">
        <v>35</v>
      </c>
      <c r="O64" s="16" t="s">
        <v>25</v>
      </c>
      <c r="P64" s="46" t="s">
        <v>15</v>
      </c>
      <c r="Q64" s="18"/>
      <c r="R64" s="54" t="s">
        <v>48</v>
      </c>
      <c r="S64" s="3"/>
      <c r="T64" s="3"/>
      <c r="U64" s="34"/>
    </row>
    <row r="65" spans="2:21">
      <c r="B65" s="82"/>
      <c r="C65" s="7"/>
      <c r="D65" s="7">
        <v>1</v>
      </c>
      <c r="E65" s="7">
        <v>2</v>
      </c>
      <c r="F65" s="7">
        <v>3</v>
      </c>
      <c r="G65" s="7">
        <v>4</v>
      </c>
      <c r="H65" s="7">
        <v>5</v>
      </c>
      <c r="I65" s="7">
        <v>6</v>
      </c>
      <c r="J65" s="7">
        <v>7</v>
      </c>
      <c r="K65" s="7">
        <v>8</v>
      </c>
      <c r="L65" s="7">
        <v>9</v>
      </c>
      <c r="M65" s="7">
        <v>10</v>
      </c>
      <c r="N65" s="7">
        <v>11</v>
      </c>
      <c r="O65" s="47">
        <v>12</v>
      </c>
      <c r="P65" s="47">
        <v>13</v>
      </c>
      <c r="Q65" s="8"/>
      <c r="R65" s="38" t="str">
        <f t="shared" ref="R65:R70" si="12">C119</f>
        <v>Ausencia injustificada</v>
      </c>
      <c r="S65" s="39">
        <f t="shared" ref="S65:S70" si="13">M119</f>
        <v>0</v>
      </c>
      <c r="T65" s="43" t="str">
        <f>C126</f>
        <v>Día sin trabajo</v>
      </c>
      <c r="U65" s="39">
        <f>M126</f>
        <v>0</v>
      </c>
    </row>
    <row r="66" spans="2:21">
      <c r="B66" s="8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48"/>
      <c r="Q66" s="8"/>
      <c r="R66" s="36" t="str">
        <f t="shared" si="12"/>
        <v>Lesion</v>
      </c>
      <c r="S66" s="40">
        <f t="shared" si="13"/>
        <v>0</v>
      </c>
      <c r="T66" s="44" t="str">
        <f>C127</f>
        <v>Suspendido</v>
      </c>
      <c r="U66" s="40">
        <f>M127</f>
        <v>0</v>
      </c>
    </row>
    <row r="67" spans="2:21">
      <c r="B67" s="82"/>
      <c r="C67" s="7">
        <v>14</v>
      </c>
      <c r="D67" s="7">
        <v>15</v>
      </c>
      <c r="E67" s="7">
        <v>16</v>
      </c>
      <c r="F67" s="7">
        <v>17</v>
      </c>
      <c r="G67" s="7">
        <v>18</v>
      </c>
      <c r="H67" s="7">
        <v>19</v>
      </c>
      <c r="I67" s="7">
        <v>20</v>
      </c>
      <c r="J67" s="7">
        <v>21</v>
      </c>
      <c r="K67" s="7">
        <v>22</v>
      </c>
      <c r="L67" s="7">
        <v>23</v>
      </c>
      <c r="M67" s="7">
        <v>24</v>
      </c>
      <c r="N67" s="7">
        <v>25</v>
      </c>
      <c r="O67" s="47">
        <v>26</v>
      </c>
      <c r="P67" s="47">
        <v>27</v>
      </c>
      <c r="Q67" s="8"/>
      <c r="R67" s="35" t="str">
        <f t="shared" si="12"/>
        <v>Trabajo</v>
      </c>
      <c r="S67" s="41">
        <f t="shared" si="13"/>
        <v>0</v>
      </c>
      <c r="T67" s="43" t="str">
        <f>C128</f>
        <v>Tardanza</v>
      </c>
      <c r="U67" s="41">
        <f>M128</f>
        <v>0</v>
      </c>
    </row>
    <row r="68" spans="2:21">
      <c r="B68" s="8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9"/>
      <c r="Q68" s="1"/>
      <c r="R68" s="36" t="str">
        <f t="shared" si="12"/>
        <v>Festividad</v>
      </c>
      <c r="S68" s="40">
        <f t="shared" si="13"/>
        <v>0</v>
      </c>
      <c r="T68" s="44" t="str">
        <f>C125</f>
        <v>Permiso sin sueldo</v>
      </c>
      <c r="U68" s="40">
        <f>M125</f>
        <v>0</v>
      </c>
    </row>
    <row r="69" spans="2:21">
      <c r="B69" s="82"/>
      <c r="C69" s="11">
        <v>28</v>
      </c>
      <c r="D69" s="11">
        <v>29</v>
      </c>
      <c r="E69" s="11">
        <v>30</v>
      </c>
      <c r="F69" s="11">
        <v>31</v>
      </c>
      <c r="G69" s="11"/>
      <c r="H69" s="11"/>
      <c r="I69" s="11"/>
      <c r="J69" s="11"/>
      <c r="K69" s="11"/>
      <c r="L69" s="12"/>
      <c r="M69" s="12"/>
      <c r="N69" s="12"/>
      <c r="O69" s="12"/>
      <c r="P69" s="50"/>
      <c r="R69" s="35" t="str">
        <f t="shared" si="12"/>
        <v>Enfermedad</v>
      </c>
      <c r="S69" s="41">
        <f t="shared" si="13"/>
        <v>0</v>
      </c>
      <c r="T69" s="43" t="str">
        <f>C129</f>
        <v>Vacaciones</v>
      </c>
      <c r="U69" s="41">
        <f>M129</f>
        <v>0</v>
      </c>
    </row>
    <row r="70" spans="2:21">
      <c r="B70" s="83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5"/>
      <c r="N70" s="15"/>
      <c r="O70" s="15"/>
      <c r="P70" s="51"/>
      <c r="Q70" s="13"/>
      <c r="R70" s="37" t="str">
        <f t="shared" si="12"/>
        <v>Pausa con retraso</v>
      </c>
      <c r="S70" s="42">
        <f t="shared" si="13"/>
        <v>0</v>
      </c>
      <c r="T70" s="45" t="str">
        <f>C130</f>
        <v>Asistencia</v>
      </c>
      <c r="U70" s="42">
        <f>M130</f>
        <v>0</v>
      </c>
    </row>
    <row r="73" spans="2:21" ht="12.75" customHeight="1">
      <c r="B73" s="81" t="s">
        <v>49</v>
      </c>
      <c r="C73" s="16" t="s">
        <v>30</v>
      </c>
      <c r="D73" s="16" t="s">
        <v>32</v>
      </c>
      <c r="E73" s="16" t="s">
        <v>33</v>
      </c>
      <c r="F73" s="16" t="s">
        <v>34</v>
      </c>
      <c r="G73" s="16" t="s">
        <v>35</v>
      </c>
      <c r="H73" s="16" t="s">
        <v>25</v>
      </c>
      <c r="I73" s="16" t="s">
        <v>15</v>
      </c>
      <c r="J73" s="16" t="s">
        <v>30</v>
      </c>
      <c r="K73" s="16" t="s">
        <v>32</v>
      </c>
      <c r="L73" s="16" t="s">
        <v>33</v>
      </c>
      <c r="M73" s="16" t="s">
        <v>34</v>
      </c>
      <c r="N73" s="16" t="s">
        <v>35</v>
      </c>
      <c r="O73" s="16" t="s">
        <v>25</v>
      </c>
      <c r="P73" s="46" t="s">
        <v>15</v>
      </c>
      <c r="Q73" s="18"/>
      <c r="R73" s="54" t="s">
        <v>50</v>
      </c>
      <c r="S73" s="3"/>
      <c r="T73" s="3"/>
      <c r="U73" s="34"/>
    </row>
    <row r="74" spans="2:21" ht="12.75" customHeight="1">
      <c r="B74" s="82"/>
      <c r="C74" s="7"/>
      <c r="D74" s="7"/>
      <c r="E74" s="7"/>
      <c r="F74" s="7">
        <v>1</v>
      </c>
      <c r="G74" s="7">
        <v>2</v>
      </c>
      <c r="H74" s="7">
        <v>3</v>
      </c>
      <c r="I74" s="7">
        <v>4</v>
      </c>
      <c r="J74" s="7">
        <v>5</v>
      </c>
      <c r="K74" s="7">
        <v>6</v>
      </c>
      <c r="L74" s="7">
        <v>7</v>
      </c>
      <c r="M74" s="7">
        <v>8</v>
      </c>
      <c r="N74" s="47">
        <v>9</v>
      </c>
      <c r="O74" s="7">
        <v>10</v>
      </c>
      <c r="P74" s="7">
        <v>11</v>
      </c>
      <c r="Q74" s="8"/>
      <c r="R74" s="38" t="str">
        <f t="shared" ref="R74:R79" si="14">C119</f>
        <v>Ausencia injustificada</v>
      </c>
      <c r="S74" s="39">
        <f t="shared" ref="S74:S79" si="15">N119</f>
        <v>0</v>
      </c>
      <c r="T74" s="43" t="str">
        <f>C126</f>
        <v>Día sin trabajo</v>
      </c>
      <c r="U74" s="39">
        <f>N126</f>
        <v>0</v>
      </c>
    </row>
    <row r="75" spans="2:21">
      <c r="B75" s="8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48"/>
      <c r="Q75" s="8"/>
      <c r="R75" s="36" t="str">
        <f t="shared" si="14"/>
        <v>Lesion</v>
      </c>
      <c r="S75" s="40">
        <f t="shared" si="15"/>
        <v>0</v>
      </c>
      <c r="T75" s="44" t="str">
        <f>C127</f>
        <v>Suspendido</v>
      </c>
      <c r="U75" s="40">
        <f>N127</f>
        <v>0</v>
      </c>
    </row>
    <row r="76" spans="2:21">
      <c r="B76" s="82"/>
      <c r="C76" s="7">
        <v>12</v>
      </c>
      <c r="D76" s="7">
        <v>13</v>
      </c>
      <c r="E76" s="7">
        <v>14</v>
      </c>
      <c r="F76" s="7">
        <v>15</v>
      </c>
      <c r="G76" s="7">
        <v>16</v>
      </c>
      <c r="H76" s="7">
        <v>17</v>
      </c>
      <c r="I76" s="7">
        <v>18</v>
      </c>
      <c r="J76" s="7">
        <v>19</v>
      </c>
      <c r="K76" s="7">
        <v>20</v>
      </c>
      <c r="L76" s="7">
        <v>21</v>
      </c>
      <c r="M76" s="7">
        <v>22</v>
      </c>
      <c r="N76" s="47">
        <v>23</v>
      </c>
      <c r="O76" s="11">
        <v>24</v>
      </c>
      <c r="P76" s="11">
        <v>25</v>
      </c>
      <c r="Q76" s="8"/>
      <c r="R76" s="35" t="str">
        <f t="shared" si="14"/>
        <v>Trabajo</v>
      </c>
      <c r="S76" s="41">
        <f t="shared" si="15"/>
        <v>0</v>
      </c>
      <c r="T76" s="43" t="str">
        <f>C128</f>
        <v>Tardanza</v>
      </c>
      <c r="U76" s="41">
        <f>N128</f>
        <v>0</v>
      </c>
    </row>
    <row r="77" spans="2:21">
      <c r="B77" s="82"/>
      <c r="C77" s="10"/>
      <c r="D77" s="10"/>
      <c r="E77" s="10"/>
      <c r="F77" s="10"/>
      <c r="G77" s="10" t="s">
        <v>91</v>
      </c>
      <c r="H77" s="10" t="s">
        <v>91</v>
      </c>
      <c r="I77" s="103" t="s">
        <v>18</v>
      </c>
      <c r="J77" s="103" t="s">
        <v>18</v>
      </c>
      <c r="K77" s="10" t="s">
        <v>91</v>
      </c>
      <c r="L77" s="10" t="s">
        <v>91</v>
      </c>
      <c r="M77" s="10" t="s">
        <v>91</v>
      </c>
      <c r="N77" s="10" t="s">
        <v>91</v>
      </c>
      <c r="O77" s="10" t="s">
        <v>91</v>
      </c>
      <c r="P77" s="103" t="s">
        <v>18</v>
      </c>
      <c r="Q77" s="1"/>
      <c r="R77" s="36" t="str">
        <f t="shared" si="14"/>
        <v>Festividad</v>
      </c>
      <c r="S77" s="40">
        <f t="shared" si="15"/>
        <v>3</v>
      </c>
      <c r="T77" s="44" t="str">
        <f>C125</f>
        <v>Permiso sin sueldo</v>
      </c>
      <c r="U77" s="40">
        <f>N125</f>
        <v>0</v>
      </c>
    </row>
    <row r="78" spans="2:21">
      <c r="B78" s="82"/>
      <c r="C78" s="11">
        <v>26</v>
      </c>
      <c r="D78" s="11">
        <v>27</v>
      </c>
      <c r="E78" s="11">
        <v>28</v>
      </c>
      <c r="F78" s="11">
        <v>29</v>
      </c>
      <c r="G78" s="11">
        <v>30</v>
      </c>
      <c r="H78" s="11">
        <v>31</v>
      </c>
      <c r="I78" s="11"/>
      <c r="J78" s="11"/>
      <c r="K78" s="11"/>
      <c r="L78" s="12"/>
      <c r="M78" s="12"/>
      <c r="N78" s="12"/>
      <c r="O78" s="12"/>
      <c r="P78" s="50"/>
      <c r="R78" s="35" t="str">
        <f t="shared" si="14"/>
        <v>Enfermedad</v>
      </c>
      <c r="S78" s="41">
        <f t="shared" si="15"/>
        <v>0</v>
      </c>
      <c r="T78" s="43" t="str">
        <f>C129</f>
        <v>Vacaciones</v>
      </c>
      <c r="U78" s="41">
        <f>N129</f>
        <v>0</v>
      </c>
    </row>
    <row r="79" spans="2:21">
      <c r="B79" s="83"/>
      <c r="C79" s="66"/>
      <c r="D79" s="14" t="s">
        <v>91</v>
      </c>
      <c r="E79" s="14" t="s">
        <v>91</v>
      </c>
      <c r="F79" s="14" t="s">
        <v>91</v>
      </c>
      <c r="G79" s="93" t="s">
        <v>91</v>
      </c>
      <c r="H79" s="93" t="s">
        <v>91</v>
      </c>
      <c r="I79" s="14"/>
      <c r="J79" s="14"/>
      <c r="K79" s="14"/>
      <c r="L79" s="15"/>
      <c r="M79" s="15"/>
      <c r="N79" s="15"/>
      <c r="O79" s="15"/>
      <c r="P79" s="51"/>
      <c r="Q79" s="13"/>
      <c r="R79" s="37" t="str">
        <f t="shared" si="14"/>
        <v>Pausa con retraso</v>
      </c>
      <c r="S79" s="42">
        <f t="shared" si="15"/>
        <v>0</v>
      </c>
      <c r="T79" s="45" t="str">
        <f>C130</f>
        <v>Asistencia</v>
      </c>
      <c r="U79" s="42">
        <f>N130</f>
        <v>12</v>
      </c>
    </row>
    <row r="82" spans="2:21" ht="12.75" customHeight="1">
      <c r="B82" s="81" t="s">
        <v>51</v>
      </c>
      <c r="C82" s="16" t="s">
        <v>30</v>
      </c>
      <c r="D82" s="16" t="s">
        <v>32</v>
      </c>
      <c r="E82" s="16" t="s">
        <v>33</v>
      </c>
      <c r="F82" s="16" t="s">
        <v>34</v>
      </c>
      <c r="G82" s="16" t="s">
        <v>35</v>
      </c>
      <c r="H82" s="16" t="s">
        <v>25</v>
      </c>
      <c r="I82" s="16" t="s">
        <v>15</v>
      </c>
      <c r="J82" s="16" t="s">
        <v>30</v>
      </c>
      <c r="K82" s="16" t="s">
        <v>32</v>
      </c>
      <c r="L82" s="16" t="s">
        <v>33</v>
      </c>
      <c r="M82" s="16" t="s">
        <v>34</v>
      </c>
      <c r="N82" s="16" t="s">
        <v>35</v>
      </c>
      <c r="O82" s="16" t="s">
        <v>25</v>
      </c>
      <c r="P82" s="46" t="s">
        <v>15</v>
      </c>
      <c r="Q82" s="18"/>
      <c r="R82" s="54" t="s">
        <v>52</v>
      </c>
      <c r="S82" s="3"/>
      <c r="T82" s="3"/>
      <c r="U82" s="34"/>
    </row>
    <row r="83" spans="2:21" ht="12.75" customHeight="1">
      <c r="B83" s="82"/>
      <c r="C83" s="7"/>
      <c r="D83" s="7"/>
      <c r="E83" s="7"/>
      <c r="F83" s="7"/>
      <c r="G83" s="7"/>
      <c r="H83" s="7"/>
      <c r="I83" s="7">
        <v>1</v>
      </c>
      <c r="J83" s="7">
        <v>2</v>
      </c>
      <c r="K83" s="7">
        <v>3</v>
      </c>
      <c r="L83" s="7">
        <v>4</v>
      </c>
      <c r="M83" s="7">
        <v>5</v>
      </c>
      <c r="N83" s="7">
        <v>6</v>
      </c>
      <c r="O83" s="7">
        <v>7</v>
      </c>
      <c r="P83" s="47">
        <v>8</v>
      </c>
      <c r="Q83" s="8"/>
      <c r="R83" s="38" t="str">
        <f t="shared" ref="R83:R88" si="16">C119</f>
        <v>Ausencia injustificada</v>
      </c>
      <c r="S83" s="39">
        <f t="shared" ref="S83:S88" si="17">O119</f>
        <v>0</v>
      </c>
      <c r="T83" s="43" t="str">
        <f>C126</f>
        <v>Día sin trabajo</v>
      </c>
      <c r="U83" s="39">
        <f>O126</f>
        <v>0</v>
      </c>
    </row>
    <row r="84" spans="2:21">
      <c r="B84" s="82"/>
      <c r="C84" s="9"/>
      <c r="D84" s="9"/>
      <c r="E84" s="9"/>
      <c r="F84" s="9"/>
      <c r="G84" s="9"/>
      <c r="H84" s="9"/>
      <c r="I84" s="94" t="s">
        <v>91</v>
      </c>
      <c r="J84" s="66"/>
      <c r="K84" s="92" t="s">
        <v>91</v>
      </c>
      <c r="L84" s="92" t="s">
        <v>91</v>
      </c>
      <c r="M84" s="9"/>
      <c r="N84" s="95" t="s">
        <v>18</v>
      </c>
      <c r="O84" s="95" t="s">
        <v>18</v>
      </c>
      <c r="P84" s="103" t="s">
        <v>18</v>
      </c>
      <c r="Q84" s="8"/>
      <c r="R84" s="36" t="str">
        <f t="shared" si="16"/>
        <v>Lesion</v>
      </c>
      <c r="S84" s="40">
        <f t="shared" si="17"/>
        <v>0</v>
      </c>
      <c r="T84" s="44" t="str">
        <f>C127</f>
        <v>Suspendido</v>
      </c>
      <c r="U84" s="40">
        <f>O127</f>
        <v>0</v>
      </c>
    </row>
    <row r="85" spans="2:21">
      <c r="B85" s="82"/>
      <c r="C85" s="7">
        <v>9</v>
      </c>
      <c r="D85" s="7">
        <v>10</v>
      </c>
      <c r="E85" s="7">
        <v>11</v>
      </c>
      <c r="F85" s="7">
        <v>12</v>
      </c>
      <c r="G85" s="7">
        <v>13</v>
      </c>
      <c r="H85" s="7">
        <v>14</v>
      </c>
      <c r="I85" s="7">
        <v>15</v>
      </c>
      <c r="J85" s="7">
        <v>16</v>
      </c>
      <c r="K85" s="7">
        <v>17</v>
      </c>
      <c r="L85" s="7">
        <v>18</v>
      </c>
      <c r="M85" s="7">
        <v>19</v>
      </c>
      <c r="N85" s="7">
        <v>20</v>
      </c>
      <c r="O85" s="7">
        <v>21</v>
      </c>
      <c r="P85" s="47">
        <v>22</v>
      </c>
      <c r="Q85" s="8"/>
      <c r="R85" s="35" t="str">
        <f t="shared" si="16"/>
        <v>Trabajo</v>
      </c>
      <c r="S85" s="41">
        <f t="shared" si="17"/>
        <v>0</v>
      </c>
      <c r="T85" s="43" t="str">
        <f>C128</f>
        <v>Tardanza</v>
      </c>
      <c r="U85" s="41">
        <f>O128</f>
        <v>0</v>
      </c>
    </row>
    <row r="86" spans="2:21">
      <c r="B86" s="82"/>
      <c r="C86" s="103" t="s">
        <v>18</v>
      </c>
      <c r="D86" s="95" t="s">
        <v>18</v>
      </c>
      <c r="E86" s="99" t="s">
        <v>91</v>
      </c>
      <c r="F86" s="99" t="s">
        <v>91</v>
      </c>
      <c r="G86" s="103" t="s">
        <v>18</v>
      </c>
      <c r="H86" s="99" t="s">
        <v>91</v>
      </c>
      <c r="I86" s="99" t="s">
        <v>18</v>
      </c>
      <c r="J86" s="99" t="s">
        <v>18</v>
      </c>
      <c r="K86" s="99" t="s">
        <v>18</v>
      </c>
      <c r="L86" s="99" t="s">
        <v>91</v>
      </c>
      <c r="M86" s="99" t="s">
        <v>91</v>
      </c>
      <c r="N86" s="99" t="s">
        <v>18</v>
      </c>
      <c r="O86" s="99" t="s">
        <v>91</v>
      </c>
      <c r="P86" s="109" t="s">
        <v>91</v>
      </c>
      <c r="Q86" s="1"/>
      <c r="R86" s="36" t="str">
        <f t="shared" si="16"/>
        <v>Festividad</v>
      </c>
      <c r="S86" s="40">
        <f t="shared" si="17"/>
        <v>13</v>
      </c>
      <c r="T86" s="44" t="str">
        <f>C125</f>
        <v>Permiso sin sueldo</v>
      </c>
      <c r="U86" s="40">
        <f>O125</f>
        <v>0</v>
      </c>
    </row>
    <row r="87" spans="2:21">
      <c r="B87" s="82"/>
      <c r="C87" s="11">
        <v>23</v>
      </c>
      <c r="D87" s="11">
        <v>24</v>
      </c>
      <c r="E87" s="11">
        <v>25</v>
      </c>
      <c r="F87" s="11">
        <v>26</v>
      </c>
      <c r="G87" s="11">
        <v>27</v>
      </c>
      <c r="H87" s="11">
        <v>28</v>
      </c>
      <c r="I87" s="11">
        <v>29</v>
      </c>
      <c r="J87" s="11">
        <v>30</v>
      </c>
      <c r="K87" s="11"/>
      <c r="L87" s="12"/>
      <c r="M87" s="12"/>
      <c r="N87" s="12"/>
      <c r="O87" s="12"/>
      <c r="P87" s="50"/>
      <c r="R87" s="35" t="str">
        <f t="shared" si="16"/>
        <v>Enfermedad</v>
      </c>
      <c r="S87" s="41">
        <f t="shared" si="17"/>
        <v>0</v>
      </c>
      <c r="T87" s="43" t="str">
        <f>C129</f>
        <v>Vacaciones</v>
      </c>
      <c r="U87" s="41">
        <f>O129</f>
        <v>0</v>
      </c>
    </row>
    <row r="88" spans="2:21">
      <c r="B88" s="83"/>
      <c r="C88" s="93" t="s">
        <v>18</v>
      </c>
      <c r="D88" s="93" t="s">
        <v>18</v>
      </c>
      <c r="E88" s="93" t="s">
        <v>91</v>
      </c>
      <c r="F88" s="93" t="s">
        <v>91</v>
      </c>
      <c r="G88" s="93" t="s">
        <v>18</v>
      </c>
      <c r="H88" s="93" t="s">
        <v>91</v>
      </c>
      <c r="I88" s="14"/>
      <c r="J88" s="14"/>
      <c r="K88" s="14"/>
      <c r="L88" s="15"/>
      <c r="M88" s="15"/>
      <c r="N88" s="15"/>
      <c r="O88" s="15"/>
      <c r="P88" s="51"/>
      <c r="Q88" s="13"/>
      <c r="R88" s="37" t="str">
        <f t="shared" si="16"/>
        <v>Pausa con retraso</v>
      </c>
      <c r="S88" s="42">
        <f t="shared" si="17"/>
        <v>0</v>
      </c>
      <c r="T88" s="45" t="str">
        <f>C130</f>
        <v>Asistencia</v>
      </c>
      <c r="U88" s="42">
        <f>O130</f>
        <v>13</v>
      </c>
    </row>
    <row r="91" spans="2:21" ht="12.75" customHeight="1">
      <c r="B91" s="81" t="s">
        <v>53</v>
      </c>
      <c r="C91" s="16" t="s">
        <v>30</v>
      </c>
      <c r="D91" s="16" t="s">
        <v>32</v>
      </c>
      <c r="E91" s="16" t="s">
        <v>33</v>
      </c>
      <c r="F91" s="16" t="s">
        <v>34</v>
      </c>
      <c r="G91" s="16" t="s">
        <v>35</v>
      </c>
      <c r="H91" s="16" t="s">
        <v>25</v>
      </c>
      <c r="I91" s="16" t="s">
        <v>15</v>
      </c>
      <c r="J91" s="16" t="s">
        <v>30</v>
      </c>
      <c r="K91" s="16" t="s">
        <v>32</v>
      </c>
      <c r="L91" s="16" t="s">
        <v>33</v>
      </c>
      <c r="M91" s="16" t="s">
        <v>34</v>
      </c>
      <c r="N91" s="16" t="s">
        <v>35</v>
      </c>
      <c r="O91" s="16" t="s">
        <v>25</v>
      </c>
      <c r="P91" s="46" t="s">
        <v>15</v>
      </c>
      <c r="Q91" s="18"/>
      <c r="R91" s="54" t="s">
        <v>54</v>
      </c>
      <c r="S91" s="3"/>
      <c r="T91" s="3"/>
      <c r="U91" s="34"/>
    </row>
    <row r="92" spans="2:21" ht="12.75" customHeight="1">
      <c r="B92" s="82"/>
      <c r="C92" s="7"/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47">
        <v>11</v>
      </c>
      <c r="O92" s="7">
        <v>12</v>
      </c>
      <c r="P92" s="47">
        <v>13</v>
      </c>
      <c r="Q92" s="8"/>
      <c r="R92" s="38" t="str">
        <f t="shared" ref="R92:R97" si="18">C119</f>
        <v>Ausencia injustificada</v>
      </c>
      <c r="S92" s="39">
        <f t="shared" ref="S92:S97" si="19">P119</f>
        <v>0</v>
      </c>
      <c r="T92" s="43" t="str">
        <f>C126</f>
        <v>Día sin trabajo</v>
      </c>
      <c r="U92" s="39">
        <f>P126</f>
        <v>0</v>
      </c>
    </row>
    <row r="93" spans="2:21">
      <c r="B93" s="82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48"/>
      <c r="Q93" s="8"/>
      <c r="R93" s="36" t="str">
        <f t="shared" si="18"/>
        <v>Lesion</v>
      </c>
      <c r="S93" s="40">
        <f t="shared" si="19"/>
        <v>0</v>
      </c>
      <c r="T93" s="44" t="str">
        <f>C127</f>
        <v>Suspendido</v>
      </c>
      <c r="U93" s="40">
        <f>P127</f>
        <v>0</v>
      </c>
    </row>
    <row r="94" spans="2:21">
      <c r="B94" s="82"/>
      <c r="C94" s="7">
        <v>14</v>
      </c>
      <c r="D94" s="7">
        <v>15</v>
      </c>
      <c r="E94" s="7">
        <v>16</v>
      </c>
      <c r="F94" s="7">
        <v>17</v>
      </c>
      <c r="G94" s="7">
        <v>18</v>
      </c>
      <c r="H94" s="7">
        <v>19</v>
      </c>
      <c r="I94" s="7">
        <v>20</v>
      </c>
      <c r="J94" s="7">
        <v>21</v>
      </c>
      <c r="K94" s="7">
        <v>22</v>
      </c>
      <c r="L94" s="7">
        <v>23</v>
      </c>
      <c r="M94" s="7">
        <v>24</v>
      </c>
      <c r="N94" s="47">
        <v>25</v>
      </c>
      <c r="O94" s="7">
        <v>26</v>
      </c>
      <c r="P94" s="47">
        <v>27</v>
      </c>
      <c r="Q94" s="8"/>
      <c r="R94" s="35" t="str">
        <f t="shared" si="18"/>
        <v>Trabajo</v>
      </c>
      <c r="S94" s="41">
        <f t="shared" si="19"/>
        <v>0</v>
      </c>
      <c r="T94" s="43" t="str">
        <f>C128</f>
        <v>Tardanza</v>
      </c>
      <c r="U94" s="41">
        <f>P128</f>
        <v>0</v>
      </c>
    </row>
    <row r="95" spans="2:21">
      <c r="B95" s="82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49"/>
      <c r="Q95" s="1"/>
      <c r="R95" s="36" t="str">
        <f t="shared" si="18"/>
        <v>Festividad</v>
      </c>
      <c r="S95" s="40">
        <f t="shared" si="19"/>
        <v>0</v>
      </c>
      <c r="T95" s="44" t="str">
        <f>C125</f>
        <v>Permiso sin sueldo</v>
      </c>
      <c r="U95" s="40">
        <f>P125</f>
        <v>0</v>
      </c>
    </row>
    <row r="96" spans="2:21">
      <c r="B96" s="82"/>
      <c r="C96" s="11">
        <v>28</v>
      </c>
      <c r="D96" s="11">
        <v>29</v>
      </c>
      <c r="E96" s="11">
        <v>30</v>
      </c>
      <c r="F96" s="11">
        <v>31</v>
      </c>
      <c r="G96" s="11"/>
      <c r="H96" s="11"/>
      <c r="I96" s="11"/>
      <c r="J96" s="11"/>
      <c r="K96" s="11"/>
      <c r="L96" s="12"/>
      <c r="M96" s="12"/>
      <c r="N96" s="12"/>
      <c r="O96" s="12"/>
      <c r="P96" s="50"/>
      <c r="R96" s="35" t="str">
        <f t="shared" si="18"/>
        <v>Enfermedad</v>
      </c>
      <c r="S96" s="41">
        <f t="shared" si="19"/>
        <v>0</v>
      </c>
      <c r="T96" s="43" t="str">
        <f>C129</f>
        <v>Vacaciones</v>
      </c>
      <c r="U96" s="41">
        <f>P129</f>
        <v>0</v>
      </c>
    </row>
    <row r="97" spans="2:21">
      <c r="B97" s="83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5"/>
      <c r="N97" s="15"/>
      <c r="O97" s="15"/>
      <c r="P97" s="51"/>
      <c r="Q97" s="13"/>
      <c r="R97" s="37" t="str">
        <f t="shared" si="18"/>
        <v>Pausa con retraso</v>
      </c>
      <c r="S97" s="42">
        <f t="shared" si="19"/>
        <v>0</v>
      </c>
      <c r="T97" s="45" t="str">
        <f>C130</f>
        <v>Asistencia</v>
      </c>
      <c r="U97" s="42">
        <f>P130</f>
        <v>0</v>
      </c>
    </row>
    <row r="100" spans="2:21" ht="12.75" customHeight="1">
      <c r="B100" s="81" t="s">
        <v>55</v>
      </c>
      <c r="C100" s="16" t="s">
        <v>30</v>
      </c>
      <c r="D100" s="16" t="s">
        <v>32</v>
      </c>
      <c r="E100" s="16" t="s">
        <v>33</v>
      </c>
      <c r="F100" s="16" t="s">
        <v>34</v>
      </c>
      <c r="G100" s="16" t="s">
        <v>35</v>
      </c>
      <c r="H100" s="16" t="s">
        <v>25</v>
      </c>
      <c r="I100" s="16" t="s">
        <v>15</v>
      </c>
      <c r="J100" s="16" t="s">
        <v>30</v>
      </c>
      <c r="K100" s="16" t="s">
        <v>32</v>
      </c>
      <c r="L100" s="16" t="s">
        <v>33</v>
      </c>
      <c r="M100" s="16" t="s">
        <v>34</v>
      </c>
      <c r="N100" s="16" t="s">
        <v>35</v>
      </c>
      <c r="O100" s="16" t="s">
        <v>25</v>
      </c>
      <c r="P100" s="46" t="s">
        <v>15</v>
      </c>
      <c r="Q100" s="18"/>
      <c r="R100" s="54" t="s">
        <v>56</v>
      </c>
      <c r="S100" s="3"/>
      <c r="T100" s="3"/>
      <c r="U100" s="34"/>
    </row>
    <row r="101" spans="2:21" ht="12.75" customHeight="1">
      <c r="B101" s="82"/>
      <c r="C101" s="7"/>
      <c r="D101" s="7"/>
      <c r="E101" s="7"/>
      <c r="F101" s="7"/>
      <c r="G101" s="7">
        <v>1</v>
      </c>
      <c r="H101" s="7">
        <v>2</v>
      </c>
      <c r="I101" s="7">
        <v>3</v>
      </c>
      <c r="J101" s="7">
        <v>4</v>
      </c>
      <c r="K101" s="7">
        <v>5</v>
      </c>
      <c r="L101" s="7">
        <v>6</v>
      </c>
      <c r="M101" s="7">
        <v>7</v>
      </c>
      <c r="N101" s="47">
        <v>8</v>
      </c>
      <c r="O101" s="7">
        <v>8</v>
      </c>
      <c r="P101" s="47">
        <v>10</v>
      </c>
      <c r="Q101" s="8"/>
      <c r="R101" s="38" t="str">
        <f t="shared" ref="R101:R106" si="20">C119</f>
        <v>Ausencia injustificada</v>
      </c>
      <c r="S101" s="39">
        <f t="shared" ref="S101:S105" si="21">Q119</f>
        <v>0</v>
      </c>
      <c r="T101" s="43" t="str">
        <f>C126</f>
        <v>Día sin trabajo</v>
      </c>
      <c r="U101" s="39">
        <f>Q126</f>
        <v>0</v>
      </c>
    </row>
    <row r="102" spans="2:21">
      <c r="B102" s="82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48"/>
      <c r="Q102" s="8"/>
      <c r="R102" s="36" t="str">
        <f t="shared" si="20"/>
        <v>Lesion</v>
      </c>
      <c r="S102" s="40">
        <f t="shared" si="21"/>
        <v>0</v>
      </c>
      <c r="T102" s="44" t="str">
        <f>C127</f>
        <v>Suspendido</v>
      </c>
      <c r="U102" s="40">
        <f>Q127</f>
        <v>0</v>
      </c>
    </row>
    <row r="103" spans="2:21">
      <c r="B103" s="82"/>
      <c r="C103" s="7">
        <v>11</v>
      </c>
      <c r="D103" s="7">
        <v>12</v>
      </c>
      <c r="E103" s="7">
        <v>13</v>
      </c>
      <c r="F103" s="7">
        <v>14</v>
      </c>
      <c r="G103" s="7">
        <v>15</v>
      </c>
      <c r="H103" s="7">
        <v>16</v>
      </c>
      <c r="I103" s="7">
        <v>17</v>
      </c>
      <c r="J103" s="7">
        <v>18</v>
      </c>
      <c r="K103" s="7">
        <v>19</v>
      </c>
      <c r="L103" s="7">
        <v>20</v>
      </c>
      <c r="M103" s="7">
        <v>21</v>
      </c>
      <c r="N103" s="47">
        <v>22</v>
      </c>
      <c r="O103" s="7">
        <v>23</v>
      </c>
      <c r="P103" s="47">
        <v>24</v>
      </c>
      <c r="Q103" s="8"/>
      <c r="R103" s="35" t="str">
        <f t="shared" si="20"/>
        <v>Trabajo</v>
      </c>
      <c r="S103" s="41">
        <f t="shared" si="21"/>
        <v>0</v>
      </c>
      <c r="T103" s="43" t="str">
        <f>C128</f>
        <v>Tardanza</v>
      </c>
      <c r="U103" s="41">
        <f>Q128</f>
        <v>0</v>
      </c>
    </row>
    <row r="104" spans="2:21">
      <c r="B104" s="82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49"/>
      <c r="Q104" s="1"/>
      <c r="R104" s="36" t="str">
        <f t="shared" si="20"/>
        <v>Festividad</v>
      </c>
      <c r="S104" s="40">
        <f t="shared" si="21"/>
        <v>0</v>
      </c>
      <c r="T104" s="44" t="str">
        <f>C125</f>
        <v>Permiso sin sueldo</v>
      </c>
      <c r="U104" s="40">
        <f>Q125</f>
        <v>0</v>
      </c>
    </row>
    <row r="105" spans="2:21">
      <c r="B105" s="82"/>
      <c r="C105" s="11">
        <v>25</v>
      </c>
      <c r="D105" s="11">
        <v>26</v>
      </c>
      <c r="E105" s="11">
        <v>27</v>
      </c>
      <c r="F105" s="11">
        <v>28</v>
      </c>
      <c r="G105" s="11">
        <v>29</v>
      </c>
      <c r="H105" s="11">
        <v>30</v>
      </c>
      <c r="I105" s="11"/>
      <c r="J105" s="11"/>
      <c r="K105" s="11"/>
      <c r="L105" s="12"/>
      <c r="M105" s="12"/>
      <c r="N105" s="12"/>
      <c r="O105" s="12"/>
      <c r="P105" s="50"/>
      <c r="R105" s="35" t="str">
        <f t="shared" si="20"/>
        <v>Enfermedad</v>
      </c>
      <c r="S105" s="41">
        <f t="shared" si="21"/>
        <v>0</v>
      </c>
      <c r="T105" s="43" t="str">
        <f>C129</f>
        <v>Vacaciones</v>
      </c>
      <c r="U105" s="41">
        <f>Q129</f>
        <v>0</v>
      </c>
    </row>
    <row r="106" spans="2:21">
      <c r="B106" s="83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5"/>
      <c r="N106" s="15"/>
      <c r="O106" s="15"/>
      <c r="P106" s="51"/>
      <c r="Q106" s="13"/>
      <c r="R106" s="37" t="str">
        <f t="shared" si="20"/>
        <v>Pausa con retraso</v>
      </c>
      <c r="S106" s="42">
        <v>0</v>
      </c>
      <c r="T106" s="45" t="str">
        <f>C130</f>
        <v>Asistencia</v>
      </c>
      <c r="U106" s="42">
        <f>Q130</f>
        <v>0</v>
      </c>
    </row>
    <row r="109" spans="2:21" ht="12.75" customHeight="1">
      <c r="B109" s="81" t="s">
        <v>57</v>
      </c>
      <c r="C109" s="16" t="s">
        <v>30</v>
      </c>
      <c r="D109" s="16" t="s">
        <v>32</v>
      </c>
      <c r="E109" s="16" t="s">
        <v>33</v>
      </c>
      <c r="F109" s="16" t="s">
        <v>34</v>
      </c>
      <c r="G109" s="16" t="s">
        <v>35</v>
      </c>
      <c r="H109" s="16" t="s">
        <v>25</v>
      </c>
      <c r="I109" s="16" t="s">
        <v>15</v>
      </c>
      <c r="J109" s="16" t="s">
        <v>30</v>
      </c>
      <c r="K109" s="16" t="s">
        <v>32</v>
      </c>
      <c r="L109" s="16" t="s">
        <v>33</v>
      </c>
      <c r="M109" s="16" t="s">
        <v>34</v>
      </c>
      <c r="N109" s="16" t="s">
        <v>35</v>
      </c>
      <c r="O109" s="16" t="s">
        <v>25</v>
      </c>
      <c r="P109" s="46" t="s">
        <v>15</v>
      </c>
      <c r="Q109" s="18"/>
      <c r="R109" s="54" t="s">
        <v>58</v>
      </c>
      <c r="S109" s="3"/>
      <c r="T109" s="3"/>
      <c r="U109" s="34"/>
    </row>
    <row r="110" spans="2:21" ht="12.75" customHeight="1">
      <c r="B110" s="82"/>
      <c r="C110" s="7"/>
      <c r="D110" s="7"/>
      <c r="E110" s="7"/>
      <c r="F110" s="7"/>
      <c r="G110" s="7"/>
      <c r="H110" s="7"/>
      <c r="I110" s="7">
        <v>1</v>
      </c>
      <c r="J110" s="7">
        <v>2</v>
      </c>
      <c r="K110" s="7">
        <v>3</v>
      </c>
      <c r="L110" s="7">
        <v>4</v>
      </c>
      <c r="M110" s="7">
        <v>5</v>
      </c>
      <c r="N110" s="7">
        <v>6</v>
      </c>
      <c r="O110" s="7">
        <v>7</v>
      </c>
      <c r="P110" s="47">
        <v>8</v>
      </c>
      <c r="Q110" s="8"/>
      <c r="R110" s="38" t="str">
        <f t="shared" ref="R110:R115" si="22">C119</f>
        <v>Ausencia injustificada</v>
      </c>
      <c r="S110" s="39">
        <f t="shared" ref="S110:S115" si="23">R119</f>
        <v>0</v>
      </c>
      <c r="T110" s="43" t="str">
        <f>C126</f>
        <v>Día sin trabajo</v>
      </c>
      <c r="U110" s="39">
        <f>R126</f>
        <v>0</v>
      </c>
    </row>
    <row r="111" spans="2:21">
      <c r="B111" s="82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48"/>
      <c r="Q111" s="8"/>
      <c r="R111" s="36" t="str">
        <f t="shared" si="22"/>
        <v>Lesion</v>
      </c>
      <c r="S111" s="40">
        <f t="shared" si="23"/>
        <v>0</v>
      </c>
      <c r="T111" s="44" t="str">
        <f>C127</f>
        <v>Suspendido</v>
      </c>
      <c r="U111" s="40">
        <f>R127</f>
        <v>0</v>
      </c>
    </row>
    <row r="112" spans="2:21">
      <c r="B112" s="82"/>
      <c r="C112" s="7">
        <v>9</v>
      </c>
      <c r="D112" s="7">
        <v>10</v>
      </c>
      <c r="E112" s="7">
        <v>11</v>
      </c>
      <c r="F112" s="7">
        <v>12</v>
      </c>
      <c r="G112" s="7">
        <v>13</v>
      </c>
      <c r="H112" s="7">
        <v>14</v>
      </c>
      <c r="I112" s="7">
        <v>15</v>
      </c>
      <c r="J112" s="7">
        <v>16</v>
      </c>
      <c r="K112" s="7">
        <v>17</v>
      </c>
      <c r="L112" s="7">
        <v>18</v>
      </c>
      <c r="M112" s="7">
        <v>19</v>
      </c>
      <c r="N112" s="7">
        <v>20</v>
      </c>
      <c r="O112" s="7">
        <v>21</v>
      </c>
      <c r="P112" s="47">
        <v>22</v>
      </c>
      <c r="Q112" s="8"/>
      <c r="R112" s="35" t="str">
        <f t="shared" si="22"/>
        <v>Trabajo</v>
      </c>
      <c r="S112" s="41">
        <f t="shared" si="23"/>
        <v>0</v>
      </c>
      <c r="T112" s="43" t="str">
        <f>C128</f>
        <v>Tardanza</v>
      </c>
      <c r="U112" s="41">
        <f>R128</f>
        <v>0</v>
      </c>
    </row>
    <row r="113" spans="2:21">
      <c r="B113" s="82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49"/>
      <c r="Q113" s="1"/>
      <c r="R113" s="36" t="str">
        <f t="shared" si="22"/>
        <v>Festividad</v>
      </c>
      <c r="S113" s="40">
        <f t="shared" si="23"/>
        <v>0</v>
      </c>
      <c r="T113" s="44" t="str">
        <f>C125</f>
        <v>Permiso sin sueldo</v>
      </c>
      <c r="U113" s="40">
        <f>R125</f>
        <v>0</v>
      </c>
    </row>
    <row r="114" spans="2:21">
      <c r="B114" s="82"/>
      <c r="C114" s="11">
        <v>23</v>
      </c>
      <c r="D114" s="11">
        <v>24</v>
      </c>
      <c r="E114" s="11">
        <v>25</v>
      </c>
      <c r="F114" s="11">
        <v>26</v>
      </c>
      <c r="G114" s="11">
        <v>27</v>
      </c>
      <c r="H114" s="11">
        <v>28</v>
      </c>
      <c r="I114" s="11">
        <v>29</v>
      </c>
      <c r="J114" s="11">
        <v>30</v>
      </c>
      <c r="K114" s="11">
        <v>31</v>
      </c>
      <c r="L114" s="12"/>
      <c r="M114" s="12"/>
      <c r="N114" s="12"/>
      <c r="O114" s="12"/>
      <c r="P114" s="50"/>
      <c r="R114" s="35" t="str">
        <f t="shared" si="22"/>
        <v>Enfermedad</v>
      </c>
      <c r="S114" s="41">
        <f t="shared" si="23"/>
        <v>0</v>
      </c>
      <c r="T114" s="43" t="str">
        <f>C129</f>
        <v>Vacaciones</v>
      </c>
      <c r="U114" s="41">
        <f>R129</f>
        <v>0</v>
      </c>
    </row>
    <row r="115" spans="2:21">
      <c r="B115" s="83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5"/>
      <c r="N115" s="15"/>
      <c r="O115" s="15"/>
      <c r="P115" s="51"/>
      <c r="Q115" s="13"/>
      <c r="R115" s="37" t="str">
        <f t="shared" si="22"/>
        <v>Pausa con retraso</v>
      </c>
      <c r="S115" s="42">
        <f t="shared" si="23"/>
        <v>0</v>
      </c>
      <c r="T115" s="45" t="str">
        <f>C130</f>
        <v>Asistencia</v>
      </c>
      <c r="U115" s="42">
        <f>R130</f>
        <v>0</v>
      </c>
    </row>
    <row r="117" spans="2:21">
      <c r="E117" s="90" t="s">
        <v>59</v>
      </c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</row>
    <row r="118" spans="2:21">
      <c r="B118" s="19" t="s">
        <v>60</v>
      </c>
      <c r="C118" s="17" t="s">
        <v>61</v>
      </c>
      <c r="D118" s="17"/>
      <c r="G118" s="21" t="s">
        <v>62</v>
      </c>
      <c r="H118" s="21" t="s">
        <v>63</v>
      </c>
      <c r="I118" s="21" t="s">
        <v>64</v>
      </c>
      <c r="J118" s="21" t="s">
        <v>65</v>
      </c>
      <c r="K118" s="21" t="s">
        <v>66</v>
      </c>
      <c r="L118" s="21" t="s">
        <v>67</v>
      </c>
      <c r="M118" s="21" t="s">
        <v>68</v>
      </c>
      <c r="N118" s="21" t="s">
        <v>69</v>
      </c>
      <c r="O118" s="21" t="s">
        <v>70</v>
      </c>
      <c r="P118" s="21" t="s">
        <v>71</v>
      </c>
      <c r="Q118" s="21" t="s">
        <v>72</v>
      </c>
      <c r="R118" s="21" t="s">
        <v>73</v>
      </c>
      <c r="S118" s="22"/>
      <c r="T118" s="24" t="s">
        <v>74</v>
      </c>
    </row>
    <row r="119" spans="2:21">
      <c r="B119" s="57" t="s">
        <v>84</v>
      </c>
      <c r="C119" t="s">
        <v>2</v>
      </c>
      <c r="G119" s="20">
        <f t="shared" ref="G119:G130" si="24">COUNTIF(January,$B119)</f>
        <v>0</v>
      </c>
      <c r="H119" s="20">
        <f t="shared" ref="H119:H130" si="25">COUNTIF(February,$B119)</f>
        <v>0</v>
      </c>
      <c r="I119" s="20">
        <f t="shared" ref="I119:I130" si="26">COUNTIF(March,$B119)</f>
        <v>0</v>
      </c>
      <c r="J119" s="20">
        <f t="shared" ref="J119:J130" si="27">COUNTIF(April,$B119)</f>
        <v>0</v>
      </c>
      <c r="K119" s="20">
        <f t="shared" ref="K119:K130" si="28">COUNTIF(May,$B119)</f>
        <v>0</v>
      </c>
      <c r="L119" s="20">
        <f t="shared" ref="L119:L130" si="29">COUNTIF(June,$B119)</f>
        <v>0</v>
      </c>
      <c r="M119" s="20">
        <f t="shared" ref="M119:M130" si="30">COUNTIF(July,$B119)</f>
        <v>0</v>
      </c>
      <c r="N119" s="20">
        <f t="shared" ref="N119:N130" si="31">COUNTIF(August,$B119)</f>
        <v>0</v>
      </c>
      <c r="O119" s="20">
        <f t="shared" ref="O119:O130" si="32">COUNTIF(September,$B119)</f>
        <v>0</v>
      </c>
      <c r="P119" s="20">
        <f t="shared" ref="P119:P130" si="33">COUNTIF(October,$B119)</f>
        <v>0</v>
      </c>
      <c r="Q119" s="20">
        <f>COUNTIF(November,$B119)</f>
        <v>0</v>
      </c>
      <c r="R119" s="20">
        <f t="shared" ref="R119:R130" si="34">COUNTIF(December,$B119)</f>
        <v>0</v>
      </c>
      <c r="S119" s="25"/>
      <c r="T119" s="23">
        <f t="shared" ref="T119:T130" si="35">SUM(G119:R119)</f>
        <v>0</v>
      </c>
    </row>
    <row r="120" spans="2:21">
      <c r="B120" s="13" t="s">
        <v>32</v>
      </c>
      <c r="C120" t="s">
        <v>82</v>
      </c>
      <c r="G120" s="20">
        <f t="shared" si="24"/>
        <v>0</v>
      </c>
      <c r="H120" s="20">
        <f t="shared" si="25"/>
        <v>0</v>
      </c>
      <c r="I120" s="20">
        <f t="shared" si="26"/>
        <v>0</v>
      </c>
      <c r="J120" s="20">
        <f t="shared" si="27"/>
        <v>0</v>
      </c>
      <c r="K120" s="20">
        <f t="shared" si="28"/>
        <v>0</v>
      </c>
      <c r="L120" s="20">
        <f t="shared" si="29"/>
        <v>0</v>
      </c>
      <c r="M120" s="20">
        <f t="shared" si="30"/>
        <v>0</v>
      </c>
      <c r="N120" s="20">
        <f t="shared" si="31"/>
        <v>0</v>
      </c>
      <c r="O120" s="20">
        <f t="shared" si="32"/>
        <v>0</v>
      </c>
      <c r="P120" s="20">
        <f t="shared" si="33"/>
        <v>0</v>
      </c>
      <c r="Q120" s="20">
        <f>COUNTIF(November,$B120)</f>
        <v>0</v>
      </c>
      <c r="R120" s="20">
        <f t="shared" si="34"/>
        <v>0</v>
      </c>
      <c r="S120" s="25"/>
      <c r="T120" s="23">
        <f t="shared" si="35"/>
        <v>0</v>
      </c>
    </row>
    <row r="121" spans="2:21">
      <c r="B121" s="57" t="s">
        <v>83</v>
      </c>
      <c r="C121" s="55" t="s">
        <v>81</v>
      </c>
      <c r="G121" s="20">
        <f t="shared" si="24"/>
        <v>0</v>
      </c>
      <c r="H121" s="20">
        <f t="shared" si="25"/>
        <v>0</v>
      </c>
      <c r="I121" s="20">
        <f t="shared" si="26"/>
        <v>0</v>
      </c>
      <c r="J121" s="20">
        <f t="shared" si="27"/>
        <v>0</v>
      </c>
      <c r="K121" s="20">
        <f t="shared" si="28"/>
        <v>0</v>
      </c>
      <c r="L121" s="20">
        <f t="shared" si="29"/>
        <v>0</v>
      </c>
      <c r="M121" s="20">
        <f t="shared" si="30"/>
        <v>0</v>
      </c>
      <c r="N121" s="20">
        <f t="shared" si="31"/>
        <v>0</v>
      </c>
      <c r="O121" s="20">
        <f t="shared" si="32"/>
        <v>0</v>
      </c>
      <c r="P121" s="20">
        <f t="shared" si="33"/>
        <v>0</v>
      </c>
      <c r="Q121" s="20">
        <f>COUNTIF(November,$B121)</f>
        <v>0</v>
      </c>
      <c r="R121" s="20">
        <f t="shared" si="34"/>
        <v>0</v>
      </c>
      <c r="S121" s="25"/>
      <c r="T121" s="23">
        <f t="shared" si="35"/>
        <v>0</v>
      </c>
    </row>
    <row r="122" spans="2:21">
      <c r="B122" s="13" t="s">
        <v>18</v>
      </c>
      <c r="C122" t="s">
        <v>17</v>
      </c>
      <c r="G122" s="20">
        <f t="shared" si="24"/>
        <v>0</v>
      </c>
      <c r="H122" s="20">
        <f t="shared" si="25"/>
        <v>0</v>
      </c>
      <c r="I122" s="20">
        <f t="shared" si="26"/>
        <v>0</v>
      </c>
      <c r="J122" s="20">
        <f t="shared" si="27"/>
        <v>0</v>
      </c>
      <c r="K122" s="20">
        <f t="shared" si="28"/>
        <v>0</v>
      </c>
      <c r="L122" s="20">
        <f t="shared" si="29"/>
        <v>0</v>
      </c>
      <c r="M122" s="20">
        <f t="shared" si="30"/>
        <v>0</v>
      </c>
      <c r="N122" s="20">
        <f t="shared" si="31"/>
        <v>3</v>
      </c>
      <c r="O122" s="20">
        <f t="shared" si="32"/>
        <v>13</v>
      </c>
      <c r="P122" s="20">
        <f t="shared" si="33"/>
        <v>0</v>
      </c>
      <c r="Q122" s="20">
        <f>COUNTIF(November,$B122)</f>
        <v>0</v>
      </c>
      <c r="R122" s="20">
        <f t="shared" si="34"/>
        <v>0</v>
      </c>
      <c r="S122" s="25"/>
      <c r="T122" s="23">
        <f t="shared" si="35"/>
        <v>16</v>
      </c>
    </row>
    <row r="123" spans="2:21">
      <c r="B123" s="13" t="s">
        <v>23</v>
      </c>
      <c r="C123" t="s">
        <v>22</v>
      </c>
      <c r="G123" s="20">
        <f t="shared" si="24"/>
        <v>0</v>
      </c>
      <c r="H123" s="20">
        <f t="shared" si="25"/>
        <v>0</v>
      </c>
      <c r="I123" s="20">
        <f t="shared" si="26"/>
        <v>0</v>
      </c>
      <c r="J123" s="20">
        <f t="shared" si="27"/>
        <v>0</v>
      </c>
      <c r="K123" s="20">
        <f t="shared" si="28"/>
        <v>0</v>
      </c>
      <c r="L123" s="20">
        <f t="shared" si="29"/>
        <v>0</v>
      </c>
      <c r="M123" s="20">
        <f t="shared" si="30"/>
        <v>0</v>
      </c>
      <c r="N123" s="20">
        <f t="shared" si="31"/>
        <v>0</v>
      </c>
      <c r="O123" s="20">
        <f t="shared" si="32"/>
        <v>0</v>
      </c>
      <c r="P123" s="20">
        <f t="shared" si="33"/>
        <v>0</v>
      </c>
      <c r="Q123" s="20">
        <f>COUNTIF(November,$B123)</f>
        <v>0</v>
      </c>
      <c r="R123" s="20">
        <f t="shared" si="34"/>
        <v>0</v>
      </c>
      <c r="S123" s="25"/>
      <c r="T123" s="23">
        <f t="shared" si="35"/>
        <v>0</v>
      </c>
    </row>
    <row r="124" spans="2:21">
      <c r="B124" s="13" t="s">
        <v>28</v>
      </c>
      <c r="C124" t="s">
        <v>27</v>
      </c>
      <c r="G124" s="20">
        <f t="shared" si="24"/>
        <v>0</v>
      </c>
      <c r="H124" s="20">
        <f t="shared" si="25"/>
        <v>0</v>
      </c>
      <c r="I124" s="20">
        <f t="shared" si="26"/>
        <v>0</v>
      </c>
      <c r="J124" s="20">
        <f t="shared" si="27"/>
        <v>0</v>
      </c>
      <c r="K124" s="20">
        <f t="shared" si="28"/>
        <v>0</v>
      </c>
      <c r="L124" s="20">
        <f t="shared" si="29"/>
        <v>0</v>
      </c>
      <c r="M124" s="20">
        <f t="shared" si="30"/>
        <v>0</v>
      </c>
      <c r="N124" s="20">
        <f t="shared" si="31"/>
        <v>0</v>
      </c>
      <c r="O124" s="20">
        <f t="shared" si="32"/>
        <v>0</v>
      </c>
      <c r="P124" s="20">
        <f t="shared" si="33"/>
        <v>0</v>
      </c>
      <c r="Q124" s="20">
        <v>1</v>
      </c>
      <c r="R124" s="20">
        <f t="shared" si="34"/>
        <v>0</v>
      </c>
      <c r="S124" s="25"/>
      <c r="T124" s="23">
        <f t="shared" si="35"/>
        <v>1</v>
      </c>
    </row>
    <row r="125" spans="2:21">
      <c r="B125" s="13" t="s">
        <v>5</v>
      </c>
      <c r="C125" t="s">
        <v>4</v>
      </c>
      <c r="G125" s="20">
        <f t="shared" si="24"/>
        <v>0</v>
      </c>
      <c r="H125" s="20">
        <f t="shared" si="25"/>
        <v>0</v>
      </c>
      <c r="I125" s="20">
        <f t="shared" si="26"/>
        <v>0</v>
      </c>
      <c r="J125" s="20">
        <f t="shared" si="27"/>
        <v>0</v>
      </c>
      <c r="K125" s="20">
        <f t="shared" si="28"/>
        <v>0</v>
      </c>
      <c r="L125" s="20">
        <f t="shared" si="29"/>
        <v>0</v>
      </c>
      <c r="M125" s="20">
        <f t="shared" si="30"/>
        <v>0</v>
      </c>
      <c r="N125" s="20">
        <f t="shared" si="31"/>
        <v>0</v>
      </c>
      <c r="O125" s="20">
        <f t="shared" si="32"/>
        <v>0</v>
      </c>
      <c r="P125" s="20">
        <f t="shared" si="33"/>
        <v>0</v>
      </c>
      <c r="Q125" s="20">
        <f t="shared" ref="Q125:Q130" si="36">COUNTIF(November,$B125)</f>
        <v>0</v>
      </c>
      <c r="R125" s="20">
        <f t="shared" si="34"/>
        <v>0</v>
      </c>
      <c r="S125" s="25"/>
      <c r="T125" s="23">
        <f t="shared" si="35"/>
        <v>0</v>
      </c>
    </row>
    <row r="126" spans="2:21">
      <c r="B126" s="13" t="s">
        <v>10</v>
      </c>
      <c r="C126" t="s">
        <v>9</v>
      </c>
      <c r="G126" s="20">
        <f t="shared" si="24"/>
        <v>0</v>
      </c>
      <c r="H126" s="20">
        <f t="shared" si="25"/>
        <v>0</v>
      </c>
      <c r="I126" s="20">
        <f t="shared" si="26"/>
        <v>0</v>
      </c>
      <c r="J126" s="20">
        <f t="shared" si="27"/>
        <v>0</v>
      </c>
      <c r="K126" s="20">
        <f t="shared" si="28"/>
        <v>0</v>
      </c>
      <c r="L126" s="20">
        <f t="shared" si="29"/>
        <v>0</v>
      </c>
      <c r="M126" s="20">
        <f t="shared" si="30"/>
        <v>0</v>
      </c>
      <c r="N126" s="20">
        <f t="shared" si="31"/>
        <v>0</v>
      </c>
      <c r="O126" s="20">
        <f t="shared" si="32"/>
        <v>0</v>
      </c>
      <c r="P126" s="20">
        <f t="shared" si="33"/>
        <v>0</v>
      </c>
      <c r="Q126" s="20">
        <f t="shared" si="36"/>
        <v>0</v>
      </c>
      <c r="R126" s="20">
        <f t="shared" si="34"/>
        <v>0</v>
      </c>
      <c r="S126" s="25"/>
      <c r="T126" s="23">
        <f t="shared" si="35"/>
        <v>0</v>
      </c>
    </row>
    <row r="127" spans="2:21">
      <c r="B127" s="13" t="s">
        <v>15</v>
      </c>
      <c r="C127" t="s">
        <v>14</v>
      </c>
      <c r="G127" s="20">
        <f t="shared" si="24"/>
        <v>0</v>
      </c>
      <c r="H127" s="20">
        <f t="shared" si="25"/>
        <v>0</v>
      </c>
      <c r="I127" s="20">
        <f t="shared" si="26"/>
        <v>0</v>
      </c>
      <c r="J127" s="20">
        <f t="shared" si="27"/>
        <v>0</v>
      </c>
      <c r="K127" s="20">
        <f t="shared" si="28"/>
        <v>0</v>
      </c>
      <c r="L127" s="20">
        <f t="shared" si="29"/>
        <v>0</v>
      </c>
      <c r="M127" s="20">
        <f t="shared" si="30"/>
        <v>0</v>
      </c>
      <c r="N127" s="20">
        <f t="shared" si="31"/>
        <v>0</v>
      </c>
      <c r="O127" s="20">
        <f t="shared" si="32"/>
        <v>0</v>
      </c>
      <c r="P127" s="20">
        <f t="shared" si="33"/>
        <v>0</v>
      </c>
      <c r="Q127" s="20">
        <f t="shared" si="36"/>
        <v>0</v>
      </c>
      <c r="R127" s="20">
        <f t="shared" si="34"/>
        <v>0</v>
      </c>
      <c r="S127" s="25"/>
      <c r="T127" s="23">
        <f t="shared" si="35"/>
        <v>0</v>
      </c>
    </row>
    <row r="128" spans="2:21">
      <c r="B128" s="13" t="s">
        <v>20</v>
      </c>
      <c r="C128" t="s">
        <v>19</v>
      </c>
      <c r="D128" s="13"/>
      <c r="G128" s="20">
        <f t="shared" si="24"/>
        <v>0</v>
      </c>
      <c r="H128" s="20">
        <f t="shared" si="25"/>
        <v>0</v>
      </c>
      <c r="I128" s="20">
        <f t="shared" si="26"/>
        <v>0</v>
      </c>
      <c r="J128" s="20">
        <f t="shared" si="27"/>
        <v>0</v>
      </c>
      <c r="K128" s="20">
        <f t="shared" si="28"/>
        <v>0</v>
      </c>
      <c r="L128" s="20">
        <f t="shared" si="29"/>
        <v>0</v>
      </c>
      <c r="M128" s="20">
        <f t="shared" si="30"/>
        <v>0</v>
      </c>
      <c r="N128" s="20">
        <f t="shared" si="31"/>
        <v>0</v>
      </c>
      <c r="O128" s="20">
        <f t="shared" si="32"/>
        <v>0</v>
      </c>
      <c r="P128" s="20">
        <f t="shared" si="33"/>
        <v>0</v>
      </c>
      <c r="Q128" s="20">
        <f t="shared" si="36"/>
        <v>0</v>
      </c>
      <c r="R128" s="20">
        <f t="shared" si="34"/>
        <v>0</v>
      </c>
      <c r="S128" s="25"/>
      <c r="T128" s="23">
        <f t="shared" si="35"/>
        <v>0</v>
      </c>
    </row>
    <row r="129" spans="2:20">
      <c r="B129" s="13" t="s">
        <v>25</v>
      </c>
      <c r="C129" t="s">
        <v>24</v>
      </c>
      <c r="G129" s="20">
        <f t="shared" si="24"/>
        <v>0</v>
      </c>
      <c r="H129" s="20">
        <f t="shared" si="25"/>
        <v>0</v>
      </c>
      <c r="I129" s="20">
        <f t="shared" si="26"/>
        <v>0</v>
      </c>
      <c r="J129" s="20">
        <f t="shared" si="27"/>
        <v>0</v>
      </c>
      <c r="K129" s="20">
        <f t="shared" si="28"/>
        <v>0</v>
      </c>
      <c r="L129" s="20">
        <f t="shared" si="29"/>
        <v>0</v>
      </c>
      <c r="M129" s="20">
        <f t="shared" si="30"/>
        <v>0</v>
      </c>
      <c r="N129" s="20">
        <f t="shared" si="31"/>
        <v>0</v>
      </c>
      <c r="O129" s="20">
        <f t="shared" si="32"/>
        <v>0</v>
      </c>
      <c r="P129" s="20">
        <f t="shared" si="33"/>
        <v>0</v>
      </c>
      <c r="Q129" s="20">
        <f t="shared" si="36"/>
        <v>0</v>
      </c>
      <c r="R129" s="20">
        <f t="shared" si="34"/>
        <v>0</v>
      </c>
      <c r="S129" s="25"/>
      <c r="T129" s="23">
        <f t="shared" si="35"/>
        <v>0</v>
      </c>
    </row>
    <row r="130" spans="2:20">
      <c r="B130" s="13" t="s">
        <v>91</v>
      </c>
      <c r="C130" t="s">
        <v>92</v>
      </c>
      <c r="G130" s="20">
        <f t="shared" si="24"/>
        <v>0</v>
      </c>
      <c r="H130" s="20">
        <f t="shared" si="25"/>
        <v>0</v>
      </c>
      <c r="I130" s="20">
        <f t="shared" si="26"/>
        <v>0</v>
      </c>
      <c r="J130" s="20">
        <f t="shared" si="27"/>
        <v>0</v>
      </c>
      <c r="K130" s="20">
        <f t="shared" si="28"/>
        <v>0</v>
      </c>
      <c r="L130" s="20">
        <f t="shared" si="29"/>
        <v>0</v>
      </c>
      <c r="M130" s="20">
        <f t="shared" si="30"/>
        <v>0</v>
      </c>
      <c r="N130" s="20">
        <f t="shared" si="31"/>
        <v>12</v>
      </c>
      <c r="O130" s="20">
        <f t="shared" si="32"/>
        <v>13</v>
      </c>
      <c r="P130" s="20">
        <f t="shared" si="33"/>
        <v>0</v>
      </c>
      <c r="Q130" s="20">
        <f t="shared" si="36"/>
        <v>0</v>
      </c>
      <c r="R130" s="20">
        <f t="shared" si="34"/>
        <v>0</v>
      </c>
      <c r="S130" s="25"/>
      <c r="T130" s="23">
        <f t="shared" si="35"/>
        <v>25</v>
      </c>
    </row>
    <row r="131" spans="2:20">
      <c r="R131" s="20"/>
    </row>
    <row r="132" spans="2:20">
      <c r="B132" s="13" t="s">
        <v>74</v>
      </c>
      <c r="G132" s="20">
        <f t="shared" ref="G132:R132" si="37">SUM(G119:G130)</f>
        <v>0</v>
      </c>
      <c r="H132" s="20">
        <f t="shared" si="37"/>
        <v>0</v>
      </c>
      <c r="I132" s="20">
        <f t="shared" si="37"/>
        <v>0</v>
      </c>
      <c r="J132" s="20">
        <f t="shared" si="37"/>
        <v>0</v>
      </c>
      <c r="K132" s="20">
        <f t="shared" si="37"/>
        <v>0</v>
      </c>
      <c r="L132" s="20">
        <f t="shared" si="37"/>
        <v>0</v>
      </c>
      <c r="M132" s="20">
        <f t="shared" si="37"/>
        <v>0</v>
      </c>
      <c r="N132" s="20">
        <f t="shared" si="37"/>
        <v>15</v>
      </c>
      <c r="O132" s="20">
        <f t="shared" si="37"/>
        <v>26</v>
      </c>
      <c r="P132" s="20">
        <f t="shared" si="37"/>
        <v>0</v>
      </c>
      <c r="Q132" s="20">
        <f t="shared" si="37"/>
        <v>1</v>
      </c>
      <c r="R132" s="20">
        <f t="shared" si="37"/>
        <v>0</v>
      </c>
      <c r="T132" s="23">
        <f>SUM(T119:T130)</f>
        <v>42</v>
      </c>
    </row>
  </sheetData>
  <mergeCells count="27">
    <mergeCell ref="B1:G1"/>
    <mergeCell ref="B2:F2"/>
    <mergeCell ref="B4:D4"/>
    <mergeCell ref="E4:P4"/>
    <mergeCell ref="B5:D5"/>
    <mergeCell ref="E5:P5"/>
    <mergeCell ref="B37:B43"/>
    <mergeCell ref="B6:D6"/>
    <mergeCell ref="E6:P6"/>
    <mergeCell ref="B7:D7"/>
    <mergeCell ref="E7:P7"/>
    <mergeCell ref="B8:D8"/>
    <mergeCell ref="E8:P8"/>
    <mergeCell ref="B9:D9"/>
    <mergeCell ref="E9:P9"/>
    <mergeCell ref="B11:B17"/>
    <mergeCell ref="B19:B25"/>
    <mergeCell ref="B28:B34"/>
    <mergeCell ref="B100:B106"/>
    <mergeCell ref="B109:B115"/>
    <mergeCell ref="E117:R117"/>
    <mergeCell ref="B46:B52"/>
    <mergeCell ref="B55:B61"/>
    <mergeCell ref="B64:B70"/>
    <mergeCell ref="B73:B79"/>
    <mergeCell ref="B82:B88"/>
    <mergeCell ref="B91:B97"/>
  </mergeCells>
  <dataValidations count="1">
    <dataValidation type="list" allowBlank="1" showInputMessage="1" showErrorMessage="1" sqref="C115:Q115 C113:Q113 C111:Q111 C97:Q97 C95:Q95 C93:Q93 C77:Q77 C106:Q106 C75:Q75 C61:Q61 C59:Q59 C57:Q57 C43:Q43 C41:Q41 C39:Q39 C25:Q25 C23:Q23 C21:Q21 C15:Q15 C17:Q17 C13:Q13 C30:Q30 C32:Q32 C34:Q34 C48:Q48 C50:Q50 C52:Q52 C66:Q66 C68:Q68 C70:Q70 C79:Q79 C84:Q84 C88:Q88 C102:Q102 C104:Q104 C86:Q86">
      <formula1>$B$119:$B$130</formula1>
    </dataValidation>
  </dataValidations>
  <pageMargins left="0.75" right="0.66" top="1" bottom="1" header="0.5" footer="0.5"/>
  <pageSetup paperSize="5" orientation="landscape" r:id="rId1"/>
  <headerFooter alignWithMargins="0"/>
  <rowBreaks count="3" manualBreakCount="3">
    <brk id="35" max="16383" man="1"/>
    <brk id="71" max="16383" man="1"/>
    <brk id="10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228</vt:i4>
      </vt:variant>
    </vt:vector>
  </HeadingPairs>
  <TitlesOfParts>
    <vt:vector size="248" baseType="lpstr">
      <vt:lpstr>Zabala</vt:lpstr>
      <vt:lpstr>Erik</vt:lpstr>
      <vt:lpstr>Valentin</vt:lpstr>
      <vt:lpstr>Amezketa</vt:lpstr>
      <vt:lpstr>Romo</vt:lpstr>
      <vt:lpstr>martiarena</vt:lpstr>
      <vt:lpstr>Olazabal</vt:lpstr>
      <vt:lpstr>antton</vt:lpstr>
      <vt:lpstr>Eneko</vt:lpstr>
      <vt:lpstr>Ventura</vt:lpstr>
      <vt:lpstr>M.Vazquez</vt:lpstr>
      <vt:lpstr>Erik J.</vt:lpstr>
      <vt:lpstr>Berges</vt:lpstr>
      <vt:lpstr>Axel</vt:lpstr>
      <vt:lpstr>Iñigo</vt:lpstr>
      <vt:lpstr>Totxo</vt:lpstr>
      <vt:lpstr>Tello</vt:lpstr>
      <vt:lpstr>Lozano</vt:lpstr>
      <vt:lpstr>Resumen</vt:lpstr>
      <vt:lpstr>plantilla</vt:lpstr>
      <vt:lpstr>Amezketa!April</vt:lpstr>
      <vt:lpstr>antton!April</vt:lpstr>
      <vt:lpstr>Axel!April</vt:lpstr>
      <vt:lpstr>Berges!April</vt:lpstr>
      <vt:lpstr>Eneko!April</vt:lpstr>
      <vt:lpstr>Erik!April</vt:lpstr>
      <vt:lpstr>'Erik J.'!April</vt:lpstr>
      <vt:lpstr>Iñigo!April</vt:lpstr>
      <vt:lpstr>Lozano!April</vt:lpstr>
      <vt:lpstr>M.Vazquez!April</vt:lpstr>
      <vt:lpstr>martiarena!April</vt:lpstr>
      <vt:lpstr>Olazabal!April</vt:lpstr>
      <vt:lpstr>Romo!April</vt:lpstr>
      <vt:lpstr>Tello!April</vt:lpstr>
      <vt:lpstr>Totxo!April</vt:lpstr>
      <vt:lpstr>Valentin!April</vt:lpstr>
      <vt:lpstr>Ventura!April</vt:lpstr>
      <vt:lpstr>Zabala!April</vt:lpstr>
      <vt:lpstr>April</vt:lpstr>
      <vt:lpstr>Amezketa!August</vt:lpstr>
      <vt:lpstr>antton!August</vt:lpstr>
      <vt:lpstr>Axel!August</vt:lpstr>
      <vt:lpstr>Berges!August</vt:lpstr>
      <vt:lpstr>Eneko!August</vt:lpstr>
      <vt:lpstr>Erik!August</vt:lpstr>
      <vt:lpstr>'Erik J.'!August</vt:lpstr>
      <vt:lpstr>Iñigo!August</vt:lpstr>
      <vt:lpstr>Lozano!August</vt:lpstr>
      <vt:lpstr>M.Vazquez!August</vt:lpstr>
      <vt:lpstr>martiarena!August</vt:lpstr>
      <vt:lpstr>Olazabal!August</vt:lpstr>
      <vt:lpstr>Romo!August</vt:lpstr>
      <vt:lpstr>Tello!August</vt:lpstr>
      <vt:lpstr>Totxo!August</vt:lpstr>
      <vt:lpstr>Valentin!August</vt:lpstr>
      <vt:lpstr>Ventura!August</vt:lpstr>
      <vt:lpstr>Zabala!August</vt:lpstr>
      <vt:lpstr>August</vt:lpstr>
      <vt:lpstr>Amezketa!December</vt:lpstr>
      <vt:lpstr>antton!December</vt:lpstr>
      <vt:lpstr>Axel!December</vt:lpstr>
      <vt:lpstr>Berges!December</vt:lpstr>
      <vt:lpstr>Eneko!December</vt:lpstr>
      <vt:lpstr>Erik!December</vt:lpstr>
      <vt:lpstr>'Erik J.'!December</vt:lpstr>
      <vt:lpstr>Iñigo!December</vt:lpstr>
      <vt:lpstr>Lozano!December</vt:lpstr>
      <vt:lpstr>M.Vazquez!December</vt:lpstr>
      <vt:lpstr>martiarena!December</vt:lpstr>
      <vt:lpstr>Olazabal!December</vt:lpstr>
      <vt:lpstr>Romo!December</vt:lpstr>
      <vt:lpstr>Tello!December</vt:lpstr>
      <vt:lpstr>Totxo!December</vt:lpstr>
      <vt:lpstr>Valentin!December</vt:lpstr>
      <vt:lpstr>Ventura!December</vt:lpstr>
      <vt:lpstr>Zabala!December</vt:lpstr>
      <vt:lpstr>December</vt:lpstr>
      <vt:lpstr>Amezketa!February</vt:lpstr>
      <vt:lpstr>antton!February</vt:lpstr>
      <vt:lpstr>Axel!February</vt:lpstr>
      <vt:lpstr>Berges!February</vt:lpstr>
      <vt:lpstr>Eneko!February</vt:lpstr>
      <vt:lpstr>Erik!February</vt:lpstr>
      <vt:lpstr>'Erik J.'!February</vt:lpstr>
      <vt:lpstr>Iñigo!February</vt:lpstr>
      <vt:lpstr>Lozano!February</vt:lpstr>
      <vt:lpstr>M.Vazquez!February</vt:lpstr>
      <vt:lpstr>martiarena!February</vt:lpstr>
      <vt:lpstr>Olazabal!February</vt:lpstr>
      <vt:lpstr>Romo!February</vt:lpstr>
      <vt:lpstr>Tello!February</vt:lpstr>
      <vt:lpstr>Totxo!February</vt:lpstr>
      <vt:lpstr>Valentin!February</vt:lpstr>
      <vt:lpstr>Ventura!February</vt:lpstr>
      <vt:lpstr>Zabala!February</vt:lpstr>
      <vt:lpstr>February</vt:lpstr>
      <vt:lpstr>Amezketa!January</vt:lpstr>
      <vt:lpstr>antton!January</vt:lpstr>
      <vt:lpstr>Axel!January</vt:lpstr>
      <vt:lpstr>Berges!January</vt:lpstr>
      <vt:lpstr>Eneko!January</vt:lpstr>
      <vt:lpstr>Erik!January</vt:lpstr>
      <vt:lpstr>'Erik J.'!January</vt:lpstr>
      <vt:lpstr>Iñigo!January</vt:lpstr>
      <vt:lpstr>Lozano!January</vt:lpstr>
      <vt:lpstr>M.Vazquez!January</vt:lpstr>
      <vt:lpstr>martiarena!January</vt:lpstr>
      <vt:lpstr>Olazabal!January</vt:lpstr>
      <vt:lpstr>Romo!January</vt:lpstr>
      <vt:lpstr>Tello!January</vt:lpstr>
      <vt:lpstr>Totxo!January</vt:lpstr>
      <vt:lpstr>Valentin!January</vt:lpstr>
      <vt:lpstr>Ventura!January</vt:lpstr>
      <vt:lpstr>Zabala!January</vt:lpstr>
      <vt:lpstr>January</vt:lpstr>
      <vt:lpstr>Amezketa!July</vt:lpstr>
      <vt:lpstr>antton!July</vt:lpstr>
      <vt:lpstr>Axel!July</vt:lpstr>
      <vt:lpstr>Berges!July</vt:lpstr>
      <vt:lpstr>Eneko!July</vt:lpstr>
      <vt:lpstr>Erik!July</vt:lpstr>
      <vt:lpstr>'Erik J.'!July</vt:lpstr>
      <vt:lpstr>Iñigo!July</vt:lpstr>
      <vt:lpstr>Lozano!July</vt:lpstr>
      <vt:lpstr>M.Vazquez!July</vt:lpstr>
      <vt:lpstr>martiarena!July</vt:lpstr>
      <vt:lpstr>Olazabal!July</vt:lpstr>
      <vt:lpstr>Romo!July</vt:lpstr>
      <vt:lpstr>Tello!July</vt:lpstr>
      <vt:lpstr>Totxo!July</vt:lpstr>
      <vt:lpstr>Valentin!July</vt:lpstr>
      <vt:lpstr>Ventura!July</vt:lpstr>
      <vt:lpstr>Zabala!July</vt:lpstr>
      <vt:lpstr>July</vt:lpstr>
      <vt:lpstr>Amezketa!June</vt:lpstr>
      <vt:lpstr>antton!June</vt:lpstr>
      <vt:lpstr>Axel!June</vt:lpstr>
      <vt:lpstr>Berges!June</vt:lpstr>
      <vt:lpstr>Eneko!June</vt:lpstr>
      <vt:lpstr>Erik!June</vt:lpstr>
      <vt:lpstr>'Erik J.'!June</vt:lpstr>
      <vt:lpstr>Iñigo!June</vt:lpstr>
      <vt:lpstr>Lozano!June</vt:lpstr>
      <vt:lpstr>M.Vazquez!June</vt:lpstr>
      <vt:lpstr>martiarena!June</vt:lpstr>
      <vt:lpstr>Olazabal!June</vt:lpstr>
      <vt:lpstr>Romo!June</vt:lpstr>
      <vt:lpstr>Tello!June</vt:lpstr>
      <vt:lpstr>Totxo!June</vt:lpstr>
      <vt:lpstr>Valentin!June</vt:lpstr>
      <vt:lpstr>Ventura!June</vt:lpstr>
      <vt:lpstr>Zabala!June</vt:lpstr>
      <vt:lpstr>June</vt:lpstr>
      <vt:lpstr>Amezketa!March</vt:lpstr>
      <vt:lpstr>antton!March</vt:lpstr>
      <vt:lpstr>Axel!March</vt:lpstr>
      <vt:lpstr>Berges!March</vt:lpstr>
      <vt:lpstr>Eneko!March</vt:lpstr>
      <vt:lpstr>Erik!March</vt:lpstr>
      <vt:lpstr>'Erik J.'!March</vt:lpstr>
      <vt:lpstr>Iñigo!March</vt:lpstr>
      <vt:lpstr>Lozano!March</vt:lpstr>
      <vt:lpstr>M.Vazquez!March</vt:lpstr>
      <vt:lpstr>martiarena!March</vt:lpstr>
      <vt:lpstr>Olazabal!March</vt:lpstr>
      <vt:lpstr>Romo!March</vt:lpstr>
      <vt:lpstr>Tello!March</vt:lpstr>
      <vt:lpstr>Totxo!March</vt:lpstr>
      <vt:lpstr>Valentin!March</vt:lpstr>
      <vt:lpstr>Ventura!March</vt:lpstr>
      <vt:lpstr>Zabala!March</vt:lpstr>
      <vt:lpstr>March</vt:lpstr>
      <vt:lpstr>Amezketa!May</vt:lpstr>
      <vt:lpstr>antton!May</vt:lpstr>
      <vt:lpstr>Axel!May</vt:lpstr>
      <vt:lpstr>Berges!May</vt:lpstr>
      <vt:lpstr>Eneko!May</vt:lpstr>
      <vt:lpstr>Erik!May</vt:lpstr>
      <vt:lpstr>'Erik J.'!May</vt:lpstr>
      <vt:lpstr>Iñigo!May</vt:lpstr>
      <vt:lpstr>Lozano!May</vt:lpstr>
      <vt:lpstr>M.Vazquez!May</vt:lpstr>
      <vt:lpstr>martiarena!May</vt:lpstr>
      <vt:lpstr>Olazabal!May</vt:lpstr>
      <vt:lpstr>Romo!May</vt:lpstr>
      <vt:lpstr>Tello!May</vt:lpstr>
      <vt:lpstr>Totxo!May</vt:lpstr>
      <vt:lpstr>Valentin!May</vt:lpstr>
      <vt:lpstr>Ventura!May</vt:lpstr>
      <vt:lpstr>Zabala!May</vt:lpstr>
      <vt:lpstr>May</vt:lpstr>
      <vt:lpstr>Amezketa!November</vt:lpstr>
      <vt:lpstr>antton!November</vt:lpstr>
      <vt:lpstr>Axel!November</vt:lpstr>
      <vt:lpstr>Berges!November</vt:lpstr>
      <vt:lpstr>Eneko!November</vt:lpstr>
      <vt:lpstr>Erik!November</vt:lpstr>
      <vt:lpstr>'Erik J.'!November</vt:lpstr>
      <vt:lpstr>Iñigo!November</vt:lpstr>
      <vt:lpstr>Lozano!November</vt:lpstr>
      <vt:lpstr>M.Vazquez!November</vt:lpstr>
      <vt:lpstr>martiarena!November</vt:lpstr>
      <vt:lpstr>Olazabal!November</vt:lpstr>
      <vt:lpstr>Romo!November</vt:lpstr>
      <vt:lpstr>Tello!November</vt:lpstr>
      <vt:lpstr>Totxo!November</vt:lpstr>
      <vt:lpstr>Valentin!November</vt:lpstr>
      <vt:lpstr>Ventura!November</vt:lpstr>
      <vt:lpstr>Zabala!November</vt:lpstr>
      <vt:lpstr>November</vt:lpstr>
      <vt:lpstr>Amezketa!October</vt:lpstr>
      <vt:lpstr>antton!October</vt:lpstr>
      <vt:lpstr>Axel!October</vt:lpstr>
      <vt:lpstr>Berges!October</vt:lpstr>
      <vt:lpstr>Eneko!October</vt:lpstr>
      <vt:lpstr>Erik!October</vt:lpstr>
      <vt:lpstr>'Erik J.'!October</vt:lpstr>
      <vt:lpstr>Iñigo!October</vt:lpstr>
      <vt:lpstr>Lozano!October</vt:lpstr>
      <vt:lpstr>M.Vazquez!October</vt:lpstr>
      <vt:lpstr>martiarena!October</vt:lpstr>
      <vt:lpstr>Olazabal!October</vt:lpstr>
      <vt:lpstr>Romo!October</vt:lpstr>
      <vt:lpstr>Tello!October</vt:lpstr>
      <vt:lpstr>Totxo!October</vt:lpstr>
      <vt:lpstr>Valentin!October</vt:lpstr>
      <vt:lpstr>Ventura!October</vt:lpstr>
      <vt:lpstr>Zabala!October</vt:lpstr>
      <vt:lpstr>October</vt:lpstr>
      <vt:lpstr>Amezketa!September</vt:lpstr>
      <vt:lpstr>antton!September</vt:lpstr>
      <vt:lpstr>Axel!September</vt:lpstr>
      <vt:lpstr>Berges!September</vt:lpstr>
      <vt:lpstr>Eneko!September</vt:lpstr>
      <vt:lpstr>Erik!September</vt:lpstr>
      <vt:lpstr>'Erik J.'!September</vt:lpstr>
      <vt:lpstr>Iñigo!September</vt:lpstr>
      <vt:lpstr>Lozano!September</vt:lpstr>
      <vt:lpstr>M.Vazquez!September</vt:lpstr>
      <vt:lpstr>martiarena!September</vt:lpstr>
      <vt:lpstr>Olazabal!September</vt:lpstr>
      <vt:lpstr>Romo!September</vt:lpstr>
      <vt:lpstr>Tello!September</vt:lpstr>
      <vt:lpstr>Totxo!September</vt:lpstr>
      <vt:lpstr>Valentin!September</vt:lpstr>
      <vt:lpstr>Ventura!September</vt:lpstr>
      <vt:lpstr>Zabala!September</vt:lpstr>
      <vt:lpstr>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Javi</cp:lastModifiedBy>
  <cp:lastPrinted>2008-07-17T10:38:53Z</cp:lastPrinted>
  <dcterms:created xsi:type="dcterms:W3CDTF">2005-02-04T20:52:13Z</dcterms:created>
  <dcterms:modified xsi:type="dcterms:W3CDTF">2012-09-28T12:00:59Z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TC102541183082</vt:lpwstr>
  </property>
</Properties>
</file>