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\Desktop\"/>
    </mc:Choice>
  </mc:AlternateContent>
  <xr:revisionPtr revIDLastSave="0" documentId="13_ncr:1_{4A804576-9C43-417F-877C-F5F6EDD65797}" xr6:coauthVersionLast="47" xr6:coauthVersionMax="47" xr10:uidLastSave="{00000000-0000-0000-0000-000000000000}"/>
  <bookViews>
    <workbookView xWindow="-108" yWindow="-108" windowWidth="23256" windowHeight="13896" xr2:uid="{76D69856-DD93-4F5F-8103-29A36D3CFD34}"/>
  </bookViews>
  <sheets>
    <sheet name="1. Full Schedule" sheetId="1" r:id="rId1"/>
    <sheet name="2. Selected Cols" sheetId="3" r:id="rId2"/>
    <sheet name="3. Rearranged Cols" sheetId="4" r:id="rId3"/>
    <sheet name="4. First and Last Months" sheetId="5" r:id="rId4"/>
    <sheet name="5. End of Each Year" sheetId="6" r:id="rId5"/>
    <sheet name="6. Outstanding EOY" sheetId="7" r:id="rId6"/>
    <sheet name="7. Single Data Point" sheetId="8" r:id="rId7"/>
  </sheets>
  <definedNames>
    <definedName name="JZ.Loan_Schedule">_xlfn.LAMBDA(_xlpm.annual_rate,_xlpm.months,_xlpm.loan_amount,_xlop.balloon_payment_at_end,_xlop.type,_xlop.cols_order,_xlop.rows_order, _xlfn.LET(_xlpm.balloon_payment_at_end_val, IF(_xlfn.ISOMITTED(_xlpm.balloon_payment_at_end), 0, _xlpm.balloon_payment_at_end), _xlpm.type_val, IF(_xlfn.ISOMITTED(_xlpm.type), 0, _xlpm.type), _xlpm.cols, {"Month","Monthly Payment","Interest","Principal","Opening Balance","Ending Balance","Cumulative Interest","Cumulative Principal"}, _xlpm.matched_cols, _xlfn.MAP(_xlpm.cols_order, _xlfn.LAMBDA(_xlpm.val, IF(ISERROR(MATCH(_xlpm.val, _xlpm.cols, 0)), "", _xlpm.val))), _xlpm.filtered_cols, IFERROR(_xlfn._xlws.FILTER(_xlpm.matched_cols, _xlpm.matched_cols &lt;&gt; ""), {"Invalid Column(s)"}), _xlpm.cols_to_display, IF(_xlfn.ISOMITTED(_xlpm.cols_order), _xlpm.cols, _xlpm.filtered_cols), _xlpm.cols_indices, _xlfn.MAP(_xlpm.cols_to_display, _xlfn.LAMBDA(_xlpm.col_header, MATCH(_xlpm.col_header, _xlpm.cols, 0))), _xlpm.total_cols, COUNTA(_xlpm.cols_to_display), _xlpm.filtered_rows, _xlfn._xlws.FILTER(_xlpm.rows_order, (_xlpm.rows_order &gt; 0) * (_xlpm.rows_order &lt;= _xlpm.months)), _xlpm.rows_to_display, IF(_xlfn.ISOMITTED(_xlpm.rows_order), _xlfn.MAKEARRAY(_xlpm.months, 1, _xlfn.LAMBDA(_xlpm.row,_xlpm.col, _xlpm.row)), _xlpm.filtered_rows), _xlpm.total_rows, COUNTA(_xlpm.rows_to_display), _xlpm.monthly_rate, _xlpm.annual_rate / 12, _xlpm.rounding_digits, 8, _xlpm.monthly_payment, ROUND(-PMT(_xlpm.monthly_rate, _xlpm.months, _xlpm.loan_amount, _xlpm.balloon_payment_at_end_val, _xlpm.type_val), _xlpm.rounding_digits), _xlfn.VSTACK(_xlpm.cols_to_display, _xlfn.MAKEARRAY(_xlpm.total_rows, _xlpm.total_cols, _xlfn.LAMBDA(_xlpm.row,_xlpm.col, _xlfn.LET(_xlpm.col_index, INDEX(_xlpm.cols_indices, _xlpm.col), _xlpm.row_number, INDEX(_xlpm.rows_to_display, _xlpm.row), CHOOSE(_xlpm.col_index, _xlpm.row_number, _xlpm.monthly_payment, ROUND(IPMT(_xlpm.monthly_rate, _xlpm.row_number, _xlpm.months, -_xlpm.loan_amount, _xlpm.balloon_payment_at_end_val, _xlpm.type_val), _xlpm.rounding_digits), ROUND(PPMT(_xlpm.monthly_rate, _xlpm.row_number, _xlpm.months, -_xlpm.loan_amount, _xlpm.balloon_payment_at_end_val, _xlpm.type_val), _xlpm.rounding_digits), ROUND(FV(_xlpm.monthly_rate, _xlpm.row_number - 1, _xlpm.monthly_payment, -_xlpm.loan_amount, _xlpm.type_val), _xlpm.rounding_digits), ROUND(FV(_xlpm.monthly_rate, _xlpm.row_number, _xlpm.monthly_payment, -_xlpm.loan_amount, _xlpm.type_val), _xlpm.rounding_digits), ROUND(-CUMIPMT(_xlpm.monthly_rate, _xlpm.months, _xlpm.loan_amount, 1, _xlpm.row_number, _xlpm.type_val), _xlpm.rounding_digits), ROUND(-CUMPRINC(_xlpm.monthly_rate, _xlpm.months, _xlpm.loan_amount, 1, _xlpm.row_number, _xlpm.type_val), _xlpm.rounding_digits))))))))</definedName>
    <definedName name="JZ.VERSION">_xlfn.LAMBDA("JZ Finance v0.1")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8" l="1" a="1"/>
  <c r="C10" i="8" s="1"/>
  <c r="C8" i="7" a="1"/>
  <c r="C8" i="7" s="1"/>
  <c r="C8" i="6" a="1"/>
  <c r="C8" i="6" s="1"/>
  <c r="C8" i="5" a="1"/>
  <c r="C8" i="5" s="1"/>
  <c r="C8" i="4" a="1"/>
  <c r="C8" i="4" s="1"/>
  <c r="C8" i="3" a="1"/>
  <c r="C8" i="3" s="1"/>
  <c r="C8" i="1" a="1"/>
  <c r="C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<sst xmlns="http://schemas.openxmlformats.org/spreadsheetml/2006/main" count="52" uniqueCount="16">
  <si>
    <t>Formula</t>
  </si>
  <si>
    <t>Output</t>
  </si>
  <si>
    <t>=JZ.Loan_Schedule(12%,60,100000)</t>
  </si>
  <si>
    <t>=JZ.Loan_Schedule(0.12, 60, 100000,,,{"Month","Monthly Payment", "Principal", "Interest", "Ending Balance"})</t>
  </si>
  <si>
    <t>=JZ.Loan_Schedule(0.12, 60, 100000,,,{"Month","Interest", "Principal", "Monthly Payment", "Ending Balance"})</t>
  </si>
  <si>
    <t>=JZ.Loan_Schedule(0.12, 60, 100000,,,,{1, 60})</t>
  </si>
  <si>
    <t>=JZ.Loan_Schedule(0.12, 60, 100000,,,,{12, 24, 36, 48, 60})</t>
  </si>
  <si>
    <t>=JZ.Loan_Schedule(0.12, 60, 100000,,,{"Month","Ending Balance"},{12, 24, 36, 48, 60})</t>
  </si>
  <si>
    <t>Assumptions</t>
  </si>
  <si>
    <t>Loan Amount</t>
  </si>
  <si>
    <t>Months</t>
  </si>
  <si>
    <t>Interest Rate</t>
  </si>
  <si>
    <t>Value</t>
  </si>
  <si>
    <t>Month</t>
  </si>
  <si>
    <t>Cumulative Interest</t>
  </si>
  <si>
    <t>=JZ.Loan_Schedule(0.12, 60, 100000,,,{column_header},{row_number})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</si>
</sst>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_-;\-* #,##0_-;_-* &quot;-&quot;??_-;_-@_-"/>
    <numFmt numFmtId="170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4" tint="-0.249977111117893"/>
      <name val="Consolas"/>
      <family val="3"/>
    </font>
    <font>
      <sz val="11"/>
      <color indexed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65" fontId="0" fillId="0" borderId="3" xfId="1" applyNumberFormat="1" applyFont="1" applyBorder="1"/>
    <xf numFmtId="0" fontId="0" fillId="0" borderId="4" xfId="0" applyBorder="1"/>
    <xf numFmtId="165" fontId="0" fillId="0" borderId="4" xfId="1" applyNumberFormat="1" applyFont="1" applyBorder="1"/>
    <xf numFmtId="0" fontId="0" fillId="0" borderId="5" xfId="0" applyBorder="1"/>
    <xf numFmtId="165" fontId="0" fillId="0" borderId="5" xfId="1" applyNumberFormat="1" applyFont="1" applyBorder="1"/>
    <xf numFmtId="0" fontId="3" fillId="0" borderId="1" xfId="0" quotePrefix="1" applyFont="1" applyBorder="1"/>
    <xf numFmtId="0" fontId="2" fillId="0" borderId="0" xfId="0" applyFont="1" applyBorder="1"/>
    <xf numFmtId="0" fontId="4" fillId="0" borderId="1" xfId="0" quotePrefix="1" applyFont="1" applyBorder="1"/>
    <xf numFmtId="0" fontId="2" fillId="2" borderId="1" xfId="0" applyFont="1" applyFill="1" applyBorder="1"/>
    <xf numFmtId="3" fontId="5" fillId="3" borderId="6" xfId="0" applyNumberFormat="1" applyFont="1" applyFill="1" applyBorder="1"/>
    <xf numFmtId="170" fontId="5" fillId="3" borderId="6" xfId="2" applyNumberFormat="1" applyFont="1" applyFill="1" applyBorder="1"/>
    <xf numFmtId="0" fontId="0" fillId="0" borderId="0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447E38D-8C75-4152-89A2-5AA00C3D8616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5EE1E8DB-5079-4E75-B2D2-1A7C1E47DA82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F3E9-E7AD-49FA-9D31-5D01F90BAE87}">
  <dimension ref="B2:J68"/>
  <sheetViews>
    <sheetView showGridLines="0" tabSelected="1" workbookViewId="0">
      <selection activeCell="C8" sqref="C8"/>
    </sheetView>
  </sheetViews>
  <sheetFormatPr defaultRowHeight="14.4" x14ac:dyDescent="0.3"/>
  <cols>
    <col min="1" max="1" width="5.5546875" customWidth="1"/>
    <col min="2" max="2" width="12.33203125" customWidth="1"/>
    <col min="3" max="3" width="6.44140625" bestFit="1" customWidth="1"/>
    <col min="4" max="4" width="15.44140625" bestFit="1" customWidth="1"/>
    <col min="5" max="6" width="12" bestFit="1" customWidth="1"/>
    <col min="7" max="7" width="14.6640625" bestFit="1" customWidth="1"/>
    <col min="8" max="8" width="13.33203125" bestFit="1" customWidth="1"/>
    <col min="9" max="9" width="17" bestFit="1" customWidth="1"/>
    <col min="10" max="10" width="17.6640625" bestFit="1" customWidth="1"/>
  </cols>
  <sheetData>
    <row r="2" spans="2:10" x14ac:dyDescent="0.3">
      <c r="B2" s="12" t="s">
        <v>8</v>
      </c>
      <c r="C2" t="s">
        <v>9</v>
      </c>
      <c r="E2" s="13">
        <v>100000</v>
      </c>
    </row>
    <row r="3" spans="2:10" x14ac:dyDescent="0.3">
      <c r="C3" t="s">
        <v>10</v>
      </c>
      <c r="E3" s="13">
        <v>60</v>
      </c>
    </row>
    <row r="4" spans="2:10" x14ac:dyDescent="0.3">
      <c r="C4" t="s">
        <v>11</v>
      </c>
      <c r="E4" s="14">
        <v>0.12</v>
      </c>
    </row>
    <row r="6" spans="2:10" x14ac:dyDescent="0.3">
      <c r="B6" s="12" t="s">
        <v>0</v>
      </c>
      <c r="C6" s="11" t="s">
        <v>2</v>
      </c>
      <c r="D6" s="1"/>
      <c r="E6" s="1"/>
      <c r="F6" s="1"/>
      <c r="G6" s="1"/>
      <c r="H6" s="1"/>
      <c r="I6" s="1"/>
      <c r="J6" s="1"/>
    </row>
    <row r="7" spans="2:10" x14ac:dyDescent="0.3">
      <c r="B7" s="10"/>
      <c r="C7" s="9"/>
      <c r="D7" s="1"/>
      <c r="E7" s="1"/>
      <c r="F7" s="1"/>
      <c r="G7" s="1"/>
      <c r="H7" s="1"/>
      <c r="I7" s="1"/>
      <c r="J7" s="1"/>
    </row>
    <row r="8" spans="2:10" x14ac:dyDescent="0.3">
      <c r="B8" s="12" t="s">
        <v>1</v>
      </c>
      <c r="C8" s="2" t="str" cm="1">
        <f t="array" ref="C8:J68">JZ.Loan_Schedule(E4,E3,E2)</f>
        <v>Month</v>
      </c>
      <c r="D8" s="2" t="str">
        <v>Monthly Payment</v>
      </c>
      <c r="E8" s="2" t="str">
        <v>Interest</v>
      </c>
      <c r="F8" s="2" t="str">
        <v>Principal</v>
      </c>
      <c r="G8" s="2" t="str">
        <v>Opening Balance</v>
      </c>
      <c r="H8" s="2" t="str">
        <v>Ending Balance</v>
      </c>
      <c r="I8" s="2" t="str">
        <v>Cumulative Interest</v>
      </c>
      <c r="J8" s="2" t="str">
        <v>Cumulative Principal</v>
      </c>
    </row>
    <row r="9" spans="2:10" x14ac:dyDescent="0.3">
      <c r="C9" s="3">
        <v>1</v>
      </c>
      <c r="D9" s="4">
        <v>2224.4447684900001</v>
      </c>
      <c r="E9" s="4">
        <v>1000</v>
      </c>
      <c r="F9" s="4">
        <v>1224.4447684899999</v>
      </c>
      <c r="G9" s="4">
        <v>100000</v>
      </c>
      <c r="H9" s="4">
        <v>98775.555231510007</v>
      </c>
      <c r="I9" s="4">
        <v>1000</v>
      </c>
      <c r="J9" s="4">
        <v>1224.4447684899999</v>
      </c>
    </row>
    <row r="10" spans="2:10" x14ac:dyDescent="0.3">
      <c r="C10" s="5">
        <v>2</v>
      </c>
      <c r="D10" s="6">
        <v>2224.4447684900001</v>
      </c>
      <c r="E10" s="6">
        <v>987.75555231999999</v>
      </c>
      <c r="F10" s="6">
        <v>1236.6892161799999</v>
      </c>
      <c r="G10" s="6">
        <v>98775.555231510007</v>
      </c>
      <c r="H10" s="6">
        <v>97538.866015339998</v>
      </c>
      <c r="I10" s="6">
        <v>1987.7555523200001</v>
      </c>
      <c r="J10" s="6">
        <v>2461.1339846699998</v>
      </c>
    </row>
    <row r="11" spans="2:10" x14ac:dyDescent="0.3">
      <c r="C11" s="5">
        <v>3</v>
      </c>
      <c r="D11" s="6">
        <v>2224.4447684900001</v>
      </c>
      <c r="E11" s="6">
        <v>975.38866014999996</v>
      </c>
      <c r="F11" s="6">
        <v>1249.05610834</v>
      </c>
      <c r="G11" s="6">
        <v>97538.866015339998</v>
      </c>
      <c r="H11" s="6">
        <v>96289.809907000003</v>
      </c>
      <c r="I11" s="6">
        <v>2963.1442124700002</v>
      </c>
      <c r="J11" s="6">
        <v>3710.1900930000002</v>
      </c>
    </row>
    <row r="12" spans="2:10" x14ac:dyDescent="0.3">
      <c r="C12" s="5">
        <v>4</v>
      </c>
      <c r="D12" s="6">
        <v>2224.4447684900001</v>
      </c>
      <c r="E12" s="6">
        <v>962.89809906999994</v>
      </c>
      <c r="F12" s="6">
        <v>1261.5466694199999</v>
      </c>
      <c r="G12" s="6">
        <v>96289.809907000003</v>
      </c>
      <c r="H12" s="6">
        <v>95028.263237580002</v>
      </c>
      <c r="I12" s="6">
        <v>3926.0423115399999</v>
      </c>
      <c r="J12" s="6">
        <v>4971.7367624199996</v>
      </c>
    </row>
    <row r="13" spans="2:10" x14ac:dyDescent="0.3">
      <c r="C13" s="5">
        <v>5</v>
      </c>
      <c r="D13" s="6">
        <v>2224.4447684900001</v>
      </c>
      <c r="E13" s="6">
        <v>950.28263238</v>
      </c>
      <c r="F13" s="6">
        <v>1274.1621361099999</v>
      </c>
      <c r="G13" s="6">
        <v>95028.263237580002</v>
      </c>
      <c r="H13" s="6">
        <v>93754.101101459994</v>
      </c>
      <c r="I13" s="6">
        <v>4876.32494391</v>
      </c>
      <c r="J13" s="6">
        <v>6245.8988985400001</v>
      </c>
    </row>
    <row r="14" spans="2:10" x14ac:dyDescent="0.3">
      <c r="C14" s="5">
        <v>6</v>
      </c>
      <c r="D14" s="6">
        <v>2224.4447684900001</v>
      </c>
      <c r="E14" s="6">
        <v>937.54101101000003</v>
      </c>
      <c r="F14" s="6">
        <v>1286.90375748</v>
      </c>
      <c r="G14" s="6">
        <v>93754.101101459994</v>
      </c>
      <c r="H14" s="6">
        <v>92467.197343990003</v>
      </c>
      <c r="I14" s="6">
        <v>5813.86595493</v>
      </c>
      <c r="J14" s="6">
        <v>7532.8026560099997</v>
      </c>
    </row>
    <row r="15" spans="2:10" x14ac:dyDescent="0.3">
      <c r="C15" s="5">
        <v>7</v>
      </c>
      <c r="D15" s="6">
        <v>2224.4447684900001</v>
      </c>
      <c r="E15" s="6">
        <v>924.67197343999999</v>
      </c>
      <c r="F15" s="6">
        <v>1299.77279505</v>
      </c>
      <c r="G15" s="6">
        <v>92467.197343990003</v>
      </c>
      <c r="H15" s="6">
        <v>91167.424548940005</v>
      </c>
      <c r="I15" s="6">
        <v>6738.5379283700004</v>
      </c>
      <c r="J15" s="6">
        <v>8832.57545106</v>
      </c>
    </row>
    <row r="16" spans="2:10" x14ac:dyDescent="0.3">
      <c r="C16" s="5">
        <v>8</v>
      </c>
      <c r="D16" s="6">
        <v>2224.4447684900001</v>
      </c>
      <c r="E16" s="6">
        <v>911.67424548999998</v>
      </c>
      <c r="F16" s="6">
        <v>1312.7705229999999</v>
      </c>
      <c r="G16" s="6">
        <v>91167.424548940005</v>
      </c>
      <c r="H16" s="6">
        <v>89854.654025940006</v>
      </c>
      <c r="I16" s="6">
        <v>7650.2121738599999</v>
      </c>
      <c r="J16" s="6">
        <v>10145.345974059999</v>
      </c>
    </row>
    <row r="17" spans="3:10" x14ac:dyDescent="0.3">
      <c r="C17" s="5">
        <v>9</v>
      </c>
      <c r="D17" s="6">
        <v>2224.4447684900001</v>
      </c>
      <c r="E17" s="6">
        <v>898.54654026000003</v>
      </c>
      <c r="F17" s="6">
        <v>1325.8982282300001</v>
      </c>
      <c r="G17" s="6">
        <v>89854.654025940006</v>
      </c>
      <c r="H17" s="6">
        <v>88528.755797709993</v>
      </c>
      <c r="I17" s="6">
        <v>8548.7587141200001</v>
      </c>
      <c r="J17" s="6">
        <v>11471.24420229</v>
      </c>
    </row>
    <row r="18" spans="3:10" x14ac:dyDescent="0.3">
      <c r="C18" s="5">
        <v>10</v>
      </c>
      <c r="D18" s="6">
        <v>2224.4447684900001</v>
      </c>
      <c r="E18" s="6">
        <v>885.28755797999997</v>
      </c>
      <c r="F18" s="6">
        <v>1339.1572105099999</v>
      </c>
      <c r="G18" s="6">
        <v>88528.755797709993</v>
      </c>
      <c r="H18" s="6">
        <v>87189.598587190005</v>
      </c>
      <c r="I18" s="6">
        <v>9434.0462720899995</v>
      </c>
      <c r="J18" s="6">
        <v>12810.401412810001</v>
      </c>
    </row>
    <row r="19" spans="3:10" x14ac:dyDescent="0.3">
      <c r="C19" s="5">
        <v>11</v>
      </c>
      <c r="D19" s="6">
        <v>2224.4447684900001</v>
      </c>
      <c r="E19" s="6">
        <v>871.89598587</v>
      </c>
      <c r="F19" s="6">
        <v>1352.5487826200001</v>
      </c>
      <c r="G19" s="6">
        <v>87189.598587190005</v>
      </c>
      <c r="H19" s="6">
        <v>85837.049804580005</v>
      </c>
      <c r="I19" s="6">
        <v>10305.94225797</v>
      </c>
      <c r="J19" s="6">
        <v>14162.950195429999</v>
      </c>
    </row>
    <row r="20" spans="3:10" x14ac:dyDescent="0.3">
      <c r="C20" s="5">
        <v>12</v>
      </c>
      <c r="D20" s="6">
        <v>2224.4447684900001</v>
      </c>
      <c r="E20" s="6">
        <v>858.37049805000004</v>
      </c>
      <c r="F20" s="6">
        <v>1366.07427044</v>
      </c>
      <c r="G20" s="6">
        <v>85837.049804580005</v>
      </c>
      <c r="H20" s="6">
        <v>84470.975534130004</v>
      </c>
      <c r="I20" s="6">
        <v>11164.31275601</v>
      </c>
      <c r="J20" s="6">
        <v>15529.024465869999</v>
      </c>
    </row>
    <row r="21" spans="3:10" x14ac:dyDescent="0.3">
      <c r="C21" s="5">
        <v>13</v>
      </c>
      <c r="D21" s="6">
        <v>2224.4447684900001</v>
      </c>
      <c r="E21" s="6">
        <v>844.70975534000002</v>
      </c>
      <c r="F21" s="6">
        <v>1379.73501315</v>
      </c>
      <c r="G21" s="6">
        <v>84470.975534130004</v>
      </c>
      <c r="H21" s="6">
        <v>83091.240520980005</v>
      </c>
      <c r="I21" s="6">
        <v>12009.02251135</v>
      </c>
      <c r="J21" s="6">
        <v>16908.759479019998</v>
      </c>
    </row>
    <row r="22" spans="3:10" x14ac:dyDescent="0.3">
      <c r="C22" s="5">
        <v>14</v>
      </c>
      <c r="D22" s="6">
        <v>2224.4447684900001</v>
      </c>
      <c r="E22" s="6">
        <v>830.91240520999997</v>
      </c>
      <c r="F22" s="6">
        <v>1393.53236328</v>
      </c>
      <c r="G22" s="6">
        <v>83091.240520980005</v>
      </c>
      <c r="H22" s="6">
        <v>81697.708157700006</v>
      </c>
      <c r="I22" s="6">
        <v>12839.93491656</v>
      </c>
      <c r="J22" s="6">
        <v>18302.291842300001</v>
      </c>
    </row>
    <row r="23" spans="3:10" x14ac:dyDescent="0.3">
      <c r="C23" s="5">
        <v>15</v>
      </c>
      <c r="D23" s="6">
        <v>2224.4447684900001</v>
      </c>
      <c r="E23" s="6">
        <v>816.97708158</v>
      </c>
      <c r="F23" s="6">
        <v>1407.4676869100001</v>
      </c>
      <c r="G23" s="6">
        <v>81697.708157700006</v>
      </c>
      <c r="H23" s="6">
        <v>80290.240470789999</v>
      </c>
      <c r="I23" s="6">
        <v>13656.91199814</v>
      </c>
      <c r="J23" s="6">
        <v>19709.759529210001</v>
      </c>
    </row>
    <row r="24" spans="3:10" x14ac:dyDescent="0.3">
      <c r="C24" s="5">
        <v>16</v>
      </c>
      <c r="D24" s="6">
        <v>2224.4447684900001</v>
      </c>
      <c r="E24" s="6">
        <v>802.90240471000004</v>
      </c>
      <c r="F24" s="6">
        <v>1421.54236378</v>
      </c>
      <c r="G24" s="6">
        <v>80290.240470789999</v>
      </c>
      <c r="H24" s="6">
        <v>78868.698107010001</v>
      </c>
      <c r="I24" s="6">
        <v>14459.814402849999</v>
      </c>
      <c r="J24" s="6">
        <v>21131.301892989999</v>
      </c>
    </row>
    <row r="25" spans="3:10" x14ac:dyDescent="0.3">
      <c r="C25" s="5">
        <v>17</v>
      </c>
      <c r="D25" s="6">
        <v>2224.4447684900001</v>
      </c>
      <c r="E25" s="6">
        <v>788.68698107</v>
      </c>
      <c r="F25" s="6">
        <v>1435.7577874200001</v>
      </c>
      <c r="G25" s="6">
        <v>78868.698107010001</v>
      </c>
      <c r="H25" s="6">
        <v>77432.940319589994</v>
      </c>
      <c r="I25" s="6">
        <v>15248.50138392</v>
      </c>
      <c r="J25" s="6">
        <v>22567.059680409999</v>
      </c>
    </row>
    <row r="26" spans="3:10" x14ac:dyDescent="0.3">
      <c r="C26" s="5">
        <v>18</v>
      </c>
      <c r="D26" s="6">
        <v>2224.4447684900001</v>
      </c>
      <c r="E26" s="6">
        <v>774.3294032</v>
      </c>
      <c r="F26" s="6">
        <v>1450.11536529</v>
      </c>
      <c r="G26" s="6">
        <v>77432.940319589994</v>
      </c>
      <c r="H26" s="6">
        <v>75982.824954290001</v>
      </c>
      <c r="I26" s="6">
        <v>16022.830787110001</v>
      </c>
      <c r="J26" s="6">
        <v>24017.175045709999</v>
      </c>
    </row>
    <row r="27" spans="3:10" x14ac:dyDescent="0.3">
      <c r="C27" s="5">
        <v>19</v>
      </c>
      <c r="D27" s="6">
        <v>2224.4447684900001</v>
      </c>
      <c r="E27" s="6">
        <v>759.82824954</v>
      </c>
      <c r="F27" s="6">
        <v>1464.61651895</v>
      </c>
      <c r="G27" s="6">
        <v>75982.824954290001</v>
      </c>
      <c r="H27" s="6">
        <v>74518.208435349996</v>
      </c>
      <c r="I27" s="6">
        <v>16782.659036659999</v>
      </c>
      <c r="J27" s="6">
        <v>25481.791564660001</v>
      </c>
    </row>
    <row r="28" spans="3:10" x14ac:dyDescent="0.3">
      <c r="C28" s="5">
        <v>20</v>
      </c>
      <c r="D28" s="6">
        <v>2224.4447684900001</v>
      </c>
      <c r="E28" s="6">
        <v>745.18208434999997</v>
      </c>
      <c r="F28" s="6">
        <v>1479.2626841399999</v>
      </c>
      <c r="G28" s="6">
        <v>74518.208435349996</v>
      </c>
      <c r="H28" s="6">
        <v>73038.945751210005</v>
      </c>
      <c r="I28" s="6">
        <v>17527.841121009998</v>
      </c>
      <c r="J28" s="6">
        <v>26961.054248789998</v>
      </c>
    </row>
    <row r="29" spans="3:10" x14ac:dyDescent="0.3">
      <c r="C29" s="5">
        <v>21</v>
      </c>
      <c r="D29" s="6">
        <v>2224.4447684900001</v>
      </c>
      <c r="E29" s="6">
        <v>730.38945751000006</v>
      </c>
      <c r="F29" s="6">
        <v>1494.0553109800001</v>
      </c>
      <c r="G29" s="6">
        <v>73038.945751210005</v>
      </c>
      <c r="H29" s="6">
        <v>71544.890440229996</v>
      </c>
      <c r="I29" s="6">
        <v>18258.230578520001</v>
      </c>
      <c r="J29" s="6">
        <v>28455.10955977</v>
      </c>
    </row>
    <row r="30" spans="3:10" x14ac:dyDescent="0.3">
      <c r="C30" s="5">
        <v>22</v>
      </c>
      <c r="D30" s="6">
        <v>2224.4447684900001</v>
      </c>
      <c r="E30" s="6">
        <v>715.44890439999995</v>
      </c>
      <c r="F30" s="6">
        <v>1508.9958640899999</v>
      </c>
      <c r="G30" s="6">
        <v>71544.890440229996</v>
      </c>
      <c r="H30" s="6">
        <v>70035.894576150007</v>
      </c>
      <c r="I30" s="6">
        <v>18973.679482920001</v>
      </c>
      <c r="J30" s="6">
        <v>29964.105423860001</v>
      </c>
    </row>
    <row r="31" spans="3:10" x14ac:dyDescent="0.3">
      <c r="C31" s="5">
        <v>23</v>
      </c>
      <c r="D31" s="6">
        <v>2224.4447684900001</v>
      </c>
      <c r="E31" s="6">
        <v>700.35894575999998</v>
      </c>
      <c r="F31" s="6">
        <v>1524.08582273</v>
      </c>
      <c r="G31" s="6">
        <v>70035.894576150007</v>
      </c>
      <c r="H31" s="6">
        <v>68511.808753420002</v>
      </c>
      <c r="I31" s="6">
        <v>19674.038428690001</v>
      </c>
      <c r="J31" s="6">
        <v>31488.191246589999</v>
      </c>
    </row>
    <row r="32" spans="3:10" x14ac:dyDescent="0.3">
      <c r="C32" s="5">
        <v>24</v>
      </c>
      <c r="D32" s="6">
        <v>2224.4447684900001</v>
      </c>
      <c r="E32" s="6">
        <v>685.11808753000003</v>
      </c>
      <c r="F32" s="6">
        <v>1539.32668096</v>
      </c>
      <c r="G32" s="6">
        <v>68511.808753420002</v>
      </c>
      <c r="H32" s="6">
        <v>66972.482072459999</v>
      </c>
      <c r="I32" s="6">
        <v>20359.156516219999</v>
      </c>
      <c r="J32" s="6">
        <v>33027.517927540001</v>
      </c>
    </row>
    <row r="33" spans="3:10" x14ac:dyDescent="0.3">
      <c r="C33" s="5">
        <v>25</v>
      </c>
      <c r="D33" s="6">
        <v>2224.4447684900001</v>
      </c>
      <c r="E33" s="6">
        <v>669.72482072000003</v>
      </c>
      <c r="F33" s="6">
        <v>1554.7199477700001</v>
      </c>
      <c r="G33" s="6">
        <v>66972.482072459999</v>
      </c>
      <c r="H33" s="6">
        <v>65417.762124699999</v>
      </c>
      <c r="I33" s="6">
        <v>21028.881336940001</v>
      </c>
      <c r="J33" s="6">
        <v>34582.237875309998</v>
      </c>
    </row>
    <row r="34" spans="3:10" x14ac:dyDescent="0.3">
      <c r="C34" s="5">
        <v>26</v>
      </c>
      <c r="D34" s="6">
        <v>2224.4447684900001</v>
      </c>
      <c r="E34" s="6">
        <v>654.17762125000002</v>
      </c>
      <c r="F34" s="6">
        <v>1570.26714724</v>
      </c>
      <c r="G34" s="6">
        <v>65417.762124699999</v>
      </c>
      <c r="H34" s="6">
        <v>63847.494977449998</v>
      </c>
      <c r="I34" s="6">
        <v>21683.058958189999</v>
      </c>
      <c r="J34" s="6">
        <v>36152.505022550002</v>
      </c>
    </row>
    <row r="35" spans="3:10" x14ac:dyDescent="0.3">
      <c r="C35" s="5">
        <v>27</v>
      </c>
      <c r="D35" s="6">
        <v>2224.4447684900001</v>
      </c>
      <c r="E35" s="6">
        <v>638.47494976999997</v>
      </c>
      <c r="F35" s="6">
        <v>1585.9698187199999</v>
      </c>
      <c r="G35" s="6">
        <v>63847.494977449998</v>
      </c>
      <c r="H35" s="6">
        <v>62261.525158739998</v>
      </c>
      <c r="I35" s="6">
        <v>22321.533907969999</v>
      </c>
      <c r="J35" s="6">
        <v>37738.474841269999</v>
      </c>
    </row>
    <row r="36" spans="3:10" x14ac:dyDescent="0.3">
      <c r="C36" s="5">
        <v>28</v>
      </c>
      <c r="D36" s="6">
        <v>2224.4447684900001</v>
      </c>
      <c r="E36" s="6">
        <v>622.61525158999996</v>
      </c>
      <c r="F36" s="6">
        <v>1601.8295169</v>
      </c>
      <c r="G36" s="6">
        <v>62261.525158739998</v>
      </c>
      <c r="H36" s="6">
        <v>60659.695641830003</v>
      </c>
      <c r="I36" s="6">
        <v>22944.149159550001</v>
      </c>
      <c r="J36" s="6">
        <v>39340.304358169997</v>
      </c>
    </row>
    <row r="37" spans="3:10" x14ac:dyDescent="0.3">
      <c r="C37" s="5">
        <v>29</v>
      </c>
      <c r="D37" s="6">
        <v>2224.4447684900001</v>
      </c>
      <c r="E37" s="6">
        <v>606.59695641999997</v>
      </c>
      <c r="F37" s="6">
        <v>1617.8478120699999</v>
      </c>
      <c r="G37" s="6">
        <v>60659.695641830003</v>
      </c>
      <c r="H37" s="6">
        <v>59041.847829760001</v>
      </c>
      <c r="I37" s="6">
        <v>23550.74611597</v>
      </c>
      <c r="J37" s="6">
        <v>40958.152170239999</v>
      </c>
    </row>
    <row r="38" spans="3:10" x14ac:dyDescent="0.3">
      <c r="C38" s="5">
        <v>30</v>
      </c>
      <c r="D38" s="6">
        <v>2224.4447684900001</v>
      </c>
      <c r="E38" s="6">
        <v>590.41847829999995</v>
      </c>
      <c r="F38" s="6">
        <v>1634.0262901900001</v>
      </c>
      <c r="G38" s="6">
        <v>59041.847829760001</v>
      </c>
      <c r="H38" s="6">
        <v>57407.821539570003</v>
      </c>
      <c r="I38" s="6">
        <v>24141.164594270002</v>
      </c>
      <c r="J38" s="6">
        <v>42592.178460440002</v>
      </c>
    </row>
    <row r="39" spans="3:10" x14ac:dyDescent="0.3">
      <c r="C39" s="5">
        <v>31</v>
      </c>
      <c r="D39" s="6">
        <v>2224.4447684900001</v>
      </c>
      <c r="E39" s="6">
        <v>574.07821539999998</v>
      </c>
      <c r="F39" s="6">
        <v>1650.36655309</v>
      </c>
      <c r="G39" s="6">
        <v>57407.821539570003</v>
      </c>
      <c r="H39" s="6">
        <v>55757.454986479999</v>
      </c>
      <c r="I39" s="6">
        <v>24715.242809669999</v>
      </c>
      <c r="J39" s="6">
        <v>44242.545013529998</v>
      </c>
    </row>
    <row r="40" spans="3:10" x14ac:dyDescent="0.3">
      <c r="C40" s="5">
        <v>32</v>
      </c>
      <c r="D40" s="6">
        <v>2224.4447684900001</v>
      </c>
      <c r="E40" s="6">
        <v>557.57454986000005</v>
      </c>
      <c r="F40" s="6">
        <v>1666.87021863</v>
      </c>
      <c r="G40" s="6">
        <v>55757.454986479999</v>
      </c>
      <c r="H40" s="6">
        <v>54090.584767849999</v>
      </c>
      <c r="I40" s="6">
        <v>25272.81735953</v>
      </c>
      <c r="J40" s="6">
        <v>45909.415232159998</v>
      </c>
    </row>
    <row r="41" spans="3:10" x14ac:dyDescent="0.3">
      <c r="C41" s="5">
        <v>33</v>
      </c>
      <c r="D41" s="6">
        <v>2224.4447684900001</v>
      </c>
      <c r="E41" s="6">
        <v>540.90584767999997</v>
      </c>
      <c r="F41" s="6">
        <v>1683.53892081</v>
      </c>
      <c r="G41" s="6">
        <v>54090.584767849999</v>
      </c>
      <c r="H41" s="6">
        <v>52407.045847039997</v>
      </c>
      <c r="I41" s="6">
        <v>25813.723207210001</v>
      </c>
      <c r="J41" s="6">
        <v>47592.95415297</v>
      </c>
    </row>
    <row r="42" spans="3:10" x14ac:dyDescent="0.3">
      <c r="C42" s="5">
        <v>34</v>
      </c>
      <c r="D42" s="6">
        <v>2224.4447684900001</v>
      </c>
      <c r="E42" s="6">
        <v>524.07045846999995</v>
      </c>
      <c r="F42" s="6">
        <v>1700.3743100199999</v>
      </c>
      <c r="G42" s="6">
        <v>52407.045847039997</v>
      </c>
      <c r="H42" s="6">
        <v>50706.671537020004</v>
      </c>
      <c r="I42" s="6">
        <v>26337.793665680001</v>
      </c>
      <c r="J42" s="6">
        <v>49293.328462990001</v>
      </c>
    </row>
    <row r="43" spans="3:10" x14ac:dyDescent="0.3">
      <c r="C43" s="5">
        <v>35</v>
      </c>
      <c r="D43" s="6">
        <v>2224.4447684900001</v>
      </c>
      <c r="E43" s="6">
        <v>507.06671537</v>
      </c>
      <c r="F43" s="6">
        <v>1717.37805312</v>
      </c>
      <c r="G43" s="6">
        <v>50706.671537020004</v>
      </c>
      <c r="H43" s="6">
        <v>48989.293483900001</v>
      </c>
      <c r="I43" s="6">
        <v>26844.860381049999</v>
      </c>
      <c r="J43" s="6">
        <v>51010.706516110004</v>
      </c>
    </row>
    <row r="44" spans="3:10" x14ac:dyDescent="0.3">
      <c r="C44" s="5">
        <v>36</v>
      </c>
      <c r="D44" s="6">
        <v>2224.4447684900001</v>
      </c>
      <c r="E44" s="6">
        <v>489.89293484000001</v>
      </c>
      <c r="F44" s="6">
        <v>1734.5518336499999</v>
      </c>
      <c r="G44" s="6">
        <v>48989.293483900001</v>
      </c>
      <c r="H44" s="6">
        <v>47254.741650249998</v>
      </c>
      <c r="I44" s="6">
        <v>27334.753315890001</v>
      </c>
      <c r="J44" s="6">
        <v>52745.258349759999</v>
      </c>
    </row>
    <row r="45" spans="3:10" x14ac:dyDescent="0.3">
      <c r="C45" s="5">
        <v>37</v>
      </c>
      <c r="D45" s="6">
        <v>2224.4447684900001</v>
      </c>
      <c r="E45" s="6">
        <v>472.5474165</v>
      </c>
      <c r="F45" s="6">
        <v>1751.8973519900001</v>
      </c>
      <c r="G45" s="6">
        <v>47254.741650249998</v>
      </c>
      <c r="H45" s="6">
        <v>45502.844298260003</v>
      </c>
      <c r="I45" s="6">
        <v>27807.300732389998</v>
      </c>
      <c r="J45" s="6">
        <v>54497.155701750002</v>
      </c>
    </row>
    <row r="46" spans="3:10" x14ac:dyDescent="0.3">
      <c r="C46" s="5">
        <v>38</v>
      </c>
      <c r="D46" s="6">
        <v>2224.4447684900001</v>
      </c>
      <c r="E46" s="6">
        <v>455.02844298000002</v>
      </c>
      <c r="F46" s="6">
        <v>1769.41632551</v>
      </c>
      <c r="G46" s="6">
        <v>45502.844298260003</v>
      </c>
      <c r="H46" s="6">
        <v>43733.427972750003</v>
      </c>
      <c r="I46" s="6">
        <v>28262.32917537</v>
      </c>
      <c r="J46" s="6">
        <v>56266.572027249997</v>
      </c>
    </row>
    <row r="47" spans="3:10" x14ac:dyDescent="0.3">
      <c r="C47" s="5">
        <v>39</v>
      </c>
      <c r="D47" s="6">
        <v>2224.4447684900001</v>
      </c>
      <c r="E47" s="6">
        <v>437.33427972999999</v>
      </c>
      <c r="F47" s="6">
        <v>1787.11048876</v>
      </c>
      <c r="G47" s="6">
        <v>43733.427972750003</v>
      </c>
      <c r="H47" s="6">
        <v>41946.317483990002</v>
      </c>
      <c r="I47" s="6">
        <v>28699.663455099999</v>
      </c>
      <c r="J47" s="6">
        <v>58053.682516020002</v>
      </c>
    </row>
    <row r="48" spans="3:10" x14ac:dyDescent="0.3">
      <c r="C48" s="5">
        <v>40</v>
      </c>
      <c r="D48" s="6">
        <v>2224.4447684900001</v>
      </c>
      <c r="E48" s="6">
        <v>419.46317484000002</v>
      </c>
      <c r="F48" s="6">
        <v>1804.9815936499999</v>
      </c>
      <c r="G48" s="6">
        <v>41946.317483990002</v>
      </c>
      <c r="H48" s="6">
        <v>40141.33589034</v>
      </c>
      <c r="I48" s="6">
        <v>29119.126629940001</v>
      </c>
      <c r="J48" s="6">
        <v>59858.664109669997</v>
      </c>
    </row>
    <row r="49" spans="3:10" x14ac:dyDescent="0.3">
      <c r="C49" s="5">
        <v>41</v>
      </c>
      <c r="D49" s="6">
        <v>2224.4447684900001</v>
      </c>
      <c r="E49" s="6">
        <v>401.41335889999999</v>
      </c>
      <c r="F49" s="6">
        <v>1823.0314095900001</v>
      </c>
      <c r="G49" s="6">
        <v>40141.33589034</v>
      </c>
      <c r="H49" s="6">
        <v>38318.304480749997</v>
      </c>
      <c r="I49" s="6">
        <v>29520.539988839999</v>
      </c>
      <c r="J49" s="6">
        <v>61681.695519250003</v>
      </c>
    </row>
    <row r="50" spans="3:10" x14ac:dyDescent="0.3">
      <c r="C50" s="5">
        <v>42</v>
      </c>
      <c r="D50" s="6">
        <v>2224.4447684900001</v>
      </c>
      <c r="E50" s="6">
        <v>383.18304481000001</v>
      </c>
      <c r="F50" s="6">
        <v>1841.2617236799999</v>
      </c>
      <c r="G50" s="6">
        <v>38318.304480749997</v>
      </c>
      <c r="H50" s="6">
        <v>36477.042757069998</v>
      </c>
      <c r="I50" s="6">
        <v>29903.72303365</v>
      </c>
      <c r="J50" s="6">
        <v>63522.95724294</v>
      </c>
    </row>
    <row r="51" spans="3:10" x14ac:dyDescent="0.3">
      <c r="C51" s="5">
        <v>43</v>
      </c>
      <c r="D51" s="6">
        <v>2224.4447684900001</v>
      </c>
      <c r="E51" s="6">
        <v>364.77042756999998</v>
      </c>
      <c r="F51" s="6">
        <v>1859.6743409200001</v>
      </c>
      <c r="G51" s="6">
        <v>36477.042757069998</v>
      </c>
      <c r="H51" s="6">
        <v>34617.368416149999</v>
      </c>
      <c r="I51" s="6">
        <v>30268.493461220001</v>
      </c>
      <c r="J51" s="6">
        <v>65382.631583859998</v>
      </c>
    </row>
    <row r="52" spans="3:10" x14ac:dyDescent="0.3">
      <c r="C52" s="5">
        <v>44</v>
      </c>
      <c r="D52" s="6">
        <v>2224.4447684900001</v>
      </c>
      <c r="E52" s="6">
        <v>346.17368415999999</v>
      </c>
      <c r="F52" s="6">
        <v>1878.2710843299999</v>
      </c>
      <c r="G52" s="6">
        <v>34617.368416149999</v>
      </c>
      <c r="H52" s="6">
        <v>32739.097331820001</v>
      </c>
      <c r="I52" s="6">
        <v>30614.667145380001</v>
      </c>
      <c r="J52" s="6">
        <v>67260.90266819</v>
      </c>
    </row>
    <row r="53" spans="3:10" x14ac:dyDescent="0.3">
      <c r="C53" s="5">
        <v>45</v>
      </c>
      <c r="D53" s="6">
        <v>2224.4447684900001</v>
      </c>
      <c r="E53" s="6">
        <v>327.39097332</v>
      </c>
      <c r="F53" s="6">
        <v>1897.0537951700001</v>
      </c>
      <c r="G53" s="6">
        <v>32739.097331820001</v>
      </c>
      <c r="H53" s="6">
        <v>30842.043536649999</v>
      </c>
      <c r="I53" s="6">
        <v>30942.058118699999</v>
      </c>
      <c r="J53" s="6">
        <v>69157.956463359995</v>
      </c>
    </row>
    <row r="54" spans="3:10" x14ac:dyDescent="0.3">
      <c r="C54" s="5">
        <v>46</v>
      </c>
      <c r="D54" s="6">
        <v>2224.4447684900001</v>
      </c>
      <c r="E54" s="6">
        <v>308.42043537000001</v>
      </c>
      <c r="F54" s="6">
        <v>1916.0243331199999</v>
      </c>
      <c r="G54" s="6">
        <v>30842.043536649999</v>
      </c>
      <c r="H54" s="6">
        <v>28926.019203529999</v>
      </c>
      <c r="I54" s="6">
        <v>31250.47855407</v>
      </c>
      <c r="J54" s="6">
        <v>71073.980796479998</v>
      </c>
    </row>
    <row r="55" spans="3:10" x14ac:dyDescent="0.3">
      <c r="C55" s="5">
        <v>47</v>
      </c>
      <c r="D55" s="6">
        <v>2224.4447684900001</v>
      </c>
      <c r="E55" s="6">
        <v>289.26019203999999</v>
      </c>
      <c r="F55" s="6">
        <v>1935.1845764499999</v>
      </c>
      <c r="G55" s="6">
        <v>28926.019203529999</v>
      </c>
      <c r="H55" s="6">
        <v>26990.834627069999</v>
      </c>
      <c r="I55" s="6">
        <v>31539.7387461</v>
      </c>
      <c r="J55" s="6">
        <v>73009.165372939999</v>
      </c>
    </row>
    <row r="56" spans="3:10" x14ac:dyDescent="0.3">
      <c r="C56" s="5">
        <v>48</v>
      </c>
      <c r="D56" s="6">
        <v>2224.4447684900001</v>
      </c>
      <c r="E56" s="6">
        <v>269.90834626999998</v>
      </c>
      <c r="F56" s="6">
        <v>1954.5364222200001</v>
      </c>
      <c r="G56" s="6">
        <v>26990.834627069999</v>
      </c>
      <c r="H56" s="6">
        <v>25036.298204859999</v>
      </c>
      <c r="I56" s="6">
        <v>31809.64709237</v>
      </c>
      <c r="J56" s="6">
        <v>74963.701795159999</v>
      </c>
    </row>
    <row r="57" spans="3:10" x14ac:dyDescent="0.3">
      <c r="C57" s="5">
        <v>49</v>
      </c>
      <c r="D57" s="6">
        <v>2224.4447684900001</v>
      </c>
      <c r="E57" s="6">
        <v>250.36298205</v>
      </c>
      <c r="F57" s="6">
        <v>1974.0817864400001</v>
      </c>
      <c r="G57" s="6">
        <v>25036.298204859999</v>
      </c>
      <c r="H57" s="6">
        <v>23062.21641841</v>
      </c>
      <c r="I57" s="6">
        <v>32060.010074419999</v>
      </c>
      <c r="J57" s="6">
        <v>76937.783581600001</v>
      </c>
    </row>
    <row r="58" spans="3:10" x14ac:dyDescent="0.3">
      <c r="C58" s="5">
        <v>50</v>
      </c>
      <c r="D58" s="6">
        <v>2224.4447684900001</v>
      </c>
      <c r="E58" s="6">
        <v>230.62216418</v>
      </c>
      <c r="F58" s="6">
        <v>1993.8226043100001</v>
      </c>
      <c r="G58" s="6">
        <v>23062.21641841</v>
      </c>
      <c r="H58" s="6">
        <v>21068.393814110001</v>
      </c>
      <c r="I58" s="6">
        <v>32290.63223861</v>
      </c>
      <c r="J58" s="6">
        <v>78931.606185900004</v>
      </c>
    </row>
    <row r="59" spans="3:10" x14ac:dyDescent="0.3">
      <c r="C59" s="5">
        <v>51</v>
      </c>
      <c r="D59" s="6">
        <v>2224.4447684900001</v>
      </c>
      <c r="E59" s="6">
        <v>210.68393814000001</v>
      </c>
      <c r="F59" s="6">
        <v>2013.7608303500001</v>
      </c>
      <c r="G59" s="6">
        <v>21068.393814110001</v>
      </c>
      <c r="H59" s="6">
        <v>19054.632983759999</v>
      </c>
      <c r="I59" s="6">
        <v>32501.316176749999</v>
      </c>
      <c r="J59" s="6">
        <v>80945.367016250006</v>
      </c>
    </row>
    <row r="60" spans="3:10" x14ac:dyDescent="0.3">
      <c r="C60" s="5">
        <v>52</v>
      </c>
      <c r="D60" s="6">
        <v>2224.4447684900001</v>
      </c>
      <c r="E60" s="6">
        <v>190.54632984</v>
      </c>
      <c r="F60" s="6">
        <v>2033.8984386499999</v>
      </c>
      <c r="G60" s="6">
        <v>19054.632983759999</v>
      </c>
      <c r="H60" s="6">
        <v>17020.734545110001</v>
      </c>
      <c r="I60" s="6">
        <v>32691.862506580001</v>
      </c>
      <c r="J60" s="6">
        <v>82979.265454909997</v>
      </c>
    </row>
    <row r="61" spans="3:10" x14ac:dyDescent="0.3">
      <c r="C61" s="5">
        <v>53</v>
      </c>
      <c r="D61" s="6">
        <v>2224.4447684900001</v>
      </c>
      <c r="E61" s="6">
        <v>170.20734544999999</v>
      </c>
      <c r="F61" s="6">
        <v>2054.2374230400001</v>
      </c>
      <c r="G61" s="6">
        <v>17020.734545110001</v>
      </c>
      <c r="H61" s="6">
        <v>14966.497122070001</v>
      </c>
      <c r="I61" s="6">
        <v>32862.069852029999</v>
      </c>
      <c r="J61" s="6">
        <v>85033.502877940002</v>
      </c>
    </row>
    <row r="62" spans="3:10" x14ac:dyDescent="0.3">
      <c r="C62" s="5">
        <v>54</v>
      </c>
      <c r="D62" s="6">
        <v>2224.4447684900001</v>
      </c>
      <c r="E62" s="6">
        <v>149.66497122000001</v>
      </c>
      <c r="F62" s="6">
        <v>2074.77979727</v>
      </c>
      <c r="G62" s="6">
        <v>14966.497122070001</v>
      </c>
      <c r="H62" s="6">
        <v>12891.7173248</v>
      </c>
      <c r="I62" s="6">
        <v>33011.734823259998</v>
      </c>
      <c r="J62" s="6">
        <v>87108.282675209994</v>
      </c>
    </row>
    <row r="63" spans="3:10" x14ac:dyDescent="0.3">
      <c r="C63" s="5">
        <v>55</v>
      </c>
      <c r="D63" s="6">
        <v>2224.4447684900001</v>
      </c>
      <c r="E63" s="6">
        <v>128.91717324999999</v>
      </c>
      <c r="F63" s="6">
        <v>2095.5275952400002</v>
      </c>
      <c r="G63" s="6">
        <v>12891.7173248</v>
      </c>
      <c r="H63" s="6">
        <v>10796.189729559999</v>
      </c>
      <c r="I63" s="6">
        <v>33140.651996499997</v>
      </c>
      <c r="J63" s="6">
        <v>89203.810270460002</v>
      </c>
    </row>
    <row r="64" spans="3:10" x14ac:dyDescent="0.3">
      <c r="C64" s="5">
        <v>56</v>
      </c>
      <c r="D64" s="6">
        <v>2224.4447684900001</v>
      </c>
      <c r="E64" s="6">
        <v>107.9618973</v>
      </c>
      <c r="F64" s="6">
        <v>2116.48287119</v>
      </c>
      <c r="G64" s="6">
        <v>10796.189729559999</v>
      </c>
      <c r="H64" s="6">
        <v>8679.7068583599994</v>
      </c>
      <c r="I64" s="6">
        <v>33248.6138938</v>
      </c>
      <c r="J64" s="6">
        <v>91320.293141650007</v>
      </c>
    </row>
    <row r="65" spans="3:10" x14ac:dyDescent="0.3">
      <c r="C65" s="5">
        <v>57</v>
      </c>
      <c r="D65" s="6">
        <v>2224.4447684900001</v>
      </c>
      <c r="E65" s="6">
        <v>86.797068580000001</v>
      </c>
      <c r="F65" s="6">
        <v>2137.64769991</v>
      </c>
      <c r="G65" s="6">
        <v>8679.7068583599994</v>
      </c>
      <c r="H65" s="6">
        <v>6542.0591584599997</v>
      </c>
      <c r="I65" s="6">
        <v>33335.410962380003</v>
      </c>
      <c r="J65" s="6">
        <v>93457.940841560005</v>
      </c>
    </row>
    <row r="66" spans="3:10" x14ac:dyDescent="0.3">
      <c r="C66" s="5">
        <v>58</v>
      </c>
      <c r="D66" s="6">
        <v>2224.4447684900001</v>
      </c>
      <c r="E66" s="6">
        <v>65.420591580000007</v>
      </c>
      <c r="F66" s="6">
        <v>2159.0241769099998</v>
      </c>
      <c r="G66" s="6">
        <v>6542.0591584599997</v>
      </c>
      <c r="H66" s="6">
        <v>4383.0349815500003</v>
      </c>
      <c r="I66" s="6">
        <v>33400.831553969998</v>
      </c>
      <c r="J66" s="6">
        <v>95616.965018460003</v>
      </c>
    </row>
    <row r="67" spans="3:10" x14ac:dyDescent="0.3">
      <c r="C67" s="5">
        <v>59</v>
      </c>
      <c r="D67" s="6">
        <v>2224.4447684900001</v>
      </c>
      <c r="E67" s="6">
        <v>43.830349820000002</v>
      </c>
      <c r="F67" s="6">
        <v>2180.6144186699998</v>
      </c>
      <c r="G67" s="6">
        <v>4383.0349815500003</v>
      </c>
      <c r="H67" s="6">
        <v>2202.42056288</v>
      </c>
      <c r="I67" s="6">
        <v>33444.661903779997</v>
      </c>
      <c r="J67" s="6">
        <v>97797.579437139997</v>
      </c>
    </row>
    <row r="68" spans="3:10" x14ac:dyDescent="0.3">
      <c r="C68" s="7">
        <v>60</v>
      </c>
      <c r="D68" s="8">
        <v>2224.4447684900001</v>
      </c>
      <c r="E68" s="8">
        <v>22.024205630000001</v>
      </c>
      <c r="F68" s="8">
        <v>2202.4205628599998</v>
      </c>
      <c r="G68" s="8">
        <v>2202.42056288</v>
      </c>
      <c r="H68" s="8">
        <v>1E-8</v>
      </c>
      <c r="I68" s="8">
        <v>33466.686109410002</v>
      </c>
      <c r="J68" s="8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E8C3-0910-4F39-8674-A08F90B51EF6}">
  <dimension ref="B2:G68"/>
  <sheetViews>
    <sheetView showGridLines="0" workbookViewId="0">
      <selection activeCell="C8" sqref="C8"/>
    </sheetView>
  </sheetViews>
  <sheetFormatPr defaultRowHeight="14.4" x14ac:dyDescent="0.3"/>
  <cols>
    <col min="1" max="1" width="5.5546875" customWidth="1"/>
    <col min="2" max="2" width="11.77734375" bestFit="1" customWidth="1"/>
    <col min="3" max="3" width="6.44140625" bestFit="1" customWidth="1"/>
    <col min="4" max="4" width="15.44140625" bestFit="1" customWidth="1"/>
    <col min="5" max="6" width="12" bestFit="1" customWidth="1"/>
    <col min="7" max="7" width="14.6640625" bestFit="1" customWidth="1"/>
  </cols>
  <sheetData>
    <row r="2" spans="2:7" x14ac:dyDescent="0.3">
      <c r="B2" s="12" t="s">
        <v>8</v>
      </c>
      <c r="C2" t="s">
        <v>9</v>
      </c>
      <c r="E2" s="13">
        <v>100000</v>
      </c>
    </row>
    <row r="3" spans="2:7" x14ac:dyDescent="0.3">
      <c r="C3" t="s">
        <v>10</v>
      </c>
      <c r="E3" s="13">
        <v>60</v>
      </c>
    </row>
    <row r="4" spans="2:7" x14ac:dyDescent="0.3">
      <c r="C4" t="s">
        <v>11</v>
      </c>
      <c r="E4" s="14">
        <v>0.12</v>
      </c>
    </row>
    <row r="6" spans="2:7" x14ac:dyDescent="0.3">
      <c r="B6" s="12" t="s">
        <v>0</v>
      </c>
      <c r="C6" s="11" t="s">
        <v>3</v>
      </c>
      <c r="D6" s="1"/>
      <c r="E6" s="1"/>
      <c r="F6" s="1"/>
      <c r="G6" s="1"/>
    </row>
    <row r="7" spans="2:7" x14ac:dyDescent="0.3">
      <c r="B7" s="10"/>
      <c r="C7" s="9"/>
      <c r="D7" s="1"/>
      <c r="E7" s="1"/>
      <c r="F7" s="1"/>
      <c r="G7" s="1"/>
    </row>
    <row r="8" spans="2:7" x14ac:dyDescent="0.3">
      <c r="B8" s="12" t="s">
        <v>1</v>
      </c>
      <c r="C8" s="2" t="str" cm="1">
        <f t="array" ref="C8:G68">JZ.Loan_Schedule(E4, E3, E2,,,{"Month","Monthly Payment","Principal","Interest","Ending Balance"})</f>
        <v>Month</v>
      </c>
      <c r="D8" s="2" t="str">
        <v>Monthly Payment</v>
      </c>
      <c r="E8" s="2" t="str">
        <v>Principal</v>
      </c>
      <c r="F8" s="2" t="str">
        <v>Interest</v>
      </c>
      <c r="G8" s="2" t="str">
        <v>Ending Balance</v>
      </c>
    </row>
    <row r="9" spans="2:7" x14ac:dyDescent="0.3">
      <c r="C9" s="3">
        <v>1</v>
      </c>
      <c r="D9" s="4">
        <v>2224.4447684900001</v>
      </c>
      <c r="E9" s="4">
        <v>1224.4447684899999</v>
      </c>
      <c r="F9" s="4">
        <v>1000</v>
      </c>
      <c r="G9" s="4">
        <v>98775.555231510007</v>
      </c>
    </row>
    <row r="10" spans="2:7" x14ac:dyDescent="0.3">
      <c r="C10" s="5">
        <v>2</v>
      </c>
      <c r="D10" s="6">
        <v>2224.4447684900001</v>
      </c>
      <c r="E10" s="6">
        <v>1236.6892161799999</v>
      </c>
      <c r="F10" s="6">
        <v>987.75555231999999</v>
      </c>
      <c r="G10" s="6">
        <v>97538.866015339998</v>
      </c>
    </row>
    <row r="11" spans="2:7" x14ac:dyDescent="0.3">
      <c r="C11" s="5">
        <v>3</v>
      </c>
      <c r="D11" s="6">
        <v>2224.4447684900001</v>
      </c>
      <c r="E11" s="6">
        <v>1249.05610834</v>
      </c>
      <c r="F11" s="6">
        <v>975.38866014999996</v>
      </c>
      <c r="G11" s="6">
        <v>96289.809907000003</v>
      </c>
    </row>
    <row r="12" spans="2:7" x14ac:dyDescent="0.3">
      <c r="C12" s="5">
        <v>4</v>
      </c>
      <c r="D12" s="6">
        <v>2224.4447684900001</v>
      </c>
      <c r="E12" s="6">
        <v>1261.5466694199999</v>
      </c>
      <c r="F12" s="6">
        <v>962.89809906999994</v>
      </c>
      <c r="G12" s="6">
        <v>95028.263237580002</v>
      </c>
    </row>
    <row r="13" spans="2:7" x14ac:dyDescent="0.3">
      <c r="C13" s="5">
        <v>5</v>
      </c>
      <c r="D13" s="6">
        <v>2224.4447684900001</v>
      </c>
      <c r="E13" s="6">
        <v>1274.1621361099999</v>
      </c>
      <c r="F13" s="6">
        <v>950.28263238</v>
      </c>
      <c r="G13" s="6">
        <v>93754.101101459994</v>
      </c>
    </row>
    <row r="14" spans="2:7" x14ac:dyDescent="0.3">
      <c r="C14" s="5">
        <v>6</v>
      </c>
      <c r="D14" s="6">
        <v>2224.4447684900001</v>
      </c>
      <c r="E14" s="6">
        <v>1286.90375748</v>
      </c>
      <c r="F14" s="6">
        <v>937.54101101000003</v>
      </c>
      <c r="G14" s="6">
        <v>92467.197343990003</v>
      </c>
    </row>
    <row r="15" spans="2:7" x14ac:dyDescent="0.3">
      <c r="C15" s="5">
        <v>7</v>
      </c>
      <c r="D15" s="6">
        <v>2224.4447684900001</v>
      </c>
      <c r="E15" s="6">
        <v>1299.77279505</v>
      </c>
      <c r="F15" s="6">
        <v>924.67197343999999</v>
      </c>
      <c r="G15" s="6">
        <v>91167.424548940005</v>
      </c>
    </row>
    <row r="16" spans="2:7" x14ac:dyDescent="0.3">
      <c r="C16" s="5">
        <v>8</v>
      </c>
      <c r="D16" s="6">
        <v>2224.4447684900001</v>
      </c>
      <c r="E16" s="6">
        <v>1312.7705229999999</v>
      </c>
      <c r="F16" s="6">
        <v>911.67424548999998</v>
      </c>
      <c r="G16" s="6">
        <v>89854.654025940006</v>
      </c>
    </row>
    <row r="17" spans="3:7" x14ac:dyDescent="0.3">
      <c r="C17" s="5">
        <v>9</v>
      </c>
      <c r="D17" s="6">
        <v>2224.4447684900001</v>
      </c>
      <c r="E17" s="6">
        <v>1325.8982282300001</v>
      </c>
      <c r="F17" s="6">
        <v>898.54654026000003</v>
      </c>
      <c r="G17" s="6">
        <v>88528.755797709993</v>
      </c>
    </row>
    <row r="18" spans="3:7" x14ac:dyDescent="0.3">
      <c r="C18" s="5">
        <v>10</v>
      </c>
      <c r="D18" s="6">
        <v>2224.4447684900001</v>
      </c>
      <c r="E18" s="6">
        <v>1339.1572105099999</v>
      </c>
      <c r="F18" s="6">
        <v>885.28755797999997</v>
      </c>
      <c r="G18" s="6">
        <v>87189.598587190005</v>
      </c>
    </row>
    <row r="19" spans="3:7" x14ac:dyDescent="0.3">
      <c r="C19" s="5">
        <v>11</v>
      </c>
      <c r="D19" s="6">
        <v>2224.4447684900001</v>
      </c>
      <c r="E19" s="6">
        <v>1352.5487826200001</v>
      </c>
      <c r="F19" s="6">
        <v>871.89598587</v>
      </c>
      <c r="G19" s="6">
        <v>85837.049804580005</v>
      </c>
    </row>
    <row r="20" spans="3:7" x14ac:dyDescent="0.3">
      <c r="C20" s="5">
        <v>12</v>
      </c>
      <c r="D20" s="6">
        <v>2224.4447684900001</v>
      </c>
      <c r="E20" s="6">
        <v>1366.07427044</v>
      </c>
      <c r="F20" s="6">
        <v>858.37049805000004</v>
      </c>
      <c r="G20" s="6">
        <v>84470.975534130004</v>
      </c>
    </row>
    <row r="21" spans="3:7" x14ac:dyDescent="0.3">
      <c r="C21" s="5">
        <v>13</v>
      </c>
      <c r="D21" s="6">
        <v>2224.4447684900001</v>
      </c>
      <c r="E21" s="6">
        <v>1379.73501315</v>
      </c>
      <c r="F21" s="6">
        <v>844.70975534000002</v>
      </c>
      <c r="G21" s="6">
        <v>83091.240520980005</v>
      </c>
    </row>
    <row r="22" spans="3:7" x14ac:dyDescent="0.3">
      <c r="C22" s="5">
        <v>14</v>
      </c>
      <c r="D22" s="6">
        <v>2224.4447684900001</v>
      </c>
      <c r="E22" s="6">
        <v>1393.53236328</v>
      </c>
      <c r="F22" s="6">
        <v>830.91240520999997</v>
      </c>
      <c r="G22" s="6">
        <v>81697.708157700006</v>
      </c>
    </row>
    <row r="23" spans="3:7" x14ac:dyDescent="0.3">
      <c r="C23" s="5">
        <v>15</v>
      </c>
      <c r="D23" s="6">
        <v>2224.4447684900001</v>
      </c>
      <c r="E23" s="6">
        <v>1407.4676869100001</v>
      </c>
      <c r="F23" s="6">
        <v>816.97708158</v>
      </c>
      <c r="G23" s="6">
        <v>80290.240470789999</v>
      </c>
    </row>
    <row r="24" spans="3:7" x14ac:dyDescent="0.3">
      <c r="C24" s="5">
        <v>16</v>
      </c>
      <c r="D24" s="6">
        <v>2224.4447684900001</v>
      </c>
      <c r="E24" s="6">
        <v>1421.54236378</v>
      </c>
      <c r="F24" s="6">
        <v>802.90240471000004</v>
      </c>
      <c r="G24" s="6">
        <v>78868.698107010001</v>
      </c>
    </row>
    <row r="25" spans="3:7" x14ac:dyDescent="0.3">
      <c r="C25" s="5">
        <v>17</v>
      </c>
      <c r="D25" s="6">
        <v>2224.4447684900001</v>
      </c>
      <c r="E25" s="6">
        <v>1435.7577874200001</v>
      </c>
      <c r="F25" s="6">
        <v>788.68698107</v>
      </c>
      <c r="G25" s="6">
        <v>77432.940319589994</v>
      </c>
    </row>
    <row r="26" spans="3:7" x14ac:dyDescent="0.3">
      <c r="C26" s="5">
        <v>18</v>
      </c>
      <c r="D26" s="6">
        <v>2224.4447684900001</v>
      </c>
      <c r="E26" s="6">
        <v>1450.11536529</v>
      </c>
      <c r="F26" s="6">
        <v>774.3294032</v>
      </c>
      <c r="G26" s="6">
        <v>75982.824954290001</v>
      </c>
    </row>
    <row r="27" spans="3:7" x14ac:dyDescent="0.3">
      <c r="C27" s="5">
        <v>19</v>
      </c>
      <c r="D27" s="6">
        <v>2224.4447684900001</v>
      </c>
      <c r="E27" s="6">
        <v>1464.61651895</v>
      </c>
      <c r="F27" s="6">
        <v>759.82824954</v>
      </c>
      <c r="G27" s="6">
        <v>74518.208435349996</v>
      </c>
    </row>
    <row r="28" spans="3:7" x14ac:dyDescent="0.3">
      <c r="C28" s="5">
        <v>20</v>
      </c>
      <c r="D28" s="6">
        <v>2224.4447684900001</v>
      </c>
      <c r="E28" s="6">
        <v>1479.2626841399999</v>
      </c>
      <c r="F28" s="6">
        <v>745.18208434999997</v>
      </c>
      <c r="G28" s="6">
        <v>73038.945751210005</v>
      </c>
    </row>
    <row r="29" spans="3:7" x14ac:dyDescent="0.3">
      <c r="C29" s="5">
        <v>21</v>
      </c>
      <c r="D29" s="6">
        <v>2224.4447684900001</v>
      </c>
      <c r="E29" s="6">
        <v>1494.0553109800001</v>
      </c>
      <c r="F29" s="6">
        <v>730.38945751000006</v>
      </c>
      <c r="G29" s="6">
        <v>71544.890440229996</v>
      </c>
    </row>
    <row r="30" spans="3:7" x14ac:dyDescent="0.3">
      <c r="C30" s="5">
        <v>22</v>
      </c>
      <c r="D30" s="6">
        <v>2224.4447684900001</v>
      </c>
      <c r="E30" s="6">
        <v>1508.9958640899999</v>
      </c>
      <c r="F30" s="6">
        <v>715.44890439999995</v>
      </c>
      <c r="G30" s="6">
        <v>70035.894576150007</v>
      </c>
    </row>
    <row r="31" spans="3:7" x14ac:dyDescent="0.3">
      <c r="C31" s="5">
        <v>23</v>
      </c>
      <c r="D31" s="6">
        <v>2224.4447684900001</v>
      </c>
      <c r="E31" s="6">
        <v>1524.08582273</v>
      </c>
      <c r="F31" s="6">
        <v>700.35894575999998</v>
      </c>
      <c r="G31" s="6">
        <v>68511.808753420002</v>
      </c>
    </row>
    <row r="32" spans="3:7" x14ac:dyDescent="0.3">
      <c r="C32" s="5">
        <v>24</v>
      </c>
      <c r="D32" s="6">
        <v>2224.4447684900001</v>
      </c>
      <c r="E32" s="6">
        <v>1539.32668096</v>
      </c>
      <c r="F32" s="6">
        <v>685.11808753000003</v>
      </c>
      <c r="G32" s="6">
        <v>66972.482072459999</v>
      </c>
    </row>
    <row r="33" spans="3:7" x14ac:dyDescent="0.3">
      <c r="C33" s="5">
        <v>25</v>
      </c>
      <c r="D33" s="6">
        <v>2224.4447684900001</v>
      </c>
      <c r="E33" s="6">
        <v>1554.7199477700001</v>
      </c>
      <c r="F33" s="6">
        <v>669.72482072000003</v>
      </c>
      <c r="G33" s="6">
        <v>65417.762124699999</v>
      </c>
    </row>
    <row r="34" spans="3:7" x14ac:dyDescent="0.3">
      <c r="C34" s="5">
        <v>26</v>
      </c>
      <c r="D34" s="6">
        <v>2224.4447684900001</v>
      </c>
      <c r="E34" s="6">
        <v>1570.26714724</v>
      </c>
      <c r="F34" s="6">
        <v>654.17762125000002</v>
      </c>
      <c r="G34" s="6">
        <v>63847.494977449998</v>
      </c>
    </row>
    <row r="35" spans="3:7" x14ac:dyDescent="0.3">
      <c r="C35" s="5">
        <v>27</v>
      </c>
      <c r="D35" s="6">
        <v>2224.4447684900001</v>
      </c>
      <c r="E35" s="6">
        <v>1585.9698187199999</v>
      </c>
      <c r="F35" s="6">
        <v>638.47494976999997</v>
      </c>
      <c r="G35" s="6">
        <v>62261.525158739998</v>
      </c>
    </row>
    <row r="36" spans="3:7" x14ac:dyDescent="0.3">
      <c r="C36" s="5">
        <v>28</v>
      </c>
      <c r="D36" s="6">
        <v>2224.4447684900001</v>
      </c>
      <c r="E36" s="6">
        <v>1601.8295169</v>
      </c>
      <c r="F36" s="6">
        <v>622.61525158999996</v>
      </c>
      <c r="G36" s="6">
        <v>60659.695641830003</v>
      </c>
    </row>
    <row r="37" spans="3:7" x14ac:dyDescent="0.3">
      <c r="C37" s="5">
        <v>29</v>
      </c>
      <c r="D37" s="6">
        <v>2224.4447684900001</v>
      </c>
      <c r="E37" s="6">
        <v>1617.8478120699999</v>
      </c>
      <c r="F37" s="6">
        <v>606.59695641999997</v>
      </c>
      <c r="G37" s="6">
        <v>59041.847829760001</v>
      </c>
    </row>
    <row r="38" spans="3:7" x14ac:dyDescent="0.3">
      <c r="C38" s="5">
        <v>30</v>
      </c>
      <c r="D38" s="6">
        <v>2224.4447684900001</v>
      </c>
      <c r="E38" s="6">
        <v>1634.0262901900001</v>
      </c>
      <c r="F38" s="6">
        <v>590.41847829999995</v>
      </c>
      <c r="G38" s="6">
        <v>57407.821539570003</v>
      </c>
    </row>
    <row r="39" spans="3:7" x14ac:dyDescent="0.3">
      <c r="C39" s="5">
        <v>31</v>
      </c>
      <c r="D39" s="6">
        <v>2224.4447684900001</v>
      </c>
      <c r="E39" s="6">
        <v>1650.36655309</v>
      </c>
      <c r="F39" s="6">
        <v>574.07821539999998</v>
      </c>
      <c r="G39" s="6">
        <v>55757.454986479999</v>
      </c>
    </row>
    <row r="40" spans="3:7" x14ac:dyDescent="0.3">
      <c r="C40" s="5">
        <v>32</v>
      </c>
      <c r="D40" s="6">
        <v>2224.4447684900001</v>
      </c>
      <c r="E40" s="6">
        <v>1666.87021863</v>
      </c>
      <c r="F40" s="6">
        <v>557.57454986000005</v>
      </c>
      <c r="G40" s="6">
        <v>54090.584767849999</v>
      </c>
    </row>
    <row r="41" spans="3:7" x14ac:dyDescent="0.3">
      <c r="C41" s="5">
        <v>33</v>
      </c>
      <c r="D41" s="6">
        <v>2224.4447684900001</v>
      </c>
      <c r="E41" s="6">
        <v>1683.53892081</v>
      </c>
      <c r="F41" s="6">
        <v>540.90584767999997</v>
      </c>
      <c r="G41" s="6">
        <v>52407.045847039997</v>
      </c>
    </row>
    <row r="42" spans="3:7" x14ac:dyDescent="0.3">
      <c r="C42" s="5">
        <v>34</v>
      </c>
      <c r="D42" s="6">
        <v>2224.4447684900001</v>
      </c>
      <c r="E42" s="6">
        <v>1700.3743100199999</v>
      </c>
      <c r="F42" s="6">
        <v>524.07045846999995</v>
      </c>
      <c r="G42" s="6">
        <v>50706.671537020004</v>
      </c>
    </row>
    <row r="43" spans="3:7" x14ac:dyDescent="0.3">
      <c r="C43" s="5">
        <v>35</v>
      </c>
      <c r="D43" s="6">
        <v>2224.4447684900001</v>
      </c>
      <c r="E43" s="6">
        <v>1717.37805312</v>
      </c>
      <c r="F43" s="6">
        <v>507.06671537</v>
      </c>
      <c r="G43" s="6">
        <v>48989.293483900001</v>
      </c>
    </row>
    <row r="44" spans="3:7" x14ac:dyDescent="0.3">
      <c r="C44" s="5">
        <v>36</v>
      </c>
      <c r="D44" s="6">
        <v>2224.4447684900001</v>
      </c>
      <c r="E44" s="6">
        <v>1734.5518336499999</v>
      </c>
      <c r="F44" s="6">
        <v>489.89293484000001</v>
      </c>
      <c r="G44" s="6">
        <v>47254.741650249998</v>
      </c>
    </row>
    <row r="45" spans="3:7" x14ac:dyDescent="0.3">
      <c r="C45" s="5">
        <v>37</v>
      </c>
      <c r="D45" s="6">
        <v>2224.4447684900001</v>
      </c>
      <c r="E45" s="6">
        <v>1751.8973519900001</v>
      </c>
      <c r="F45" s="6">
        <v>472.5474165</v>
      </c>
      <c r="G45" s="6">
        <v>45502.844298260003</v>
      </c>
    </row>
    <row r="46" spans="3:7" x14ac:dyDescent="0.3">
      <c r="C46" s="5">
        <v>38</v>
      </c>
      <c r="D46" s="6">
        <v>2224.4447684900001</v>
      </c>
      <c r="E46" s="6">
        <v>1769.41632551</v>
      </c>
      <c r="F46" s="6">
        <v>455.02844298000002</v>
      </c>
      <c r="G46" s="6">
        <v>43733.427972750003</v>
      </c>
    </row>
    <row r="47" spans="3:7" x14ac:dyDescent="0.3">
      <c r="C47" s="5">
        <v>39</v>
      </c>
      <c r="D47" s="6">
        <v>2224.4447684900001</v>
      </c>
      <c r="E47" s="6">
        <v>1787.11048876</v>
      </c>
      <c r="F47" s="6">
        <v>437.33427972999999</v>
      </c>
      <c r="G47" s="6">
        <v>41946.317483990002</v>
      </c>
    </row>
    <row r="48" spans="3:7" x14ac:dyDescent="0.3">
      <c r="C48" s="5">
        <v>40</v>
      </c>
      <c r="D48" s="6">
        <v>2224.4447684900001</v>
      </c>
      <c r="E48" s="6">
        <v>1804.9815936499999</v>
      </c>
      <c r="F48" s="6">
        <v>419.46317484000002</v>
      </c>
      <c r="G48" s="6">
        <v>40141.33589034</v>
      </c>
    </row>
    <row r="49" spans="3:7" x14ac:dyDescent="0.3">
      <c r="C49" s="5">
        <v>41</v>
      </c>
      <c r="D49" s="6">
        <v>2224.4447684900001</v>
      </c>
      <c r="E49" s="6">
        <v>1823.0314095900001</v>
      </c>
      <c r="F49" s="6">
        <v>401.41335889999999</v>
      </c>
      <c r="G49" s="6">
        <v>38318.304480749997</v>
      </c>
    </row>
    <row r="50" spans="3:7" x14ac:dyDescent="0.3">
      <c r="C50" s="5">
        <v>42</v>
      </c>
      <c r="D50" s="6">
        <v>2224.4447684900001</v>
      </c>
      <c r="E50" s="6">
        <v>1841.2617236799999</v>
      </c>
      <c r="F50" s="6">
        <v>383.18304481000001</v>
      </c>
      <c r="G50" s="6">
        <v>36477.042757069998</v>
      </c>
    </row>
    <row r="51" spans="3:7" x14ac:dyDescent="0.3">
      <c r="C51" s="5">
        <v>43</v>
      </c>
      <c r="D51" s="6">
        <v>2224.4447684900001</v>
      </c>
      <c r="E51" s="6">
        <v>1859.6743409200001</v>
      </c>
      <c r="F51" s="6">
        <v>364.77042756999998</v>
      </c>
      <c r="G51" s="6">
        <v>34617.368416149999</v>
      </c>
    </row>
    <row r="52" spans="3:7" x14ac:dyDescent="0.3">
      <c r="C52" s="5">
        <v>44</v>
      </c>
      <c r="D52" s="6">
        <v>2224.4447684900001</v>
      </c>
      <c r="E52" s="6">
        <v>1878.2710843299999</v>
      </c>
      <c r="F52" s="6">
        <v>346.17368415999999</v>
      </c>
      <c r="G52" s="6">
        <v>32739.097331820001</v>
      </c>
    </row>
    <row r="53" spans="3:7" x14ac:dyDescent="0.3">
      <c r="C53" s="5">
        <v>45</v>
      </c>
      <c r="D53" s="6">
        <v>2224.4447684900001</v>
      </c>
      <c r="E53" s="6">
        <v>1897.0537951700001</v>
      </c>
      <c r="F53" s="6">
        <v>327.39097332</v>
      </c>
      <c r="G53" s="6">
        <v>30842.043536649999</v>
      </c>
    </row>
    <row r="54" spans="3:7" x14ac:dyDescent="0.3">
      <c r="C54" s="5">
        <v>46</v>
      </c>
      <c r="D54" s="6">
        <v>2224.4447684900001</v>
      </c>
      <c r="E54" s="6">
        <v>1916.0243331199999</v>
      </c>
      <c r="F54" s="6">
        <v>308.42043537000001</v>
      </c>
      <c r="G54" s="6">
        <v>28926.019203529999</v>
      </c>
    </row>
    <row r="55" spans="3:7" x14ac:dyDescent="0.3">
      <c r="C55" s="5">
        <v>47</v>
      </c>
      <c r="D55" s="6">
        <v>2224.4447684900001</v>
      </c>
      <c r="E55" s="6">
        <v>1935.1845764499999</v>
      </c>
      <c r="F55" s="6">
        <v>289.26019203999999</v>
      </c>
      <c r="G55" s="6">
        <v>26990.834627069999</v>
      </c>
    </row>
    <row r="56" spans="3:7" x14ac:dyDescent="0.3">
      <c r="C56" s="5">
        <v>48</v>
      </c>
      <c r="D56" s="6">
        <v>2224.4447684900001</v>
      </c>
      <c r="E56" s="6">
        <v>1954.5364222200001</v>
      </c>
      <c r="F56" s="6">
        <v>269.90834626999998</v>
      </c>
      <c r="G56" s="6">
        <v>25036.298204859999</v>
      </c>
    </row>
    <row r="57" spans="3:7" x14ac:dyDescent="0.3">
      <c r="C57" s="5">
        <v>49</v>
      </c>
      <c r="D57" s="6">
        <v>2224.4447684900001</v>
      </c>
      <c r="E57" s="6">
        <v>1974.0817864400001</v>
      </c>
      <c r="F57" s="6">
        <v>250.36298205</v>
      </c>
      <c r="G57" s="6">
        <v>23062.21641841</v>
      </c>
    </row>
    <row r="58" spans="3:7" x14ac:dyDescent="0.3">
      <c r="C58" s="5">
        <v>50</v>
      </c>
      <c r="D58" s="6">
        <v>2224.4447684900001</v>
      </c>
      <c r="E58" s="6">
        <v>1993.8226043100001</v>
      </c>
      <c r="F58" s="6">
        <v>230.62216418</v>
      </c>
      <c r="G58" s="6">
        <v>21068.393814110001</v>
      </c>
    </row>
    <row r="59" spans="3:7" x14ac:dyDescent="0.3">
      <c r="C59" s="5">
        <v>51</v>
      </c>
      <c r="D59" s="6">
        <v>2224.4447684900001</v>
      </c>
      <c r="E59" s="6">
        <v>2013.7608303500001</v>
      </c>
      <c r="F59" s="6">
        <v>210.68393814000001</v>
      </c>
      <c r="G59" s="6">
        <v>19054.632983759999</v>
      </c>
    </row>
    <row r="60" spans="3:7" x14ac:dyDescent="0.3">
      <c r="C60" s="5">
        <v>52</v>
      </c>
      <c r="D60" s="6">
        <v>2224.4447684900001</v>
      </c>
      <c r="E60" s="6">
        <v>2033.8984386499999</v>
      </c>
      <c r="F60" s="6">
        <v>190.54632984</v>
      </c>
      <c r="G60" s="6">
        <v>17020.734545110001</v>
      </c>
    </row>
    <row r="61" spans="3:7" x14ac:dyDescent="0.3">
      <c r="C61" s="5">
        <v>53</v>
      </c>
      <c r="D61" s="6">
        <v>2224.4447684900001</v>
      </c>
      <c r="E61" s="6">
        <v>2054.2374230400001</v>
      </c>
      <c r="F61" s="6">
        <v>170.20734544999999</v>
      </c>
      <c r="G61" s="6">
        <v>14966.497122070001</v>
      </c>
    </row>
    <row r="62" spans="3:7" x14ac:dyDescent="0.3">
      <c r="C62" s="5">
        <v>54</v>
      </c>
      <c r="D62" s="6">
        <v>2224.4447684900001</v>
      </c>
      <c r="E62" s="6">
        <v>2074.77979727</v>
      </c>
      <c r="F62" s="6">
        <v>149.66497122000001</v>
      </c>
      <c r="G62" s="6">
        <v>12891.7173248</v>
      </c>
    </row>
    <row r="63" spans="3:7" x14ac:dyDescent="0.3">
      <c r="C63" s="5">
        <v>55</v>
      </c>
      <c r="D63" s="6">
        <v>2224.4447684900001</v>
      </c>
      <c r="E63" s="6">
        <v>2095.5275952400002</v>
      </c>
      <c r="F63" s="6">
        <v>128.91717324999999</v>
      </c>
      <c r="G63" s="6">
        <v>10796.189729559999</v>
      </c>
    </row>
    <row r="64" spans="3:7" x14ac:dyDescent="0.3">
      <c r="C64" s="5">
        <v>56</v>
      </c>
      <c r="D64" s="6">
        <v>2224.4447684900001</v>
      </c>
      <c r="E64" s="6">
        <v>2116.48287119</v>
      </c>
      <c r="F64" s="6">
        <v>107.9618973</v>
      </c>
      <c r="G64" s="6">
        <v>8679.7068583599994</v>
      </c>
    </row>
    <row r="65" spans="3:7" x14ac:dyDescent="0.3">
      <c r="C65" s="5">
        <v>57</v>
      </c>
      <c r="D65" s="6">
        <v>2224.4447684900001</v>
      </c>
      <c r="E65" s="6">
        <v>2137.64769991</v>
      </c>
      <c r="F65" s="6">
        <v>86.797068580000001</v>
      </c>
      <c r="G65" s="6">
        <v>6542.0591584599997</v>
      </c>
    </row>
    <row r="66" spans="3:7" x14ac:dyDescent="0.3">
      <c r="C66" s="5">
        <v>58</v>
      </c>
      <c r="D66" s="6">
        <v>2224.4447684900001</v>
      </c>
      <c r="E66" s="6">
        <v>2159.0241769099998</v>
      </c>
      <c r="F66" s="6">
        <v>65.420591580000007</v>
      </c>
      <c r="G66" s="6">
        <v>4383.0349815500003</v>
      </c>
    </row>
    <row r="67" spans="3:7" x14ac:dyDescent="0.3">
      <c r="C67" s="5">
        <v>59</v>
      </c>
      <c r="D67" s="6">
        <v>2224.4447684900001</v>
      </c>
      <c r="E67" s="6">
        <v>2180.6144186699998</v>
      </c>
      <c r="F67" s="6">
        <v>43.830349820000002</v>
      </c>
      <c r="G67" s="6">
        <v>2202.42056288</v>
      </c>
    </row>
    <row r="68" spans="3:7" x14ac:dyDescent="0.3">
      <c r="C68" s="7">
        <v>60</v>
      </c>
      <c r="D68" s="8">
        <v>2224.4447684900001</v>
      </c>
      <c r="E68" s="8">
        <v>2202.4205628599998</v>
      </c>
      <c r="F68" s="8">
        <v>22.024205630000001</v>
      </c>
      <c r="G68" s="8">
        <v>1E-8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9860-339F-4053-9310-9DC655018AAC}">
  <dimension ref="B2:G68"/>
  <sheetViews>
    <sheetView showGridLines="0" workbookViewId="0">
      <selection activeCell="C8" sqref="C8"/>
    </sheetView>
  </sheetViews>
  <sheetFormatPr defaultRowHeight="14.4" x14ac:dyDescent="0.3"/>
  <cols>
    <col min="1" max="1" width="5.5546875" customWidth="1"/>
    <col min="2" max="2" width="11.77734375" bestFit="1" customWidth="1"/>
    <col min="3" max="3" width="6.44140625" bestFit="1" customWidth="1"/>
    <col min="4" max="4" width="15.44140625" bestFit="1" customWidth="1"/>
    <col min="5" max="5" width="12" bestFit="1" customWidth="1"/>
    <col min="6" max="6" width="15.44140625" bestFit="1" customWidth="1"/>
    <col min="7" max="7" width="14.6640625" bestFit="1" customWidth="1"/>
  </cols>
  <sheetData>
    <row r="2" spans="2:7" x14ac:dyDescent="0.3">
      <c r="B2" s="12" t="s">
        <v>8</v>
      </c>
      <c r="C2" t="s">
        <v>9</v>
      </c>
      <c r="E2" s="13">
        <v>100000</v>
      </c>
    </row>
    <row r="3" spans="2:7" x14ac:dyDescent="0.3">
      <c r="C3" t="s">
        <v>10</v>
      </c>
      <c r="E3" s="13">
        <v>60</v>
      </c>
    </row>
    <row r="4" spans="2:7" x14ac:dyDescent="0.3">
      <c r="C4" t="s">
        <v>11</v>
      </c>
      <c r="E4" s="14">
        <v>0.12</v>
      </c>
    </row>
    <row r="5" spans="2:7" s="15" customFormat="1" x14ac:dyDescent="0.3"/>
    <row r="6" spans="2:7" x14ac:dyDescent="0.3">
      <c r="B6" s="12" t="s">
        <v>0</v>
      </c>
      <c r="C6" s="11" t="s">
        <v>4</v>
      </c>
      <c r="D6" s="1"/>
      <c r="E6" s="1"/>
      <c r="F6" s="1"/>
      <c r="G6" s="1"/>
    </row>
    <row r="7" spans="2:7" x14ac:dyDescent="0.3">
      <c r="B7" s="10"/>
      <c r="C7" s="9"/>
      <c r="D7" s="1"/>
      <c r="E7" s="1"/>
      <c r="F7" s="1"/>
      <c r="G7" s="1"/>
    </row>
    <row r="8" spans="2:7" x14ac:dyDescent="0.3">
      <c r="B8" s="12" t="s">
        <v>1</v>
      </c>
      <c r="C8" s="2" t="str" cm="1">
        <f t="array" ref="C8:G68">JZ.Loan_Schedule(E4, E3, E2,,,{"Month","Interest","Principal","Monthly Payment","Ending Balance"})</f>
        <v>Month</v>
      </c>
      <c r="D8" s="2" t="str">
        <v>Interest</v>
      </c>
      <c r="E8" s="2" t="str">
        <v>Principal</v>
      </c>
      <c r="F8" s="2" t="str">
        <v>Monthly Payment</v>
      </c>
      <c r="G8" s="2" t="str">
        <v>Ending Balance</v>
      </c>
    </row>
    <row r="9" spans="2:7" x14ac:dyDescent="0.3">
      <c r="C9" s="3">
        <v>1</v>
      </c>
      <c r="D9" s="4">
        <v>1000</v>
      </c>
      <c r="E9" s="4">
        <v>1224.4447684899999</v>
      </c>
      <c r="F9" s="4">
        <v>2224.4447684900001</v>
      </c>
      <c r="G9" s="4">
        <v>98775.555231510007</v>
      </c>
    </row>
    <row r="10" spans="2:7" x14ac:dyDescent="0.3">
      <c r="C10" s="5">
        <v>2</v>
      </c>
      <c r="D10" s="6">
        <v>987.75555231999999</v>
      </c>
      <c r="E10" s="6">
        <v>1236.6892161799999</v>
      </c>
      <c r="F10" s="6">
        <v>2224.4447684900001</v>
      </c>
      <c r="G10" s="6">
        <v>97538.866015339998</v>
      </c>
    </row>
    <row r="11" spans="2:7" x14ac:dyDescent="0.3">
      <c r="C11" s="5">
        <v>3</v>
      </c>
      <c r="D11" s="6">
        <v>975.38866014999996</v>
      </c>
      <c r="E11" s="6">
        <v>1249.05610834</v>
      </c>
      <c r="F11" s="6">
        <v>2224.4447684900001</v>
      </c>
      <c r="G11" s="6">
        <v>96289.809907000003</v>
      </c>
    </row>
    <row r="12" spans="2:7" x14ac:dyDescent="0.3">
      <c r="C12" s="5">
        <v>4</v>
      </c>
      <c r="D12" s="6">
        <v>962.89809906999994</v>
      </c>
      <c r="E12" s="6">
        <v>1261.5466694199999</v>
      </c>
      <c r="F12" s="6">
        <v>2224.4447684900001</v>
      </c>
      <c r="G12" s="6">
        <v>95028.263237580002</v>
      </c>
    </row>
    <row r="13" spans="2:7" x14ac:dyDescent="0.3">
      <c r="C13" s="5">
        <v>5</v>
      </c>
      <c r="D13" s="6">
        <v>950.28263238</v>
      </c>
      <c r="E13" s="6">
        <v>1274.1621361099999</v>
      </c>
      <c r="F13" s="6">
        <v>2224.4447684900001</v>
      </c>
      <c r="G13" s="6">
        <v>93754.101101459994</v>
      </c>
    </row>
    <row r="14" spans="2:7" x14ac:dyDescent="0.3">
      <c r="C14" s="5">
        <v>6</v>
      </c>
      <c r="D14" s="6">
        <v>937.54101101000003</v>
      </c>
      <c r="E14" s="6">
        <v>1286.90375748</v>
      </c>
      <c r="F14" s="6">
        <v>2224.4447684900001</v>
      </c>
      <c r="G14" s="6">
        <v>92467.197343990003</v>
      </c>
    </row>
    <row r="15" spans="2:7" x14ac:dyDescent="0.3">
      <c r="C15" s="5">
        <v>7</v>
      </c>
      <c r="D15" s="6">
        <v>924.67197343999999</v>
      </c>
      <c r="E15" s="6">
        <v>1299.77279505</v>
      </c>
      <c r="F15" s="6">
        <v>2224.4447684900001</v>
      </c>
      <c r="G15" s="6">
        <v>91167.424548940005</v>
      </c>
    </row>
    <row r="16" spans="2:7" x14ac:dyDescent="0.3">
      <c r="C16" s="5">
        <v>8</v>
      </c>
      <c r="D16" s="6">
        <v>911.67424548999998</v>
      </c>
      <c r="E16" s="6">
        <v>1312.7705229999999</v>
      </c>
      <c r="F16" s="6">
        <v>2224.4447684900001</v>
      </c>
      <c r="G16" s="6">
        <v>89854.654025940006</v>
      </c>
    </row>
    <row r="17" spans="3:7" x14ac:dyDescent="0.3">
      <c r="C17" s="5">
        <v>9</v>
      </c>
      <c r="D17" s="6">
        <v>898.54654026000003</v>
      </c>
      <c r="E17" s="6">
        <v>1325.8982282300001</v>
      </c>
      <c r="F17" s="6">
        <v>2224.4447684900001</v>
      </c>
      <c r="G17" s="6">
        <v>88528.755797709993</v>
      </c>
    </row>
    <row r="18" spans="3:7" x14ac:dyDescent="0.3">
      <c r="C18" s="5">
        <v>10</v>
      </c>
      <c r="D18" s="6">
        <v>885.28755797999997</v>
      </c>
      <c r="E18" s="6">
        <v>1339.1572105099999</v>
      </c>
      <c r="F18" s="6">
        <v>2224.4447684900001</v>
      </c>
      <c r="G18" s="6">
        <v>87189.598587190005</v>
      </c>
    </row>
    <row r="19" spans="3:7" x14ac:dyDescent="0.3">
      <c r="C19" s="5">
        <v>11</v>
      </c>
      <c r="D19" s="6">
        <v>871.89598587</v>
      </c>
      <c r="E19" s="6">
        <v>1352.5487826200001</v>
      </c>
      <c r="F19" s="6">
        <v>2224.4447684900001</v>
      </c>
      <c r="G19" s="6">
        <v>85837.049804580005</v>
      </c>
    </row>
    <row r="20" spans="3:7" x14ac:dyDescent="0.3">
      <c r="C20" s="5">
        <v>12</v>
      </c>
      <c r="D20" s="6">
        <v>858.37049805000004</v>
      </c>
      <c r="E20" s="6">
        <v>1366.07427044</v>
      </c>
      <c r="F20" s="6">
        <v>2224.4447684900001</v>
      </c>
      <c r="G20" s="6">
        <v>84470.975534130004</v>
      </c>
    </row>
    <row r="21" spans="3:7" x14ac:dyDescent="0.3">
      <c r="C21" s="5">
        <v>13</v>
      </c>
      <c r="D21" s="6">
        <v>844.70975534000002</v>
      </c>
      <c r="E21" s="6">
        <v>1379.73501315</v>
      </c>
      <c r="F21" s="6">
        <v>2224.4447684900001</v>
      </c>
      <c r="G21" s="6">
        <v>83091.240520980005</v>
      </c>
    </row>
    <row r="22" spans="3:7" x14ac:dyDescent="0.3">
      <c r="C22" s="5">
        <v>14</v>
      </c>
      <c r="D22" s="6">
        <v>830.91240520999997</v>
      </c>
      <c r="E22" s="6">
        <v>1393.53236328</v>
      </c>
      <c r="F22" s="6">
        <v>2224.4447684900001</v>
      </c>
      <c r="G22" s="6">
        <v>81697.708157700006</v>
      </c>
    </row>
    <row r="23" spans="3:7" x14ac:dyDescent="0.3">
      <c r="C23" s="5">
        <v>15</v>
      </c>
      <c r="D23" s="6">
        <v>816.97708158</v>
      </c>
      <c r="E23" s="6">
        <v>1407.4676869100001</v>
      </c>
      <c r="F23" s="6">
        <v>2224.4447684900001</v>
      </c>
      <c r="G23" s="6">
        <v>80290.240470789999</v>
      </c>
    </row>
    <row r="24" spans="3:7" x14ac:dyDescent="0.3">
      <c r="C24" s="5">
        <v>16</v>
      </c>
      <c r="D24" s="6">
        <v>802.90240471000004</v>
      </c>
      <c r="E24" s="6">
        <v>1421.54236378</v>
      </c>
      <c r="F24" s="6">
        <v>2224.4447684900001</v>
      </c>
      <c r="G24" s="6">
        <v>78868.698107010001</v>
      </c>
    </row>
    <row r="25" spans="3:7" x14ac:dyDescent="0.3">
      <c r="C25" s="5">
        <v>17</v>
      </c>
      <c r="D25" s="6">
        <v>788.68698107</v>
      </c>
      <c r="E25" s="6">
        <v>1435.7577874200001</v>
      </c>
      <c r="F25" s="6">
        <v>2224.4447684900001</v>
      </c>
      <c r="G25" s="6">
        <v>77432.940319589994</v>
      </c>
    </row>
    <row r="26" spans="3:7" x14ac:dyDescent="0.3">
      <c r="C26" s="5">
        <v>18</v>
      </c>
      <c r="D26" s="6">
        <v>774.3294032</v>
      </c>
      <c r="E26" s="6">
        <v>1450.11536529</v>
      </c>
      <c r="F26" s="6">
        <v>2224.4447684900001</v>
      </c>
      <c r="G26" s="6">
        <v>75982.824954290001</v>
      </c>
    </row>
    <row r="27" spans="3:7" x14ac:dyDescent="0.3">
      <c r="C27" s="5">
        <v>19</v>
      </c>
      <c r="D27" s="6">
        <v>759.82824954</v>
      </c>
      <c r="E27" s="6">
        <v>1464.61651895</v>
      </c>
      <c r="F27" s="6">
        <v>2224.4447684900001</v>
      </c>
      <c r="G27" s="6">
        <v>74518.208435349996</v>
      </c>
    </row>
    <row r="28" spans="3:7" x14ac:dyDescent="0.3">
      <c r="C28" s="5">
        <v>20</v>
      </c>
      <c r="D28" s="6">
        <v>745.18208434999997</v>
      </c>
      <c r="E28" s="6">
        <v>1479.2626841399999</v>
      </c>
      <c r="F28" s="6">
        <v>2224.4447684900001</v>
      </c>
      <c r="G28" s="6">
        <v>73038.945751210005</v>
      </c>
    </row>
    <row r="29" spans="3:7" x14ac:dyDescent="0.3">
      <c r="C29" s="5">
        <v>21</v>
      </c>
      <c r="D29" s="6">
        <v>730.38945751000006</v>
      </c>
      <c r="E29" s="6">
        <v>1494.0553109800001</v>
      </c>
      <c r="F29" s="6">
        <v>2224.4447684900001</v>
      </c>
      <c r="G29" s="6">
        <v>71544.890440229996</v>
      </c>
    </row>
    <row r="30" spans="3:7" x14ac:dyDescent="0.3">
      <c r="C30" s="5">
        <v>22</v>
      </c>
      <c r="D30" s="6">
        <v>715.44890439999995</v>
      </c>
      <c r="E30" s="6">
        <v>1508.9958640899999</v>
      </c>
      <c r="F30" s="6">
        <v>2224.4447684900001</v>
      </c>
      <c r="G30" s="6">
        <v>70035.894576150007</v>
      </c>
    </row>
    <row r="31" spans="3:7" x14ac:dyDescent="0.3">
      <c r="C31" s="5">
        <v>23</v>
      </c>
      <c r="D31" s="6">
        <v>700.35894575999998</v>
      </c>
      <c r="E31" s="6">
        <v>1524.08582273</v>
      </c>
      <c r="F31" s="6">
        <v>2224.4447684900001</v>
      </c>
      <c r="G31" s="6">
        <v>68511.808753420002</v>
      </c>
    </row>
    <row r="32" spans="3:7" x14ac:dyDescent="0.3">
      <c r="C32" s="5">
        <v>24</v>
      </c>
      <c r="D32" s="6">
        <v>685.11808753000003</v>
      </c>
      <c r="E32" s="6">
        <v>1539.32668096</v>
      </c>
      <c r="F32" s="6">
        <v>2224.4447684900001</v>
      </c>
      <c r="G32" s="6">
        <v>66972.482072459999</v>
      </c>
    </row>
    <row r="33" spans="3:7" x14ac:dyDescent="0.3">
      <c r="C33" s="5">
        <v>25</v>
      </c>
      <c r="D33" s="6">
        <v>669.72482072000003</v>
      </c>
      <c r="E33" s="6">
        <v>1554.7199477700001</v>
      </c>
      <c r="F33" s="6">
        <v>2224.4447684900001</v>
      </c>
      <c r="G33" s="6">
        <v>65417.762124699999</v>
      </c>
    </row>
    <row r="34" spans="3:7" x14ac:dyDescent="0.3">
      <c r="C34" s="5">
        <v>26</v>
      </c>
      <c r="D34" s="6">
        <v>654.17762125000002</v>
      </c>
      <c r="E34" s="6">
        <v>1570.26714724</v>
      </c>
      <c r="F34" s="6">
        <v>2224.4447684900001</v>
      </c>
      <c r="G34" s="6">
        <v>63847.494977449998</v>
      </c>
    </row>
    <row r="35" spans="3:7" x14ac:dyDescent="0.3">
      <c r="C35" s="5">
        <v>27</v>
      </c>
      <c r="D35" s="6">
        <v>638.47494976999997</v>
      </c>
      <c r="E35" s="6">
        <v>1585.9698187199999</v>
      </c>
      <c r="F35" s="6">
        <v>2224.4447684900001</v>
      </c>
      <c r="G35" s="6">
        <v>62261.525158739998</v>
      </c>
    </row>
    <row r="36" spans="3:7" x14ac:dyDescent="0.3">
      <c r="C36" s="5">
        <v>28</v>
      </c>
      <c r="D36" s="6">
        <v>622.61525158999996</v>
      </c>
      <c r="E36" s="6">
        <v>1601.8295169</v>
      </c>
      <c r="F36" s="6">
        <v>2224.4447684900001</v>
      </c>
      <c r="G36" s="6">
        <v>60659.695641830003</v>
      </c>
    </row>
    <row r="37" spans="3:7" x14ac:dyDescent="0.3">
      <c r="C37" s="5">
        <v>29</v>
      </c>
      <c r="D37" s="6">
        <v>606.59695641999997</v>
      </c>
      <c r="E37" s="6">
        <v>1617.8478120699999</v>
      </c>
      <c r="F37" s="6">
        <v>2224.4447684900001</v>
      </c>
      <c r="G37" s="6">
        <v>59041.847829760001</v>
      </c>
    </row>
    <row r="38" spans="3:7" x14ac:dyDescent="0.3">
      <c r="C38" s="5">
        <v>30</v>
      </c>
      <c r="D38" s="6">
        <v>590.41847829999995</v>
      </c>
      <c r="E38" s="6">
        <v>1634.0262901900001</v>
      </c>
      <c r="F38" s="6">
        <v>2224.4447684900001</v>
      </c>
      <c r="G38" s="6">
        <v>57407.821539570003</v>
      </c>
    </row>
    <row r="39" spans="3:7" x14ac:dyDescent="0.3">
      <c r="C39" s="5">
        <v>31</v>
      </c>
      <c r="D39" s="6">
        <v>574.07821539999998</v>
      </c>
      <c r="E39" s="6">
        <v>1650.36655309</v>
      </c>
      <c r="F39" s="6">
        <v>2224.4447684900001</v>
      </c>
      <c r="G39" s="6">
        <v>55757.454986479999</v>
      </c>
    </row>
    <row r="40" spans="3:7" x14ac:dyDescent="0.3">
      <c r="C40" s="5">
        <v>32</v>
      </c>
      <c r="D40" s="6">
        <v>557.57454986000005</v>
      </c>
      <c r="E40" s="6">
        <v>1666.87021863</v>
      </c>
      <c r="F40" s="6">
        <v>2224.4447684900001</v>
      </c>
      <c r="G40" s="6">
        <v>54090.584767849999</v>
      </c>
    </row>
    <row r="41" spans="3:7" x14ac:dyDescent="0.3">
      <c r="C41" s="5">
        <v>33</v>
      </c>
      <c r="D41" s="6">
        <v>540.90584767999997</v>
      </c>
      <c r="E41" s="6">
        <v>1683.53892081</v>
      </c>
      <c r="F41" s="6">
        <v>2224.4447684900001</v>
      </c>
      <c r="G41" s="6">
        <v>52407.045847039997</v>
      </c>
    </row>
    <row r="42" spans="3:7" x14ac:dyDescent="0.3">
      <c r="C42" s="5">
        <v>34</v>
      </c>
      <c r="D42" s="6">
        <v>524.07045846999995</v>
      </c>
      <c r="E42" s="6">
        <v>1700.3743100199999</v>
      </c>
      <c r="F42" s="6">
        <v>2224.4447684900001</v>
      </c>
      <c r="G42" s="6">
        <v>50706.671537020004</v>
      </c>
    </row>
    <row r="43" spans="3:7" x14ac:dyDescent="0.3">
      <c r="C43" s="5">
        <v>35</v>
      </c>
      <c r="D43" s="6">
        <v>507.06671537</v>
      </c>
      <c r="E43" s="6">
        <v>1717.37805312</v>
      </c>
      <c r="F43" s="6">
        <v>2224.4447684900001</v>
      </c>
      <c r="G43" s="6">
        <v>48989.293483900001</v>
      </c>
    </row>
    <row r="44" spans="3:7" x14ac:dyDescent="0.3">
      <c r="C44" s="5">
        <v>36</v>
      </c>
      <c r="D44" s="6">
        <v>489.89293484000001</v>
      </c>
      <c r="E44" s="6">
        <v>1734.5518336499999</v>
      </c>
      <c r="F44" s="6">
        <v>2224.4447684900001</v>
      </c>
      <c r="G44" s="6">
        <v>47254.741650249998</v>
      </c>
    </row>
    <row r="45" spans="3:7" x14ac:dyDescent="0.3">
      <c r="C45" s="5">
        <v>37</v>
      </c>
      <c r="D45" s="6">
        <v>472.5474165</v>
      </c>
      <c r="E45" s="6">
        <v>1751.8973519900001</v>
      </c>
      <c r="F45" s="6">
        <v>2224.4447684900001</v>
      </c>
      <c r="G45" s="6">
        <v>45502.844298260003</v>
      </c>
    </row>
    <row r="46" spans="3:7" x14ac:dyDescent="0.3">
      <c r="C46" s="5">
        <v>38</v>
      </c>
      <c r="D46" s="6">
        <v>455.02844298000002</v>
      </c>
      <c r="E46" s="6">
        <v>1769.41632551</v>
      </c>
      <c r="F46" s="6">
        <v>2224.4447684900001</v>
      </c>
      <c r="G46" s="6">
        <v>43733.427972750003</v>
      </c>
    </row>
    <row r="47" spans="3:7" x14ac:dyDescent="0.3">
      <c r="C47" s="5">
        <v>39</v>
      </c>
      <c r="D47" s="6">
        <v>437.33427972999999</v>
      </c>
      <c r="E47" s="6">
        <v>1787.11048876</v>
      </c>
      <c r="F47" s="6">
        <v>2224.4447684900001</v>
      </c>
      <c r="G47" s="6">
        <v>41946.317483990002</v>
      </c>
    </row>
    <row r="48" spans="3:7" x14ac:dyDescent="0.3">
      <c r="C48" s="5">
        <v>40</v>
      </c>
      <c r="D48" s="6">
        <v>419.46317484000002</v>
      </c>
      <c r="E48" s="6">
        <v>1804.9815936499999</v>
      </c>
      <c r="F48" s="6">
        <v>2224.4447684900001</v>
      </c>
      <c r="G48" s="6">
        <v>40141.33589034</v>
      </c>
    </row>
    <row r="49" spans="3:7" x14ac:dyDescent="0.3">
      <c r="C49" s="5">
        <v>41</v>
      </c>
      <c r="D49" s="6">
        <v>401.41335889999999</v>
      </c>
      <c r="E49" s="6">
        <v>1823.0314095900001</v>
      </c>
      <c r="F49" s="6">
        <v>2224.4447684900001</v>
      </c>
      <c r="G49" s="6">
        <v>38318.304480749997</v>
      </c>
    </row>
    <row r="50" spans="3:7" x14ac:dyDescent="0.3">
      <c r="C50" s="5">
        <v>42</v>
      </c>
      <c r="D50" s="6">
        <v>383.18304481000001</v>
      </c>
      <c r="E50" s="6">
        <v>1841.2617236799999</v>
      </c>
      <c r="F50" s="6">
        <v>2224.4447684900001</v>
      </c>
      <c r="G50" s="6">
        <v>36477.042757069998</v>
      </c>
    </row>
    <row r="51" spans="3:7" x14ac:dyDescent="0.3">
      <c r="C51" s="5">
        <v>43</v>
      </c>
      <c r="D51" s="6">
        <v>364.77042756999998</v>
      </c>
      <c r="E51" s="6">
        <v>1859.6743409200001</v>
      </c>
      <c r="F51" s="6">
        <v>2224.4447684900001</v>
      </c>
      <c r="G51" s="6">
        <v>34617.368416149999</v>
      </c>
    </row>
    <row r="52" spans="3:7" x14ac:dyDescent="0.3">
      <c r="C52" s="5">
        <v>44</v>
      </c>
      <c r="D52" s="6">
        <v>346.17368415999999</v>
      </c>
      <c r="E52" s="6">
        <v>1878.2710843299999</v>
      </c>
      <c r="F52" s="6">
        <v>2224.4447684900001</v>
      </c>
      <c r="G52" s="6">
        <v>32739.097331820001</v>
      </c>
    </row>
    <row r="53" spans="3:7" x14ac:dyDescent="0.3">
      <c r="C53" s="5">
        <v>45</v>
      </c>
      <c r="D53" s="6">
        <v>327.39097332</v>
      </c>
      <c r="E53" s="6">
        <v>1897.0537951700001</v>
      </c>
      <c r="F53" s="6">
        <v>2224.4447684900001</v>
      </c>
      <c r="G53" s="6">
        <v>30842.043536649999</v>
      </c>
    </row>
    <row r="54" spans="3:7" x14ac:dyDescent="0.3">
      <c r="C54" s="5">
        <v>46</v>
      </c>
      <c r="D54" s="6">
        <v>308.42043537000001</v>
      </c>
      <c r="E54" s="6">
        <v>1916.0243331199999</v>
      </c>
      <c r="F54" s="6">
        <v>2224.4447684900001</v>
      </c>
      <c r="G54" s="6">
        <v>28926.019203529999</v>
      </c>
    </row>
    <row r="55" spans="3:7" x14ac:dyDescent="0.3">
      <c r="C55" s="5">
        <v>47</v>
      </c>
      <c r="D55" s="6">
        <v>289.26019203999999</v>
      </c>
      <c r="E55" s="6">
        <v>1935.1845764499999</v>
      </c>
      <c r="F55" s="6">
        <v>2224.4447684900001</v>
      </c>
      <c r="G55" s="6">
        <v>26990.834627069999</v>
      </c>
    </row>
    <row r="56" spans="3:7" x14ac:dyDescent="0.3">
      <c r="C56" s="5">
        <v>48</v>
      </c>
      <c r="D56" s="6">
        <v>269.90834626999998</v>
      </c>
      <c r="E56" s="6">
        <v>1954.5364222200001</v>
      </c>
      <c r="F56" s="6">
        <v>2224.4447684900001</v>
      </c>
      <c r="G56" s="6">
        <v>25036.298204859999</v>
      </c>
    </row>
    <row r="57" spans="3:7" x14ac:dyDescent="0.3">
      <c r="C57" s="5">
        <v>49</v>
      </c>
      <c r="D57" s="6">
        <v>250.36298205</v>
      </c>
      <c r="E57" s="6">
        <v>1974.0817864400001</v>
      </c>
      <c r="F57" s="6">
        <v>2224.4447684900001</v>
      </c>
      <c r="G57" s="6">
        <v>23062.21641841</v>
      </c>
    </row>
    <row r="58" spans="3:7" x14ac:dyDescent="0.3">
      <c r="C58" s="5">
        <v>50</v>
      </c>
      <c r="D58" s="6">
        <v>230.62216418</v>
      </c>
      <c r="E58" s="6">
        <v>1993.8226043100001</v>
      </c>
      <c r="F58" s="6">
        <v>2224.4447684900001</v>
      </c>
      <c r="G58" s="6">
        <v>21068.393814110001</v>
      </c>
    </row>
    <row r="59" spans="3:7" x14ac:dyDescent="0.3">
      <c r="C59" s="5">
        <v>51</v>
      </c>
      <c r="D59" s="6">
        <v>210.68393814000001</v>
      </c>
      <c r="E59" s="6">
        <v>2013.7608303500001</v>
      </c>
      <c r="F59" s="6">
        <v>2224.4447684900001</v>
      </c>
      <c r="G59" s="6">
        <v>19054.632983759999</v>
      </c>
    </row>
    <row r="60" spans="3:7" x14ac:dyDescent="0.3">
      <c r="C60" s="5">
        <v>52</v>
      </c>
      <c r="D60" s="6">
        <v>190.54632984</v>
      </c>
      <c r="E60" s="6">
        <v>2033.8984386499999</v>
      </c>
      <c r="F60" s="6">
        <v>2224.4447684900001</v>
      </c>
      <c r="G60" s="6">
        <v>17020.734545110001</v>
      </c>
    </row>
    <row r="61" spans="3:7" x14ac:dyDescent="0.3">
      <c r="C61" s="5">
        <v>53</v>
      </c>
      <c r="D61" s="6">
        <v>170.20734544999999</v>
      </c>
      <c r="E61" s="6">
        <v>2054.2374230400001</v>
      </c>
      <c r="F61" s="6">
        <v>2224.4447684900001</v>
      </c>
      <c r="G61" s="6">
        <v>14966.497122070001</v>
      </c>
    </row>
    <row r="62" spans="3:7" x14ac:dyDescent="0.3">
      <c r="C62" s="5">
        <v>54</v>
      </c>
      <c r="D62" s="6">
        <v>149.66497122000001</v>
      </c>
      <c r="E62" s="6">
        <v>2074.77979727</v>
      </c>
      <c r="F62" s="6">
        <v>2224.4447684900001</v>
      </c>
      <c r="G62" s="6">
        <v>12891.7173248</v>
      </c>
    </row>
    <row r="63" spans="3:7" x14ac:dyDescent="0.3">
      <c r="C63" s="5">
        <v>55</v>
      </c>
      <c r="D63" s="6">
        <v>128.91717324999999</v>
      </c>
      <c r="E63" s="6">
        <v>2095.5275952400002</v>
      </c>
      <c r="F63" s="6">
        <v>2224.4447684900001</v>
      </c>
      <c r="G63" s="6">
        <v>10796.189729559999</v>
      </c>
    </row>
    <row r="64" spans="3:7" x14ac:dyDescent="0.3">
      <c r="C64" s="5">
        <v>56</v>
      </c>
      <c r="D64" s="6">
        <v>107.9618973</v>
      </c>
      <c r="E64" s="6">
        <v>2116.48287119</v>
      </c>
      <c r="F64" s="6">
        <v>2224.4447684900001</v>
      </c>
      <c r="G64" s="6">
        <v>8679.7068583599994</v>
      </c>
    </row>
    <row r="65" spans="3:7" x14ac:dyDescent="0.3">
      <c r="C65" s="5">
        <v>57</v>
      </c>
      <c r="D65" s="6">
        <v>86.797068580000001</v>
      </c>
      <c r="E65" s="6">
        <v>2137.64769991</v>
      </c>
      <c r="F65" s="6">
        <v>2224.4447684900001</v>
      </c>
      <c r="G65" s="6">
        <v>6542.0591584599997</v>
      </c>
    </row>
    <row r="66" spans="3:7" x14ac:dyDescent="0.3">
      <c r="C66" s="5">
        <v>58</v>
      </c>
      <c r="D66" s="6">
        <v>65.420591580000007</v>
      </c>
      <c r="E66" s="6">
        <v>2159.0241769099998</v>
      </c>
      <c r="F66" s="6">
        <v>2224.4447684900001</v>
      </c>
      <c r="G66" s="6">
        <v>4383.0349815500003</v>
      </c>
    </row>
    <row r="67" spans="3:7" x14ac:dyDescent="0.3">
      <c r="C67" s="5">
        <v>59</v>
      </c>
      <c r="D67" s="6">
        <v>43.830349820000002</v>
      </c>
      <c r="E67" s="6">
        <v>2180.6144186699998</v>
      </c>
      <c r="F67" s="6">
        <v>2224.4447684900001</v>
      </c>
      <c r="G67" s="6">
        <v>2202.42056288</v>
      </c>
    </row>
    <row r="68" spans="3:7" x14ac:dyDescent="0.3">
      <c r="C68" s="7">
        <v>60</v>
      </c>
      <c r="D68" s="8">
        <v>22.024205630000001</v>
      </c>
      <c r="E68" s="8">
        <v>2202.4205628599998</v>
      </c>
      <c r="F68" s="8">
        <v>2224.4447684900001</v>
      </c>
      <c r="G68" s="8">
        <v>1E-8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45C9-FBE6-4563-92A1-8BCA9C61D914}">
  <dimension ref="B2:J10"/>
  <sheetViews>
    <sheetView showGridLines="0" workbookViewId="0">
      <selection activeCell="C8" sqref="C8"/>
    </sheetView>
  </sheetViews>
  <sheetFormatPr defaultRowHeight="14.4" x14ac:dyDescent="0.3"/>
  <cols>
    <col min="1" max="1" width="5.5546875" customWidth="1"/>
    <col min="2" max="2" width="11.77734375" bestFit="1" customWidth="1"/>
    <col min="3" max="3" width="6.44140625" bestFit="1" customWidth="1"/>
    <col min="4" max="4" width="15.44140625" bestFit="1" customWidth="1"/>
    <col min="5" max="5" width="12" bestFit="1" customWidth="1"/>
    <col min="6" max="6" width="15.44140625" bestFit="1" customWidth="1"/>
    <col min="7" max="7" width="14.6640625" bestFit="1" customWidth="1"/>
    <col min="8" max="8" width="13.33203125" bestFit="1" customWidth="1"/>
    <col min="9" max="9" width="17" bestFit="1" customWidth="1"/>
    <col min="10" max="10" width="17.6640625" bestFit="1" customWidth="1"/>
  </cols>
  <sheetData>
    <row r="2" spans="2:10" x14ac:dyDescent="0.3">
      <c r="B2" s="12" t="s">
        <v>8</v>
      </c>
      <c r="C2" t="s">
        <v>9</v>
      </c>
      <c r="E2" s="13">
        <v>100000</v>
      </c>
    </row>
    <row r="3" spans="2:10" x14ac:dyDescent="0.3">
      <c r="C3" t="s">
        <v>10</v>
      </c>
      <c r="E3" s="13">
        <v>60</v>
      </c>
    </row>
    <row r="4" spans="2:10" x14ac:dyDescent="0.3">
      <c r="C4" t="s">
        <v>11</v>
      </c>
      <c r="E4" s="14">
        <v>0.12</v>
      </c>
    </row>
    <row r="6" spans="2:10" x14ac:dyDescent="0.3">
      <c r="B6" s="12" t="s">
        <v>0</v>
      </c>
      <c r="C6" s="11" t="s">
        <v>5</v>
      </c>
      <c r="D6" s="1"/>
      <c r="E6" s="1"/>
      <c r="F6" s="1"/>
      <c r="G6" s="1"/>
      <c r="H6" s="1"/>
      <c r="I6" s="1"/>
      <c r="J6" s="1"/>
    </row>
    <row r="7" spans="2:10" x14ac:dyDescent="0.3">
      <c r="B7" s="10"/>
      <c r="C7" s="9"/>
      <c r="D7" s="1"/>
      <c r="E7" s="1"/>
      <c r="F7" s="1"/>
      <c r="G7" s="1"/>
      <c r="H7" s="1"/>
      <c r="I7" s="1"/>
      <c r="J7" s="1"/>
    </row>
    <row r="8" spans="2:10" x14ac:dyDescent="0.3">
      <c r="B8" s="12" t="s">
        <v>1</v>
      </c>
      <c r="C8" s="2" t="str" cm="1">
        <f t="array" ref="C8:J10">JZ.Loan_Schedule(E4, E3, E2,,,,{1,60})</f>
        <v>Month</v>
      </c>
      <c r="D8" s="2" t="str">
        <v>Monthly Payment</v>
      </c>
      <c r="E8" s="2" t="str">
        <v>Interest</v>
      </c>
      <c r="F8" s="2" t="str">
        <v>Principal</v>
      </c>
      <c r="G8" s="2" t="str">
        <v>Opening Balance</v>
      </c>
      <c r="H8" s="2" t="str">
        <v>Ending Balance</v>
      </c>
      <c r="I8" s="2" t="str">
        <v>Cumulative Interest</v>
      </c>
      <c r="J8" s="2" t="str">
        <v>Cumulative Principal</v>
      </c>
    </row>
    <row r="9" spans="2:10" x14ac:dyDescent="0.3">
      <c r="C9" s="3">
        <v>1</v>
      </c>
      <c r="D9" s="4">
        <v>2224.4447684900001</v>
      </c>
      <c r="E9" s="4">
        <v>1000</v>
      </c>
      <c r="F9" s="4">
        <v>1224.4447684899999</v>
      </c>
      <c r="G9" s="4">
        <v>100000</v>
      </c>
      <c r="H9" s="4">
        <v>98775.555231510007</v>
      </c>
      <c r="I9" s="4">
        <v>1000</v>
      </c>
      <c r="J9" s="4">
        <v>1224.4447684899999</v>
      </c>
    </row>
    <row r="10" spans="2:10" x14ac:dyDescent="0.3">
      <c r="C10" s="5">
        <v>60</v>
      </c>
      <c r="D10" s="6">
        <v>2224.4447684900001</v>
      </c>
      <c r="E10" s="6">
        <v>22.024205630000001</v>
      </c>
      <c r="F10" s="6">
        <v>2202.4205628599998</v>
      </c>
      <c r="G10" s="6">
        <v>2202.42056288</v>
      </c>
      <c r="H10" s="6">
        <v>1E-8</v>
      </c>
      <c r="I10" s="6">
        <v>33466.686109410002</v>
      </c>
      <c r="J10" s="6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6B75-6061-46C4-8160-B988EE9DAA0E}">
  <dimension ref="B2:J13"/>
  <sheetViews>
    <sheetView showGridLines="0" workbookViewId="0">
      <selection activeCell="C8" sqref="C8"/>
    </sheetView>
  </sheetViews>
  <sheetFormatPr defaultRowHeight="14.4" x14ac:dyDescent="0.3"/>
  <cols>
    <col min="1" max="1" width="5.5546875" customWidth="1"/>
    <col min="2" max="2" width="11.77734375" bestFit="1" customWidth="1"/>
    <col min="3" max="3" width="6.44140625" bestFit="1" customWidth="1"/>
    <col min="4" max="4" width="15.44140625" bestFit="1" customWidth="1"/>
    <col min="5" max="5" width="12" bestFit="1" customWidth="1"/>
    <col min="6" max="6" width="15.44140625" bestFit="1" customWidth="1"/>
    <col min="7" max="7" width="14.6640625" bestFit="1" customWidth="1"/>
    <col min="8" max="8" width="13.33203125" bestFit="1" customWidth="1"/>
    <col min="9" max="9" width="17" bestFit="1" customWidth="1"/>
    <col min="10" max="10" width="17.6640625" bestFit="1" customWidth="1"/>
  </cols>
  <sheetData>
    <row r="2" spans="2:10" x14ac:dyDescent="0.3">
      <c r="B2" s="12" t="s">
        <v>8</v>
      </c>
      <c r="C2" t="s">
        <v>9</v>
      </c>
      <c r="E2" s="13">
        <v>100000</v>
      </c>
    </row>
    <row r="3" spans="2:10" x14ac:dyDescent="0.3">
      <c r="C3" t="s">
        <v>10</v>
      </c>
      <c r="E3" s="13">
        <v>60</v>
      </c>
    </row>
    <row r="4" spans="2:10" x14ac:dyDescent="0.3">
      <c r="C4" t="s">
        <v>11</v>
      </c>
      <c r="E4" s="14">
        <v>0.12</v>
      </c>
    </row>
    <row r="6" spans="2:10" x14ac:dyDescent="0.3">
      <c r="B6" s="12" t="s">
        <v>0</v>
      </c>
      <c r="C6" s="11" t="s">
        <v>6</v>
      </c>
      <c r="D6" s="1"/>
      <c r="E6" s="1"/>
      <c r="F6" s="1"/>
      <c r="G6" s="1"/>
      <c r="H6" s="1"/>
      <c r="I6" s="1"/>
      <c r="J6" s="1"/>
    </row>
    <row r="7" spans="2:10" x14ac:dyDescent="0.3">
      <c r="B7" s="10"/>
      <c r="C7" s="9"/>
      <c r="D7" s="1"/>
      <c r="E7" s="1"/>
      <c r="F7" s="1"/>
      <c r="G7" s="1"/>
      <c r="H7" s="1"/>
      <c r="I7" s="1"/>
      <c r="J7" s="1"/>
    </row>
    <row r="8" spans="2:10" x14ac:dyDescent="0.3">
      <c r="B8" s="12" t="s">
        <v>1</v>
      </c>
      <c r="C8" s="2" t="str" cm="1">
        <f t="array" ref="C8:J13">JZ.Loan_Schedule(E4, E3, E2,,,,{12,24,36,48,60})</f>
        <v>Month</v>
      </c>
      <c r="D8" s="2" t="str">
        <v>Monthly Payment</v>
      </c>
      <c r="E8" s="2" t="str">
        <v>Interest</v>
      </c>
      <c r="F8" s="2" t="str">
        <v>Principal</v>
      </c>
      <c r="G8" s="2" t="str">
        <v>Opening Balance</v>
      </c>
      <c r="H8" s="2" t="str">
        <v>Ending Balance</v>
      </c>
      <c r="I8" s="2" t="str">
        <v>Cumulative Interest</v>
      </c>
      <c r="J8" s="2" t="str">
        <v>Cumulative Principal</v>
      </c>
    </row>
    <row r="9" spans="2:10" x14ac:dyDescent="0.3">
      <c r="C9" s="3">
        <v>12</v>
      </c>
      <c r="D9" s="4">
        <v>2224.4447684900001</v>
      </c>
      <c r="E9" s="4">
        <v>858.37049805000004</v>
      </c>
      <c r="F9" s="4">
        <v>1366.07427044</v>
      </c>
      <c r="G9" s="4">
        <v>85837.049804580005</v>
      </c>
      <c r="H9" s="4">
        <v>84470.975534130004</v>
      </c>
      <c r="I9" s="4">
        <v>11164.31275601</v>
      </c>
      <c r="J9" s="4">
        <v>15529.024465869999</v>
      </c>
    </row>
    <row r="10" spans="2:10" x14ac:dyDescent="0.3">
      <c r="C10" s="5">
        <v>24</v>
      </c>
      <c r="D10" s="6">
        <v>2224.4447684900001</v>
      </c>
      <c r="E10" s="6">
        <v>685.11808753000003</v>
      </c>
      <c r="F10" s="6">
        <v>1539.32668096</v>
      </c>
      <c r="G10" s="6">
        <v>68511.808753420002</v>
      </c>
      <c r="H10" s="6">
        <v>66972.482072459999</v>
      </c>
      <c r="I10" s="6">
        <v>20359.156516219999</v>
      </c>
      <c r="J10" s="6">
        <v>33027.517927540001</v>
      </c>
    </row>
    <row r="11" spans="2:10" x14ac:dyDescent="0.3">
      <c r="C11" s="5">
        <v>36</v>
      </c>
      <c r="D11" s="6">
        <v>2224.4447684900001</v>
      </c>
      <c r="E11" s="6">
        <v>489.89293484000001</v>
      </c>
      <c r="F11" s="6">
        <v>1734.5518336499999</v>
      </c>
      <c r="G11" s="6">
        <v>48989.293483900001</v>
      </c>
      <c r="H11" s="6">
        <v>47254.741650249998</v>
      </c>
      <c r="I11" s="6">
        <v>27334.753315890001</v>
      </c>
      <c r="J11" s="6">
        <v>52745.258349759999</v>
      </c>
    </row>
    <row r="12" spans="2:10" x14ac:dyDescent="0.3">
      <c r="C12" s="5">
        <v>48</v>
      </c>
      <c r="D12" s="6">
        <v>2224.4447684900001</v>
      </c>
      <c r="E12" s="6">
        <v>269.90834626999998</v>
      </c>
      <c r="F12" s="6">
        <v>1954.5364222200001</v>
      </c>
      <c r="G12" s="6">
        <v>26990.834627069999</v>
      </c>
      <c r="H12" s="6">
        <v>25036.298204859999</v>
      </c>
      <c r="I12" s="6">
        <v>31809.64709237</v>
      </c>
      <c r="J12" s="6">
        <v>74963.701795159999</v>
      </c>
    </row>
    <row r="13" spans="2:10" x14ac:dyDescent="0.3">
      <c r="C13" s="5">
        <v>60</v>
      </c>
      <c r="D13" s="6">
        <v>2224.4447684900001</v>
      </c>
      <c r="E13" s="6">
        <v>22.024205630000001</v>
      </c>
      <c r="F13" s="6">
        <v>2202.4205628599998</v>
      </c>
      <c r="G13" s="6">
        <v>2202.42056288</v>
      </c>
      <c r="H13" s="6">
        <v>1E-8</v>
      </c>
      <c r="I13" s="6">
        <v>33466.686109410002</v>
      </c>
      <c r="J13" s="6">
        <v>100000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76C8-EC19-4D8E-9FED-C7CE93C92FEE}">
  <dimension ref="B2:J13"/>
  <sheetViews>
    <sheetView showGridLines="0" workbookViewId="0">
      <selection activeCell="C8" sqref="C8"/>
    </sheetView>
  </sheetViews>
  <sheetFormatPr defaultRowHeight="14.4" x14ac:dyDescent="0.3"/>
  <cols>
    <col min="1" max="1" width="5.5546875" customWidth="1"/>
    <col min="2" max="2" width="11.77734375" bestFit="1" customWidth="1"/>
    <col min="3" max="3" width="6.44140625" bestFit="1" customWidth="1"/>
    <col min="4" max="4" width="15.44140625" bestFit="1" customWidth="1"/>
    <col min="5" max="5" width="12" bestFit="1" customWidth="1"/>
    <col min="6" max="6" width="15.44140625" bestFit="1" customWidth="1"/>
    <col min="7" max="7" width="14.6640625" bestFit="1" customWidth="1"/>
    <col min="8" max="8" width="13.33203125" bestFit="1" customWidth="1"/>
    <col min="9" max="9" width="17" bestFit="1" customWidth="1"/>
    <col min="10" max="10" width="17.6640625" bestFit="1" customWidth="1"/>
  </cols>
  <sheetData>
    <row r="2" spans="2:10" x14ac:dyDescent="0.3">
      <c r="B2" s="12" t="s">
        <v>8</v>
      </c>
      <c r="C2" t="s">
        <v>9</v>
      </c>
      <c r="E2" s="13">
        <v>100000</v>
      </c>
    </row>
    <row r="3" spans="2:10" x14ac:dyDescent="0.3">
      <c r="C3" t="s">
        <v>10</v>
      </c>
      <c r="E3" s="13">
        <v>60</v>
      </c>
    </row>
    <row r="4" spans="2:10" x14ac:dyDescent="0.3">
      <c r="C4" t="s">
        <v>11</v>
      </c>
      <c r="E4" s="14">
        <v>0.12</v>
      </c>
    </row>
    <row r="6" spans="2:10" x14ac:dyDescent="0.3">
      <c r="B6" s="12" t="s">
        <v>0</v>
      </c>
      <c r="C6" s="11" t="s">
        <v>7</v>
      </c>
      <c r="D6" s="1"/>
      <c r="E6" s="1"/>
      <c r="F6" s="1"/>
      <c r="G6" s="1"/>
      <c r="H6" s="1"/>
      <c r="I6" s="1"/>
      <c r="J6" s="1"/>
    </row>
    <row r="7" spans="2:10" x14ac:dyDescent="0.3">
      <c r="B7" s="10"/>
      <c r="C7" s="9"/>
      <c r="D7" s="1"/>
      <c r="E7" s="1"/>
      <c r="F7" s="1"/>
      <c r="G7" s="1"/>
      <c r="H7" s="1"/>
      <c r="I7" s="1"/>
      <c r="J7" s="1"/>
    </row>
    <row r="8" spans="2:10" x14ac:dyDescent="0.3">
      <c r="B8" s="12" t="s">
        <v>1</v>
      </c>
      <c r="C8" s="2" t="str" cm="1">
        <f t="array" ref="C8:D13">JZ.Loan_Schedule(E4,E3, E2,,,{"Month","Ending Balance"},{12,24,36,48,60})</f>
        <v>Month</v>
      </c>
      <c r="D8" s="2" t="str">
        <v>Ending Balance</v>
      </c>
    </row>
    <row r="9" spans="2:10" x14ac:dyDescent="0.3">
      <c r="C9" s="3">
        <v>12</v>
      </c>
      <c r="D9" s="4">
        <v>84470.975534130004</v>
      </c>
    </row>
    <row r="10" spans="2:10" x14ac:dyDescent="0.3">
      <c r="C10" s="5">
        <v>24</v>
      </c>
      <c r="D10" s="6">
        <v>66972.482072459999</v>
      </c>
    </row>
    <row r="11" spans="2:10" x14ac:dyDescent="0.3">
      <c r="C11" s="5">
        <v>36</v>
      </c>
      <c r="D11" s="6">
        <v>47254.741650249998</v>
      </c>
    </row>
    <row r="12" spans="2:10" x14ac:dyDescent="0.3">
      <c r="C12" s="5">
        <v>48</v>
      </c>
      <c r="D12" s="6">
        <v>25036.298204859999</v>
      </c>
    </row>
    <row r="13" spans="2:10" x14ac:dyDescent="0.3">
      <c r="C13" s="5">
        <v>60</v>
      </c>
      <c r="D13" s="6">
        <v>1E-8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7513-3B5C-48D8-A1C2-336A83ED395F}">
  <dimension ref="B2:J11"/>
  <sheetViews>
    <sheetView showGridLines="0" workbookViewId="0">
      <selection activeCell="C10" sqref="C10"/>
    </sheetView>
  </sheetViews>
  <sheetFormatPr defaultRowHeight="14.4" x14ac:dyDescent="0.3"/>
  <cols>
    <col min="1" max="1" width="5.5546875" customWidth="1"/>
    <col min="2" max="2" width="11.77734375" bestFit="1" customWidth="1"/>
    <col min="3" max="3" width="19.109375" customWidth="1"/>
    <col min="4" max="5" width="17" bestFit="1" customWidth="1"/>
    <col min="6" max="6" width="15.44140625" bestFit="1" customWidth="1"/>
    <col min="7" max="7" width="14.6640625" bestFit="1" customWidth="1"/>
    <col min="8" max="8" width="13.33203125" bestFit="1" customWidth="1"/>
    <col min="9" max="9" width="17" bestFit="1" customWidth="1"/>
    <col min="10" max="10" width="17.6640625" bestFit="1" customWidth="1"/>
  </cols>
  <sheetData>
    <row r="2" spans="2:10" x14ac:dyDescent="0.3">
      <c r="B2" s="12" t="s">
        <v>8</v>
      </c>
      <c r="C2" t="s">
        <v>9</v>
      </c>
      <c r="D2" s="13">
        <v>100000</v>
      </c>
    </row>
    <row r="3" spans="2:10" x14ac:dyDescent="0.3">
      <c r="C3" t="s">
        <v>10</v>
      </c>
      <c r="D3" s="13">
        <v>60</v>
      </c>
    </row>
    <row r="4" spans="2:10" x14ac:dyDescent="0.3">
      <c r="C4" t="s">
        <v>11</v>
      </c>
      <c r="D4" s="14">
        <v>0.12</v>
      </c>
    </row>
    <row r="5" spans="2:10" x14ac:dyDescent="0.3">
      <c r="C5" t="s">
        <v>12</v>
      </c>
      <c r="D5" s="13" t="s">
        <v>14</v>
      </c>
    </row>
    <row r="6" spans="2:10" x14ac:dyDescent="0.3">
      <c r="C6" t="s">
        <v>13</v>
      </c>
      <c r="D6" s="13">
        <v>5</v>
      </c>
    </row>
    <row r="8" spans="2:10" x14ac:dyDescent="0.3">
      <c r="B8" s="12" t="s">
        <v>0</v>
      </c>
      <c r="C8" s="11" t="s">
        <v>15</v>
      </c>
      <c r="D8" s="1"/>
      <c r="E8" s="1"/>
      <c r="F8" s="1"/>
      <c r="G8" s="1"/>
      <c r="H8" s="1"/>
      <c r="I8" s="1"/>
      <c r="J8" s="1"/>
    </row>
    <row r="9" spans="2:10" x14ac:dyDescent="0.3">
      <c r="B9" s="10"/>
      <c r="C9" s="9"/>
    </row>
    <row r="10" spans="2:10" x14ac:dyDescent="0.3">
      <c r="B10" s="12" t="s">
        <v>1</v>
      </c>
      <c r="C10" s="2" t="str" cm="1">
        <f t="array" ref="C10:C11">JZ.Loan_Schedule(0.12, 60, 100000,,,D5,D6)</f>
        <v>Cumulative Interest</v>
      </c>
    </row>
    <row r="11" spans="2:10" x14ac:dyDescent="0.3">
      <c r="C11" s="4">
        <v>4876.32494391</v>
      </c>
    </row>
  </sheetData>
  <dataValidations count="1">
    <dataValidation type="list" allowBlank="1" showInputMessage="1" showErrorMessage="1" sqref="D5" xr:uid="{D06167F6-58B8-4B88-957D-06B77B619EC8}">
      <formula1>"Monthly Payment,Interest,Principal,Opening Balance,Ending Balance,Cumulative Interest,Cumulative Principal"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XABuAFIAZQBwAG8AcwBpAHQAbwByAHkAOgAgAFsAagB6AF8AZgBpAG4AYQBuAGMAZQAvAGoAegBfAGYAaQBuAGEAbgBjAGUAXwB2ADAALgAxAC4AdAB4AHQAXQBcAG4AQwBvAG4AdAByAGkAYgB1AHQAbwByADoAIABAAGoAYQBoAGEAbgB6AGEAaQBiAHIAaQBhAHoAXABuACoALwBcAG4AXABuAC8ALwAgAHIAZQB0AHUAcgBuACAAdABoAGUAIABuAGEAbQBlACAAYQBuAGQAIAB2AGUAcgBzAGkAbwBuACAAbwBmACAAdABoAGUAIABsAGkAYgByAGEAcgB5AFwAbgBKAFoALgBWAEUAUgBTAEkATwBOACAAPQAgAEwAQQBNAEIARABBACgAXAAiAEoAWgAgAEYAaQBuAGEAbgBjAGUAIAB2ADAALgAxAFwAIgApADsAXABuAFwAbgAvAC8AIABnAGUAbgBlAHIAYQB0AGUAIABsAG8AYQBuACAAcwBjAGgAZQBkAHUAbABlACAAYgBhAHMAZQBkACAAbwBuACAAZgBvAGwAbABvAHcAaQBuAGcAIABpAG4AcAB1AHQAcwBcAG4ALwAvACAAMQAuACAAYQBuAG4AdQBhAGwAXwByAGEAdABlACAAKABSAGUAcQB1AGkAcgBlAGQAKQBcAG4ALwAvACAAIAAgACAARABlAHMAYwByAGkAcAB0AGkAbwBuADoAIABpAG4AdABlAHIAZQBzAHQAIAByAGEAdABlACAAcABlAHIAIABhAG4AbgB1AG0ALAAgAGkAdAAnAHMAIABkAGkAdgBpAGQAZQBkACAAYgB5ACAAMQAyACAAdABvACAAYwBhAGwAYwB1AGwAYQB0AGUAIABtAG8AbgB0AGgAbAB5ACAAaQBuAHQAZQByAGUAcwB0AFwAbgAvAC8AIAAgACAAIABGAG8AcgBtAGEAdAA6ACAAMAAuADAANgAgACgAaQAuAGUALgAgADYAJQAgAHAAZQByACAAeQBlAGEAcgAgAHcAaABpAGMAaAAgAGUAcQB1AGEAdABlAHMAIAB0AG8AIAAwAC4ANQAlACAAcABlAHIAIABtAG8AbgB0AGgAKQBcAG4ALwAvACAAMgAuACAAbQBvAG4AdABoAHMAIAAoAFIAZQBxAHUAaQByAGUAZAApAFwAbgAvAC8AIAAgACAAIABEAGUAcwBjAHIAaQBwAHQAaQBvAG4AOgAgAGwAbwBhAG4AIABkAHUAcgBhAHQAaQBvAG4AIABpAG4AIABtAG8AbgB0AGgAcwBcAG4ALwAvACAAIAAgACAARgBvAHIAbQBhAHQAOgAgADMANgAgACgAaQAuAGUALgAgADMAIAB5AGUAYQByAHMAKQBcAG4ALwAvACAAMwAuACAAbABvAGEAbgBfAGEAbQBvAHUAbgB0ACAAKABSAGUAcQB1AGkAcgBlAGQAKQBcAG4ALwAvACAAIAAgACAARABlAHMAYwByAGkAcAB0AGkAbwBuADoAIABsAG8AYQBuACAAYQBtAG8AdQBuAHQAXABuAC8ALwAgACAAIAAgAEYAbwByAG0AYQB0ADoAIAAxADAAMAAsADAAMAAwAFwAbgAvAC8AIAA0AC4AIABiAGEAbABsAG8AbwBuAF8AcABhAHkAbQBlAG4AdABfAGEAdABfAGUAbgBkACAAKABPAHAAdABpAG8AbgBhAGwAOgAgAEQAZQBmAGEAdQBsAHQAIAB2AGEAbAB1AGUAIAA9ACAAMAApAFwAbgAvAC8AIAAgACAAIABEAGUAcwBjAHIAaQBwAHQAaQBvAG4AOgAgAEkAZgAgAHQAaABlAHIAZQAgAGkAcwAgAGwAYQByAGcAZQAgAHAAYQB5AG0AZQBuAHQAIABhAHQAIAB0AGgAZQAgAGUAbgBkACAAbwBmACAAdABoAGUAIABsAG8AYQBuAFwAbgAvAC8AIAAgACAAIABGAG8AcgBtAGEAdAA6ACAAMgAwACwAMAAwADAAXABuAC8ALwAgADUALgAgAHQAeQBwAGUAIAAoAE8AcAB0AGkAbwBuAGEAbAA6ACAARABlAGYAYQB1AGwAdAAgAHYAYQBsAHUAZQAgAD0AIAAwACkAXABuAC8ALwAgACAAIAAgAEQAZQBzAGMAcgBpAHAAdABpAG8AbgA6ACAAVwBoAGUAdABoAGUAcgAgAHAAYQB5AG0AZQBuAHQAcwAgAGEAcgBlACAAbQBhAGQAZQAgAGEAdAAgAHQAaABlACAAYgBlAGcAaQBuAG4AaQBuAGcAIABvAGYAIAB0AGgAZQAgAG0AbwBuAHQAaAAgAG8AcgAgAGUAbgBkACAAbwBmACAAdABoAGUAIABtAG8AbgB0AGgAXABuAC8ALwAgACAAIAAgAEYAbwByAG0AYQB0ADoAIAAwACAAPQAgAGUAbgBkACAAbwBmACAAdABoAGUAIABtAG8AbgB0AGgAIABwAGEAeQBtAGUAbgB0AHMALAAgADEAIAA9ACAAYgBlAGcAaQBuAG4AaQBuAGcAIABvAGYAIAB0AGgAZQAgAG0AbwBuAHQAaAAgAHAAYQB5AG0AZQBuAHQAcwBcAG4ALwAvACAANgAuACAAYwBvAGwAcwBfAG8AcgBkAGUAcgAgACgATwBwAHQAaQBvAG4AYQBsADoAIABEAGUAZgBhAHUAbAB0ACAAdgBhAGwAdQBlACAAPQAgAEEAbABsACAAQwBvAGwAdQBtAG4AcwAgAGkAbgAgAHQAaABlACAAbwByAGQAZQByACAAZwBpAHYAZQBuACAAYgBlAGwAbwB3ACAAdQBuAGQAZQByACAAUABvAHMAaQBiAGwAZQAgAFYAYQBsAHUAZQBzACkAXABuAC8ALwAgACAAIAAgAEQAZQBzAGMAcgBpAHAAdABpAG8AbgA6ACAAQQBuACAAYQByAHIAYQB5ACAAbwBmACAAYwBvAGwAdQBtAG4AcwAgAHQAbwAgAGIAZQAgAGQAaQBzAHAAbABhAHkAZQBkAC4AIABDAG8AbAB1AG0AbgBzACAAdwBpAGwAbAAgAGEAcABwAGUAYQByACAAaQBuACAAdABoAGUAIABzAGEAbQBlACAAcwBlAHEAdQBlAG4AYwBlACAAYQBzACAAZABlAGYAaQBuAGUAZAAgAGkAbgAgAHQAaABlACAAYQByAHIAYQB5AFwAbgAvAC8AIAAgACAAIABGAG8AcgBtAGEAdAA6ACAAewBcACIATQBvAG4AdABoAFwAIgAsACAAXAAiAE0AbwBuAHQAaABsAHkAIABQAGEAeQBtAGUAbgB0AFwAIgAsACAAXAAiAFAAcgBpAG4AYwBpAHAAYQBsAFwAIgAsACAAXAAiAEkAbgB0AGUAcgBlAHMAdABcACIAfQBcAG4ALwAvACAAIAAgACAAUABvAHMAcwBpAGIAbABlACAAVgBhAGwAdQBlAHMAOgAgAFwAIgBNAG8AbgB0AGgAXAAiACwAXAAiAE0AbwBuAHQAaABsAHkAIABQAGEAeQBtAGUAbgB0AFwAIgAsAFwAIgBJAG4AdABlAHIAZQBzAHQAXAAiACwAXAAiAFAAcgBpAG4AYwBpAHAAYQBsAFwAIgAsAFwAIgBPAHAAZQBuAGkAbgBnACAAQgBhAGwAYQBuAGMAZQBcACIALABcACIARQBuAGQAaQBuAGcAIABCAGEAbABhAG4AYwBlAFwAIgAsAFwAIgBDAHUAbQB1AGwAYQB0AGkAdgBlACAASQBuAHQAZQByAGUAcwB0AFwAIgAsAFwAIgBDAHUAbQB1AGwAYQB0AGkAdgBlACAAUAByAGkAbgBjAGkAcABhAGwAXAAiAFwAbgAvAC8AIAA3AC4AIAByAG8AdwBzAF8AbwByAGQAZQByACAAKABPAHAAdABpAG8AbgBhAGwAOgAgAEQAZQBmAGEAdQBsAHQAIABWAGEAbAB1AGUAIAA9ACAAQQBsAGwAIAByAG8AdwBzACAAZgByAG8AbQAgADEAIAB0AG8AIAB0AG8AdABhAGwAIABuAHUAbQBiAGUAcgAgAG8AZgAgAG0AbwBuAHQAaABzACkAXABuAC8ALwAgACAAIAAgAEQAZQBzAGMAcgBpAHAAdABpAG8AbgA6ACAAQQBuACAAYQByAHIAYQB5ACAAbwBmACAAcgBvAHcAcwAgAHQAbwAgAGIAZQAgAGQAaQBzAHAAbABhAHkAZQBkAC4AIABSAG8AdwBzACAAdwBpAGwAbAAgAGEAcABwAGUAYQByACAAaQBuACAAdABoAGUAIABzAGEAbQBlACAAcwBlAHEAdQBlAG4AYwBlACAAYQBzACAAZABlAGYAaQBuAGUAZAAgAGkAbgAgAHQAaABlACAAYQByAHIAYQB5AFwAbgAvAC8AIAAgACAAIABGAG8AcgBtAGEAdAA6ACAAewAzACwAIAA1AH0AIAAoAFQAbwAgAHMAaABvAHcAIAAzAHIAZAAgAGEAbgBkACAANQB0AGgAIABtAG8AbgB0AGgAIABkAGEAdABhACAAbwBuAGwAeQApAFwAbgBcAG4ASgBaAC4ATABvAGEAbgBfAFMAYwBoAGUAZAB1AGwAZQAgAD0AIABMAEEATQBCAEQAQQAoAFwAbgAgACAAIAAgAGEAbgBuAHUAYQBsAF8AcgBhAHQAZQAsAG0AbwBuAHQAaABzACwAbABvAGEAbgBfAGEAbQBvAHUAbgB0ACwAWwBiAGEAbABsAG8AbwBuAF8AcABhAHkAbQBlAG4AdABfAGEAdABfAGUAbgBkAF0ALABbAHQAeQBwAGUAXQAsAFsAYwBvAGwAcwBfAG8AcgBkAGUAcgBdACwAWwByAG8AdwBzAF8AbwByAGQAZQByAF0ALABcAG4AIAAgACAAIABcAG4AIAAgACAAIABMAEUAVAAoAFwAbgAgACAAIAAgACAAIAAgACAAYgBhAGwAbABvAG8AbgBfAHAAYQB5AG0AZQBuAHQAXwBhAHQAXwBlAG4AZABfAHYAYQBsACwAIABpAGYAKABJAFMATwBNAEkAVABUAEUARAAoAGIAYQBsAGwAbwBvAG4AXwBwAGEAeQBtAGUAbgB0AF8AYQB0AF8AZQBuAGQAKQAsADAALAAgAGIAYQBsAGwAbwBvAG4AXwBwAGEAeQBtAGUAbgB0AF8AYQB0AF8AZQBuAGQAKQAsAFwAbgAgACAAIAAgACAAIAAgACAAdAB5AHAAZQBfAHYAYQBsACwAIABpAGYAKABJAFMATwBNAEkAVABUAEUARAAoAHQAeQBwAGUAKQAsADAALAB0AHkAcABlACkALABcAG4AXABuACAAIAAgACAAIAAgACAAIABjAG8AbABzACwAIAB7AFwAbgAgACAAIAAgACAAIAAgACAAIAAgACAAIABcACIATQBvAG4AdABoAFwAIgAsAFwAbgAgACAAIAAgACAAIAAgACAAIAAgACAAIABcACIATQBvAG4AdABoAGwAeQAgAFAAYQB5AG0AZQBuAHQAXAAiACwAXABuACAAIAAgACAAIAAgACAAIAAgACAAIAAgAFwAIgBJAG4AdABlAHIAZQBzAHQAXAAiACwAXABuACAAIAAgACAAIAAgACAAIAAgACAAIAAgAFwAIgBQAHIAaQBuAGMAaQBwAGEAbABcACIALABcAG4AIAAgACAAIAAgACAAIAAgACAAIAAgACAAXAAiAE8AcABlAG4AaQBuAGcAIABCAGEAbABhAG4AYwBlAFwAIgAsAFwAbgAgACAAIAAgACAAIAAgACAAIAAgACAAIABcACIARQBuAGQAaQBuAGcAIABCAGEAbABhAG4AYwBlAFwAIgAsAFwAbgAgACAAIAAgACAAIAAgACAAIAAgACAAIABcACIAQwB1AG0AdQBsAGEAdABpAHYAZQAgAEkAbgB0AGUAcgBlAHMAdABcACIALABcAG4AIAAgACAAIAAgACAAIAAgACAAIAAgACAAXAAiAEMAdQBtAHUAbABhAHQAaQB2AGUAIABQAHIAaQBuAGMAaQBwAGEAbABcACIAXABuACAAIAAgACAAIAAgACAAIAB9ACwAXABuACAAIAAgACAAIAAgACAAIABtAGEAdABjAGgAZQBkAF8AYwBvAGwAcwAsACAATQBBAFAAKABjAG8AbABzAF8AbwByAGQAZQByACwAIABMAEEATQBCAEQAQQAoAHYAYQBsACwAIABJAEYAKABJAFMARQBSAFIATwBSACgATQBBAFQAQwBIACgAdgBhAGwALAAgAGMAbwBsAHMALAAgADAAKQApACwAIABcACIAXAAiACwAIAB2AGEAbAApACkAKQAsAFwAbgAgACAAIAAgACAAIAAgACAAZgBpAGwAdABlAHIAZQBkAF8AYwBvAGwAcwAsACAASQBGAEUAUgBSAE8AUgAoAEYASQBMAFQARQBSACgAbQBhAHQAYwBoAGUAZABfAGMAbwBsAHMALAAgAG0AYQB0AGMAaABlAGQAXwBjAG8AbABzACAAPAA+ACAAXAAiAFwAIgApACwAIAB7AFwAIgBJAG4AdgBhAGwAaQBkACAAQwBvAGwAdQBtAG4AKABzACkAXAAiAH0AKQAsAFwAbgAgACAAIAAgACAAIAAgACAAYwBvAGwAcwBfAHQAbwBfAGQAaQBzAHAAbABhAHkALAAgAEkARgAoAEkAUwBPAE0ASQBUAFQARQBEACgAYwBvAGwAcwBfAG8AcgBkAGUAcgApACwAIABjAG8AbABzACwAIABmAGkAbAB0AGUAcgBlAGQAXwBjAG8AbABzACkALABcAG4AIAAgACAAIAAgACAAIAAgAGMAbwBsAHMAXwBpAG4AZABpAGMAZQBzACwAIABNAEEAUAAoAGMAbwBsAHMAXwB0AG8AXwBkAGkAcwBwAGwAYQB5ACwAIABMAEEATQBCAEQAQQAoAGMAbwBsAF8AaABlAGEAZABlAHIALAAgAE0AQQBUAEMASAAoAGMAbwBsAF8AaABlAGEAZABlAHIALAAgAGMAbwBsAHMALAAgADAAKQApACkALABcAG4AIAAgACAAIAAgACAAIAAgAHQAbwB0AGEAbABfAGMAbwBsAHMALAAgAEMATwBVAE4AVABBACgAYwBvAGwAcwBfAHQAbwBfAGQAaQBzAHAAbABhAHkAKQAsAFwAbgAgACAAIAAgACAAIAAgACAAXABuACAAIAAgACAAIAAgACAAIABmAGkAbAB0AGUAcgBlAGQAXwByAG8AdwBzACwAIABGAEkATABUAEUAUgAoAHIAbwB3AHMAXwBvAHIAZABlAHIALAAgACgAcgBvAHcAcwBfAG8AcgBkAGUAcgAgAD4AIAAwACkAIAAqACAAKAByAG8AdwBzAF8AbwByAGQAZQByACAAPAA9ACAAbQBvAG4AdABoAHMAKQApACwAXABuACAAIAAgACAAIAAgACAAIAByAG8AdwBzAF8AdABvAF8AZABpAHMAcABsAGEAeQAsACAASQBGACgASQBTAE8ATQBJAFQAVABFAEQAKAByAG8AdwBzAF8AbwByAGQAZQByACkALABNAEEASwBFAEEAUgBSAEEAWQAoAG0AbwBuAHQAaABzACwAIAAxACwAIABMAEEATQBCAEQAQQAoAHIAbwB3ACwAIABjAG8AbAAsACAAcgBvAHcAKQApACwAZgBpAGwAdABlAHIAZQBkAF8AcgBvAHcAcwApACwAXABuACAAIAAgACAAIAAgACAAIAB0AG8AdABhAGwAXwByAG8AdwBzACwAIABDAE8AVQBOAFQAQQAoAHIAbwB3AHMAXwB0AG8AXwBkAGkAcwBwAGwAYQB5ACkALABcAG4AIAAgACAAIAAgACAAIAAgAFwAbgAgACAAIAAgACAAIAAgACAAbQBvAG4AdABoAGwAeQBfAHIAYQB0AGUALAAgAGEAbgBuAHUAYQBsAF8AcgBhAHQAZQAgAC8AIAAxADIALABcAG4AIAAgACAAIAAgACAAIAAgAHIAbwB1AG4AZABpAG4AZwBfAGQAaQBnAGkAdABzACwAIAA4ACwAXABuACAAIAAgACAAIAAgACAAIABtAG8AbgB0AGgAbAB5AF8AcABhAHkAbQBlAG4AdAAsACAAUgBPAFUATgBEACgALQBQAE0AVAAoAG0AbwBuAHQAaABsAHkAXwByAGEAdABlACwAIABtAG8AbgB0AGgAcwAsACAAbABvAGEAbgBfAGEAbQBvAHUAbgB0ACwAIABiAGEAbABsAG8AbwBuAF8AcABhAHkAbQBlAG4AdABfAGEAdABfAGUAbgBkAF8AdgBhAGwALAAgAHQAeQBwAGUAXwB2AGEAbAApACwAcgBvAHUAbgBkAGkAbgBnAF8AZABpAGcAaQB0AHMAKQAsAFwAbgBcAG4AIAAgACAAIAAgACAAIAAgAFYAUwBUAEEAQwBLACgAXABuACAAIAAgACAAIAAgACAAIAAgACAAIAAgAGMAbwBsAHMAXwB0AG8AXwBkAGkAcwBwAGwAYQB5ACwAXABuACAAIAAgACAAIAAgACAAIAAgACAAIAAgAE0AQQBLAEUAQQBSAFIAQQBZACgAdABvAHQAYQBsAF8AcgBvAHcAcwAsAHQAbwB0AGEAbABfAGMAbwBsAHMALABMAEEATQBCAEQAQQAoAHIAbwB3ACwAIABjAG8AbAAsAFwAbgAgACAAIAAgACAAIAAgACAAIAAgACAAIAAgACAAIAAgAEwARQBUACgAXABuACAAIAAgACAAIAAgACAAIAAgACAAIAAgACAAIAAgACAAIAAgACAAIABjAG8AbABfAGkAbgBkAGUAeAAsACAASQBOAEQARQBYACgAYwBvAGwAcwBfAGkAbgBkAGkAYwBlAHMALAAgAGMAbwBsACkALABcAG4AIAAgACAAIAAgACAAIAAgACAAIAAgACAAIAAgACAAIAAgACAAIAAgAHIAbwB3AF8AbgB1AG0AYgBlAHIALAAgAEkATgBEAEUAWAAoAHIAbwB3AHMAXwB0AG8AXwBkAGkAcwBwAGwAYQB5ACwAIAByAG8AdwApACwAXABuACAAIAAgACAAIAAgACAAIAAgACAAIAAgACAAIAAgACAAIAAgACAAIABDAEgATwBPAFMARQAoAGMAbwBsAF8AaQBuAGQAZQB4ACwAXABuACAAIAAgACAAIAAgACAAIAAgACAAIAAgACAAIAAgACAAIAAgACAAIAAgACAAIAAgAHIAbwB3AF8AbgB1AG0AYgBlAHIALABcAG4AIAAgACAAIAAgACAAIAAgACAAIAAgACAAIAAgACAAIAAgACAAIAAgACAAIAAgACAAbQBvAG4AdABoAGwAeQBfAHAAYQB5AG0AZQBuAHQALABcAG4AIAAgACAAIAAgACAAIAAgACAAIAAgACAAIAAgACAAIAAgACAAIAAgACAAIAAgACAAUgBPAFUATgBEACgASQBQAE0AVAAoAG0AbwBuAHQAaABsAHkAXwByAGEAdABlACwAcgBvAHcAXwBuAHUAbQBiAGUAcgAsAG0AbwBuAHQAaABzACwALQBsAG8AYQBuAF8AYQBtAG8AdQBuAHQALABiAGEAbABsAG8AbwBuAF8AcABhAHkAbQBlAG4AdABfAGEAdABfAGUAbgBkAF8AdgBhAGwALAB0AHkAcABlAF8AdgBhAGwAKQAsAHIAbwB1AG4AZABpAG4AZwBfAGQAaQBnAGkAdABzACkALABcAG4AIAAgACAAIAAgACAAIAAgACAAIAAgACAAIAAgACAAIAAgACAAIAAgACAAIAAgACAAUgBPAFUATgBEACgAUABQAE0AVAAoAG0AbwBuAHQAaABsAHkAXwByAGEAdABlACwAcgBvAHcAXwBuAHUAbQBiAGUAcgAsAG0AbwBuAHQAaABzACwALQBsAG8AYQBuAF8AYQBtAG8AdQBuAHQALABiAGEAbABsAG8AbwBuAF8AcABhAHkAbQBlAG4AdABfAGEAdABfAGUAbgBkAF8AdgBhAGwALAB0AHkAcABlAF8AdgBhAGwAKQAsAHIAbwB1AG4AZABpAG4AZwBfAGQAaQBnAGkAdABzACkALABcAG4AIAAgACAAIAAgACAAIAAgACAAIAAgACAAIAAgACAAIAAgACAAIAAgACAAIAAgACAAUgBPAFUATgBEACgARgBWACgAbQBvAG4AdABoAGwAeQBfAHIAYQB0AGUALAAgAHIAbwB3AF8AbgB1AG0AYgBlAHIAIAAtACAAMQAsACAAbQBvAG4AdABoAGwAeQBfAHAAYQB5AG0AZQBuAHQALAAgAC0AbABvAGEAbgBfAGEAbQBvAHUAbgB0ACwAIAB0AHkAcABlAF8AdgBhAGwAKQAsAHIAbwB1AG4AZABpAG4AZwBfAGQAaQBnAGkAdABzACkALABcAG4AIAAgACAAIAAgACAAIAAgACAAIAAgACAAIAAgACAAIAAgACAAIAAgACAAIAAgACAAUgBPAFUATgBEACgARgBWACgAbQBvAG4AdABoAGwAeQBfAHIAYQB0AGUALAAgAHIAbwB3AF8AbgB1AG0AYgBlAHIALAAgAG0AbwBuAHQAaABsAHkAXwBwAGEAeQBtAGUAbgB0ACwAIAAtAGwAbwBhAG4AXwBhAG0AbwB1AG4AdAAsACAAdAB5AHAAZQBfAHYAYQBsACkALAByAG8AdQBuAGQAaQBuAGcAXwBkAGkAZwBpAHQAcwApACwAXABuACAAIAAgACAAIAAgACAAIAAgACAAIAAgACAAIAAgACAAIAAgACAAIAAgACAAIAAgAFIATwBVAE4ARAAoAC0AQwBVAE0ASQBQAE0AVAAoAG0AbwBuAHQAaABsAHkAXwByAGEAdABlACwAIABtAG8AbgB0AGgAcwAsACAAbABvAGEAbgBfAGEAbQBvAHUAbgB0ACwAIAAxACwAIAByAG8AdwBfAG4AdQBtAGIAZQByACwAIAB0AHkAcABlAF8AdgBhAGwAKQAsAHIAbwB1AG4AZABpAG4AZwBfAGQAaQBnAGkAdABzACkALABcAG4AIAAgACAAIAAgACAAIAAgACAAIAAgACAAIAAgACAAIAAgACAAIAAgACAAIAAgACAAUgBPAFUATgBEACgALQBDAFUATQBQAFIASQBOAEMAKABtAG8AbgB0AGgAbAB5AF8AcgBhAHQAZQAsACAAbQBvAG4AdABoAHMALAAgAGwAbwBhAG4AXwBhAG0AbwB1AG4AdAAsACAAMQAsACAAcgBvAHcAXwBuAHUAbQBiAGUAcgAsACAAdAB5AHAAZQBfAHYAYQBsACkALAByAG8AdQBuAGQAaQBuAGcAXwBkAGkAZwBpAHQAcw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CIAfQBdACwAIgBwAHIAbwBqAGUAYwB0AE4AYQBtAGUAcwAiADoAWwAiAEoAWgAuAFYARQBSAFMASQBPAE4AIgAsACIASgBaAC4ATABvAGEAbgBfAFMAYwBoAGUAZAB1AGwAZQ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BBAEUAR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5EE1E8DB-5079-4E75-B2D2-1A7C1E47DA82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Full Schedule</vt:lpstr>
      <vt:lpstr>2. Selected Cols</vt:lpstr>
      <vt:lpstr>3. Rearranged Cols</vt:lpstr>
      <vt:lpstr>4. First and Last Months</vt:lpstr>
      <vt:lpstr>5. End of Each Year</vt:lpstr>
      <vt:lpstr>6. Outstanding EOY</vt:lpstr>
      <vt:lpstr>7. Single Data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Zension Device</dc:creator>
  <cp:lastModifiedBy>Zension Device</cp:lastModifiedBy>
  <dcterms:created xsi:type="dcterms:W3CDTF">2023-11-17T10:27:08Z</dcterms:created>
  <dcterms:modified xsi:type="dcterms:W3CDTF">2023-11-17T10:43:45Z</dcterms:modified>
</cp:coreProperties>
</file>