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L6" i="1"/>
  <c r="L8" i="1"/>
  <c r="M8" i="1" s="1"/>
  <c r="L9" i="1"/>
  <c r="L10" i="1"/>
  <c r="M10" i="1" s="1"/>
  <c r="L11" i="1"/>
  <c r="L7" i="1"/>
  <c r="M7" i="1" s="1"/>
  <c r="T11" i="1"/>
  <c r="T10" i="1"/>
  <c r="T9" i="1"/>
  <c r="T8" i="1"/>
  <c r="T7" i="1"/>
  <c r="T6" i="1"/>
  <c r="T5" i="1"/>
  <c r="T4" i="1"/>
  <c r="T3" i="1"/>
  <c r="M11" i="1"/>
  <c r="M9" i="1"/>
  <c r="M6" i="1"/>
  <c r="M5" i="1"/>
  <c r="F4" i="1"/>
  <c r="F5" i="1"/>
  <c r="F6" i="1"/>
  <c r="F7" i="1"/>
  <c r="F8" i="1"/>
  <c r="F9" i="1"/>
  <c r="F10" i="1"/>
  <c r="F11" i="1"/>
  <c r="F3" i="1"/>
  <c r="S11" i="1" l="1"/>
  <c r="S10" i="1"/>
  <c r="S9" i="1"/>
  <c r="S8" i="1"/>
  <c r="S7" i="1"/>
  <c r="S6" i="1"/>
  <c r="S5" i="1"/>
  <c r="S4" i="1"/>
  <c r="S3" i="1"/>
  <c r="E4" i="1"/>
  <c r="E5" i="1"/>
  <c r="E6" i="1"/>
  <c r="E7" i="1"/>
  <c r="E8" i="1"/>
  <c r="E9" i="1"/>
  <c r="E10" i="1"/>
  <c r="E11" i="1"/>
  <c r="E3" i="1"/>
  <c r="K4" i="1" l="1"/>
  <c r="K5" i="1"/>
  <c r="K6" i="1"/>
  <c r="K7" i="1"/>
  <c r="K8" i="1"/>
  <c r="K9" i="1"/>
  <c r="K10" i="1"/>
  <c r="K11" i="1"/>
  <c r="K3" i="1"/>
  <c r="R4" i="1"/>
  <c r="R5" i="1"/>
  <c r="R6" i="1"/>
  <c r="R7" i="1"/>
  <c r="R8" i="1"/>
  <c r="R9" i="1"/>
  <c r="R10" i="1"/>
  <c r="R11" i="1"/>
  <c r="R3" i="1"/>
  <c r="D4" i="1"/>
  <c r="D5" i="1"/>
  <c r="D6" i="1"/>
  <c r="D7" i="1"/>
  <c r="D8" i="1"/>
  <c r="D9" i="1"/>
  <c r="D10" i="1"/>
  <c r="D11" i="1"/>
  <c r="D3" i="1"/>
  <c r="H4" i="1"/>
  <c r="H5" i="1"/>
  <c r="H6" i="1"/>
  <c r="H7" i="1"/>
  <c r="H8" i="1"/>
  <c r="H9" i="1"/>
  <c r="H10" i="1"/>
  <c r="H11" i="1"/>
  <c r="H3" i="1"/>
  <c r="V4" i="1"/>
  <c r="V5" i="1"/>
  <c r="V6" i="1"/>
  <c r="V7" i="1"/>
  <c r="V8" i="1"/>
  <c r="V9" i="1"/>
  <c r="V10" i="1"/>
  <c r="V11" i="1"/>
  <c r="V3" i="1"/>
  <c r="O4" i="1"/>
  <c r="O5" i="1"/>
  <c r="O6" i="1"/>
  <c r="O7" i="1"/>
  <c r="O8" i="1"/>
  <c r="O9" i="1"/>
  <c r="O10" i="1"/>
  <c r="O11" i="1"/>
  <c r="O3" i="1"/>
</calcChain>
</file>

<file path=xl/sharedStrings.xml><?xml version="1.0" encoding="utf-8"?>
<sst xmlns="http://schemas.openxmlformats.org/spreadsheetml/2006/main" count="25" uniqueCount="13">
  <si>
    <t>Flat</t>
  </si>
  <si>
    <t>Ernst-B</t>
  </si>
  <si>
    <t>Ernst-C</t>
  </si>
  <si>
    <t>k0</t>
  </si>
  <si>
    <t>Height</t>
  </si>
  <si>
    <t>Radius</t>
  </si>
  <si>
    <t>er/ez</t>
  </si>
  <si>
    <t>Flat %</t>
  </si>
  <si>
    <t>Ernst-B %</t>
  </si>
  <si>
    <t>Ernst-C %</t>
  </si>
  <si>
    <t>Electrode Radius</t>
  </si>
  <si>
    <t>Inner Radius</t>
  </si>
  <si>
    <t>Usable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</si>
</sst>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Er/Ez Variance with k0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Flat %</c:v>
                </c:pt>
              </c:strCache>
            </c:strRef>
          </c:tx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</c:numCache>
            </c:numRef>
          </c:xVal>
          <c:yVal>
            <c:numRef>
              <c:f>Sheet1!$H$3:$H$11</c:f>
              <c:numCache>
                <c:formatCode>0.000</c:formatCode>
                <c:ptCount val="9"/>
                <c:pt idx="0">
                  <c:v>2.6841799050680302</c:v>
                </c:pt>
                <c:pt idx="1">
                  <c:v>3.1602867413602298</c:v>
                </c:pt>
                <c:pt idx="2">
                  <c:v>3.4958195051252097</c:v>
                </c:pt>
                <c:pt idx="3">
                  <c:v>3.8063451834612803</c:v>
                </c:pt>
                <c:pt idx="4">
                  <c:v>4.0635370915192706</c:v>
                </c:pt>
                <c:pt idx="5">
                  <c:v>4.2774304702060197</c:v>
                </c:pt>
                <c:pt idx="6">
                  <c:v>4.4772361696240504</c:v>
                </c:pt>
                <c:pt idx="7">
                  <c:v>4.7119205460892797</c:v>
                </c:pt>
                <c:pt idx="8">
                  <c:v>4.8512080740004704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Ernst-B %</c:v>
                </c:pt>
              </c:strCache>
            </c:strRef>
          </c:tx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</c:numCache>
            </c:numRef>
          </c:xVal>
          <c:yVal>
            <c:numRef>
              <c:f>Sheet1!$O$3:$O$11</c:f>
              <c:numCache>
                <c:formatCode>0.000</c:formatCode>
                <c:ptCount val="9"/>
                <c:pt idx="0">
                  <c:v>3.6964557105108797</c:v>
                </c:pt>
                <c:pt idx="1">
                  <c:v>4.4007955841640296</c:v>
                </c:pt>
                <c:pt idx="2">
                  <c:v>4.8777746250548502</c:v>
                </c:pt>
                <c:pt idx="3">
                  <c:v>5.3284247328228904</c:v>
                </c:pt>
                <c:pt idx="4">
                  <c:v>5.6607610805970401</c:v>
                </c:pt>
                <c:pt idx="5">
                  <c:v>5.8697873287486999</c:v>
                </c:pt>
                <c:pt idx="6">
                  <c:v>6.1472229743975504</c:v>
                </c:pt>
                <c:pt idx="7">
                  <c:v>6.580563740474819</c:v>
                </c:pt>
                <c:pt idx="8">
                  <c:v>6.6319837526812098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Ernst-C %</c:v>
                </c:pt>
              </c:strCache>
            </c:strRef>
          </c:tx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</c:numCache>
            </c:numRef>
          </c:xVal>
          <c:yVal>
            <c:numRef>
              <c:f>Sheet1!$V$3:$V$11</c:f>
              <c:numCache>
                <c:formatCode>0.000</c:formatCode>
                <c:ptCount val="9"/>
                <c:pt idx="0">
                  <c:v>3.8033052639372804</c:v>
                </c:pt>
                <c:pt idx="1">
                  <c:v>4.5108732729376007</c:v>
                </c:pt>
                <c:pt idx="2">
                  <c:v>4.9914451245172202</c:v>
                </c:pt>
                <c:pt idx="3">
                  <c:v>5.4408104852659998</c:v>
                </c:pt>
                <c:pt idx="4">
                  <c:v>5.7710935716389802</c:v>
                </c:pt>
                <c:pt idx="5">
                  <c:v>5.9789142349918496</c:v>
                </c:pt>
                <c:pt idx="6">
                  <c:v>6.2577529291555107</c:v>
                </c:pt>
                <c:pt idx="7">
                  <c:v>6.6873051729990296</c:v>
                </c:pt>
                <c:pt idx="8">
                  <c:v>6.7330997763902198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7824"/>
        <c:axId val="94239744"/>
      </c:scatterChart>
      <c:valAx>
        <c:axId val="942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94239744"/>
        <c:crosses val="autoZero"/>
        <c:crossBetween val="midCat"/>
      </c:valAx>
      <c:valAx>
        <c:axId val="9423974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Blcok Integral Er/Ez %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in"/>
        <c:tickLblPos val="nextTo"/>
        <c:crossAx val="9423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Er/Ez Variance with Electrode Radius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Flat %</c:v>
                </c:pt>
              </c:strCache>
            </c:strRef>
          </c:tx>
          <c:marker>
            <c:symbol val="none"/>
          </c:marker>
          <c:xVal>
            <c:numRef>
              <c:f>Sheet1!$D$3:$D$11</c:f>
              <c:numCache>
                <c:formatCode>0.000</c:formatCode>
                <c:ptCount val="9"/>
                <c:pt idx="0">
                  <c:v>300.59371681577198</c:v>
                </c:pt>
                <c:pt idx="1">
                  <c:v>269.41212701719598</c:v>
                </c:pt>
                <c:pt idx="2">
                  <c:v>251.06209757072051</c:v>
                </c:pt>
                <c:pt idx="3">
                  <c:v>238.00346954404301</c:v>
                </c:pt>
                <c:pt idx="4">
                  <c:v>227.822223190318</c:v>
                </c:pt>
                <c:pt idx="5">
                  <c:v>219.46535100553851</c:v>
                </c:pt>
                <c:pt idx="6">
                  <c:v>212.37419881920101</c:v>
                </c:pt>
                <c:pt idx="7">
                  <c:v>206.2281759492285</c:v>
                </c:pt>
                <c:pt idx="8">
                  <c:v>200.7649484694235</c:v>
                </c:pt>
              </c:numCache>
            </c:numRef>
          </c:xVal>
          <c:yVal>
            <c:numRef>
              <c:f>Sheet1!$H$3:$H$11</c:f>
              <c:numCache>
                <c:formatCode>0.000</c:formatCode>
                <c:ptCount val="9"/>
                <c:pt idx="0">
                  <c:v>2.6841799050680302</c:v>
                </c:pt>
                <c:pt idx="1">
                  <c:v>3.1602867413602298</c:v>
                </c:pt>
                <c:pt idx="2">
                  <c:v>3.4958195051252097</c:v>
                </c:pt>
                <c:pt idx="3">
                  <c:v>3.8063451834612803</c:v>
                </c:pt>
                <c:pt idx="4">
                  <c:v>4.0635370915192706</c:v>
                </c:pt>
                <c:pt idx="5">
                  <c:v>4.2774304702060197</c:v>
                </c:pt>
                <c:pt idx="6">
                  <c:v>4.4772361696240504</c:v>
                </c:pt>
                <c:pt idx="7">
                  <c:v>4.7119205460892797</c:v>
                </c:pt>
                <c:pt idx="8">
                  <c:v>4.8512080740004704</c:v>
                </c:pt>
              </c:numCache>
            </c:numRef>
          </c:yVal>
          <c:smooth val="1"/>
        </c:ser>
        <c:ser>
          <c:idx val="1"/>
          <c:order val="1"/>
          <c:tx>
            <c:v>Ernst-B %</c:v>
          </c:tx>
          <c:marker>
            <c:symbol val="none"/>
          </c:marker>
          <c:xVal>
            <c:numRef>
              <c:f>Sheet1!$K$3:$K$11</c:f>
              <c:numCache>
                <c:formatCode>0.000</c:formatCode>
                <c:ptCount val="9"/>
                <c:pt idx="0">
                  <c:v>300.59369362297349</c:v>
                </c:pt>
                <c:pt idx="1">
                  <c:v>269.41203562478449</c:v>
                </c:pt>
                <c:pt idx="2">
                  <c:v>251.061889939732</c:v>
                </c:pt>
                <c:pt idx="3">
                  <c:v>238.0031098560525</c:v>
                </c:pt>
                <c:pt idx="4">
                  <c:v>227.821663958974</c:v>
                </c:pt>
                <c:pt idx="5">
                  <c:v>219.46453484824599</c:v>
                </c:pt>
                <c:pt idx="6">
                  <c:v>212.37308006275251</c:v>
                </c:pt>
                <c:pt idx="7">
                  <c:v>206.22676380096601</c:v>
                </c:pt>
                <c:pt idx="8">
                  <c:v>200.76309877828751</c:v>
                </c:pt>
              </c:numCache>
            </c:numRef>
          </c:xVal>
          <c:yVal>
            <c:numRef>
              <c:f>Sheet1!$O$3:$O$11</c:f>
              <c:numCache>
                <c:formatCode>0.000</c:formatCode>
                <c:ptCount val="9"/>
                <c:pt idx="0">
                  <c:v>3.6964557105108797</c:v>
                </c:pt>
                <c:pt idx="1">
                  <c:v>4.4007955841640296</c:v>
                </c:pt>
                <c:pt idx="2">
                  <c:v>4.8777746250548502</c:v>
                </c:pt>
                <c:pt idx="3">
                  <c:v>5.3284247328228904</c:v>
                </c:pt>
                <c:pt idx="4">
                  <c:v>5.6607610805970401</c:v>
                </c:pt>
                <c:pt idx="5">
                  <c:v>5.8697873287486999</c:v>
                </c:pt>
                <c:pt idx="6">
                  <c:v>6.1472229743975504</c:v>
                </c:pt>
                <c:pt idx="7">
                  <c:v>6.580563740474819</c:v>
                </c:pt>
                <c:pt idx="8">
                  <c:v>6.6319837526812098</c:v>
                </c:pt>
              </c:numCache>
            </c:numRef>
          </c:yVal>
          <c:smooth val="1"/>
        </c:ser>
        <c:ser>
          <c:idx val="2"/>
          <c:order val="2"/>
          <c:tx>
            <c:v>Ernst-C %</c:v>
          </c:tx>
          <c:marker>
            <c:symbol val="none"/>
          </c:marker>
          <c:xVal>
            <c:numRef>
              <c:f>Sheet1!$R$3:$R$11</c:f>
              <c:numCache>
                <c:formatCode>0.000</c:formatCode>
                <c:ptCount val="9"/>
                <c:pt idx="0">
                  <c:v>300.59371681577198</c:v>
                </c:pt>
                <c:pt idx="1">
                  <c:v>269.41212701719598</c:v>
                </c:pt>
                <c:pt idx="2">
                  <c:v>251.06209757072051</c:v>
                </c:pt>
                <c:pt idx="3">
                  <c:v>238.00346954404301</c:v>
                </c:pt>
                <c:pt idx="4">
                  <c:v>227.822223190318</c:v>
                </c:pt>
                <c:pt idx="5">
                  <c:v>219.46535100553851</c:v>
                </c:pt>
                <c:pt idx="6">
                  <c:v>212.37419881920101</c:v>
                </c:pt>
                <c:pt idx="7">
                  <c:v>206.2281759492285</c:v>
                </c:pt>
                <c:pt idx="8">
                  <c:v>200.7649484694235</c:v>
                </c:pt>
              </c:numCache>
            </c:numRef>
          </c:xVal>
          <c:yVal>
            <c:numRef>
              <c:f>Sheet1!$V$3:$V$11</c:f>
              <c:numCache>
                <c:formatCode>0.000</c:formatCode>
                <c:ptCount val="9"/>
                <c:pt idx="0">
                  <c:v>3.8033052639372804</c:v>
                </c:pt>
                <c:pt idx="1">
                  <c:v>4.5108732729376007</c:v>
                </c:pt>
                <c:pt idx="2">
                  <c:v>4.9914451245172202</c:v>
                </c:pt>
                <c:pt idx="3">
                  <c:v>5.4408104852659998</c:v>
                </c:pt>
                <c:pt idx="4">
                  <c:v>5.7710935716389802</c:v>
                </c:pt>
                <c:pt idx="5">
                  <c:v>5.9789142349918496</c:v>
                </c:pt>
                <c:pt idx="6">
                  <c:v>6.2577529291555107</c:v>
                </c:pt>
                <c:pt idx="7">
                  <c:v>6.6873051729990296</c:v>
                </c:pt>
                <c:pt idx="8">
                  <c:v>6.7330997763902198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4208"/>
        <c:axId val="94256128"/>
      </c:scatterChart>
      <c:valAx>
        <c:axId val="94254208"/>
        <c:scaling>
          <c:orientation val="minMax"/>
          <c:max val="310"/>
          <c:min val="1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Electrode Radius (mm)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in"/>
        <c:tickLblPos val="nextTo"/>
        <c:crossAx val="94256128"/>
        <c:crosses val="autoZero"/>
        <c:crossBetween val="midCat"/>
      </c:valAx>
      <c:valAx>
        <c:axId val="9425612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Block Integral Er/Ez %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in"/>
        <c:tickLblPos val="nextTo"/>
        <c:crossAx val="9425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Er/Ez Variance with Usable Ratio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Flat %</c:v>
                </c:pt>
              </c:strCache>
            </c:strRef>
          </c:tx>
          <c:marker>
            <c:symbol val="none"/>
          </c:marker>
          <c:xVal>
            <c:numRef>
              <c:f>Sheet1!$F$3:$F$11</c:f>
              <c:numCache>
                <c:formatCode>0.000</c:formatCode>
                <c:ptCount val="9"/>
                <c:pt idx="0">
                  <c:v>0.80633374809626679</c:v>
                </c:pt>
                <c:pt idx="1">
                  <c:v>0.78570074323801897</c:v>
                </c:pt>
                <c:pt idx="2">
                  <c:v>0.76967595797517041</c:v>
                </c:pt>
                <c:pt idx="3">
                  <c:v>0.7601060102758751</c:v>
                </c:pt>
                <c:pt idx="4">
                  <c:v>0.75046468044122538</c:v>
                </c:pt>
                <c:pt idx="5">
                  <c:v>0.74015795199425749</c:v>
                </c:pt>
                <c:pt idx="6">
                  <c:v>0.7313361850986726</c:v>
                </c:pt>
                <c:pt idx="7">
                  <c:v>0.72776502345989547</c:v>
                </c:pt>
                <c:pt idx="8">
                  <c:v>0.71708864935679661</c:v>
                </c:pt>
              </c:numCache>
            </c:numRef>
          </c:xVal>
          <c:yVal>
            <c:numRef>
              <c:f>Sheet1!$H$3:$H$11</c:f>
              <c:numCache>
                <c:formatCode>0.000</c:formatCode>
                <c:ptCount val="9"/>
                <c:pt idx="0">
                  <c:v>2.6841799050680302</c:v>
                </c:pt>
                <c:pt idx="1">
                  <c:v>3.1602867413602298</c:v>
                </c:pt>
                <c:pt idx="2">
                  <c:v>3.4958195051252097</c:v>
                </c:pt>
                <c:pt idx="3">
                  <c:v>3.8063451834612803</c:v>
                </c:pt>
                <c:pt idx="4">
                  <c:v>4.0635370915192706</c:v>
                </c:pt>
                <c:pt idx="5">
                  <c:v>4.2774304702060197</c:v>
                </c:pt>
                <c:pt idx="6">
                  <c:v>4.4772361696240504</c:v>
                </c:pt>
                <c:pt idx="7">
                  <c:v>4.7119205460892797</c:v>
                </c:pt>
                <c:pt idx="8">
                  <c:v>4.8512080740004704</c:v>
                </c:pt>
              </c:numCache>
            </c:numRef>
          </c:yVal>
          <c:smooth val="1"/>
        </c:ser>
        <c:ser>
          <c:idx val="1"/>
          <c:order val="1"/>
          <c:tx>
            <c:v>Ernst-B %</c:v>
          </c:tx>
          <c:marker>
            <c:symbol val="none"/>
          </c:marker>
          <c:xVal>
            <c:numRef>
              <c:f>Sheet1!$M$3:$M$11</c:f>
              <c:numCache>
                <c:formatCode>0.000</c:formatCode>
                <c:ptCount val="9"/>
                <c:pt idx="0">
                  <c:v>0.80633373315363011</c:v>
                </c:pt>
                <c:pt idx="1">
                  <c:v>0.78570067054146775</c:v>
                </c:pt>
                <c:pt idx="2">
                  <c:v>0.76967576749461397</c:v>
                </c:pt>
                <c:pt idx="3">
                  <c:v>0.76010564773024636</c:v>
                </c:pt>
                <c:pt idx="4">
                  <c:v>0.75046406790960851</c:v>
                </c:pt>
                <c:pt idx="5">
                  <c:v>0.74015698567875454</c:v>
                </c:pt>
                <c:pt idx="6">
                  <c:v>0.73133476980924284</c:v>
                </c:pt>
                <c:pt idx="7">
                  <c:v>0.72776315931703639</c:v>
                </c:pt>
                <c:pt idx="8">
                  <c:v>0.71708604280897614</c:v>
                </c:pt>
              </c:numCache>
            </c:numRef>
          </c:xVal>
          <c:yVal>
            <c:numRef>
              <c:f>Sheet1!$O$3:$O$11</c:f>
              <c:numCache>
                <c:formatCode>0.000</c:formatCode>
                <c:ptCount val="9"/>
                <c:pt idx="0">
                  <c:v>3.6964557105108797</c:v>
                </c:pt>
                <c:pt idx="1">
                  <c:v>4.4007955841640296</c:v>
                </c:pt>
                <c:pt idx="2">
                  <c:v>4.8777746250548502</c:v>
                </c:pt>
                <c:pt idx="3">
                  <c:v>5.3284247328228904</c:v>
                </c:pt>
                <c:pt idx="4">
                  <c:v>5.6607610805970401</c:v>
                </c:pt>
                <c:pt idx="5">
                  <c:v>5.8697873287486999</c:v>
                </c:pt>
                <c:pt idx="6">
                  <c:v>6.1472229743975504</c:v>
                </c:pt>
                <c:pt idx="7">
                  <c:v>6.580563740474819</c:v>
                </c:pt>
                <c:pt idx="8">
                  <c:v>6.6319837526812098</c:v>
                </c:pt>
              </c:numCache>
            </c:numRef>
          </c:yVal>
          <c:smooth val="1"/>
        </c:ser>
        <c:ser>
          <c:idx val="2"/>
          <c:order val="2"/>
          <c:tx>
            <c:v>Ernst-C %</c:v>
          </c:tx>
          <c:marker>
            <c:symbol val="none"/>
          </c:marker>
          <c:xVal>
            <c:numRef>
              <c:f>Sheet1!$T$3:$T$11</c:f>
              <c:numCache>
                <c:formatCode>0.000</c:formatCode>
                <c:ptCount val="9"/>
                <c:pt idx="0">
                  <c:v>0.80633374809626679</c:v>
                </c:pt>
                <c:pt idx="1">
                  <c:v>0.78570074323801897</c:v>
                </c:pt>
                <c:pt idx="2">
                  <c:v>0.76967595797517041</c:v>
                </c:pt>
                <c:pt idx="3">
                  <c:v>0.7601060102758751</c:v>
                </c:pt>
                <c:pt idx="4">
                  <c:v>0.75046468044122538</c:v>
                </c:pt>
                <c:pt idx="5">
                  <c:v>0.74015795199425749</c:v>
                </c:pt>
                <c:pt idx="6">
                  <c:v>0.7313361850986726</c:v>
                </c:pt>
                <c:pt idx="7">
                  <c:v>0.72776502345989547</c:v>
                </c:pt>
                <c:pt idx="8">
                  <c:v>0.71708864935679661</c:v>
                </c:pt>
              </c:numCache>
            </c:numRef>
          </c:xVal>
          <c:yVal>
            <c:numRef>
              <c:f>Sheet1!$V$3:$V$11</c:f>
              <c:numCache>
                <c:formatCode>0.000</c:formatCode>
                <c:ptCount val="9"/>
                <c:pt idx="0">
                  <c:v>3.8033052639372804</c:v>
                </c:pt>
                <c:pt idx="1">
                  <c:v>4.5108732729376007</c:v>
                </c:pt>
                <c:pt idx="2">
                  <c:v>4.9914451245172202</c:v>
                </c:pt>
                <c:pt idx="3">
                  <c:v>5.4408104852659998</c:v>
                </c:pt>
                <c:pt idx="4">
                  <c:v>5.7710935716389802</c:v>
                </c:pt>
                <c:pt idx="5">
                  <c:v>5.9789142349918496</c:v>
                </c:pt>
                <c:pt idx="6">
                  <c:v>6.2577529291555107</c:v>
                </c:pt>
                <c:pt idx="7">
                  <c:v>6.6873051729990296</c:v>
                </c:pt>
                <c:pt idx="8">
                  <c:v>6.7330997763902198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1360"/>
        <c:axId val="94273536"/>
      </c:scatterChart>
      <c:valAx>
        <c:axId val="94271360"/>
        <c:scaling>
          <c:orientation val="minMax"/>
          <c:max val="0.81"/>
          <c:min val="0.7100000000000000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Usable Ratio (ratio</a:t>
                </a:r>
                <a:r>
                  <a:rPr lang="en-US" baseline="0"/>
                  <a:t> of Inner Radius to Electrode Radius)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in"/>
        <c:tickLblPos val="nextTo"/>
        <c:crossAx val="94273536"/>
        <c:crosses val="autoZero"/>
        <c:crossBetween val="midCat"/>
      </c:valAx>
      <c:valAx>
        <c:axId val="94273536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Block Integral Er/Ez %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in"/>
        <c:tickLblPos val="nextTo"/>
        <c:crossAx val="9427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11</xdr:row>
      <xdr:rowOff>133350</xdr:rowOff>
    </xdr:from>
    <xdr:to>
      <xdr:col>9</xdr:col>
      <xdr:colOff>285749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11</xdr:row>
      <xdr:rowOff>133350</xdr:rowOff>
    </xdr:from>
    <xdr:to>
      <xdr:col>17</xdr:col>
      <xdr:colOff>381000</xdr:colOff>
      <xdr:row>40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390525</xdr:colOff>
      <xdr:row>11</xdr:row>
      <xdr:rowOff>133350</xdr:rowOff>
    </xdr:from>
    <xdr:to>
      <xdr:col>25</xdr:col>
      <xdr:colOff>133350</xdr:colOff>
      <xdr:row>40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selection activeCell="S42" sqref="S42"/>
    </sheetView>
  </sheetViews>
  <sheetFormatPr defaultRowHeight="15" x14ac:dyDescent="0.25"/>
  <cols>
    <col min="1" max="1" width="6" bestFit="1" customWidth="1"/>
    <col min="2" max="3" width="7.5703125" bestFit="1" customWidth="1"/>
    <col min="4" max="4" width="15.85546875" bestFit="1" customWidth="1"/>
    <col min="5" max="5" width="15.85546875" customWidth="1"/>
    <col min="6" max="6" width="12" bestFit="1" customWidth="1"/>
    <col min="7" max="7" width="5.7109375" bestFit="1" customWidth="1"/>
    <col min="8" max="8" width="6.28515625" bestFit="1" customWidth="1"/>
    <col min="9" max="10" width="7.5703125" bestFit="1" customWidth="1"/>
    <col min="11" max="11" width="15.85546875" bestFit="1" customWidth="1"/>
    <col min="12" max="12" width="15.85546875" customWidth="1"/>
    <col min="13" max="13" width="12" bestFit="1" customWidth="1"/>
    <col min="14" max="14" width="5.7109375" bestFit="1" customWidth="1"/>
    <col min="15" max="15" width="9.28515625" bestFit="1" customWidth="1"/>
    <col min="16" max="17" width="7.5703125" bestFit="1" customWidth="1"/>
    <col min="18" max="18" width="15.85546875" bestFit="1" customWidth="1"/>
    <col min="19" max="19" width="15.85546875" customWidth="1"/>
    <col min="20" max="20" width="12" bestFit="1" customWidth="1"/>
    <col min="21" max="21" width="5.7109375" bestFit="1" customWidth="1"/>
    <col min="22" max="22" width="9.28515625" bestFit="1" customWidth="1"/>
  </cols>
  <sheetData>
    <row r="1" spans="1:22" x14ac:dyDescent="0.25">
      <c r="B1" s="4" t="s">
        <v>0</v>
      </c>
      <c r="C1" s="4"/>
      <c r="D1" s="4"/>
      <c r="E1" s="4"/>
      <c r="F1" s="4"/>
      <c r="G1" s="4"/>
      <c r="H1" s="4"/>
      <c r="I1" s="4" t="s">
        <v>1</v>
      </c>
      <c r="J1" s="4"/>
      <c r="K1" s="4"/>
      <c r="L1" s="4"/>
      <c r="M1" s="4"/>
      <c r="N1" s="4"/>
      <c r="O1" s="4"/>
      <c r="P1" s="4" t="s">
        <v>2</v>
      </c>
      <c r="Q1" s="4"/>
      <c r="R1" s="4"/>
      <c r="S1" s="4"/>
      <c r="T1" s="4"/>
      <c r="U1" s="4"/>
      <c r="V1" s="4"/>
    </row>
    <row r="2" spans="1:22" x14ac:dyDescent="0.25">
      <c r="A2" s="1" t="s">
        <v>3</v>
      </c>
      <c r="B2" s="1" t="s">
        <v>4</v>
      </c>
      <c r="C2" s="1" t="s">
        <v>5</v>
      </c>
      <c r="D2" s="1" t="s">
        <v>10</v>
      </c>
      <c r="E2" s="1" t="s">
        <v>11</v>
      </c>
      <c r="F2" s="1" t="s">
        <v>12</v>
      </c>
      <c r="G2" s="1" t="s">
        <v>6</v>
      </c>
      <c r="H2" s="1" t="s">
        <v>7</v>
      </c>
      <c r="I2" s="1" t="s">
        <v>4</v>
      </c>
      <c r="J2" s="1" t="s">
        <v>5</v>
      </c>
      <c r="K2" s="1" t="s">
        <v>10</v>
      </c>
      <c r="L2" s="1" t="s">
        <v>11</v>
      </c>
      <c r="M2" s="1" t="s">
        <v>12</v>
      </c>
      <c r="N2" s="1" t="s">
        <v>6</v>
      </c>
      <c r="O2" s="1" t="s">
        <v>8</v>
      </c>
      <c r="P2" s="1" t="s">
        <v>4</v>
      </c>
      <c r="Q2" s="1" t="s">
        <v>5</v>
      </c>
      <c r="R2" s="1" t="s">
        <v>10</v>
      </c>
      <c r="S2" s="1" t="s">
        <v>11</v>
      </c>
      <c r="T2" s="1" t="s">
        <v>12</v>
      </c>
      <c r="U2" s="1" t="s">
        <v>6</v>
      </c>
      <c r="V2" s="1" t="s">
        <v>9</v>
      </c>
    </row>
    <row r="3" spans="1:22" x14ac:dyDescent="0.25">
      <c r="A3">
        <v>2E-3</v>
      </c>
      <c r="B3" s="2">
        <v>512.85943392609101</v>
      </c>
      <c r="C3" s="2">
        <v>601.18743363154397</v>
      </c>
      <c r="D3" s="2">
        <f>C3/2</f>
        <v>300.59371681577198</v>
      </c>
      <c r="E3" s="2">
        <f>D3-(B3/4-70)</f>
        <v>242.37885833424923</v>
      </c>
      <c r="F3" s="2">
        <f>E3/D3</f>
        <v>0.80633374809626679</v>
      </c>
      <c r="G3" s="2">
        <v>2.68417990506803E-2</v>
      </c>
      <c r="H3" s="2">
        <f>G3*100</f>
        <v>2.6841799050680302</v>
      </c>
      <c r="I3">
        <v>536.670568759091</v>
      </c>
      <c r="J3">
        <v>601.18738724594698</v>
      </c>
      <c r="K3" s="2">
        <f>J3/2</f>
        <v>300.59369362297349</v>
      </c>
      <c r="L3" s="2">
        <f t="shared" ref="L3:L6" si="0">K3-(B3/4-70)</f>
        <v>242.37883514145074</v>
      </c>
      <c r="M3" s="2">
        <f>L3/K3</f>
        <v>0.80633373315363011</v>
      </c>
      <c r="N3">
        <v>3.6964557105108799E-2</v>
      </c>
      <c r="O3" s="2">
        <f>N3*100</f>
        <v>3.6964557105108797</v>
      </c>
      <c r="P3" s="2">
        <v>512.85943392609101</v>
      </c>
      <c r="Q3" s="2">
        <v>601.18743363154397</v>
      </c>
      <c r="R3" s="2">
        <f>Q3/2</f>
        <v>300.59371681577198</v>
      </c>
      <c r="S3" s="2">
        <f>R3-(P3/4-70)</f>
        <v>242.37885833424923</v>
      </c>
      <c r="T3" s="2">
        <f>S3/R3</f>
        <v>0.80633374809626679</v>
      </c>
      <c r="U3" s="2">
        <v>3.8033052639372802E-2</v>
      </c>
      <c r="V3" s="2">
        <f>U3*100</f>
        <v>3.8033052639372804</v>
      </c>
    </row>
    <row r="4" spans="1:22" x14ac:dyDescent="0.25">
      <c r="A4">
        <v>4.0000000000000001E-3</v>
      </c>
      <c r="B4" s="2">
        <v>510.93927432979802</v>
      </c>
      <c r="C4" s="2">
        <v>538.82425403439197</v>
      </c>
      <c r="D4" s="2">
        <f t="shared" ref="D4:D11" si="1">C4/2</f>
        <v>269.41212701719598</v>
      </c>
      <c r="E4" s="2">
        <f t="shared" ref="E4:E11" si="2">D4-(B4/4-70)</f>
        <v>211.67730843474646</v>
      </c>
      <c r="F4" s="2">
        <f t="shared" ref="F4:F11" si="3">E4/D4</f>
        <v>0.78570074323801897</v>
      </c>
      <c r="G4" s="2">
        <v>3.1602867413602298E-2</v>
      </c>
      <c r="H4" s="2">
        <f t="shared" ref="H4:H11" si="4">G4*100</f>
        <v>3.1602867413602298</v>
      </c>
      <c r="I4">
        <v>534.236261487403</v>
      </c>
      <c r="J4">
        <v>538.82407124956899</v>
      </c>
      <c r="K4" s="2">
        <f t="shared" ref="K4:K11" si="5">J4/2</f>
        <v>269.41203562478449</v>
      </c>
      <c r="L4" s="2">
        <f t="shared" si="0"/>
        <v>211.67721704233497</v>
      </c>
      <c r="M4" s="2">
        <f t="shared" ref="M4:M11" si="6">L4/K4</f>
        <v>0.78570067054146775</v>
      </c>
      <c r="N4">
        <v>4.40079558416403E-2</v>
      </c>
      <c r="O4" s="2">
        <f t="shared" ref="O4:O11" si="7">N4*100</f>
        <v>4.4007955841640296</v>
      </c>
      <c r="P4" s="2">
        <v>510.93927432979802</v>
      </c>
      <c r="Q4" s="2">
        <v>538.82425403439197</v>
      </c>
      <c r="R4" s="2">
        <f t="shared" ref="R4:R11" si="8">Q4/2</f>
        <v>269.41212701719598</v>
      </c>
      <c r="S4" s="2">
        <f t="shared" ref="S4:S11" si="9">R4-(P4/4-70)</f>
        <v>211.67730843474646</v>
      </c>
      <c r="T4" s="2">
        <f t="shared" ref="T4:T11" si="10">S4/R4</f>
        <v>0.78570074323801897</v>
      </c>
      <c r="U4" s="2">
        <v>4.5108732729376003E-2</v>
      </c>
      <c r="V4" s="2">
        <f t="shared" ref="V4:V11" si="11">U4*100</f>
        <v>4.5108732729376007</v>
      </c>
    </row>
    <row r="5" spans="1:22" x14ac:dyDescent="0.25">
      <c r="A5">
        <v>6.0000000000000001E-3</v>
      </c>
      <c r="B5" s="2">
        <v>511.30254844688199</v>
      </c>
      <c r="C5" s="2">
        <v>502.12419514144102</v>
      </c>
      <c r="D5" s="2">
        <f t="shared" si="1"/>
        <v>251.06209757072051</v>
      </c>
      <c r="E5" s="2">
        <f t="shared" si="2"/>
        <v>193.236460459</v>
      </c>
      <c r="F5" s="2">
        <f t="shared" si="3"/>
        <v>0.76967595797517041</v>
      </c>
      <c r="G5" s="2">
        <v>3.4958195051252097E-2</v>
      </c>
      <c r="H5" s="2">
        <f t="shared" si="4"/>
        <v>3.4958195051252097</v>
      </c>
      <c r="I5">
        <v>534.95460709722397</v>
      </c>
      <c r="J5">
        <v>502.123779879464</v>
      </c>
      <c r="K5" s="2">
        <f t="shared" si="5"/>
        <v>251.061889939732</v>
      </c>
      <c r="L5" s="2">
        <f t="shared" si="0"/>
        <v>193.23625282801152</v>
      </c>
      <c r="M5" s="2">
        <f t="shared" si="6"/>
        <v>0.76967576749461397</v>
      </c>
      <c r="N5">
        <v>4.8777746250548502E-2</v>
      </c>
      <c r="O5" s="2">
        <f t="shared" si="7"/>
        <v>4.8777746250548502</v>
      </c>
      <c r="P5" s="2">
        <v>511.30254844688199</v>
      </c>
      <c r="Q5" s="2">
        <v>502.12419514144102</v>
      </c>
      <c r="R5" s="2">
        <f t="shared" si="8"/>
        <v>251.06209757072051</v>
      </c>
      <c r="S5" s="2">
        <f t="shared" si="9"/>
        <v>193.236460459</v>
      </c>
      <c r="T5" s="2">
        <f t="shared" si="10"/>
        <v>0.76967595797517041</v>
      </c>
      <c r="U5" s="2">
        <v>4.9914451245172201E-2</v>
      </c>
      <c r="V5" s="2">
        <f t="shared" si="11"/>
        <v>4.9914451245172202</v>
      </c>
    </row>
    <row r="6" spans="1:22" x14ac:dyDescent="0.25">
      <c r="A6">
        <v>8.0000000000000002E-3</v>
      </c>
      <c r="B6" s="2">
        <v>508.38240750841902</v>
      </c>
      <c r="C6" s="2">
        <v>476.00693908808603</v>
      </c>
      <c r="D6" s="2">
        <f t="shared" si="1"/>
        <v>238.00346954404301</v>
      </c>
      <c r="E6" s="2">
        <f t="shared" si="2"/>
        <v>180.90786766693827</v>
      </c>
      <c r="F6" s="2">
        <f t="shared" si="3"/>
        <v>0.7601060102758751</v>
      </c>
      <c r="G6" s="2">
        <v>3.8063451834612801E-2</v>
      </c>
      <c r="H6" s="2">
        <f t="shared" si="4"/>
        <v>3.8063451834612803</v>
      </c>
      <c r="I6">
        <v>531.14750970170905</v>
      </c>
      <c r="J6">
        <v>476.00621971210501</v>
      </c>
      <c r="K6" s="2">
        <f t="shared" si="5"/>
        <v>238.0031098560525</v>
      </c>
      <c r="L6" s="2">
        <f t="shared" si="0"/>
        <v>180.90750797894776</v>
      </c>
      <c r="M6" s="2">
        <f t="shared" si="6"/>
        <v>0.76010564773024636</v>
      </c>
      <c r="N6">
        <v>5.3284247328228902E-2</v>
      </c>
      <c r="O6" s="2">
        <f t="shared" si="7"/>
        <v>5.3284247328228904</v>
      </c>
      <c r="P6" s="2">
        <v>508.38240750841902</v>
      </c>
      <c r="Q6" s="2">
        <v>476.00693908808603</v>
      </c>
      <c r="R6" s="2">
        <f t="shared" si="8"/>
        <v>238.00346954404301</v>
      </c>
      <c r="S6" s="2">
        <f t="shared" si="9"/>
        <v>180.90786766693827</v>
      </c>
      <c r="T6" s="2">
        <f t="shared" si="10"/>
        <v>0.7601060102758751</v>
      </c>
      <c r="U6" s="2">
        <v>5.4408104852659997E-2</v>
      </c>
      <c r="V6" s="2">
        <f t="shared" si="11"/>
        <v>5.4408104852659998</v>
      </c>
    </row>
    <row r="7" spans="1:22" x14ac:dyDescent="0.25">
      <c r="A7">
        <v>0.01</v>
      </c>
      <c r="B7" s="2">
        <v>507.398765065546</v>
      </c>
      <c r="C7" s="2">
        <v>455.644446380636</v>
      </c>
      <c r="D7" s="2">
        <f t="shared" si="1"/>
        <v>227.822223190318</v>
      </c>
      <c r="E7" s="2">
        <f t="shared" si="2"/>
        <v>170.97253192393151</v>
      </c>
      <c r="F7" s="2">
        <f t="shared" si="3"/>
        <v>0.75046468044122538</v>
      </c>
      <c r="G7" s="2">
        <v>4.0635370915192703E-2</v>
      </c>
      <c r="H7" s="2">
        <f t="shared" si="4"/>
        <v>4.0635370915192706</v>
      </c>
      <c r="I7">
        <v>530.008789859888</v>
      </c>
      <c r="J7">
        <v>455.643327917948</v>
      </c>
      <c r="K7" s="2">
        <f t="shared" si="5"/>
        <v>227.821663958974</v>
      </c>
      <c r="L7" s="2">
        <f>K7-(B7/4-70)</f>
        <v>170.97197269258749</v>
      </c>
      <c r="M7" s="2">
        <f t="shared" si="6"/>
        <v>0.75046406790960851</v>
      </c>
      <c r="N7">
        <v>5.6607610805970397E-2</v>
      </c>
      <c r="O7" s="2">
        <f t="shared" si="7"/>
        <v>5.6607610805970401</v>
      </c>
      <c r="P7" s="2">
        <v>507.398765065546</v>
      </c>
      <c r="Q7" s="2">
        <v>455.644446380636</v>
      </c>
      <c r="R7" s="2">
        <f t="shared" si="8"/>
        <v>227.822223190318</v>
      </c>
      <c r="S7" s="2">
        <f t="shared" si="9"/>
        <v>170.97253192393151</v>
      </c>
      <c r="T7" s="2">
        <f t="shared" si="10"/>
        <v>0.75046468044122538</v>
      </c>
      <c r="U7" s="2">
        <v>5.77109357163898E-2</v>
      </c>
      <c r="V7" s="2">
        <f t="shared" si="11"/>
        <v>5.7710935716389802</v>
      </c>
    </row>
    <row r="8" spans="1:22" x14ac:dyDescent="0.25">
      <c r="A8">
        <v>1.2E-2</v>
      </c>
      <c r="B8" s="2">
        <v>508.10530508631302</v>
      </c>
      <c r="C8" s="2">
        <v>438.93070201107702</v>
      </c>
      <c r="D8" s="2">
        <f t="shared" si="1"/>
        <v>219.46535100553851</v>
      </c>
      <c r="E8" s="2">
        <f t="shared" si="2"/>
        <v>162.43902473396025</v>
      </c>
      <c r="F8" s="2">
        <f t="shared" si="3"/>
        <v>0.74015795199425749</v>
      </c>
      <c r="G8" s="2">
        <v>4.2774304702060201E-2</v>
      </c>
      <c r="H8" s="2">
        <f t="shared" si="4"/>
        <v>4.2774304702060197</v>
      </c>
      <c r="I8">
        <v>531.18824026621905</v>
      </c>
      <c r="J8">
        <v>438.92906969649198</v>
      </c>
      <c r="K8" s="2">
        <f t="shared" si="5"/>
        <v>219.46453484824599</v>
      </c>
      <c r="L8" s="2">
        <f t="shared" ref="L8:L11" si="12">K8-(B8/4-70)</f>
        <v>162.43820857666773</v>
      </c>
      <c r="M8" s="2">
        <f t="shared" si="6"/>
        <v>0.74015698567875454</v>
      </c>
      <c r="N8">
        <v>5.8697873287486997E-2</v>
      </c>
      <c r="O8" s="2">
        <f t="shared" si="7"/>
        <v>5.8697873287486999</v>
      </c>
      <c r="P8" s="2">
        <v>508.10530508631302</v>
      </c>
      <c r="Q8" s="2">
        <v>438.93070201107702</v>
      </c>
      <c r="R8" s="2">
        <f t="shared" si="8"/>
        <v>219.46535100553851</v>
      </c>
      <c r="S8" s="2">
        <f t="shared" si="9"/>
        <v>162.43902473396025</v>
      </c>
      <c r="T8" s="2">
        <f t="shared" si="10"/>
        <v>0.74015795199425749</v>
      </c>
      <c r="U8" s="2">
        <v>5.97891423499185E-2</v>
      </c>
      <c r="V8" s="2">
        <f t="shared" si="11"/>
        <v>5.9789142349918496</v>
      </c>
    </row>
    <row r="9" spans="1:22" x14ac:dyDescent="0.25">
      <c r="A9">
        <v>1.4E-2</v>
      </c>
      <c r="B9" s="2">
        <v>508.22904976551803</v>
      </c>
      <c r="C9" s="2">
        <v>424.74839763840203</v>
      </c>
      <c r="D9" s="2">
        <f t="shared" si="1"/>
        <v>212.37419881920101</v>
      </c>
      <c r="E9" s="2">
        <f t="shared" si="2"/>
        <v>155.31693637782149</v>
      </c>
      <c r="F9" s="2">
        <f t="shared" si="3"/>
        <v>0.7313361850986726</v>
      </c>
      <c r="G9" s="2">
        <v>4.4772361696240499E-2</v>
      </c>
      <c r="H9" s="2">
        <f t="shared" si="4"/>
        <v>4.4772361696240504</v>
      </c>
      <c r="I9">
        <v>531.57171413013702</v>
      </c>
      <c r="J9">
        <v>424.74616012550501</v>
      </c>
      <c r="K9" s="2">
        <f t="shared" si="5"/>
        <v>212.37308006275251</v>
      </c>
      <c r="L9" s="2">
        <f t="shared" si="12"/>
        <v>155.31581762137301</v>
      </c>
      <c r="M9" s="2">
        <f t="shared" si="6"/>
        <v>0.73133476980924284</v>
      </c>
      <c r="N9">
        <v>6.1472229743975502E-2</v>
      </c>
      <c r="O9" s="2">
        <f t="shared" si="7"/>
        <v>6.1472229743975504</v>
      </c>
      <c r="P9" s="2">
        <v>508.22904976551803</v>
      </c>
      <c r="Q9" s="2">
        <v>424.74839763840203</v>
      </c>
      <c r="R9" s="2">
        <f t="shared" si="8"/>
        <v>212.37419881920101</v>
      </c>
      <c r="S9" s="2">
        <f t="shared" si="9"/>
        <v>155.31693637782149</v>
      </c>
      <c r="T9" s="2">
        <f t="shared" si="10"/>
        <v>0.7313361850986726</v>
      </c>
      <c r="U9" s="2">
        <v>6.2577529291555106E-2</v>
      </c>
      <c r="V9" s="2">
        <f t="shared" si="11"/>
        <v>6.2577529291555107</v>
      </c>
    </row>
    <row r="10" spans="1:22" x14ac:dyDescent="0.25">
      <c r="A10">
        <v>1.6E-2</v>
      </c>
      <c r="B10" s="2">
        <v>504.57009056578698</v>
      </c>
      <c r="C10" s="2">
        <v>412.456351898457</v>
      </c>
      <c r="D10" s="2">
        <f t="shared" si="1"/>
        <v>206.2281759492285</v>
      </c>
      <c r="E10" s="2">
        <f t="shared" si="2"/>
        <v>150.08565330778174</v>
      </c>
      <c r="F10" s="2">
        <f t="shared" si="3"/>
        <v>0.72776502345989547</v>
      </c>
      <c r="G10" s="2">
        <v>4.71192054608928E-2</v>
      </c>
      <c r="H10" s="2">
        <f t="shared" si="4"/>
        <v>4.7119205460892797</v>
      </c>
      <c r="I10">
        <v>526.759511156646</v>
      </c>
      <c r="J10">
        <v>412.45352760193202</v>
      </c>
      <c r="K10" s="2">
        <f t="shared" si="5"/>
        <v>206.22676380096601</v>
      </c>
      <c r="L10" s="2">
        <f t="shared" si="12"/>
        <v>150.08424115951925</v>
      </c>
      <c r="M10" s="2">
        <f t="shared" si="6"/>
        <v>0.72776315931703639</v>
      </c>
      <c r="N10">
        <v>6.5805637404748193E-2</v>
      </c>
      <c r="O10" s="2">
        <f t="shared" si="7"/>
        <v>6.580563740474819</v>
      </c>
      <c r="P10" s="2">
        <v>504.57009056578698</v>
      </c>
      <c r="Q10" s="2">
        <v>412.456351898457</v>
      </c>
      <c r="R10" s="2">
        <f t="shared" si="8"/>
        <v>206.2281759492285</v>
      </c>
      <c r="S10" s="2">
        <f t="shared" si="9"/>
        <v>150.08565330778174</v>
      </c>
      <c r="T10" s="2">
        <f t="shared" si="10"/>
        <v>0.72776502345989547</v>
      </c>
      <c r="U10" s="2">
        <v>6.6873051729990293E-2</v>
      </c>
      <c r="V10" s="2">
        <f t="shared" si="11"/>
        <v>6.6873051729990296</v>
      </c>
    </row>
    <row r="11" spans="1:22" x14ac:dyDescent="0.25">
      <c r="A11">
        <v>1.7999999999999999E-2</v>
      </c>
      <c r="B11" s="2">
        <v>507.19473093319101</v>
      </c>
      <c r="C11" s="2">
        <v>401.529896938847</v>
      </c>
      <c r="D11" s="2">
        <f t="shared" si="1"/>
        <v>200.7649484694235</v>
      </c>
      <c r="E11" s="2">
        <f t="shared" si="2"/>
        <v>143.96626573612576</v>
      </c>
      <c r="F11" s="2">
        <f t="shared" si="3"/>
        <v>0.71708864935679661</v>
      </c>
      <c r="G11" s="2">
        <v>4.8512080740004702E-2</v>
      </c>
      <c r="H11" s="2">
        <f t="shared" si="4"/>
        <v>4.8512080740004704</v>
      </c>
      <c r="I11">
        <v>530.57061739874496</v>
      </c>
      <c r="J11">
        <v>401.52619755657503</v>
      </c>
      <c r="K11" s="2">
        <f t="shared" si="5"/>
        <v>200.76309877828751</v>
      </c>
      <c r="L11" s="2">
        <f t="shared" si="12"/>
        <v>143.96441604498978</v>
      </c>
      <c r="M11" s="2">
        <f t="shared" si="6"/>
        <v>0.71708604280897614</v>
      </c>
      <c r="N11">
        <v>6.63198375268121E-2</v>
      </c>
      <c r="O11" s="2">
        <f t="shared" si="7"/>
        <v>6.6319837526812098</v>
      </c>
      <c r="P11" s="2">
        <v>507.19473093319101</v>
      </c>
      <c r="Q11" s="2">
        <v>401.529896938847</v>
      </c>
      <c r="R11" s="2">
        <f t="shared" si="8"/>
        <v>200.7649484694235</v>
      </c>
      <c r="S11" s="2">
        <f t="shared" si="9"/>
        <v>143.96626573612576</v>
      </c>
      <c r="T11" s="2">
        <f t="shared" si="10"/>
        <v>0.71708864935679661</v>
      </c>
      <c r="U11" s="2">
        <v>6.7330997763902195E-2</v>
      </c>
      <c r="V11" s="2">
        <f t="shared" si="11"/>
        <v>6.7330997763902198</v>
      </c>
    </row>
    <row r="42" spans="6:13" ht="15" customHeight="1" x14ac:dyDescent="0.45">
      <c r="F42" s="3"/>
      <c r="G42" s="3"/>
      <c r="H42" s="3"/>
      <c r="I42" s="3"/>
      <c r="J42" s="3"/>
      <c r="K42" s="3"/>
      <c r="L42" s="3"/>
      <c r="M42" s="3"/>
    </row>
    <row r="43" spans="6:13" ht="15" customHeight="1" x14ac:dyDescent="0.45">
      <c r="F43" s="3"/>
      <c r="G43" s="3"/>
      <c r="H43" s="3"/>
      <c r="I43" s="3"/>
      <c r="J43" s="3"/>
      <c r="K43" s="3"/>
      <c r="M43" s="3"/>
    </row>
    <row r="44" spans="6:13" ht="15" customHeight="1" x14ac:dyDescent="0.45">
      <c r="F44" s="3"/>
      <c r="G44" s="3"/>
      <c r="H44" s="3"/>
      <c r="I44" s="3"/>
      <c r="J44" s="3"/>
      <c r="K44" s="3"/>
      <c r="L44" s="3"/>
      <c r="M44" s="3"/>
    </row>
    <row r="45" spans="6:13" ht="15" customHeight="1" x14ac:dyDescent="0.45">
      <c r="F45" s="3"/>
      <c r="G45" s="3"/>
      <c r="H45" s="3"/>
      <c r="I45" s="3"/>
      <c r="J45" s="3"/>
      <c r="K45" s="3"/>
      <c r="L45" s="3"/>
      <c r="M45" s="3"/>
    </row>
  </sheetData>
  <mergeCells count="3">
    <mergeCell ref="B1:H1"/>
    <mergeCell ref="I1:O1"/>
    <mergeCell ref="P1:V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Hauser</dc:creator>
  <cp:lastModifiedBy>Jake Hauser</cp:lastModifiedBy>
  <dcterms:created xsi:type="dcterms:W3CDTF">2016-08-05T18:08:14Z</dcterms:created>
  <dcterms:modified xsi:type="dcterms:W3CDTF">2016-08-12T23:28:38Z</dcterms:modified>
</cp:coreProperties>
</file>