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EigeneDateien\Laura\Studium\Master\3.semester\MaPra\binding_in_disorder\results\"/>
    </mc:Choice>
  </mc:AlternateContent>
  <xr:revisionPtr revIDLastSave="0" documentId="13_ncr:1_{BDD45CA1-5185-4ABF-8F3D-AEB8C40503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N7" i="1"/>
  <c r="L7" i="1"/>
  <c r="J6" i="1"/>
  <c r="J4" i="1"/>
  <c r="J5" i="1"/>
  <c r="J8" i="1"/>
  <c r="J9" i="1"/>
  <c r="J10" i="1"/>
  <c r="J11" i="1"/>
  <c r="J3" i="1"/>
  <c r="L8" i="1"/>
  <c r="N8" i="1"/>
  <c r="K8" i="1"/>
  <c r="K7" i="1"/>
  <c r="O7" i="1"/>
  <c r="K3" i="1"/>
  <c r="K11" i="1"/>
  <c r="L11" i="1"/>
  <c r="O11" i="1" s="1"/>
  <c r="N11" i="1"/>
  <c r="K10" i="1"/>
  <c r="L10" i="1"/>
  <c r="O10" i="1" s="1"/>
  <c r="N10" i="1"/>
  <c r="N9" i="1"/>
  <c r="L9" i="1"/>
  <c r="O9" i="1" s="1"/>
  <c r="K9" i="1"/>
  <c r="M9" i="1" s="1"/>
  <c r="N4" i="1"/>
  <c r="N5" i="1"/>
  <c r="N6" i="1"/>
  <c r="N3" i="1"/>
  <c r="L5" i="1"/>
  <c r="O5" i="1" s="1"/>
  <c r="L4" i="1"/>
  <c r="O4" i="1" s="1"/>
  <c r="L6" i="1"/>
  <c r="O6" i="1" s="1"/>
  <c r="L3" i="1"/>
  <c r="O3" i="1" s="1"/>
  <c r="K4" i="1"/>
  <c r="K5" i="1"/>
  <c r="K6" i="1"/>
  <c r="M8" i="1" l="1"/>
  <c r="M3" i="1"/>
  <c r="M6" i="1"/>
  <c r="O8" i="1"/>
  <c r="M7" i="1"/>
  <c r="M10" i="1"/>
  <c r="M4" i="1"/>
  <c r="M5" i="1"/>
  <c r="M11" i="1"/>
</calcChain>
</file>

<file path=xl/sharedStrings.xml><?xml version="1.0" encoding="utf-8"?>
<sst xmlns="http://schemas.openxmlformats.org/spreadsheetml/2006/main" count="28" uniqueCount="23">
  <si>
    <t>Model</t>
  </si>
  <si>
    <t>Description</t>
  </si>
  <si>
    <t>cutoff</t>
  </si>
  <si>
    <t>TP</t>
  </si>
  <si>
    <t>FP</t>
  </si>
  <si>
    <t>TN</t>
  </si>
  <si>
    <t>FN</t>
  </si>
  <si>
    <t>Precision</t>
  </si>
  <si>
    <t>Recall</t>
  </si>
  <si>
    <t>F1</t>
  </si>
  <si>
    <t>MCC</t>
  </si>
  <si>
    <t>Balanced Acc</t>
  </si>
  <si>
    <t>simple CNN</t>
  </si>
  <si>
    <t>larger CNN, 5 layers</t>
  </si>
  <si>
    <t>simple FNN</t>
  </si>
  <si>
    <t>simple FNN disordered residues only</t>
  </si>
  <si>
    <t>Fold</t>
  </si>
  <si>
    <t>simple FNN, residue oversampling</t>
  </si>
  <si>
    <t>"2-1"</t>
  </si>
  <si>
    <t>"2-2"</t>
  </si>
  <si>
    <t>FNN, dropout 0.2</t>
  </si>
  <si>
    <t>FNN, dropout 0.3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</si>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</sst>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ont="1"/>
    <xf numFmtId="0" fontId="0" fillId="0" borderId="1" xfId="0" applyFont="1" applyBorder="1"/>
    <xf numFmtId="0" fontId="0" fillId="0" borderId="0" xfId="0" applyAlignment="1">
      <alignment wrapText="1"/>
    </xf>
    <xf numFmtId="16" fontId="0" fillId="0" borderId="0" xfId="0" quotePrefix="1" applyNumberFormat="1"/>
    <xf numFmtId="0" fontId="0" fillId="0" borderId="0" xfId="0" applyBorder="1"/>
    <xf numFmtId="16" fontId="1" fillId="0" borderId="0" xfId="0" quotePrefix="1" applyNumberFormat="1" applyFont="1"/>
    <xf numFmtId="164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/>
    <xf numFmtId="164" fontId="1" fillId="0" borderId="0" xfId="0" applyNumberFormat="1" applyFont="1"/>
    <xf numFmtId="164" fontId="0" fillId="0" borderId="1" xfId="0" applyNumberFormat="1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3E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"/>
  <sheetViews>
    <sheetView tabSelected="1" workbookViewId="0">
      <selection activeCell="C22" sqref="C22"/>
    </sheetView>
  </sheetViews>
  <sheetFormatPr baseColWidth="10" defaultColWidth="8.88671875" defaultRowHeight="14.4" x14ac:dyDescent="0.3"/>
  <cols>
    <col min="2" max="2" width="7" customWidth="1"/>
    <col min="3" max="3" width="30" customWidth="1"/>
    <col min="4" max="4" width="5.21875" customWidth="1"/>
    <col min="12" max="13" width="9.44140625" bestFit="1" customWidth="1"/>
  </cols>
  <sheetData>
    <row r="2" spans="2:19" x14ac:dyDescent="0.3">
      <c r="B2" s="1" t="s">
        <v>0</v>
      </c>
      <c r="C2" s="1" t="s">
        <v>1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22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2:19" ht="15.6" x14ac:dyDescent="0.3">
      <c r="B3" s="21">
        <v>0</v>
      </c>
      <c r="C3" t="s">
        <v>12</v>
      </c>
      <c r="D3">
        <v>0</v>
      </c>
      <c r="E3" s="3">
        <v>0.315</v>
      </c>
      <c r="F3" s="5">
        <v>5240</v>
      </c>
      <c r="G3" s="5">
        <v>7212</v>
      </c>
      <c r="H3" s="5">
        <v>38591</v>
      </c>
      <c r="I3" s="6">
        <v>124</v>
      </c>
      <c r="J3" s="18">
        <f>SUM(F3:I3)</f>
        <v>51167</v>
      </c>
      <c r="K3" s="2">
        <f>F3/(F3+G3)</f>
        <v>0.42081593318342436</v>
      </c>
      <c r="L3" s="2">
        <f>F3/(F3+I3)</f>
        <v>0.97688292319164804</v>
      </c>
      <c r="M3" s="2">
        <f>2*((K3*L3)/(K3+L3))</f>
        <v>0.58823529411764708</v>
      </c>
      <c r="N3" s="2">
        <f>(H3*F3-G3*I3)/SQRT((H3+I3)*(G3+F3)*(H3+G3)*(I3+F3))</f>
        <v>0.58498117758637802</v>
      </c>
      <c r="O3" s="2">
        <f>(L3+(H3/(H3+G3)))/2</f>
        <v>0.90971299402819739</v>
      </c>
    </row>
    <row r="4" spans="2:19" ht="15.6" x14ac:dyDescent="0.3">
      <c r="B4" s="21">
        <v>1</v>
      </c>
      <c r="C4" t="s">
        <v>13</v>
      </c>
      <c r="D4">
        <v>4</v>
      </c>
      <c r="E4" s="4">
        <v>0.01</v>
      </c>
      <c r="F4" s="5">
        <v>5300</v>
      </c>
      <c r="G4" s="5">
        <v>6245</v>
      </c>
      <c r="H4" s="5">
        <v>41256</v>
      </c>
      <c r="I4" s="6">
        <v>390</v>
      </c>
      <c r="J4" s="18">
        <f t="shared" ref="J4:J11" si="0">SUM(F4:I4)</f>
        <v>53191</v>
      </c>
      <c r="K4" s="2">
        <f t="shared" ref="K4:K8" si="1">F4/(F4+G4)</f>
        <v>0.45907319185794715</v>
      </c>
      <c r="L4" s="2">
        <f t="shared" ref="L4:L8" si="2">F4/(F4+I4)</f>
        <v>0.93145869947275928</v>
      </c>
      <c r="M4" s="2">
        <f t="shared" ref="M4:M8" si="3">2*((K4*L4)/(K4+L4))</f>
        <v>0.615027560197273</v>
      </c>
      <c r="N4" s="2">
        <f t="shared" ref="N4:N8" si="4">(H4*F4-G4*I4)/SQRT((H4+I4)*(G4+F4)*(H4+G4)*(I4+F4))</f>
        <v>0.59980108664280196</v>
      </c>
      <c r="O4" s="2">
        <f t="shared" ref="O4:O8" si="5">(L4+(H4/(H4+G4)))/2</f>
        <v>0.89999389153549969</v>
      </c>
    </row>
    <row r="5" spans="2:19" ht="15.6" x14ac:dyDescent="0.3">
      <c r="B5" s="21">
        <v>2</v>
      </c>
      <c r="C5" t="s">
        <v>14</v>
      </c>
      <c r="D5">
        <v>0</v>
      </c>
      <c r="E5" s="4">
        <v>0.06</v>
      </c>
      <c r="F5" s="5">
        <v>5099</v>
      </c>
      <c r="G5" s="5">
        <v>6064</v>
      </c>
      <c r="H5" s="5">
        <v>39739</v>
      </c>
      <c r="I5" s="6">
        <v>265</v>
      </c>
      <c r="J5" s="18">
        <f t="shared" si="0"/>
        <v>51167</v>
      </c>
      <c r="K5" s="2">
        <f t="shared" si="1"/>
        <v>0.4567768521006898</v>
      </c>
      <c r="L5" s="2">
        <f>F5/(F5+I5)</f>
        <v>0.95059656972408646</v>
      </c>
      <c r="M5" s="2">
        <f t="shared" si="3"/>
        <v>0.61705088642826889</v>
      </c>
      <c r="N5" s="2">
        <f t="shared" si="4"/>
        <v>0.60689073208504563</v>
      </c>
      <c r="O5" s="2">
        <f t="shared" si="5"/>
        <v>0.90910174751732775</v>
      </c>
    </row>
    <row r="6" spans="2:19" ht="15.6" x14ac:dyDescent="0.3">
      <c r="B6" s="21">
        <v>3</v>
      </c>
      <c r="C6" t="s">
        <v>15</v>
      </c>
      <c r="D6">
        <v>4</v>
      </c>
      <c r="E6" s="4">
        <v>0.5</v>
      </c>
      <c r="F6" s="5">
        <v>4570</v>
      </c>
      <c r="G6" s="5">
        <v>3929</v>
      </c>
      <c r="H6" s="5">
        <v>3001</v>
      </c>
      <c r="I6" s="6">
        <v>1120</v>
      </c>
      <c r="J6" s="18">
        <f t="shared" si="0"/>
        <v>12620</v>
      </c>
      <c r="K6" s="2">
        <f t="shared" si="1"/>
        <v>0.53771031886104248</v>
      </c>
      <c r="L6" s="2">
        <f t="shared" si="2"/>
        <v>0.80316344463971878</v>
      </c>
      <c r="M6" s="2">
        <f t="shared" si="3"/>
        <v>0.64416096976531112</v>
      </c>
      <c r="N6" s="2">
        <f t="shared" si="4"/>
        <v>0.25062965582900498</v>
      </c>
      <c r="O6" s="2">
        <f t="shared" si="5"/>
        <v>0.6181040888422259</v>
      </c>
    </row>
    <row r="7" spans="2:19" x14ac:dyDescent="0.3">
      <c r="B7" s="10" t="s">
        <v>18</v>
      </c>
      <c r="C7" s="1" t="s">
        <v>17</v>
      </c>
      <c r="D7" s="1">
        <v>0</v>
      </c>
      <c r="E7" s="11">
        <v>0.05</v>
      </c>
      <c r="F7" s="12">
        <v>53886</v>
      </c>
      <c r="G7" s="1">
        <v>5881</v>
      </c>
      <c r="H7" s="1">
        <v>39922</v>
      </c>
      <c r="I7" s="13">
        <v>641</v>
      </c>
      <c r="J7" s="18">
        <f>SUM(F7:I7)</f>
        <v>100330</v>
      </c>
      <c r="K7" s="14">
        <f>F7/(F7+G7)</f>
        <v>0.90160121806347981</v>
      </c>
      <c r="L7" s="14">
        <f>F7/(F7+I7)</f>
        <v>0.98824435600711569</v>
      </c>
      <c r="M7" s="14">
        <f>2*((K7*L7)/(K7+L7))</f>
        <v>0.94293663709381059</v>
      </c>
      <c r="N7" s="14">
        <f>(H7*F7-G7*I7)/SQRT((H7+I7)*(G7+F7)*(H7+G7)*(I7+F7))</f>
        <v>0.87272618564319926</v>
      </c>
      <c r="O7" s="14">
        <f>(L7+(H7/(H7+G7)))/2</f>
        <v>0.92992332639995112</v>
      </c>
      <c r="S7" s="9"/>
    </row>
    <row r="8" spans="2:19" x14ac:dyDescent="0.3">
      <c r="B8" t="s">
        <v>18</v>
      </c>
      <c r="C8" t="s">
        <v>17</v>
      </c>
      <c r="D8">
        <v>0</v>
      </c>
      <c r="E8" s="15">
        <v>0.05</v>
      </c>
      <c r="F8" s="5">
        <v>5300</v>
      </c>
      <c r="G8" s="5">
        <v>5881</v>
      </c>
      <c r="H8" s="16">
        <v>39922</v>
      </c>
      <c r="I8" s="17">
        <v>64</v>
      </c>
      <c r="J8" s="18">
        <f t="shared" si="0"/>
        <v>51167</v>
      </c>
      <c r="K8" s="2">
        <f>F8/(F8+G8)</f>
        <v>0.47401842411233341</v>
      </c>
      <c r="L8" s="2">
        <f>F8/(F8+I8)</f>
        <v>0.98806860551826992</v>
      </c>
      <c r="M8" s="2">
        <f>2*((K8*L8)/(K8+L8))</f>
        <v>0.64067694167422184</v>
      </c>
      <c r="N8" s="2">
        <f>(H8*F8-G8*I8)/SQRT((H8+I8)*(G8+F8)*(H8+G8)*(I8+F8))</f>
        <v>0.6372785037491514</v>
      </c>
      <c r="O8" s="2">
        <f>(L8+(H8/(H8+G8)))/2</f>
        <v>0.92983545115552824</v>
      </c>
      <c r="S8" s="9"/>
    </row>
    <row r="9" spans="2:19" x14ac:dyDescent="0.3">
      <c r="B9" s="8" t="s">
        <v>18</v>
      </c>
      <c r="C9" t="s">
        <v>17</v>
      </c>
      <c r="D9">
        <v>4</v>
      </c>
      <c r="E9" s="4">
        <v>0.75</v>
      </c>
      <c r="F9" s="7">
        <v>57604</v>
      </c>
      <c r="G9">
        <v>7009</v>
      </c>
      <c r="H9">
        <v>40492</v>
      </c>
      <c r="I9" s="3">
        <v>60</v>
      </c>
      <c r="J9" s="18">
        <f t="shared" si="0"/>
        <v>105165</v>
      </c>
      <c r="K9" s="2">
        <f>F9/(F9+G9)</f>
        <v>0.89152337764846079</v>
      </c>
      <c r="L9" s="2">
        <f>F9/(F9+I9)</f>
        <v>0.99895948945615987</v>
      </c>
      <c r="M9" s="2">
        <f>2*((K9*L9)/(K9+L9))</f>
        <v>0.94218863727438518</v>
      </c>
      <c r="N9" s="2">
        <f>(H9*F9-G9*I9)/SQRT((H9+I9)*(G9+F9)*(H9+G9)*(I9+F9))</f>
        <v>0.87050989197507322</v>
      </c>
      <c r="O9" s="2">
        <f>(L9+(H9/(H9+G9)))/2</f>
        <v>0.92570235056795691</v>
      </c>
    </row>
    <row r="10" spans="2:19" x14ac:dyDescent="0.3">
      <c r="B10" t="s">
        <v>19</v>
      </c>
      <c r="C10" t="s">
        <v>20</v>
      </c>
      <c r="D10">
        <v>0</v>
      </c>
      <c r="E10" s="4">
        <v>0.4</v>
      </c>
      <c r="F10" s="7">
        <v>53646</v>
      </c>
      <c r="G10">
        <v>6347</v>
      </c>
      <c r="H10">
        <v>39456</v>
      </c>
      <c r="I10" s="3">
        <v>881</v>
      </c>
      <c r="J10" s="18">
        <f t="shared" si="0"/>
        <v>100330</v>
      </c>
      <c r="K10" s="2">
        <f t="shared" ref="K10" si="6">F10/(F10+G10)</f>
        <v>0.89420432383778103</v>
      </c>
      <c r="L10" s="2">
        <f t="shared" ref="L10" si="7">F10/(F10+I10)</f>
        <v>0.98384286683661304</v>
      </c>
      <c r="M10" s="2">
        <f t="shared" ref="M10" si="8">2*((K10*L10)/(K10+L10))</f>
        <v>0.93688438700663634</v>
      </c>
      <c r="N10" s="2">
        <f t="shared" ref="N10" si="9">(H10*F10-G10*I10)/SQRT((H10+I10)*(G10+F10)*(H10+G10)*(I10+F10))</f>
        <v>0.85871040828181366</v>
      </c>
      <c r="O10" s="2">
        <f t="shared" ref="O10" si="10">(L10+(H10/(H10+G10)))/2</f>
        <v>0.92263557877996405</v>
      </c>
    </row>
    <row r="11" spans="2:19" x14ac:dyDescent="0.3">
      <c r="B11" t="s">
        <v>19</v>
      </c>
      <c r="C11" t="s">
        <v>21</v>
      </c>
      <c r="D11">
        <v>4</v>
      </c>
      <c r="E11" s="4">
        <v>0.75</v>
      </c>
      <c r="F11" s="7">
        <v>57500</v>
      </c>
      <c r="G11">
        <v>6979</v>
      </c>
      <c r="H11">
        <v>40522</v>
      </c>
      <c r="I11" s="3">
        <v>164</v>
      </c>
      <c r="J11" s="18">
        <f t="shared" si="0"/>
        <v>105165</v>
      </c>
      <c r="K11" s="2">
        <f t="shared" ref="K11" si="11">F11/(F11+G11)</f>
        <v>0.89176320972719803</v>
      </c>
      <c r="L11" s="2">
        <f t="shared" ref="L11" si="12">F11/(F11+I11)</f>
        <v>0.99715593784683687</v>
      </c>
      <c r="M11" s="2">
        <f t="shared" ref="M11" si="13">2*((K11*L11)/(K11+L11))</f>
        <v>0.9415193666440157</v>
      </c>
      <c r="N11" s="2">
        <f t="shared" ref="N11" si="14">(H11*F11-G11*I11)/SQRT((H11+I11)*(G11+F11)*(H11+G11)*(I11+F11))</f>
        <v>0.86878022368895469</v>
      </c>
      <c r="O11" s="2">
        <f t="shared" ref="O11" si="15">(L11+(H11/(H11+G11)))/2</f>
        <v>0.92511635758892019</v>
      </c>
    </row>
    <row r="12" spans="2:19" x14ac:dyDescent="0.3">
      <c r="E12" s="3"/>
      <c r="I12" s="3"/>
      <c r="J12" s="19"/>
      <c r="O12" s="9"/>
    </row>
    <row r="13" spans="2:19" x14ac:dyDescent="0.3">
      <c r="E13" s="3"/>
      <c r="I13" s="3"/>
      <c r="J13" s="19"/>
    </row>
    <row r="14" spans="2:19" x14ac:dyDescent="0.3">
      <c r="E14" s="3"/>
      <c r="I14" s="3"/>
      <c r="J14" s="19"/>
    </row>
    <row r="15" spans="2:19" x14ac:dyDescent="0.3">
      <c r="E15" s="3"/>
      <c r="I15" s="3"/>
      <c r="J15" s="19"/>
      <c r="K15" s="20"/>
    </row>
    <row r="16" spans="2:19" x14ac:dyDescent="0.3">
      <c r="E16" s="3"/>
      <c r="I16" s="3"/>
      <c r="J16" s="19"/>
    </row>
    <row r="17" spans="5:15" x14ac:dyDescent="0.3">
      <c r="E17" s="3"/>
      <c r="I17" s="3"/>
      <c r="J17" s="19"/>
    </row>
    <row r="19" spans="5:15" x14ac:dyDescent="0.3">
      <c r="O19" s="9"/>
    </row>
  </sheetData>
  <phoneticPr fontId="3" type="noConversion"/>
  <conditionalFormatting sqref="F3:J3 F8:I8 F4:I5 J4:J11">
    <cfRule type="colorScale" priority="9">
      <colorScale>
        <cfvo type="min"/>
        <cfvo type="max"/>
        <color rgb="FFFCFCFF"/>
        <color rgb="FF63BE7B"/>
      </colorScale>
    </cfRule>
  </conditionalFormatting>
  <conditionalFormatting sqref="F6:I6">
    <cfRule type="colorScale" priority="8">
      <colorScale>
        <cfvo type="min"/>
        <cfvo type="max"/>
        <color rgb="FFFCFCFF"/>
        <color rgb="FF63BE7B"/>
      </colorScale>
    </cfRule>
  </conditionalFormatting>
  <conditionalFormatting sqref="F7:I7">
    <cfRule type="colorScale" priority="6">
      <colorScale>
        <cfvo type="min"/>
        <cfvo type="max"/>
        <color rgb="FFFCFCFF"/>
        <color rgb="FF63BE7B"/>
      </colorScale>
    </cfRule>
  </conditionalFormatting>
  <conditionalFormatting sqref="F9:I9">
    <cfRule type="colorScale" priority="5">
      <colorScale>
        <cfvo type="min"/>
        <cfvo type="max"/>
        <color rgb="FFFCFCFF"/>
        <color rgb="FF63BE7B"/>
      </colorScale>
    </cfRule>
  </conditionalFormatting>
  <conditionalFormatting sqref="F10:I11">
    <cfRule type="colorScale" priority="2">
      <colorScale>
        <cfvo type="min"/>
        <cfvo type="max"/>
        <color rgb="FFFCFCFF"/>
        <color rgb="FF63BE7B"/>
      </colorScale>
    </cfRule>
  </conditionalFormatting>
  <conditionalFormatting sqref="K3:O11">
    <cfRule type="colorScale" priority="11">
      <colorScale>
        <cfvo type="min"/>
        <cfvo type="max"/>
        <color rgb="FFFCFCFF"/>
        <color rgb="FFF8696B"/>
      </colorScale>
    </cfRule>
  </conditionalFormatting>
  <conditionalFormatting sqref="J3:J11">
    <cfRule type="colorScale" priority="1">
      <colorScale>
        <cfvo type="min"/>
        <cfvo type="max"/>
        <color theme="0"/>
        <color rgb="FF23E97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2015-06-05T18:19:34Z</dcterms:created>
  <dcterms:modified xsi:type="dcterms:W3CDTF">2022-06-22T11:28:46Z</dcterms:modified>
</cp:coreProperties>
</file>