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S83" sheetId="1" state="visible" r:id="rId2"/>
  </sheets>
  <definedNames>
    <definedName function="false" hidden="false" name="\a" vbProcedure="false">TNS83!$H$1</definedName>
    <definedName function="false" hidden="false" localSheetId="0" name="_Regression_Int" vbProcedure="false">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<sst xmlns="http://schemas.openxmlformats.org/spreadsheetml/2006/main" count="97" uniqueCount="71">
  <si>
    <t xml:space="preserve">THE Tennis League - Thursday Night 7pm</t>
  </si>
  <si>
    <t xml:space="preserve">Seasonal</t>
  </si>
  <si>
    <t xml:space="preserve">"A" Night - 31/36</t>
  </si>
  <si>
    <t xml:space="preserve">Adjusted</t>
  </si>
  <si>
    <t xml:space="preserve">Calc</t>
  </si>
  <si>
    <t xml:space="preserve">Actual</t>
  </si>
  <si>
    <t xml:space="preserve">Dec 9, 2021</t>
  </si>
  <si>
    <t xml:space="preserve">Dec 07/17</t>
  </si>
  <si>
    <t xml:space="preserve">Apr 05/18</t>
  </si>
  <si>
    <t xml:space="preserve">Apr 07</t>
  </si>
  <si>
    <t xml:space="preserve">04/14/22</t>
  </si>
  <si>
    <t xml:space="preserve">Total</t>
  </si>
  <si>
    <t xml:space="preserve">Won/Loss</t>
  </si>
  <si>
    <t xml:space="preserve">Totals</t>
  </si>
  <si>
    <t xml:space="preserve">Number</t>
  </si>
  <si>
    <t xml:space="preserve">Sep 9</t>
  </si>
  <si>
    <t xml:space="preserve">Sep 16</t>
  </si>
  <si>
    <t xml:space="preserve">Sep 23</t>
  </si>
  <si>
    <t xml:space="preserve">Sep 30</t>
  </si>
  <si>
    <t xml:space="preserve">Oct 7</t>
  </si>
  <si>
    <t xml:space="preserve">Oct 14</t>
  </si>
  <si>
    <t xml:space="preserve">Oct 21</t>
  </si>
  <si>
    <t xml:space="preserve">Oct 28</t>
  </si>
  <si>
    <t xml:space="preserve">Oct xx</t>
  </si>
  <si>
    <t xml:space="preserve">Nov 04</t>
  </si>
  <si>
    <t xml:space="preserve">Nov 11</t>
  </si>
  <si>
    <t xml:space="preserve">Nov 18</t>
  </si>
  <si>
    <t xml:space="preserve">Dec 02</t>
  </si>
  <si>
    <t xml:space="preserve">Dec 9</t>
  </si>
  <si>
    <t xml:space="preserve">Dec 16</t>
  </si>
  <si>
    <t xml:space="preserve">Dec 23</t>
  </si>
  <si>
    <t xml:space="preserve">Dec 30</t>
  </si>
  <si>
    <t xml:space="preserve">Jan xx</t>
  </si>
  <si>
    <t xml:space="preserve">Jan 06</t>
  </si>
  <si>
    <t xml:space="preserve">Jan 13</t>
  </si>
  <si>
    <t xml:space="preserve">Jan 20</t>
  </si>
  <si>
    <t xml:space="preserve">Jan 27</t>
  </si>
  <si>
    <t xml:space="preserve">Feb 03</t>
  </si>
  <si>
    <t xml:space="preserve">Feb 10</t>
  </si>
  <si>
    <t xml:space="preserve">Feb 17</t>
  </si>
  <si>
    <t xml:space="preserve">Feb 24</t>
  </si>
  <si>
    <t xml:space="preserve">Mar 03</t>
  </si>
  <si>
    <t xml:space="preserve">Mar 10</t>
  </si>
  <si>
    <t xml:space="preserve">Mar 17</t>
  </si>
  <si>
    <t xml:space="preserve">Mar 24</t>
  </si>
  <si>
    <t xml:space="preserve">Mar 31</t>
  </si>
  <si>
    <t xml:space="preserve">Apr 14</t>
  </si>
  <si>
    <t xml:space="preserve">Apr 21</t>
  </si>
  <si>
    <t xml:space="preserve">Apr 28</t>
  </si>
  <si>
    <t xml:space="preserve">May 05</t>
  </si>
  <si>
    <t xml:space="preserve">May 12</t>
  </si>
  <si>
    <t xml:space="preserve">May 19</t>
  </si>
  <si>
    <t xml:space="preserve">May xx</t>
  </si>
  <si>
    <t xml:space="preserve">Adjust #</t>
  </si>
  <si>
    <t xml:space="preserve">Bob Buttkiss</t>
  </si>
  <si>
    <t xml:space="preserve">999-999-9999</t>
  </si>
  <si>
    <t xml:space="preserve">Dan Lions</t>
  </si>
  <si>
    <t xml:space="preserve">Paul Cloister</t>
  </si>
  <si>
    <t xml:space="preserve">TC Wolves</t>
  </si>
  <si>
    <t xml:space="preserve">Dave Westham</t>
  </si>
  <si>
    <t xml:space="preserve">Michael Arsenal</t>
  </si>
  <si>
    <t xml:space="preserve">Greg Blackburn</t>
  </si>
  <si>
    <t xml:space="preserve">Juan Liverpool</t>
  </si>
  <si>
    <t xml:space="preserve">Spencer City</t>
  </si>
  <si>
    <t xml:space="preserve">Steve Villa</t>
  </si>
  <si>
    <t xml:space="preserve">Tobey Tottenham</t>
  </si>
  <si>
    <t xml:space="preserve">Jim Fullham</t>
  </si>
  <si>
    <t xml:space="preserve">Nick Manchester</t>
  </si>
  <si>
    <t xml:space="preserve">Lance Chelsea</t>
  </si>
  <si>
    <t xml:space="preserve">Tom Newcastle</t>
  </si>
  <si>
    <t xml:space="preserve">Jon Denver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</si>
</sst>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_)"/>
  </numFmts>
  <fonts count="6">
    <font>
      <sz val="10"/>
      <name val="Courier Ne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ourier New"/>
      <family val="3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253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6" activeCellId="0" sqref="C36"/>
    </sheetView>
  </sheetViews>
  <sheetFormatPr defaultColWidth="9.64453125" defaultRowHeight="12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63"/>
    <col collapsed="false" customWidth="true" hidden="false" outlineLevel="0" max="3" min="3" style="1" width="13.63"/>
    <col collapsed="false" customWidth="true" hidden="false" outlineLevel="0" max="6" min="6" style="0" width="12.63"/>
    <col collapsed="false" customWidth="false" hidden="false" outlineLevel="0" max="58" min="58" style="2" width="9.63"/>
  </cols>
  <sheetData>
    <row r="1" customFormat="false" ht="12" hidden="false" customHeight="false" outlineLevel="0" collapsed="false">
      <c r="A1" s="3" t="s">
        <v>0</v>
      </c>
      <c r="B1" s="4"/>
      <c r="C1" s="5"/>
      <c r="D1" s="4"/>
      <c r="G1" s="6" t="n">
        <v>0</v>
      </c>
      <c r="H1" s="6" t="n">
        <v>500</v>
      </c>
      <c r="AX1" s="6" t="n">
        <f aca="false">F1-I1</f>
        <v>0</v>
      </c>
      <c r="AY1" s="6" t="n">
        <f aca="false">F1-I1</f>
        <v>0</v>
      </c>
      <c r="AZ1" s="6" t="n">
        <f aca="false">F1-I1</f>
        <v>0</v>
      </c>
      <c r="BB1" s="6" t="n">
        <f aca="false">F1-I1-AX1-AZ1</f>
        <v>0</v>
      </c>
      <c r="BD1" s="7" t="n">
        <f aca="false">A6</f>
        <v>522.606687889598</v>
      </c>
    </row>
    <row r="2" customFormat="false" ht="12" hidden="false" customHeight="false" outlineLevel="0" collapsed="false">
      <c r="B2" s="8"/>
      <c r="C2" s="9"/>
      <c r="D2" s="4"/>
      <c r="AA2" s="0" t="s">
        <v>1</v>
      </c>
      <c r="AJ2" s="10"/>
    </row>
    <row r="3" customFormat="false" ht="12" hidden="false" customHeight="false" outlineLevel="0" collapsed="false">
      <c r="A3" s="4" t="s">
        <v>2</v>
      </c>
      <c r="B3" s="4"/>
      <c r="C3" s="5"/>
      <c r="D3" s="11" t="s">
        <v>3</v>
      </c>
      <c r="E3" s="12" t="s">
        <v>3</v>
      </c>
      <c r="F3" s="12" t="s">
        <v>4</v>
      </c>
      <c r="G3" s="12" t="s">
        <v>5</v>
      </c>
      <c r="H3" s="12" t="s">
        <v>5</v>
      </c>
      <c r="I3" s="12" t="s">
        <v>5</v>
      </c>
      <c r="AA3" s="13"/>
      <c r="AB3" s="13"/>
      <c r="AX3" s="14" t="s">
        <v>6</v>
      </c>
      <c r="AY3" s="14" t="s">
        <v>7</v>
      </c>
      <c r="AZ3" s="14" t="s">
        <v>8</v>
      </c>
      <c r="BA3" s="14" t="s">
        <v>9</v>
      </c>
      <c r="BB3" s="14" t="s">
        <v>9</v>
      </c>
    </row>
    <row r="4" customFormat="false" ht="12" hidden="false" customHeight="false" outlineLevel="0" collapsed="false">
      <c r="A4" s="15" t="s">
        <v>10</v>
      </c>
      <c r="B4" s="4"/>
      <c r="C4" s="5"/>
      <c r="D4" s="11" t="s">
        <v>11</v>
      </c>
      <c r="E4" s="16" t="s">
        <v>12</v>
      </c>
      <c r="F4" s="12" t="s">
        <v>13</v>
      </c>
      <c r="G4" s="12" t="s">
        <v>14</v>
      </c>
      <c r="H4" s="12" t="s">
        <v>11</v>
      </c>
      <c r="I4" s="16" t="s">
        <v>12</v>
      </c>
      <c r="K4" s="13" t="s">
        <v>15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0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  <c r="AG4" s="13" t="s">
        <v>37</v>
      </c>
      <c r="AH4" s="13" t="s">
        <v>38</v>
      </c>
      <c r="AI4" s="13" t="s">
        <v>39</v>
      </c>
      <c r="AJ4" s="13" t="s">
        <v>40</v>
      </c>
      <c r="AK4" s="13" t="s">
        <v>41</v>
      </c>
      <c r="AL4" s="13" t="s">
        <v>42</v>
      </c>
      <c r="AM4" s="13" t="s">
        <v>43</v>
      </c>
      <c r="AN4" s="13" t="s">
        <v>44</v>
      </c>
      <c r="AO4" s="13" t="s">
        <v>45</v>
      </c>
      <c r="AP4" s="13" t="s">
        <v>9</v>
      </c>
      <c r="AQ4" s="13" t="s">
        <v>46</v>
      </c>
      <c r="AR4" s="13" t="s">
        <v>47</v>
      </c>
      <c r="AS4" s="13" t="s">
        <v>48</v>
      </c>
      <c r="AT4" s="13" t="s">
        <v>49</v>
      </c>
      <c r="AU4" s="13" t="s">
        <v>50</v>
      </c>
      <c r="AV4" s="13" t="s">
        <v>51</v>
      </c>
      <c r="AW4" s="13" t="s">
        <v>52</v>
      </c>
      <c r="AX4" s="14" t="s">
        <v>53</v>
      </c>
      <c r="AY4" s="14" t="s">
        <v>53</v>
      </c>
      <c r="AZ4" s="14" t="s">
        <v>53</v>
      </c>
      <c r="BA4" s="14" t="s">
        <v>53</v>
      </c>
      <c r="BB4" s="14" t="s">
        <v>53</v>
      </c>
    </row>
    <row r="5" customFormat="false" ht="12" hidden="false" customHeight="false" outlineLevel="0" collapsed="false">
      <c r="A5" s="4"/>
      <c r="B5" s="4"/>
      <c r="C5" s="5"/>
      <c r="D5" s="4"/>
    </row>
    <row r="6" customFormat="false" ht="12" hidden="false" customHeight="false" outlineLevel="0" collapsed="false">
      <c r="A6" s="8" t="n">
        <f aca="false">E6/D6*1000</f>
        <v>522.606687889598</v>
      </c>
      <c r="B6" s="3" t="s">
        <v>54</v>
      </c>
      <c r="C6" s="15" t="s">
        <v>55</v>
      </c>
      <c r="D6" s="8" t="n">
        <f aca="false">E6+E7</f>
        <v>933</v>
      </c>
      <c r="E6" s="6" t="n">
        <f aca="false">SUM(J6:BA6)</f>
        <v>487.592039800995</v>
      </c>
      <c r="F6" s="6"/>
      <c r="G6" s="17" t="n">
        <f aca="false">I6/H6*1000</f>
        <v>526.530612244898</v>
      </c>
      <c r="H6" s="6" t="n">
        <f aca="false">I6+I7</f>
        <v>735</v>
      </c>
      <c r="I6" s="6" t="n">
        <f aca="false">SUM(K6:AU6)</f>
        <v>387</v>
      </c>
      <c r="J6" s="0" t="n">
        <v>50.3</v>
      </c>
      <c r="K6" s="6" t="n">
        <v>16</v>
      </c>
      <c r="L6" s="6" t="n">
        <v>11</v>
      </c>
      <c r="M6" s="6" t="n">
        <v>15</v>
      </c>
      <c r="N6" s="6" t="n">
        <v>9</v>
      </c>
      <c r="O6" s="18" t="n">
        <v>10</v>
      </c>
      <c r="P6" s="18" t="n">
        <v>15</v>
      </c>
      <c r="Q6" s="18" t="n">
        <v>20</v>
      </c>
      <c r="R6" s="18" t="n">
        <v>6</v>
      </c>
      <c r="S6" s="18"/>
      <c r="T6" s="18" t="n">
        <v>19</v>
      </c>
      <c r="U6" s="18" t="n">
        <v>9</v>
      </c>
      <c r="V6" s="18" t="n">
        <v>15</v>
      </c>
      <c r="W6" s="18" t="n">
        <v>11</v>
      </c>
      <c r="X6" s="18" t="n">
        <v>11</v>
      </c>
      <c r="Y6" s="18" t="n">
        <v>20</v>
      </c>
      <c r="Z6" s="18"/>
      <c r="AA6" s="18" t="n">
        <v>12</v>
      </c>
      <c r="AB6" s="18"/>
      <c r="AC6" s="18" t="n">
        <v>11</v>
      </c>
      <c r="AD6" s="18" t="n">
        <v>13</v>
      </c>
      <c r="AE6" s="18" t="n">
        <v>7</v>
      </c>
      <c r="AF6" s="18" t="n">
        <v>11</v>
      </c>
      <c r="AG6" s="18" t="n">
        <v>16</v>
      </c>
      <c r="AH6" s="18" t="n">
        <v>19</v>
      </c>
      <c r="AI6" s="18" t="n">
        <v>15</v>
      </c>
      <c r="AJ6" s="18" t="n">
        <v>18</v>
      </c>
      <c r="AK6" s="18" t="n">
        <v>14</v>
      </c>
      <c r="AL6" s="18" t="n">
        <v>9</v>
      </c>
      <c r="AM6" s="18" t="n">
        <v>15</v>
      </c>
      <c r="AN6" s="18" t="n">
        <v>10</v>
      </c>
      <c r="AO6" s="18" t="n">
        <v>15</v>
      </c>
      <c r="AP6" s="18" t="n">
        <v>15</v>
      </c>
      <c r="AQ6" s="18"/>
      <c r="AR6" s="18"/>
      <c r="AS6" s="18"/>
      <c r="AT6" s="18"/>
      <c r="AU6" s="18"/>
      <c r="AV6" s="18"/>
      <c r="AX6" s="0" t="n">
        <v>50.292039800995</v>
      </c>
      <c r="BD6" s="0" t="n">
        <f aca="false">E6/D6*500</f>
        <v>261.303343944799</v>
      </c>
      <c r="BE6" s="0" t="n">
        <f aca="false">BD6-E6</f>
        <v>-226.288695856196</v>
      </c>
      <c r="BF6" s="2" t="n">
        <f aca="false">BD6-BE6</f>
        <v>487.592039800995</v>
      </c>
      <c r="BG6" s="2" t="n">
        <f aca="false">BD6-BF6</f>
        <v>-226.288695856196</v>
      </c>
      <c r="BH6" s="0" t="n">
        <v>50.292039800995</v>
      </c>
    </row>
    <row r="7" customFormat="false" ht="12" hidden="false" customHeight="false" outlineLevel="0" collapsed="false">
      <c r="A7" s="4"/>
      <c r="B7" s="4"/>
      <c r="C7" s="5"/>
      <c r="D7" s="4"/>
      <c r="E7" s="6" t="n">
        <f aca="false">SUM(J7:BA7)</f>
        <v>445.407960199005</v>
      </c>
      <c r="F7" s="6"/>
      <c r="I7" s="6" t="n">
        <f aca="false">SUM(K7:AU7)</f>
        <v>348</v>
      </c>
      <c r="J7" s="0" t="n">
        <v>49.7</v>
      </c>
      <c r="K7" s="6" t="n">
        <v>7</v>
      </c>
      <c r="L7" s="6" t="n">
        <v>18</v>
      </c>
      <c r="M7" s="6" t="n">
        <v>10</v>
      </c>
      <c r="N7" s="6" t="n">
        <v>18</v>
      </c>
      <c r="O7" s="6" t="n">
        <v>15</v>
      </c>
      <c r="P7" s="6" t="n">
        <v>10</v>
      </c>
      <c r="Q7" s="6" t="n">
        <v>4</v>
      </c>
      <c r="R7" s="6" t="n">
        <v>18</v>
      </c>
      <c r="S7" s="6"/>
      <c r="T7" s="6" t="n">
        <v>6</v>
      </c>
      <c r="U7" s="6" t="n">
        <v>18</v>
      </c>
      <c r="V7" s="6" t="n">
        <v>9</v>
      </c>
      <c r="W7" s="6" t="n">
        <v>13</v>
      </c>
      <c r="X7" s="6" t="n">
        <v>14</v>
      </c>
      <c r="Y7" s="6" t="n">
        <v>9</v>
      </c>
      <c r="Z7" s="6"/>
      <c r="AA7" s="6" t="n">
        <v>14</v>
      </c>
      <c r="AB7" s="6"/>
      <c r="AC7" s="6" t="n">
        <v>16</v>
      </c>
      <c r="AD7" s="6" t="n">
        <v>13</v>
      </c>
      <c r="AE7" s="6" t="n">
        <v>14</v>
      </c>
      <c r="AF7" s="6" t="n">
        <v>9</v>
      </c>
      <c r="AG7" s="6" t="n">
        <v>11</v>
      </c>
      <c r="AH7" s="6" t="n">
        <v>6</v>
      </c>
      <c r="AI7" s="6" t="n">
        <v>8</v>
      </c>
      <c r="AJ7" s="6" t="n">
        <v>8</v>
      </c>
      <c r="AK7" s="6" t="n">
        <v>13</v>
      </c>
      <c r="AL7" s="6" t="n">
        <v>15</v>
      </c>
      <c r="AM7" s="6" t="n">
        <v>17</v>
      </c>
      <c r="AN7" s="6" t="n">
        <v>16</v>
      </c>
      <c r="AO7" s="6" t="n">
        <v>10</v>
      </c>
      <c r="AP7" s="6" t="n">
        <v>9</v>
      </c>
      <c r="AQ7" s="6"/>
      <c r="AR7" s="6"/>
      <c r="AS7" s="6"/>
      <c r="AT7" s="6"/>
      <c r="AU7" s="6"/>
      <c r="AV7" s="6"/>
      <c r="AX7" s="0" t="n">
        <v>47.707960199005</v>
      </c>
      <c r="BD7" s="0" t="n">
        <f aca="false">500-BD6</f>
        <v>238.696656055201</v>
      </c>
      <c r="BE7" s="0" t="n">
        <f aca="false">BD7-E7</f>
        <v>-206.711304143804</v>
      </c>
      <c r="BF7" s="2" t="n">
        <f aca="false">BD7-BE7</f>
        <v>445.407960199005</v>
      </c>
      <c r="BG7" s="2" t="n">
        <f aca="false">BD7-BF7</f>
        <v>-206.711304143804</v>
      </c>
      <c r="BH7" s="0" t="n">
        <v>47.707960199005</v>
      </c>
    </row>
    <row r="8" customFormat="false" ht="12.8" hidden="false" customHeight="false" outlineLevel="0" collapsed="false">
      <c r="A8" s="8" t="n">
        <f aca="false">E8/D8*1000</f>
        <v>459.155148650459</v>
      </c>
      <c r="B8" s="3" t="s">
        <v>56</v>
      </c>
      <c r="C8" s="15" t="s">
        <v>55</v>
      </c>
      <c r="D8" s="8" t="n">
        <f aca="false">E8+E9</f>
        <v>667</v>
      </c>
      <c r="E8" s="6" t="n">
        <f aca="false">SUM(J8:BA8)</f>
        <v>306.256484149856</v>
      </c>
      <c r="F8" s="6"/>
      <c r="G8" s="17" t="n">
        <f aca="false">I8/H8*1000</f>
        <v>449.044585987261</v>
      </c>
      <c r="H8" s="6" t="n">
        <f aca="false">I8+I9</f>
        <v>314</v>
      </c>
      <c r="I8" s="6" t="n">
        <f aca="false">SUM(K8:AU8)</f>
        <v>141</v>
      </c>
      <c r="J8" s="0" t="n">
        <v>100</v>
      </c>
      <c r="K8" s="6" t="n">
        <v>7</v>
      </c>
      <c r="L8" s="6"/>
      <c r="M8" s="6" t="n">
        <v>10</v>
      </c>
      <c r="N8" s="6"/>
      <c r="O8" s="6" t="n">
        <v>10</v>
      </c>
      <c r="P8" s="6"/>
      <c r="Q8" s="6" t="n">
        <v>4</v>
      </c>
      <c r="R8" s="6"/>
      <c r="S8" s="6"/>
      <c r="T8" s="6" t="n">
        <v>6</v>
      </c>
      <c r="U8" s="6"/>
      <c r="V8" s="6" t="n">
        <v>11</v>
      </c>
      <c r="W8" s="6"/>
      <c r="Y8" s="6"/>
      <c r="Z8" s="6"/>
      <c r="AA8" s="6"/>
      <c r="AB8" s="6"/>
      <c r="AC8" s="6" t="n">
        <v>12</v>
      </c>
      <c r="AD8" s="6"/>
      <c r="AE8" s="6" t="n">
        <v>7</v>
      </c>
      <c r="AF8" s="6"/>
      <c r="AG8" s="6" t="n">
        <v>11</v>
      </c>
      <c r="AH8" s="6"/>
      <c r="AI8" s="6" t="n">
        <v>18</v>
      </c>
      <c r="AJ8" s="6"/>
      <c r="AK8" s="6" t="n">
        <v>17</v>
      </c>
      <c r="AL8" s="6"/>
      <c r="AM8" s="6" t="n">
        <v>8</v>
      </c>
      <c r="AN8" s="6"/>
      <c r="AO8" s="6" t="n">
        <v>20</v>
      </c>
      <c r="AP8" s="6"/>
      <c r="AQ8" s="6"/>
      <c r="AR8" s="6"/>
      <c r="AS8" s="6"/>
      <c r="AT8" s="6"/>
      <c r="AU8" s="6"/>
      <c r="AX8" s="0" t="n">
        <v>65.2564841498559</v>
      </c>
      <c r="BD8" s="0" t="n">
        <f aca="false">E8/D8*500</f>
        <v>229.577574325229</v>
      </c>
      <c r="BE8" s="0" t="n">
        <f aca="false">BD8-E8</f>
        <v>-76.6789098246266</v>
      </c>
      <c r="BF8" s="2" t="n">
        <f aca="false">BD8-BE8</f>
        <v>306.256484149856</v>
      </c>
      <c r="BG8" s="2" t="n">
        <f aca="false">BD8-BF8</f>
        <v>-76.6789098246266</v>
      </c>
      <c r="BH8" s="0" t="n">
        <v>65.2564841498559</v>
      </c>
    </row>
    <row r="9" customFormat="false" ht="12" hidden="false" customHeight="false" outlineLevel="0" collapsed="false">
      <c r="A9" s="4"/>
      <c r="B9" s="4"/>
      <c r="C9" s="5"/>
      <c r="D9" s="4"/>
      <c r="E9" s="6" t="n">
        <f aca="false">SUM(J9:BA9)</f>
        <v>360.743515850144</v>
      </c>
      <c r="F9" s="6"/>
      <c r="I9" s="6" t="n">
        <f aca="false">SUM(K9:AU9)</f>
        <v>173</v>
      </c>
      <c r="J9" s="0" t="n">
        <v>100</v>
      </c>
      <c r="K9" s="6" t="n">
        <v>14</v>
      </c>
      <c r="L9" s="6"/>
      <c r="M9" s="6" t="n">
        <v>19</v>
      </c>
      <c r="N9" s="6"/>
      <c r="O9" s="6" t="n">
        <v>17</v>
      </c>
      <c r="P9" s="6"/>
      <c r="Q9" s="6" t="n">
        <v>18</v>
      </c>
      <c r="R9" s="6"/>
      <c r="S9" s="6"/>
      <c r="T9" s="6" t="n">
        <v>17</v>
      </c>
      <c r="U9" s="6"/>
      <c r="V9" s="6" t="n">
        <v>14</v>
      </c>
      <c r="W9" s="6"/>
      <c r="Y9" s="6"/>
      <c r="Z9" s="6"/>
      <c r="AA9" s="6"/>
      <c r="AB9" s="6"/>
      <c r="AC9" s="6" t="n">
        <v>13</v>
      </c>
      <c r="AD9" s="6"/>
      <c r="AE9" s="6" t="n">
        <v>16</v>
      </c>
      <c r="AF9" s="6"/>
      <c r="AG9" s="6" t="n">
        <v>14</v>
      </c>
      <c r="AH9" s="6"/>
      <c r="AI9" s="6" t="n">
        <v>8</v>
      </c>
      <c r="AJ9" s="6"/>
      <c r="AK9" s="6" t="n">
        <v>7</v>
      </c>
      <c r="AL9" s="6"/>
      <c r="AM9" s="6" t="n">
        <v>12</v>
      </c>
      <c r="AN9" s="6"/>
      <c r="AO9" s="6" t="n">
        <v>4</v>
      </c>
      <c r="AP9" s="6"/>
      <c r="AQ9" s="6"/>
      <c r="AR9" s="6"/>
      <c r="AS9" s="6"/>
      <c r="AT9" s="6"/>
      <c r="AU9" s="6"/>
      <c r="AX9" s="0" t="n">
        <v>87.7435158501441</v>
      </c>
      <c r="BD9" s="0" t="n">
        <f aca="false">500-BD8</f>
        <v>270.422425674771</v>
      </c>
      <c r="BE9" s="0" t="n">
        <f aca="false">BD9-E9</f>
        <v>-90.3210901753734</v>
      </c>
      <c r="BF9" s="2" t="n">
        <f aca="false">BD9-BE9</f>
        <v>360.743515850144</v>
      </c>
      <c r="BG9" s="2" t="n">
        <f aca="false">BD9-BF9</f>
        <v>-90.3210901753734</v>
      </c>
      <c r="BH9" s="0" t="n">
        <v>87.7435158501441</v>
      </c>
    </row>
    <row r="10" customFormat="false" ht="12.8" hidden="false" customHeight="false" outlineLevel="0" collapsed="false">
      <c r="A10" s="8" t="n">
        <f aca="false">E10/D10*1000</f>
        <v>589.149649497105</v>
      </c>
      <c r="B10" s="3" t="s">
        <v>57</v>
      </c>
      <c r="C10" s="15" t="s">
        <v>55</v>
      </c>
      <c r="D10" s="8" t="n">
        <f aca="false">E10+E11</f>
        <v>579</v>
      </c>
      <c r="E10" s="6" t="n">
        <f aca="false">SUM(J10:BA10)</f>
        <v>341.117647058824</v>
      </c>
      <c r="F10" s="6"/>
      <c r="G10" s="17" t="n">
        <f aca="false">I10/H10*1000</f>
        <v>606.55737704918</v>
      </c>
      <c r="H10" s="6" t="n">
        <f aca="false">I10+I11</f>
        <v>183</v>
      </c>
      <c r="I10" s="6" t="n">
        <f aca="false">SUM(K10:AU10)</f>
        <v>111</v>
      </c>
      <c r="J10" s="0" t="n">
        <v>56</v>
      </c>
      <c r="K10" s="6" t="n">
        <v>16</v>
      </c>
      <c r="L10" s="6"/>
      <c r="M10" s="6"/>
      <c r="N10" s="6"/>
      <c r="O10" s="6"/>
      <c r="P10" s="6"/>
      <c r="Q10" s="6"/>
      <c r="R10" s="6" t="n">
        <v>9</v>
      </c>
      <c r="S10" s="6"/>
      <c r="T10" s="6" t="n">
        <v>20</v>
      </c>
      <c r="U10" s="6"/>
      <c r="V10" s="6" t="n">
        <v>19</v>
      </c>
      <c r="W10" s="6"/>
      <c r="Y10" s="6" t="n">
        <v>18</v>
      </c>
      <c r="Z10" s="6" t="n">
        <v>20</v>
      </c>
      <c r="AA10" s="6" t="n">
        <v>9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X10" s="0" t="n">
        <v>174.117647058824</v>
      </c>
      <c r="BD10" s="0" t="n">
        <f aca="false">E10/D10*500</f>
        <v>294.574824748552</v>
      </c>
      <c r="BE10" s="0" t="n">
        <f aca="false">BD10-E10</f>
        <v>-46.5428223102712</v>
      </c>
      <c r="BF10" s="2" t="n">
        <f aca="false">BD10-BE10</f>
        <v>341.117647058824</v>
      </c>
      <c r="BG10" s="2" t="n">
        <f aca="false">BD10-BF10</f>
        <v>-46.5428223102712</v>
      </c>
      <c r="BH10" s="0" t="n">
        <v>174.117647058824</v>
      </c>
    </row>
    <row r="11" customFormat="false" ht="12" hidden="false" customHeight="false" outlineLevel="0" collapsed="false">
      <c r="A11" s="4"/>
      <c r="B11" s="4"/>
      <c r="C11" s="5"/>
      <c r="D11" s="4"/>
      <c r="E11" s="6" t="n">
        <f aca="false">SUM(J11:BA11)</f>
        <v>237.882352941176</v>
      </c>
      <c r="F11" s="6"/>
      <c r="I11" s="6" t="n">
        <f aca="false">SUM(K11:AU11)</f>
        <v>72</v>
      </c>
      <c r="J11" s="0" t="n">
        <v>44</v>
      </c>
      <c r="K11" s="6"/>
      <c r="L11" s="6"/>
      <c r="M11" s="6"/>
      <c r="N11" s="6"/>
      <c r="O11" s="6"/>
      <c r="P11" s="6"/>
      <c r="Q11" s="6"/>
      <c r="R11" s="6" t="n">
        <v>17</v>
      </c>
      <c r="S11" s="6"/>
      <c r="T11" s="6" t="n">
        <v>9</v>
      </c>
      <c r="U11" s="6"/>
      <c r="V11" s="6" t="n">
        <v>14</v>
      </c>
      <c r="W11" s="6"/>
      <c r="Y11" s="6" t="n">
        <v>11</v>
      </c>
      <c r="Z11" s="6" t="n">
        <v>7</v>
      </c>
      <c r="AA11" s="6" t="n">
        <v>14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X11" s="0" t="n">
        <v>121.882352941176</v>
      </c>
      <c r="BD11" s="0" t="n">
        <f aca="false">500-BD10</f>
        <v>205.425175251448</v>
      </c>
      <c r="BE11" s="0" t="n">
        <f aca="false">BD11-E11</f>
        <v>-32.4571776897288</v>
      </c>
      <c r="BF11" s="2" t="n">
        <f aca="false">BD11-BE11</f>
        <v>237.882352941176</v>
      </c>
      <c r="BG11" s="2" t="n">
        <f aca="false">BD11-BF11</f>
        <v>-32.4571776897288</v>
      </c>
      <c r="BH11" s="0" t="n">
        <v>121.882352941176</v>
      </c>
    </row>
    <row r="12" customFormat="false" ht="12.8" hidden="false" customHeight="false" outlineLevel="0" collapsed="false">
      <c r="A12" s="8" t="n">
        <f aca="false">E12/D12*1000</f>
        <v>447.739520676986</v>
      </c>
      <c r="B12" s="3" t="s">
        <v>58</v>
      </c>
      <c r="C12" s="15" t="s">
        <v>55</v>
      </c>
      <c r="D12" s="8" t="n">
        <f aca="false">E12+E13</f>
        <v>811</v>
      </c>
      <c r="E12" s="6" t="n">
        <f aca="false">SUM(J12:BA12)</f>
        <v>363.116751269036</v>
      </c>
      <c r="F12" s="6"/>
      <c r="G12" s="17" t="n">
        <f aca="false">I12/H12*1000</f>
        <v>433.05785123967</v>
      </c>
      <c r="H12" s="6" t="n">
        <f aca="false">I12+I13</f>
        <v>605</v>
      </c>
      <c r="I12" s="6" t="n">
        <f aca="false">SUM(K12:AU12)</f>
        <v>262</v>
      </c>
      <c r="J12" s="0" t="n">
        <v>50</v>
      </c>
      <c r="K12" s="6" t="n">
        <v>7</v>
      </c>
      <c r="L12" s="6" t="n">
        <v>17</v>
      </c>
      <c r="M12" s="6" t="n">
        <v>10</v>
      </c>
      <c r="N12" s="6" t="n">
        <v>11</v>
      </c>
      <c r="O12" s="6" t="n">
        <v>19</v>
      </c>
      <c r="P12" s="6" t="n">
        <v>9</v>
      </c>
      <c r="Q12" s="6" t="n">
        <v>4</v>
      </c>
      <c r="R12" s="6" t="n">
        <v>8</v>
      </c>
      <c r="S12" s="6"/>
      <c r="T12" s="6" t="n">
        <v>19</v>
      </c>
      <c r="U12" s="6" t="n">
        <v>9</v>
      </c>
      <c r="V12" s="6" t="n">
        <v>16</v>
      </c>
      <c r="W12" s="6" t="n">
        <v>11</v>
      </c>
      <c r="X12" s="6" t="n">
        <v>8</v>
      </c>
      <c r="Y12" s="6" t="n">
        <v>9</v>
      </c>
      <c r="Z12" s="6" t="n">
        <v>10</v>
      </c>
      <c r="AB12" s="6"/>
      <c r="AC12" s="6"/>
      <c r="AD12" s="6"/>
      <c r="AE12" s="6"/>
      <c r="AF12" s="6"/>
      <c r="AG12" s="6" t="n">
        <v>16</v>
      </c>
      <c r="AH12" s="6" t="n">
        <v>6</v>
      </c>
      <c r="AI12" s="6" t="n">
        <v>8</v>
      </c>
      <c r="AJ12" s="6" t="n">
        <v>15</v>
      </c>
      <c r="AK12" s="6" t="n">
        <v>7</v>
      </c>
      <c r="AL12" s="6" t="n">
        <v>5</v>
      </c>
      <c r="AM12" s="6" t="n">
        <v>14</v>
      </c>
      <c r="AN12" s="6" t="n">
        <v>15</v>
      </c>
      <c r="AO12" s="6" t="n">
        <v>4</v>
      </c>
      <c r="AP12" s="6" t="n">
        <v>5</v>
      </c>
      <c r="AQ12" s="6"/>
      <c r="AR12" s="6"/>
      <c r="AS12" s="6"/>
      <c r="AT12" s="6"/>
      <c r="AU12" s="6"/>
      <c r="AX12" s="0" t="n">
        <v>51.1167512690355</v>
      </c>
      <c r="BD12" s="0" t="n">
        <f aca="false">E12/D12*500</f>
        <v>223.869760338493</v>
      </c>
      <c r="BE12" s="0" t="n">
        <f aca="false">BD12-E12</f>
        <v>-139.246990930543</v>
      </c>
      <c r="BF12" s="2" t="n">
        <f aca="false">BD12-BE12</f>
        <v>363.116751269036</v>
      </c>
      <c r="BG12" s="2" t="n">
        <f aca="false">BD12-BF12</f>
        <v>-139.246990930543</v>
      </c>
      <c r="BH12" s="0" t="n">
        <v>51.1167512690355</v>
      </c>
    </row>
    <row r="13" customFormat="false" ht="12" hidden="false" customHeight="false" outlineLevel="0" collapsed="false">
      <c r="A13" s="4"/>
      <c r="B13" s="4"/>
      <c r="C13" s="5"/>
      <c r="D13" s="4"/>
      <c r="E13" s="6" t="n">
        <f aca="false">SUM(J13:BA13)</f>
        <v>447.883248730965</v>
      </c>
      <c r="F13" s="6"/>
      <c r="I13" s="6" t="n">
        <f aca="false">SUM(K13:AU13)</f>
        <v>343</v>
      </c>
      <c r="J13" s="0" t="n">
        <v>50</v>
      </c>
      <c r="K13" s="6" t="n">
        <v>14</v>
      </c>
      <c r="L13" s="6" t="n">
        <v>8</v>
      </c>
      <c r="M13" s="6" t="n">
        <v>13</v>
      </c>
      <c r="N13" s="6" t="n">
        <v>12</v>
      </c>
      <c r="O13" s="6" t="n">
        <v>10</v>
      </c>
      <c r="P13" s="6" t="n">
        <v>17</v>
      </c>
      <c r="Q13" s="6" t="n">
        <v>18</v>
      </c>
      <c r="R13" s="6" t="n">
        <v>16</v>
      </c>
      <c r="S13" s="6"/>
      <c r="T13" s="6" t="n">
        <v>6</v>
      </c>
      <c r="U13" s="6" t="n">
        <v>13</v>
      </c>
      <c r="V13" s="6" t="n">
        <v>11</v>
      </c>
      <c r="W13" s="6" t="n">
        <v>16</v>
      </c>
      <c r="X13" s="6" t="n">
        <v>19</v>
      </c>
      <c r="Y13" s="6" t="n">
        <v>18</v>
      </c>
      <c r="Z13" s="6" t="n">
        <v>13</v>
      </c>
      <c r="AB13" s="6"/>
      <c r="AC13" s="6"/>
      <c r="AD13" s="6"/>
      <c r="AE13" s="6"/>
      <c r="AF13" s="6"/>
      <c r="AG13" s="6" t="n">
        <v>11</v>
      </c>
      <c r="AH13" s="6" t="n">
        <v>17</v>
      </c>
      <c r="AI13" s="6" t="n">
        <v>16</v>
      </c>
      <c r="AJ13" s="6" t="n">
        <v>14</v>
      </c>
      <c r="AK13" s="6" t="n">
        <v>15</v>
      </c>
      <c r="AL13" s="6" t="n">
        <v>18</v>
      </c>
      <c r="AM13" s="6" t="n">
        <v>8</v>
      </c>
      <c r="AN13" s="6" t="n">
        <v>10</v>
      </c>
      <c r="AO13" s="6" t="n">
        <v>18</v>
      </c>
      <c r="AP13" s="6" t="n">
        <v>12</v>
      </c>
      <c r="AQ13" s="6"/>
      <c r="AR13" s="6"/>
      <c r="AS13" s="6"/>
      <c r="AT13" s="6"/>
      <c r="AU13" s="6"/>
      <c r="AX13" s="0" t="n">
        <v>54.8832487309645</v>
      </c>
      <c r="BD13" s="0" t="n">
        <f aca="false">500-BD12</f>
        <v>276.130239661507</v>
      </c>
      <c r="BE13" s="0" t="n">
        <f aca="false">BD13-E13</f>
        <v>-171.753009069457</v>
      </c>
      <c r="BF13" s="2" t="n">
        <f aca="false">BD13-BE13</f>
        <v>447.883248730965</v>
      </c>
      <c r="BG13" s="2" t="n">
        <f aca="false">BD13-BF13</f>
        <v>-171.753009069457</v>
      </c>
      <c r="BH13" s="0" t="n">
        <v>54.8832487309645</v>
      </c>
    </row>
    <row r="14" customFormat="false" ht="12.8" hidden="false" customHeight="false" outlineLevel="0" collapsed="false">
      <c r="A14" s="8" t="n">
        <f aca="false">E14/D14*1000</f>
        <v>519.523549655303</v>
      </c>
      <c r="B14" s="3" t="s">
        <v>59</v>
      </c>
      <c r="C14" s="15" t="s">
        <v>55</v>
      </c>
      <c r="D14" s="8" t="n">
        <f aca="false">E14+E15</f>
        <v>889</v>
      </c>
      <c r="E14" s="6" t="n">
        <f aca="false">SUM(J14:BA14)</f>
        <v>461.856435643564</v>
      </c>
      <c r="F14" s="6"/>
      <c r="G14" s="17" t="n">
        <f aca="false">I14/H14*1000</f>
        <v>520.923520923521</v>
      </c>
      <c r="H14" s="6" t="n">
        <f aca="false">I14+I15</f>
        <v>693</v>
      </c>
      <c r="I14" s="6" t="n">
        <f aca="false">SUM(K14:AU14)</f>
        <v>361</v>
      </c>
      <c r="J14" s="0" t="n">
        <v>52.5</v>
      </c>
      <c r="K14" s="6" t="n">
        <v>11</v>
      </c>
      <c r="L14" s="6" t="n">
        <v>20</v>
      </c>
      <c r="M14" s="6" t="n">
        <v>13</v>
      </c>
      <c r="N14" s="6" t="n">
        <v>9</v>
      </c>
      <c r="O14" s="6" t="n">
        <v>10</v>
      </c>
      <c r="P14" s="6" t="n">
        <v>10</v>
      </c>
      <c r="Q14" s="6" t="n">
        <v>10</v>
      </c>
      <c r="R14" s="6" t="n">
        <v>18</v>
      </c>
      <c r="S14" s="6"/>
      <c r="T14" s="6" t="n">
        <v>6</v>
      </c>
      <c r="U14" s="6" t="n">
        <v>15</v>
      </c>
      <c r="V14" s="6" t="n">
        <v>11</v>
      </c>
      <c r="W14" s="6" t="n">
        <v>18</v>
      </c>
      <c r="X14" s="6" t="n">
        <v>8</v>
      </c>
      <c r="Y14" s="6" t="n">
        <v>20</v>
      </c>
      <c r="Z14" s="6" t="n">
        <v>15</v>
      </c>
      <c r="AA14" s="6"/>
      <c r="AB14" s="6"/>
      <c r="AC14" s="6" t="n">
        <v>15</v>
      </c>
      <c r="AD14" s="6" t="n">
        <v>15</v>
      </c>
      <c r="AE14" s="6" t="n">
        <v>7</v>
      </c>
      <c r="AF14" s="6" t="n">
        <v>9</v>
      </c>
      <c r="AG14" s="6"/>
      <c r="AH14" s="6"/>
      <c r="AI14" s="6" t="n">
        <v>15</v>
      </c>
      <c r="AJ14" s="6" t="n">
        <v>16</v>
      </c>
      <c r="AK14" s="6" t="n">
        <v>17</v>
      </c>
      <c r="AL14" s="6" t="n">
        <v>17</v>
      </c>
      <c r="AM14" s="6" t="n">
        <v>19</v>
      </c>
      <c r="AN14" s="6" t="n">
        <v>18</v>
      </c>
      <c r="AO14" s="6" t="n">
        <v>10</v>
      </c>
      <c r="AP14" s="6" t="n">
        <v>9</v>
      </c>
      <c r="AQ14" s="6"/>
      <c r="AR14" s="6"/>
      <c r="AS14" s="6"/>
      <c r="AT14" s="6"/>
      <c r="AX14" s="0" t="n">
        <v>48.3564356435644</v>
      </c>
      <c r="BD14" s="0" t="n">
        <f aca="false">E14/D14*500</f>
        <v>259.761774827651</v>
      </c>
      <c r="BE14" s="0" t="n">
        <f aca="false">BD14-E14</f>
        <v>-202.094660815913</v>
      </c>
      <c r="BF14" s="2" t="n">
        <f aca="false">BD14-BE14</f>
        <v>461.856435643564</v>
      </c>
      <c r="BG14" s="2" t="n">
        <f aca="false">BD14-BF14</f>
        <v>-202.094660815913</v>
      </c>
      <c r="BH14" s="0" t="n">
        <v>48.3564356435644</v>
      </c>
    </row>
    <row r="15" customFormat="false" ht="12" hidden="false" customHeight="false" outlineLevel="0" collapsed="false">
      <c r="A15" s="4"/>
      <c r="B15" s="4"/>
      <c r="C15" s="5"/>
      <c r="D15" s="4"/>
      <c r="E15" s="6" t="n">
        <f aca="false">SUM(J15:BA15)</f>
        <v>427.143564356436</v>
      </c>
      <c r="F15" s="6"/>
      <c r="I15" s="6" t="n">
        <f aca="false">SUM(K15:AU15)</f>
        <v>332</v>
      </c>
      <c r="J15" s="0" t="n">
        <v>47.5</v>
      </c>
      <c r="K15" s="6"/>
      <c r="L15" s="6" t="n">
        <v>11</v>
      </c>
      <c r="M15" s="6" t="n">
        <v>18</v>
      </c>
      <c r="N15" s="6" t="n">
        <v>18</v>
      </c>
      <c r="O15" s="6" t="n">
        <v>18</v>
      </c>
      <c r="P15" s="6" t="n">
        <v>13</v>
      </c>
      <c r="Q15" s="6" t="n">
        <v>16</v>
      </c>
      <c r="R15" s="6" t="n">
        <v>8</v>
      </c>
      <c r="S15" s="6"/>
      <c r="T15" s="6" t="n">
        <v>17</v>
      </c>
      <c r="U15" s="6" t="n">
        <v>9</v>
      </c>
      <c r="V15" s="6" t="n">
        <v>14</v>
      </c>
      <c r="W15" s="6" t="n">
        <v>11</v>
      </c>
      <c r="X15" s="6" t="n">
        <v>19</v>
      </c>
      <c r="Y15" s="6" t="n">
        <v>9</v>
      </c>
      <c r="Z15" s="6" t="n">
        <v>10</v>
      </c>
      <c r="AA15" s="6"/>
      <c r="AB15" s="6"/>
      <c r="AC15" s="6" t="n">
        <v>12</v>
      </c>
      <c r="AD15" s="6" t="n">
        <v>13</v>
      </c>
      <c r="AE15" s="6" t="n">
        <v>16</v>
      </c>
      <c r="AF15" s="6" t="n">
        <v>9</v>
      </c>
      <c r="AG15" s="6"/>
      <c r="AH15" s="6"/>
      <c r="AI15" s="6" t="n">
        <v>8</v>
      </c>
      <c r="AJ15" s="6" t="n">
        <v>15</v>
      </c>
      <c r="AK15" s="6" t="n">
        <v>7</v>
      </c>
      <c r="AL15" s="6" t="n">
        <v>9</v>
      </c>
      <c r="AM15" s="6" t="n">
        <v>15</v>
      </c>
      <c r="AN15" s="6" t="n">
        <v>10</v>
      </c>
      <c r="AO15" s="6" t="n">
        <v>14</v>
      </c>
      <c r="AP15" s="6" t="n">
        <v>13</v>
      </c>
      <c r="AQ15" s="6"/>
      <c r="AR15" s="6"/>
      <c r="AS15" s="6"/>
      <c r="AT15" s="6"/>
      <c r="AX15" s="0" t="n">
        <v>47.6435643564356</v>
      </c>
      <c r="BD15" s="0" t="n">
        <f aca="false">500-BD14</f>
        <v>240.238225172348</v>
      </c>
      <c r="BE15" s="0" t="n">
        <f aca="false">BD15-E15</f>
        <v>-186.905339184087</v>
      </c>
      <c r="BF15" s="2" t="n">
        <f aca="false">BD15-BE15</f>
        <v>427.143564356436</v>
      </c>
      <c r="BG15" s="2" t="n">
        <f aca="false">BD15-BF15</f>
        <v>-186.905339184087</v>
      </c>
      <c r="BH15" s="0" t="n">
        <v>47.6435643564356</v>
      </c>
    </row>
    <row r="16" customFormat="false" ht="12.8" hidden="false" customHeight="false" outlineLevel="0" collapsed="false">
      <c r="A16" s="8" t="n">
        <f aca="false">E16/D16*1000</f>
        <v>497.346065729984</v>
      </c>
      <c r="B16" s="3" t="s">
        <v>60</v>
      </c>
      <c r="C16" s="15" t="s">
        <v>55</v>
      </c>
      <c r="D16" s="8" t="n">
        <f aca="false">E16+E17</f>
        <v>615</v>
      </c>
      <c r="E16" s="6" t="n">
        <f aca="false">SUM(J16:BA16)</f>
        <v>305.86783042394</v>
      </c>
      <c r="F16" s="6"/>
      <c r="G16" s="17" t="n">
        <f aca="false">I16/H16*1000</f>
        <v>492.788461538462</v>
      </c>
      <c r="H16" s="6" t="n">
        <f aca="false">I16+I17</f>
        <v>416</v>
      </c>
      <c r="I16" s="6" t="n">
        <f aca="false">SUM(K16:AU16)</f>
        <v>205</v>
      </c>
      <c r="J16" s="0" t="n">
        <v>50.8</v>
      </c>
      <c r="K16" s="6" t="n">
        <v>8</v>
      </c>
      <c r="L16" s="6" t="n">
        <v>8</v>
      </c>
      <c r="M16" s="6" t="n">
        <v>21</v>
      </c>
      <c r="N16" s="6" t="n">
        <v>12</v>
      </c>
      <c r="O16" s="6" t="n">
        <v>10</v>
      </c>
      <c r="P16" s="6" t="n">
        <v>10</v>
      </c>
      <c r="Q16" s="6" t="n">
        <v>20</v>
      </c>
      <c r="R16" s="6" t="n">
        <v>18</v>
      </c>
      <c r="S16" s="6"/>
      <c r="T16" s="6" t="n">
        <v>19</v>
      </c>
      <c r="U16" s="6" t="n">
        <v>6</v>
      </c>
      <c r="V16" s="6" t="n">
        <v>9</v>
      </c>
      <c r="W16" s="6" t="n">
        <v>11</v>
      </c>
      <c r="X16" s="6"/>
      <c r="Y16" s="6"/>
      <c r="Z16" s="6"/>
      <c r="AA16" s="6"/>
      <c r="AB16" s="6"/>
      <c r="AD16" s="6"/>
      <c r="AE16" s="6"/>
      <c r="AF16" s="6"/>
      <c r="AG16" s="6"/>
      <c r="AH16" s="6"/>
      <c r="AJ16" s="6"/>
      <c r="AK16" s="6"/>
      <c r="AL16" s="6" t="n">
        <v>5</v>
      </c>
      <c r="AM16" s="6" t="n">
        <v>14</v>
      </c>
      <c r="AN16" s="6" t="n">
        <v>10</v>
      </c>
      <c r="AO16" s="6" t="n">
        <v>4</v>
      </c>
      <c r="AP16" s="6" t="n">
        <v>20</v>
      </c>
      <c r="AQ16" s="6"/>
      <c r="AR16" s="6"/>
      <c r="AS16" s="6"/>
      <c r="AT16" s="6"/>
      <c r="AU16" s="6"/>
      <c r="AX16" s="0" t="n">
        <v>50.0678304239402</v>
      </c>
      <c r="BD16" s="0" t="n">
        <f aca="false">E16/D16*500</f>
        <v>248.673032864992</v>
      </c>
      <c r="BE16" s="0" t="n">
        <f aca="false">BD16-E16</f>
        <v>-57.1947975589482</v>
      </c>
      <c r="BF16" s="2" t="n">
        <f aca="false">BD16-BE16</f>
        <v>305.86783042394</v>
      </c>
      <c r="BG16" s="2" t="n">
        <f aca="false">BD16-BF16</f>
        <v>-57.1947975589482</v>
      </c>
      <c r="BH16" s="0" t="n">
        <v>50.0678304239402</v>
      </c>
    </row>
    <row r="17" customFormat="false" ht="12" hidden="false" customHeight="false" outlineLevel="0" collapsed="false">
      <c r="A17" s="4"/>
      <c r="B17" s="4"/>
      <c r="C17" s="5"/>
      <c r="D17" s="4"/>
      <c r="E17" s="6" t="n">
        <f aca="false">SUM(J17:BA17)</f>
        <v>309.13216957606</v>
      </c>
      <c r="F17" s="6"/>
      <c r="I17" s="6" t="n">
        <f aca="false">SUM(K17:AU17)</f>
        <v>211</v>
      </c>
      <c r="J17" s="0" t="n">
        <v>49.2</v>
      </c>
      <c r="K17" s="6" t="n">
        <v>18</v>
      </c>
      <c r="L17" s="6" t="n">
        <v>15</v>
      </c>
      <c r="M17" s="6" t="n">
        <v>10</v>
      </c>
      <c r="N17" s="6" t="n">
        <v>9</v>
      </c>
      <c r="O17" s="6" t="n">
        <v>17</v>
      </c>
      <c r="P17" s="6" t="n">
        <v>13</v>
      </c>
      <c r="Q17" s="6" t="n">
        <v>4</v>
      </c>
      <c r="R17" s="6" t="n">
        <v>8</v>
      </c>
      <c r="S17" s="6"/>
      <c r="T17" s="6" t="n">
        <v>8</v>
      </c>
      <c r="U17" s="6" t="n">
        <v>18</v>
      </c>
      <c r="V17" s="6" t="n">
        <v>13</v>
      </c>
      <c r="W17" s="6" t="n">
        <v>16</v>
      </c>
      <c r="X17" s="6"/>
      <c r="Y17" s="6"/>
      <c r="Z17" s="6"/>
      <c r="AA17" s="6"/>
      <c r="AB17" s="6"/>
      <c r="AD17" s="6"/>
      <c r="AE17" s="6"/>
      <c r="AF17" s="6"/>
      <c r="AG17" s="6"/>
      <c r="AH17" s="6"/>
      <c r="AJ17" s="6"/>
      <c r="AK17" s="6"/>
      <c r="AL17" s="6" t="n">
        <v>18</v>
      </c>
      <c r="AM17" s="6" t="n">
        <v>8</v>
      </c>
      <c r="AN17" s="6" t="n">
        <v>13</v>
      </c>
      <c r="AO17" s="6" t="n">
        <v>18</v>
      </c>
      <c r="AP17" s="6" t="n">
        <v>5</v>
      </c>
      <c r="AQ17" s="6"/>
      <c r="AR17" s="6"/>
      <c r="AS17" s="6"/>
      <c r="AT17" s="6"/>
      <c r="AU17" s="6"/>
      <c r="AX17" s="0" t="n">
        <v>48.9321695760598</v>
      </c>
      <c r="BD17" s="0" t="n">
        <f aca="false">500-BD16</f>
        <v>251.326967135008</v>
      </c>
      <c r="BE17" s="0" t="n">
        <f aca="false">BD17-E17</f>
        <v>-57.8052024410519</v>
      </c>
      <c r="BF17" s="2" t="n">
        <f aca="false">BD17-BE17</f>
        <v>309.13216957606</v>
      </c>
      <c r="BG17" s="2" t="n">
        <f aca="false">BD17-BF17</f>
        <v>-57.8052024410519</v>
      </c>
      <c r="BH17" s="0" t="n">
        <v>48.9321695760598</v>
      </c>
    </row>
    <row r="18" customFormat="false" ht="12.8" hidden="false" customHeight="false" outlineLevel="0" collapsed="false">
      <c r="A18" s="8" t="n">
        <f aca="false">E18/D18*1000</f>
        <v>533.044523610561</v>
      </c>
      <c r="B18" s="3" t="s">
        <v>61</v>
      </c>
      <c r="C18" s="15" t="s">
        <v>55</v>
      </c>
      <c r="D18" s="8" t="n">
        <f aca="false">E18+E19</f>
        <v>954</v>
      </c>
      <c r="E18" s="6" t="n">
        <f aca="false">SUM(J18:BA18)</f>
        <v>508.524475524476</v>
      </c>
      <c r="F18" s="6"/>
      <c r="G18" s="17" t="n">
        <f aca="false">I18/H18*1000</f>
        <v>532.567049808429</v>
      </c>
      <c r="H18" s="6" t="n">
        <f aca="false">I18+I19</f>
        <v>783</v>
      </c>
      <c r="I18" s="6" t="n">
        <f aca="false">SUM(K18:AU18)</f>
        <v>417</v>
      </c>
      <c r="J18" s="0" t="n">
        <v>52.4</v>
      </c>
      <c r="K18" s="6" t="n">
        <v>16</v>
      </c>
      <c r="L18" s="6" t="n">
        <v>21</v>
      </c>
      <c r="M18" s="6" t="n">
        <v>20</v>
      </c>
      <c r="N18" s="6" t="n">
        <v>7</v>
      </c>
      <c r="O18" s="6" t="n">
        <v>20</v>
      </c>
      <c r="P18" s="6" t="n">
        <v>8</v>
      </c>
      <c r="Q18" s="6" t="n">
        <v>10</v>
      </c>
      <c r="R18" s="6" t="n">
        <v>20</v>
      </c>
      <c r="S18" s="6"/>
      <c r="T18" s="6" t="n">
        <v>20</v>
      </c>
      <c r="U18" s="6" t="n">
        <v>20</v>
      </c>
      <c r="V18" s="6" t="n">
        <v>14</v>
      </c>
      <c r="W18" s="6" t="n">
        <v>8</v>
      </c>
      <c r="X18" s="6" t="n">
        <v>11</v>
      </c>
      <c r="Y18" s="6" t="n">
        <v>8</v>
      </c>
      <c r="Z18" s="6" t="n">
        <v>21</v>
      </c>
      <c r="AA18" s="6" t="n">
        <v>12</v>
      </c>
      <c r="AB18" s="6"/>
      <c r="AC18" s="6" t="n">
        <v>9</v>
      </c>
      <c r="AD18" s="6" t="n">
        <v>15</v>
      </c>
      <c r="AE18" s="6"/>
      <c r="AF18" s="6" t="n">
        <v>6</v>
      </c>
      <c r="AG18" s="6" t="n">
        <v>21</v>
      </c>
      <c r="AH18" s="6" t="n">
        <v>10</v>
      </c>
      <c r="AI18" s="6" t="n">
        <v>20</v>
      </c>
      <c r="AJ18" s="6" t="n">
        <v>10</v>
      </c>
      <c r="AK18" s="6" t="n">
        <v>13</v>
      </c>
      <c r="AL18" s="6" t="n">
        <v>20</v>
      </c>
      <c r="AM18" s="6" t="n">
        <v>21</v>
      </c>
      <c r="AN18" s="6" t="n">
        <v>18</v>
      </c>
      <c r="AO18" s="6" t="n">
        <v>10</v>
      </c>
      <c r="AP18" s="6" t="n">
        <v>8</v>
      </c>
      <c r="AX18" s="0" t="n">
        <v>39.1244755244755</v>
      </c>
      <c r="BD18" s="0" t="n">
        <f aca="false">E18/D18*500</f>
        <v>266.522261805281</v>
      </c>
      <c r="BE18" s="0" t="n">
        <f aca="false">BD18-E18</f>
        <v>-242.002213719195</v>
      </c>
      <c r="BF18" s="2" t="n">
        <f aca="false">BD18-BE18</f>
        <v>508.524475524476</v>
      </c>
      <c r="BG18" s="2" t="n">
        <f aca="false">BD18-BF18</f>
        <v>-242.002213719195</v>
      </c>
      <c r="BH18" s="0" t="n">
        <v>39.1244755244755</v>
      </c>
    </row>
    <row r="19" customFormat="false" ht="12" hidden="false" customHeight="false" outlineLevel="0" collapsed="false">
      <c r="A19" s="4"/>
      <c r="B19" s="4"/>
      <c r="C19" s="5"/>
      <c r="D19" s="4"/>
      <c r="E19" s="6" t="n">
        <f aca="false">SUM(J19:BA19)</f>
        <v>445.475524475525</v>
      </c>
      <c r="F19" s="6"/>
      <c r="I19" s="6" t="n">
        <f aca="false">SUM(K19:AU19)</f>
        <v>366</v>
      </c>
      <c r="J19" s="0" t="n">
        <v>47.6</v>
      </c>
      <c r="K19" s="6"/>
      <c r="L19" s="6" t="n">
        <v>14</v>
      </c>
      <c r="M19" s="6" t="n">
        <v>13</v>
      </c>
      <c r="N19" s="6" t="n">
        <v>18</v>
      </c>
      <c r="O19" s="6" t="n">
        <v>10</v>
      </c>
      <c r="P19" s="6" t="n">
        <v>18</v>
      </c>
      <c r="Q19" s="6" t="n">
        <v>16</v>
      </c>
      <c r="R19" s="6" t="n">
        <v>6</v>
      </c>
      <c r="S19" s="6"/>
      <c r="T19" s="6" t="n">
        <v>9</v>
      </c>
      <c r="U19" s="6" t="n">
        <v>6</v>
      </c>
      <c r="V19" s="6" t="n">
        <v>17</v>
      </c>
      <c r="W19" s="6" t="n">
        <v>18</v>
      </c>
      <c r="X19" s="6" t="n">
        <v>18</v>
      </c>
      <c r="Y19" s="6" t="n">
        <v>18</v>
      </c>
      <c r="Z19" s="6" t="n">
        <v>9</v>
      </c>
      <c r="AA19" s="6" t="n">
        <v>14</v>
      </c>
      <c r="AB19" s="6"/>
      <c r="AC19" s="6" t="n">
        <v>13</v>
      </c>
      <c r="AD19" s="6" t="n">
        <v>9</v>
      </c>
      <c r="AE19" s="6"/>
      <c r="AF19" s="6" t="n">
        <v>18</v>
      </c>
      <c r="AG19" s="6" t="n">
        <v>10</v>
      </c>
      <c r="AH19" s="6" t="n">
        <v>19</v>
      </c>
      <c r="AI19" s="6" t="n">
        <v>4</v>
      </c>
      <c r="AJ19" s="6" t="n">
        <v>15</v>
      </c>
      <c r="AK19" s="6" t="n">
        <v>12</v>
      </c>
      <c r="AL19" s="6" t="n">
        <v>13</v>
      </c>
      <c r="AM19" s="6" t="n">
        <v>12</v>
      </c>
      <c r="AN19" s="6" t="n">
        <v>10</v>
      </c>
      <c r="AO19" s="6" t="n">
        <v>14</v>
      </c>
      <c r="AP19" s="6" t="n">
        <v>13</v>
      </c>
      <c r="AX19" s="0" t="n">
        <v>31.8755244755245</v>
      </c>
      <c r="BD19" s="0" t="n">
        <f aca="false">500-BD18</f>
        <v>233.477738194719</v>
      </c>
      <c r="BE19" s="0" t="n">
        <f aca="false">BD19-E19</f>
        <v>-211.997786280805</v>
      </c>
      <c r="BF19" s="2" t="n">
        <f aca="false">BD19-BE19</f>
        <v>445.475524475525</v>
      </c>
      <c r="BG19" s="2" t="n">
        <f aca="false">BD19-BF19</f>
        <v>-211.997786280805</v>
      </c>
      <c r="BH19" s="0" t="n">
        <v>31.8755244755245</v>
      </c>
    </row>
    <row r="20" customFormat="false" ht="12.8" hidden="false" customHeight="false" outlineLevel="0" collapsed="false">
      <c r="A20" s="8" t="n">
        <f aca="false">E20/D20*1000</f>
        <v>528.243868348364</v>
      </c>
      <c r="B20" s="3" t="s">
        <v>62</v>
      </c>
      <c r="C20" s="15" t="s">
        <v>55</v>
      </c>
      <c r="D20" s="8" t="n">
        <f aca="false">E20+E21</f>
        <v>755</v>
      </c>
      <c r="E20" s="6" t="n">
        <f aca="false">SUM(J20:BA20)</f>
        <v>398.824120603015</v>
      </c>
      <c r="F20" s="6"/>
      <c r="G20" s="17" t="n">
        <f aca="false">I20/H20*1000</f>
        <v>528.028933092224</v>
      </c>
      <c r="H20" s="6" t="n">
        <f aca="false">I20+I21</f>
        <v>553</v>
      </c>
      <c r="I20" s="6" t="n">
        <f aca="false">SUM(K20:AU20)</f>
        <v>292</v>
      </c>
      <c r="J20" s="0" t="n">
        <v>52.8</v>
      </c>
      <c r="K20" s="6" t="n">
        <v>11</v>
      </c>
      <c r="L20" s="6" t="n">
        <v>11</v>
      </c>
      <c r="M20" s="6"/>
      <c r="N20" s="6" t="n">
        <v>20</v>
      </c>
      <c r="O20" s="6" t="n">
        <v>10</v>
      </c>
      <c r="P20" s="6" t="n">
        <v>19</v>
      </c>
      <c r="Q20" s="6" t="n">
        <v>16</v>
      </c>
      <c r="R20" s="6" t="n">
        <v>9</v>
      </c>
      <c r="S20" s="6"/>
      <c r="T20" s="6" t="n">
        <v>19</v>
      </c>
      <c r="U20" s="6" t="n">
        <v>9</v>
      </c>
      <c r="V20" s="6" t="n">
        <v>19</v>
      </c>
      <c r="W20" s="6" t="n">
        <v>15</v>
      </c>
      <c r="X20" s="6" t="n">
        <v>11</v>
      </c>
      <c r="Y20" s="6" t="n">
        <v>8</v>
      </c>
      <c r="Z20" s="6"/>
      <c r="AA20" s="6"/>
      <c r="AB20" s="6"/>
      <c r="AC20" s="6"/>
      <c r="AD20" s="6"/>
      <c r="AE20" s="6" t="n">
        <v>16</v>
      </c>
      <c r="AF20" s="6" t="n">
        <v>20</v>
      </c>
      <c r="AG20" s="6"/>
      <c r="AH20" s="6" t="n">
        <v>19</v>
      </c>
      <c r="AI20" s="6" t="n">
        <v>4</v>
      </c>
      <c r="AJ20" s="6" t="n">
        <v>8</v>
      </c>
      <c r="AK20" s="6" t="n">
        <v>18</v>
      </c>
      <c r="AL20" s="6"/>
      <c r="AM20" s="6"/>
      <c r="AN20" s="6"/>
      <c r="AO20" s="6" t="n">
        <v>15</v>
      </c>
      <c r="AP20" s="6" t="n">
        <v>15</v>
      </c>
      <c r="AX20" s="0" t="n">
        <v>54.0241206030151</v>
      </c>
      <c r="BD20" s="0" t="n">
        <f aca="false">E20/D20*500</f>
        <v>264.121934174182</v>
      </c>
      <c r="BE20" s="0" t="n">
        <f aca="false">BD20-E20</f>
        <v>-134.702186428833</v>
      </c>
      <c r="BF20" s="2" t="n">
        <f aca="false">BD20-BE20</f>
        <v>398.824120603015</v>
      </c>
      <c r="BG20" s="2" t="n">
        <f aca="false">BD20-BF20</f>
        <v>-134.702186428833</v>
      </c>
      <c r="BH20" s="0" t="n">
        <v>54.0241206030151</v>
      </c>
    </row>
    <row r="21" customFormat="false" ht="12" hidden="false" customHeight="false" outlineLevel="0" collapsed="false">
      <c r="A21" s="4"/>
      <c r="B21" s="4"/>
      <c r="C21" s="5"/>
      <c r="D21" s="4"/>
      <c r="E21" s="6" t="n">
        <f aca="false">SUM(J21:BA21)</f>
        <v>356.175879396985</v>
      </c>
      <c r="F21" s="6"/>
      <c r="I21" s="6" t="n">
        <f aca="false">SUM(K21:AU21)</f>
        <v>261</v>
      </c>
      <c r="J21" s="0" t="n">
        <v>47.2</v>
      </c>
      <c r="K21" s="6"/>
      <c r="L21" s="6" t="n">
        <v>18</v>
      </c>
      <c r="M21" s="6"/>
      <c r="N21" s="6" t="n">
        <v>9</v>
      </c>
      <c r="O21" s="6" t="n">
        <v>18</v>
      </c>
      <c r="P21" s="6" t="n">
        <v>9</v>
      </c>
      <c r="Q21" s="6" t="n">
        <v>18</v>
      </c>
      <c r="R21" s="6" t="n">
        <v>17</v>
      </c>
      <c r="S21" s="6"/>
      <c r="T21" s="6" t="n">
        <v>8</v>
      </c>
      <c r="U21" s="6" t="n">
        <v>18</v>
      </c>
      <c r="V21" s="6" t="n">
        <v>14</v>
      </c>
      <c r="W21" s="6" t="n">
        <v>11</v>
      </c>
      <c r="X21" s="6" t="n">
        <v>13</v>
      </c>
      <c r="Y21" s="6" t="n">
        <v>18</v>
      </c>
      <c r="Z21" s="6"/>
      <c r="AA21" s="6"/>
      <c r="AB21" s="6"/>
      <c r="AC21" s="6"/>
      <c r="AD21" s="6"/>
      <c r="AE21" s="6" t="n">
        <v>7</v>
      </c>
      <c r="AF21" s="6" t="n">
        <v>10</v>
      </c>
      <c r="AG21" s="6"/>
      <c r="AH21" s="6" t="n">
        <v>10</v>
      </c>
      <c r="AI21" s="6" t="n">
        <v>18</v>
      </c>
      <c r="AJ21" s="6" t="n">
        <v>16</v>
      </c>
      <c r="AK21" s="6" t="n">
        <v>10</v>
      </c>
      <c r="AL21" s="6"/>
      <c r="AM21" s="6"/>
      <c r="AN21" s="6"/>
      <c r="AO21" s="6" t="n">
        <v>10</v>
      </c>
      <c r="AP21" s="6" t="n">
        <v>9</v>
      </c>
      <c r="AX21" s="0" t="n">
        <v>47.9758793969849</v>
      </c>
      <c r="BD21" s="0" t="n">
        <f aca="false">500-BD20</f>
        <v>235.878065825818</v>
      </c>
      <c r="BE21" s="0" t="n">
        <f aca="false">BD21-E21</f>
        <v>-120.297813571167</v>
      </c>
      <c r="BF21" s="2" t="n">
        <f aca="false">BD21-BE21</f>
        <v>356.175879396985</v>
      </c>
      <c r="BG21" s="2" t="n">
        <f aca="false">BD21-BF21</f>
        <v>-120.297813571167</v>
      </c>
      <c r="BH21" s="0" t="n">
        <v>47.9758793969849</v>
      </c>
    </row>
    <row r="22" customFormat="false" ht="12.8" hidden="false" customHeight="false" outlineLevel="0" collapsed="false">
      <c r="A22" s="8" t="n">
        <f aca="false">E22/D22*1000</f>
        <v>517.106062761019</v>
      </c>
      <c r="B22" s="4" t="s">
        <v>63</v>
      </c>
      <c r="C22" s="15" t="s">
        <v>55</v>
      </c>
      <c r="D22" s="8" t="n">
        <f aca="false">E22+E23</f>
        <v>869</v>
      </c>
      <c r="E22" s="6" t="n">
        <f aca="false">SUM(J22:BA22)</f>
        <v>449.365168539326</v>
      </c>
      <c r="F22" s="6"/>
      <c r="G22" s="17" t="n">
        <f aca="false">I22/H22*1000</f>
        <v>512</v>
      </c>
      <c r="H22" s="6" t="n">
        <f aca="false">I22+I23</f>
        <v>625</v>
      </c>
      <c r="I22" s="6" t="n">
        <f aca="false">SUM(K22:AU22)</f>
        <v>320</v>
      </c>
      <c r="J22" s="0" t="n">
        <v>51.5</v>
      </c>
      <c r="K22" s="6" t="n">
        <v>20</v>
      </c>
      <c r="L22" s="6"/>
      <c r="M22" s="6"/>
      <c r="N22" s="6" t="n">
        <v>7</v>
      </c>
      <c r="O22" s="6" t="n">
        <v>17</v>
      </c>
      <c r="P22" s="6" t="n">
        <v>19</v>
      </c>
      <c r="Q22" s="6" t="n">
        <v>20</v>
      </c>
      <c r="R22" s="6"/>
      <c r="S22" s="6"/>
      <c r="T22" s="6" t="n">
        <v>9</v>
      </c>
      <c r="U22" s="6" t="n">
        <v>20</v>
      </c>
      <c r="V22" s="6" t="n">
        <v>14</v>
      </c>
      <c r="W22" s="6" t="n">
        <v>15</v>
      </c>
      <c r="X22" s="6" t="n">
        <v>20</v>
      </c>
      <c r="Y22" s="6" t="n">
        <v>11</v>
      </c>
      <c r="Z22" s="6" t="n">
        <v>9</v>
      </c>
      <c r="AA22" s="6"/>
      <c r="AB22" s="6"/>
      <c r="AC22" s="6"/>
      <c r="AD22" s="6"/>
      <c r="AE22" s="6" t="n">
        <v>7</v>
      </c>
      <c r="AF22" s="6" t="n">
        <v>20</v>
      </c>
      <c r="AG22" s="6" t="n">
        <v>10</v>
      </c>
      <c r="AH22" s="6" t="n">
        <v>10</v>
      </c>
      <c r="AI22" s="6" t="n">
        <v>8</v>
      </c>
      <c r="AJ22" s="6" t="n">
        <v>15</v>
      </c>
      <c r="AK22" s="6" t="n">
        <v>18</v>
      </c>
      <c r="AL22" s="6" t="n">
        <v>17</v>
      </c>
      <c r="AM22" s="6"/>
      <c r="AN22" s="6" t="n">
        <v>15</v>
      </c>
      <c r="AO22" s="6" t="n">
        <v>10</v>
      </c>
      <c r="AP22" s="6" t="n">
        <v>9</v>
      </c>
      <c r="AQ22" s="6"/>
      <c r="AR22" s="6"/>
      <c r="AS22" s="6"/>
      <c r="AT22" s="6"/>
      <c r="AU22" s="6"/>
      <c r="AV22" s="6"/>
      <c r="AX22" s="0" t="n">
        <v>77.8651685393259</v>
      </c>
      <c r="BD22" s="0" t="n">
        <f aca="false">E22/D22*500</f>
        <v>258.55303138051</v>
      </c>
      <c r="BE22" s="0" t="n">
        <f aca="false">BD22-E22</f>
        <v>-190.812137158816</v>
      </c>
      <c r="BF22" s="2" t="n">
        <f aca="false">BD22-BE22</f>
        <v>449.365168539326</v>
      </c>
      <c r="BG22" s="2" t="n">
        <f aca="false">BD22-BF22</f>
        <v>-190.812137158816</v>
      </c>
      <c r="BH22" s="0" t="n">
        <v>77.8651685393259</v>
      </c>
    </row>
    <row r="23" customFormat="false" ht="12" hidden="false" customHeight="false" outlineLevel="0" collapsed="false">
      <c r="A23" s="4"/>
      <c r="B23" s="4"/>
      <c r="C23" s="5"/>
      <c r="D23" s="4"/>
      <c r="E23" s="6" t="n">
        <f aca="false">SUM(J23:BA23)</f>
        <v>419.634831460674</v>
      </c>
      <c r="F23" s="6"/>
      <c r="I23" s="6" t="n">
        <f aca="false">SUM(K23:AU23)</f>
        <v>305</v>
      </c>
      <c r="J23" s="0" t="n">
        <v>48.5</v>
      </c>
      <c r="K23" s="6" t="n">
        <v>8</v>
      </c>
      <c r="L23" s="6"/>
      <c r="M23" s="6"/>
      <c r="N23" s="6" t="n">
        <v>18</v>
      </c>
      <c r="O23" s="6" t="n">
        <v>9</v>
      </c>
      <c r="P23" s="6" t="n">
        <v>9</v>
      </c>
      <c r="Q23" s="6" t="n">
        <v>16</v>
      </c>
      <c r="R23" s="6"/>
      <c r="S23" s="6"/>
      <c r="T23" s="6" t="n">
        <v>18</v>
      </c>
      <c r="U23" s="6" t="n">
        <v>9</v>
      </c>
      <c r="V23" s="6" t="n">
        <v>17</v>
      </c>
      <c r="W23" s="6" t="n">
        <v>11</v>
      </c>
      <c r="X23" s="6" t="n">
        <v>11</v>
      </c>
      <c r="Y23" s="6" t="n">
        <v>16</v>
      </c>
      <c r="Z23" s="6" t="n">
        <v>19</v>
      </c>
      <c r="AA23" s="6"/>
      <c r="AB23" s="6"/>
      <c r="AC23" s="6"/>
      <c r="AD23" s="6"/>
      <c r="AE23" s="6" t="n">
        <v>14</v>
      </c>
      <c r="AF23" s="6" t="n">
        <v>10</v>
      </c>
      <c r="AG23" s="6" t="n">
        <v>19</v>
      </c>
      <c r="AH23" s="6" t="n">
        <v>19</v>
      </c>
      <c r="AI23" s="6" t="n">
        <v>13</v>
      </c>
      <c r="AJ23" s="6" t="n">
        <v>14</v>
      </c>
      <c r="AK23" s="6" t="n">
        <v>10</v>
      </c>
      <c r="AL23" s="6" t="n">
        <v>9</v>
      </c>
      <c r="AM23" s="6"/>
      <c r="AN23" s="6" t="n">
        <v>10</v>
      </c>
      <c r="AO23" s="6" t="n">
        <v>13</v>
      </c>
      <c r="AP23" s="6" t="n">
        <v>13</v>
      </c>
      <c r="AQ23" s="6"/>
      <c r="AR23" s="6"/>
      <c r="AS23" s="6"/>
      <c r="AT23" s="6"/>
      <c r="AU23" s="6"/>
      <c r="AV23" s="6"/>
      <c r="AX23" s="0" t="n">
        <v>66.1348314606741</v>
      </c>
      <c r="BD23" s="0" t="n">
        <f aca="false">500-BD22</f>
        <v>241.44696861949</v>
      </c>
      <c r="BE23" s="0" t="n">
        <f aca="false">BD23-E23</f>
        <v>-178.187862841184</v>
      </c>
      <c r="BF23" s="2" t="n">
        <f aca="false">BD23-BE23</f>
        <v>419.634831460674</v>
      </c>
      <c r="BG23" s="2" t="n">
        <f aca="false">BD23-BF23</f>
        <v>-178.187862841184</v>
      </c>
      <c r="BH23" s="0" t="n">
        <v>66.1348314606741</v>
      </c>
    </row>
    <row r="24" customFormat="false" ht="12.8" hidden="false" customHeight="false" outlineLevel="0" collapsed="false">
      <c r="A24" s="8" t="n">
        <f aca="false">E24/D24*1000</f>
        <v>518.797329390151</v>
      </c>
      <c r="B24" s="4" t="s">
        <v>64</v>
      </c>
      <c r="C24" s="15" t="s">
        <v>55</v>
      </c>
      <c r="D24" s="8" t="n">
        <f aca="false">E24+E25</f>
        <v>903</v>
      </c>
      <c r="E24" s="6" t="n">
        <f aca="false">SUM(J24:BA24)</f>
        <v>468.473988439306</v>
      </c>
      <c r="F24" s="6"/>
      <c r="G24" s="17" t="n">
        <f aca="false">I24/H24*1000</f>
        <v>516.17873651772</v>
      </c>
      <c r="H24" s="6" t="n">
        <f aca="false">I24+I25</f>
        <v>649</v>
      </c>
      <c r="I24" s="6" t="n">
        <f aca="false">SUM(K24:AU24)</f>
        <v>335</v>
      </c>
      <c r="J24" s="0" t="n">
        <v>51.4</v>
      </c>
      <c r="K24" s="6" t="n">
        <v>8</v>
      </c>
      <c r="L24" s="6" t="n">
        <v>17</v>
      </c>
      <c r="M24" s="6" t="n">
        <v>21</v>
      </c>
      <c r="N24" s="6" t="n">
        <v>20</v>
      </c>
      <c r="O24" s="6" t="n">
        <v>20</v>
      </c>
      <c r="P24" s="6" t="n">
        <v>9</v>
      </c>
      <c r="Q24" s="6" t="n">
        <v>18</v>
      </c>
      <c r="R24" s="6"/>
      <c r="S24" s="6"/>
      <c r="T24" s="6" t="n">
        <v>9</v>
      </c>
      <c r="U24" s="6"/>
      <c r="V24" s="6"/>
      <c r="W24" s="6" t="n">
        <v>11</v>
      </c>
      <c r="X24" s="6" t="n">
        <v>16</v>
      </c>
      <c r="Y24" s="6" t="n">
        <v>20</v>
      </c>
      <c r="Z24" s="6" t="n">
        <v>7</v>
      </c>
      <c r="AA24" s="6" t="n">
        <v>16</v>
      </c>
      <c r="AB24" s="6"/>
      <c r="AC24" s="6" t="n">
        <v>15</v>
      </c>
      <c r="AD24" s="6" t="n">
        <v>9</v>
      </c>
      <c r="AE24" s="6" t="n">
        <v>11</v>
      </c>
      <c r="AF24" s="6" t="n">
        <v>10</v>
      </c>
      <c r="AG24" s="6" t="n">
        <v>21</v>
      </c>
      <c r="AH24" s="6" t="n">
        <v>19</v>
      </c>
      <c r="AI24" s="6"/>
      <c r="AJ24" s="6"/>
      <c r="AK24" s="6" t="n">
        <v>13</v>
      </c>
      <c r="AL24" s="6" t="n">
        <v>13</v>
      </c>
      <c r="AM24" s="6" t="n">
        <v>12</v>
      </c>
      <c r="AN24" s="6" t="n">
        <v>10</v>
      </c>
      <c r="AO24" s="6" t="n">
        <v>10</v>
      </c>
      <c r="AP24" s="6"/>
      <c r="AQ24" s="6"/>
      <c r="AR24" s="6"/>
      <c r="AS24" s="6"/>
      <c r="AT24" s="6"/>
      <c r="AU24" s="6"/>
      <c r="AV24" s="6"/>
      <c r="AX24" s="0" t="n">
        <v>82.0739884393064</v>
      </c>
      <c r="BD24" s="0" t="n">
        <f aca="false">E24/D24*500</f>
        <v>259.398664695076</v>
      </c>
      <c r="BE24" s="0" t="n">
        <f aca="false">BD24-E24</f>
        <v>-209.075323744231</v>
      </c>
      <c r="BF24" s="2" t="n">
        <f aca="false">BD24-BE24</f>
        <v>468.473988439306</v>
      </c>
      <c r="BG24" s="2" t="n">
        <f aca="false">BD24-BF24</f>
        <v>-209.075323744231</v>
      </c>
      <c r="BH24" s="0" t="n">
        <v>82.0739884393064</v>
      </c>
    </row>
    <row r="25" customFormat="false" ht="12" hidden="false" customHeight="false" outlineLevel="0" collapsed="false">
      <c r="A25" s="4"/>
      <c r="D25" s="4"/>
      <c r="E25" s="6" t="n">
        <f aca="false">SUM(J25:BA25)</f>
        <v>434.526011560694</v>
      </c>
      <c r="F25" s="6"/>
      <c r="I25" s="6" t="n">
        <f aca="false">SUM(K25:AU25)</f>
        <v>314</v>
      </c>
      <c r="J25" s="0" t="n">
        <v>48.6</v>
      </c>
      <c r="K25" s="6" t="n">
        <v>18</v>
      </c>
      <c r="L25" s="6" t="n">
        <v>8</v>
      </c>
      <c r="M25" s="6" t="n">
        <v>10</v>
      </c>
      <c r="N25" s="6" t="n">
        <v>9</v>
      </c>
      <c r="O25" s="6" t="n">
        <v>10</v>
      </c>
      <c r="P25" s="6" t="n">
        <v>17</v>
      </c>
      <c r="Q25" s="6" t="n">
        <v>10</v>
      </c>
      <c r="R25" s="6"/>
      <c r="S25" s="6"/>
      <c r="T25" s="6" t="n">
        <v>18</v>
      </c>
      <c r="U25" s="6"/>
      <c r="V25" s="6"/>
      <c r="W25" s="6" t="n">
        <v>13</v>
      </c>
      <c r="X25" s="6" t="n">
        <v>11</v>
      </c>
      <c r="Y25" s="6" t="n">
        <v>8</v>
      </c>
      <c r="Z25" s="6" t="n">
        <v>18</v>
      </c>
      <c r="AA25" s="6" t="n">
        <v>12</v>
      </c>
      <c r="AB25" s="6"/>
      <c r="AC25" s="6" t="n">
        <v>9</v>
      </c>
      <c r="AD25" s="6" t="n">
        <v>13</v>
      </c>
      <c r="AE25" s="6" t="n">
        <v>14</v>
      </c>
      <c r="AF25" s="6" t="n">
        <v>18</v>
      </c>
      <c r="AG25" s="6" t="n">
        <v>10</v>
      </c>
      <c r="AH25" s="6" t="n">
        <v>10</v>
      </c>
      <c r="AI25" s="6"/>
      <c r="AJ25" s="6"/>
      <c r="AK25" s="6" t="n">
        <v>12</v>
      </c>
      <c r="AL25" s="6" t="n">
        <v>18</v>
      </c>
      <c r="AM25" s="6" t="n">
        <v>19</v>
      </c>
      <c r="AN25" s="6" t="n">
        <v>16</v>
      </c>
      <c r="AO25" s="6" t="n">
        <v>13</v>
      </c>
      <c r="AP25" s="6"/>
      <c r="AQ25" s="6"/>
      <c r="AR25" s="6"/>
      <c r="AS25" s="6"/>
      <c r="AT25" s="6"/>
      <c r="AU25" s="6"/>
      <c r="AV25" s="6"/>
      <c r="AX25" s="0" t="n">
        <v>71.9260115606936</v>
      </c>
      <c r="BD25" s="0" t="n">
        <f aca="false">500-BD24</f>
        <v>240.601335304924</v>
      </c>
      <c r="BE25" s="0" t="n">
        <f aca="false">BD25-E25</f>
        <v>-193.924676255769</v>
      </c>
      <c r="BF25" s="2" t="n">
        <f aca="false">BD25-BE25</f>
        <v>434.526011560694</v>
      </c>
      <c r="BG25" s="2" t="n">
        <f aca="false">BD25-BF25</f>
        <v>-193.924676255769</v>
      </c>
      <c r="BH25" s="0" t="n">
        <v>71.9260115606936</v>
      </c>
    </row>
    <row r="26" customFormat="false" ht="12.8" hidden="false" customHeight="false" outlineLevel="0" collapsed="false">
      <c r="A26" s="8" t="n">
        <f aca="false">E26/D26*1000</f>
        <v>594.362745098039</v>
      </c>
      <c r="B26" s="4" t="s">
        <v>65</v>
      </c>
      <c r="C26" s="15" t="s">
        <v>55</v>
      </c>
      <c r="D26" s="8" t="n">
        <f aca="false">E26+E27</f>
        <v>816</v>
      </c>
      <c r="E26" s="6" t="n">
        <f aca="false">SUM(J26:BA26)</f>
        <v>485</v>
      </c>
      <c r="F26" s="6"/>
      <c r="G26" s="17" t="n">
        <f aca="false">I26/H26*1000</f>
        <v>585.443037974684</v>
      </c>
      <c r="H26" s="6" t="n">
        <f aca="false">I26+I27</f>
        <v>316</v>
      </c>
      <c r="I26" s="6" t="n">
        <f aca="false">SUM(K26:AU26)</f>
        <v>185</v>
      </c>
      <c r="J26" s="6" t="n">
        <v>60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n">
        <v>20</v>
      </c>
      <c r="Y26" s="6" t="n">
        <v>18</v>
      </c>
      <c r="Z26" s="6" t="n">
        <v>7</v>
      </c>
      <c r="AA26" s="6" t="n">
        <v>9</v>
      </c>
      <c r="AB26" s="6"/>
      <c r="AC26" s="6" t="n">
        <v>15</v>
      </c>
      <c r="AD26" s="6"/>
      <c r="AE26" s="6" t="n">
        <v>16</v>
      </c>
      <c r="AF26" s="6" t="n">
        <v>20</v>
      </c>
      <c r="AG26" s="6" t="n">
        <v>10</v>
      </c>
      <c r="AH26" s="6" t="n">
        <v>21</v>
      </c>
      <c r="AI26" s="6" t="n">
        <v>20</v>
      </c>
      <c r="AJ26" s="6" t="n">
        <v>10</v>
      </c>
      <c r="AK26" s="6"/>
      <c r="AL26" s="6"/>
      <c r="AM26" s="6"/>
      <c r="AN26" s="6" t="n">
        <v>19</v>
      </c>
      <c r="AO26" s="6"/>
      <c r="AP26" s="6"/>
      <c r="AQ26" s="6"/>
      <c r="AR26" s="6"/>
      <c r="AS26" s="6"/>
      <c r="AT26" s="6"/>
      <c r="AU26" s="6"/>
      <c r="AX26" s="0" t="n">
        <v>240</v>
      </c>
      <c r="BD26" s="0" t="n">
        <f aca="false">E26/D26*500</f>
        <v>297.18137254902</v>
      </c>
      <c r="BE26" s="0" t="n">
        <f aca="false">BD26-E26</f>
        <v>-187.81862745098</v>
      </c>
      <c r="BF26" s="2" t="n">
        <f aca="false">BD26-BE26</f>
        <v>485</v>
      </c>
      <c r="BG26" s="2" t="n">
        <f aca="false">BD26-BF26</f>
        <v>-187.81862745098</v>
      </c>
      <c r="BH26" s="0" t="n">
        <v>240</v>
      </c>
    </row>
    <row r="27" customFormat="false" ht="12" hidden="false" customHeight="false" outlineLevel="0" collapsed="false">
      <c r="A27" s="4"/>
      <c r="D27" s="4"/>
      <c r="E27" s="6" t="n">
        <f aca="false">SUM(J27:BA27)</f>
        <v>331</v>
      </c>
      <c r="F27" s="6"/>
      <c r="I27" s="6" t="n">
        <f aca="false">SUM(K27:AU27)</f>
        <v>131</v>
      </c>
      <c r="J27" s="6" t="n">
        <v>40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n">
        <v>11</v>
      </c>
      <c r="Y27" s="6" t="n">
        <v>11</v>
      </c>
      <c r="Z27" s="6" t="n">
        <v>18</v>
      </c>
      <c r="AA27" s="6" t="n">
        <v>14</v>
      </c>
      <c r="AB27" s="6"/>
      <c r="AC27" s="6" t="n">
        <v>9</v>
      </c>
      <c r="AD27" s="6"/>
      <c r="AE27" s="6" t="n">
        <v>11</v>
      </c>
      <c r="AF27" s="6" t="n">
        <v>6</v>
      </c>
      <c r="AG27" s="6" t="n">
        <v>13</v>
      </c>
      <c r="AH27" s="6" t="n">
        <v>10</v>
      </c>
      <c r="AI27" s="6" t="n">
        <v>4</v>
      </c>
      <c r="AJ27" s="6" t="n">
        <v>15</v>
      </c>
      <c r="AK27" s="6"/>
      <c r="AL27" s="6"/>
      <c r="AM27" s="6"/>
      <c r="AN27" s="6" t="n">
        <v>9</v>
      </c>
      <c r="AO27" s="6"/>
      <c r="AP27" s="6"/>
      <c r="AQ27" s="6"/>
      <c r="AR27" s="6"/>
      <c r="AS27" s="6"/>
      <c r="AT27" s="6"/>
      <c r="AU27" s="6"/>
      <c r="AX27" s="0" t="n">
        <v>160</v>
      </c>
      <c r="BD27" s="0" t="n">
        <f aca="false">500-BD26</f>
        <v>202.81862745098</v>
      </c>
      <c r="BE27" s="0" t="n">
        <f aca="false">BD27-E27</f>
        <v>-128.18137254902</v>
      </c>
      <c r="BF27" s="2" t="n">
        <f aca="false">BD27-BE27</f>
        <v>331</v>
      </c>
      <c r="BG27" s="2" t="n">
        <f aca="false">BD27-BF27</f>
        <v>-128.18137254902</v>
      </c>
      <c r="BH27" s="0" t="n">
        <v>160</v>
      </c>
    </row>
    <row r="28" customFormat="false" ht="12.8" hidden="false" customHeight="false" outlineLevel="0" collapsed="false">
      <c r="A28" s="8" t="n">
        <f aca="false">E28/D28*1000</f>
        <v>569.442557623511</v>
      </c>
      <c r="B28" s="3" t="s">
        <v>66</v>
      </c>
      <c r="C28" s="15" t="s">
        <v>55</v>
      </c>
      <c r="D28" s="8" t="n">
        <f aca="false">E28+E29</f>
        <v>663</v>
      </c>
      <c r="E28" s="6" t="n">
        <f aca="false">SUM(J28:BA28)</f>
        <v>377.540415704388</v>
      </c>
      <c r="F28" s="6"/>
      <c r="G28" s="17" t="n">
        <f aca="false">I28/H28*1000</f>
        <v>563.131313131313</v>
      </c>
      <c r="H28" s="6" t="n">
        <f aca="false">I28+I29</f>
        <v>396</v>
      </c>
      <c r="I28" s="6" t="n">
        <f aca="false">SUM(K28:AU28)</f>
        <v>223</v>
      </c>
      <c r="J28" s="6" t="n">
        <v>114</v>
      </c>
      <c r="K28" s="6"/>
      <c r="L28" s="6" t="n">
        <v>20</v>
      </c>
      <c r="M28" s="6" t="n">
        <v>13</v>
      </c>
      <c r="N28" s="6" t="n">
        <v>20</v>
      </c>
      <c r="O28" s="6"/>
      <c r="P28" s="6" t="n">
        <v>20</v>
      </c>
      <c r="Q28" s="6" t="n">
        <v>16</v>
      </c>
      <c r="R28" s="6" t="n">
        <v>19</v>
      </c>
      <c r="S28" s="6"/>
      <c r="T28" s="6"/>
      <c r="U28" s="6" t="n">
        <v>20</v>
      </c>
      <c r="V28" s="6"/>
      <c r="W28" s="6" t="n">
        <v>20</v>
      </c>
      <c r="X28" s="6"/>
      <c r="Y28" s="6" t="n">
        <v>11</v>
      </c>
      <c r="Z28" s="6"/>
      <c r="AA28" s="6"/>
      <c r="AB28" s="6"/>
      <c r="AC28" s="6"/>
      <c r="AD28" s="6"/>
      <c r="AE28" s="6"/>
      <c r="AF28" s="6"/>
      <c r="AG28" s="6"/>
      <c r="AH28" s="6" t="n">
        <v>10</v>
      </c>
      <c r="AI28" s="6"/>
      <c r="AJ28" s="6" t="n">
        <v>17</v>
      </c>
      <c r="AK28" s="6"/>
      <c r="AL28" s="6" t="n">
        <v>20</v>
      </c>
      <c r="AM28" s="6"/>
      <c r="AN28" s="6" t="n">
        <v>9</v>
      </c>
      <c r="AO28" s="6"/>
      <c r="AP28" s="6" t="n">
        <v>8</v>
      </c>
      <c r="AQ28" s="6"/>
      <c r="AR28" s="6"/>
      <c r="AS28" s="6"/>
      <c r="AT28" s="6"/>
      <c r="AU28" s="6"/>
      <c r="AV28" s="6"/>
      <c r="AX28" s="0" t="n">
        <v>40.540415704388</v>
      </c>
      <c r="BD28" s="0" t="n">
        <f aca="false">E28/D28*500</f>
        <v>284.721278811756</v>
      </c>
      <c r="BE28" s="0" t="n">
        <f aca="false">BD28-E28</f>
        <v>-92.8191368926323</v>
      </c>
      <c r="BF28" s="2" t="n">
        <f aca="false">BD28-BE28</f>
        <v>377.540415704388</v>
      </c>
      <c r="BG28" s="2" t="n">
        <f aca="false">BD28-BF28</f>
        <v>-92.8191368926323</v>
      </c>
      <c r="BH28" s="0" t="n">
        <v>40.540415704388</v>
      </c>
    </row>
    <row r="29" customFormat="false" ht="12" hidden="false" customHeight="false" outlineLevel="0" collapsed="false">
      <c r="A29" s="4"/>
      <c r="D29" s="4"/>
      <c r="E29" s="6" t="n">
        <f aca="false">SUM(J29:BA29)</f>
        <v>285.459584295612</v>
      </c>
      <c r="F29" s="6"/>
      <c r="I29" s="6" t="n">
        <f aca="false">SUM(K29:AU29)</f>
        <v>173</v>
      </c>
      <c r="J29" s="6" t="n">
        <v>86</v>
      </c>
      <c r="K29" s="6"/>
      <c r="L29" s="6" t="n">
        <v>11</v>
      </c>
      <c r="M29" s="6" t="n">
        <v>18</v>
      </c>
      <c r="N29" s="6" t="n">
        <v>7</v>
      </c>
      <c r="O29" s="6"/>
      <c r="P29" s="6" t="n">
        <v>8</v>
      </c>
      <c r="Q29" s="6" t="n">
        <v>18</v>
      </c>
      <c r="R29" s="6" t="n">
        <v>9</v>
      </c>
      <c r="S29" s="6"/>
      <c r="T29" s="6"/>
      <c r="U29" s="6" t="n">
        <v>6</v>
      </c>
      <c r="V29" s="6"/>
      <c r="W29" s="6" t="n">
        <v>8</v>
      </c>
      <c r="X29" s="6"/>
      <c r="Y29" s="6" t="n">
        <v>16</v>
      </c>
      <c r="Z29" s="6"/>
      <c r="AA29" s="6"/>
      <c r="AB29" s="6"/>
      <c r="AC29" s="6"/>
      <c r="AD29" s="6"/>
      <c r="AE29" s="6"/>
      <c r="AF29" s="6"/>
      <c r="AG29" s="6"/>
      <c r="AH29" s="6" t="n">
        <v>19</v>
      </c>
      <c r="AI29" s="6"/>
      <c r="AJ29" s="6" t="n">
        <v>10</v>
      </c>
      <c r="AK29" s="6"/>
      <c r="AL29" s="6" t="n">
        <v>13</v>
      </c>
      <c r="AM29" s="6"/>
      <c r="AN29" s="6" t="n">
        <v>17</v>
      </c>
      <c r="AO29" s="6"/>
      <c r="AP29" s="6" t="n">
        <v>13</v>
      </c>
      <c r="AQ29" s="6"/>
      <c r="AR29" s="6"/>
      <c r="AS29" s="6"/>
      <c r="AT29" s="6"/>
      <c r="AU29" s="6"/>
      <c r="AV29" s="6"/>
      <c r="AX29" s="0" t="n">
        <v>26.459584295612</v>
      </c>
      <c r="BD29" s="0" t="n">
        <f aca="false">500-BD28</f>
        <v>215.278721188244</v>
      </c>
      <c r="BE29" s="0" t="n">
        <f aca="false">BD29-E29</f>
        <v>-70.1808631073677</v>
      </c>
      <c r="BF29" s="2" t="n">
        <f aca="false">BD29-BE29</f>
        <v>285.459584295612</v>
      </c>
      <c r="BG29" s="2" t="n">
        <f aca="false">BD29-BF29</f>
        <v>-70.1808631073677</v>
      </c>
      <c r="BH29" s="0" t="n">
        <v>26.459584295612</v>
      </c>
    </row>
    <row r="30" customFormat="false" ht="12.8" hidden="false" customHeight="false" outlineLevel="0" collapsed="false">
      <c r="A30" s="8" t="n">
        <f aca="false">E30/D30*1000</f>
        <v>558.045413133366</v>
      </c>
      <c r="B30" s="4" t="s">
        <v>67</v>
      </c>
      <c r="C30" s="15" t="s">
        <v>55</v>
      </c>
      <c r="D30" s="8" t="n">
        <f aca="false">E30+E31</f>
        <v>751</v>
      </c>
      <c r="E30" s="6" t="n">
        <f aca="false">SUM(J30:BA30)</f>
        <v>419.092105263158</v>
      </c>
      <c r="F30" s="6"/>
      <c r="G30" s="17" t="n">
        <f aca="false">I30/H30*1000</f>
        <v>540.845070422535</v>
      </c>
      <c r="H30" s="6" t="n">
        <f aca="false">I30+I31</f>
        <v>355</v>
      </c>
      <c r="I30" s="6" t="n">
        <f aca="false">SUM(K30:AU30)</f>
        <v>192</v>
      </c>
      <c r="J30" s="6" t="n">
        <v>122</v>
      </c>
      <c r="K30" s="6"/>
      <c r="L30" s="6"/>
      <c r="M30" s="6"/>
      <c r="N30" s="6"/>
      <c r="O30" s="6"/>
      <c r="P30" s="6" t="n">
        <v>8</v>
      </c>
      <c r="Q30" s="6"/>
      <c r="R30" s="6" t="n">
        <v>19</v>
      </c>
      <c r="S30" s="6"/>
      <c r="T30" s="6"/>
      <c r="U30" s="6" t="n">
        <v>6</v>
      </c>
      <c r="V30" s="6"/>
      <c r="W30" s="6" t="n">
        <v>8</v>
      </c>
      <c r="Y30" s="6" t="n">
        <v>20</v>
      </c>
      <c r="Z30" s="6"/>
      <c r="AA30" s="6"/>
      <c r="AB30" s="6"/>
      <c r="AC30" s="6"/>
      <c r="AD30" s="6"/>
      <c r="AE30" s="6"/>
      <c r="AF30" s="6" t="n">
        <v>20</v>
      </c>
      <c r="AG30" s="6"/>
      <c r="AH30" s="6" t="n">
        <v>10</v>
      </c>
      <c r="AI30" s="6"/>
      <c r="AJ30" s="6" t="n">
        <v>17</v>
      </c>
      <c r="AK30" s="6"/>
      <c r="AL30" s="6" t="n">
        <v>13</v>
      </c>
      <c r="AM30" s="6" t="n">
        <v>21</v>
      </c>
      <c r="AN30" s="6" t="n">
        <v>19</v>
      </c>
      <c r="AO30" s="6" t="n">
        <v>16</v>
      </c>
      <c r="AP30" s="6" t="n">
        <v>15</v>
      </c>
      <c r="AQ30" s="6"/>
      <c r="AR30" s="6"/>
      <c r="AS30" s="6"/>
      <c r="AT30" s="6"/>
      <c r="AU30" s="6"/>
      <c r="AX30" s="0" t="n">
        <v>105.092105263158</v>
      </c>
      <c r="BD30" s="0" t="n">
        <f aca="false">E30/D30*500</f>
        <v>279.022706566683</v>
      </c>
      <c r="BE30" s="0" t="n">
        <f aca="false">BD30-E30</f>
        <v>-140.069398696475</v>
      </c>
      <c r="BF30" s="2" t="n">
        <f aca="false">BD30-BE30</f>
        <v>419.092105263158</v>
      </c>
      <c r="BG30" s="2" t="n">
        <f aca="false">BD30-BF30</f>
        <v>-140.069398696475</v>
      </c>
      <c r="BH30" s="0" t="n">
        <v>105.092105263158</v>
      </c>
    </row>
    <row r="31" customFormat="false" ht="12" hidden="false" customHeight="false" outlineLevel="0" collapsed="false">
      <c r="A31" s="4"/>
      <c r="D31" s="4"/>
      <c r="E31" s="6" t="n">
        <f aca="false">SUM(J31:BA31)</f>
        <v>331.907894736842</v>
      </c>
      <c r="F31" s="6"/>
      <c r="I31" s="6" t="n">
        <f aca="false">SUM(K31:AU31)</f>
        <v>163</v>
      </c>
      <c r="J31" s="6" t="n">
        <v>78</v>
      </c>
      <c r="K31" s="6"/>
      <c r="L31" s="6"/>
      <c r="M31" s="6"/>
      <c r="N31" s="6"/>
      <c r="O31" s="6"/>
      <c r="P31" s="6" t="n">
        <v>18</v>
      </c>
      <c r="Q31" s="6"/>
      <c r="R31" s="6" t="n">
        <v>9</v>
      </c>
      <c r="S31" s="6"/>
      <c r="T31" s="6"/>
      <c r="U31" s="6" t="n">
        <v>18</v>
      </c>
      <c r="V31" s="6"/>
      <c r="W31" s="6" t="n">
        <v>18</v>
      </c>
      <c r="Y31" s="6" t="n">
        <v>8</v>
      </c>
      <c r="Z31" s="6"/>
      <c r="AA31" s="6"/>
      <c r="AB31" s="6"/>
      <c r="AC31" s="6"/>
      <c r="AD31" s="6"/>
      <c r="AE31" s="6"/>
      <c r="AF31" s="6" t="n">
        <v>6</v>
      </c>
      <c r="AG31" s="6"/>
      <c r="AH31" s="6" t="n">
        <v>19</v>
      </c>
      <c r="AI31" s="6"/>
      <c r="AJ31" s="6" t="n">
        <v>10</v>
      </c>
      <c r="AK31" s="6"/>
      <c r="AL31" s="6" t="n">
        <v>18</v>
      </c>
      <c r="AM31" s="6" t="n">
        <v>12</v>
      </c>
      <c r="AN31" s="6" t="n">
        <v>9</v>
      </c>
      <c r="AO31" s="6" t="n">
        <v>10</v>
      </c>
      <c r="AP31" s="6" t="n">
        <v>8</v>
      </c>
      <c r="AQ31" s="6"/>
      <c r="AR31" s="6"/>
      <c r="AS31" s="6"/>
      <c r="AT31" s="6"/>
      <c r="AU31" s="6"/>
      <c r="AX31" s="0" t="n">
        <v>90.9078947368421</v>
      </c>
      <c r="BD31" s="0" t="n">
        <f aca="false">500-BD30</f>
        <v>220.977293433317</v>
      </c>
      <c r="BE31" s="0" t="n">
        <f aca="false">BD31-E31</f>
        <v>-110.930601303525</v>
      </c>
      <c r="BF31" s="2" t="n">
        <f aca="false">BD31-BE31</f>
        <v>331.907894736842</v>
      </c>
      <c r="BG31" s="2" t="n">
        <f aca="false">BD31-BF31</f>
        <v>-110.930601303525</v>
      </c>
      <c r="BH31" s="0" t="n">
        <v>90.9078947368421</v>
      </c>
    </row>
    <row r="32" customFormat="false" ht="12.8" hidden="false" customHeight="false" outlineLevel="0" collapsed="false">
      <c r="A32" s="8" t="n">
        <f aca="false">E32/D32*1000</f>
        <v>508.425074321814</v>
      </c>
      <c r="B32" s="3" t="s">
        <v>68</v>
      </c>
      <c r="C32" s="15" t="s">
        <v>55</v>
      </c>
      <c r="D32" s="8" t="n">
        <f aca="false">E32+E33</f>
        <v>576</v>
      </c>
      <c r="E32" s="6" t="n">
        <f aca="false">SUM(J32:BA32)</f>
        <v>292.852842809365</v>
      </c>
      <c r="F32" s="6"/>
      <c r="G32" s="17" t="n">
        <f aca="false">I32/H32*1000</f>
        <v>514.285714285714</v>
      </c>
      <c r="H32" s="6" t="n">
        <f aca="false">I32+I33</f>
        <v>175</v>
      </c>
      <c r="I32" s="6" t="n">
        <f aca="false">SUM(K32:AU32)</f>
        <v>90</v>
      </c>
      <c r="J32" s="0" t="n">
        <v>100</v>
      </c>
      <c r="K32" s="6"/>
      <c r="L32" s="6"/>
      <c r="M32" s="6"/>
      <c r="N32" s="6" t="n">
        <v>11</v>
      </c>
      <c r="O32" s="6"/>
      <c r="P32" s="6" t="n">
        <v>15</v>
      </c>
      <c r="Q32" s="6"/>
      <c r="R32" s="6"/>
      <c r="S32" s="6"/>
      <c r="T32" s="6"/>
      <c r="U32" s="6" t="n">
        <v>9</v>
      </c>
      <c r="V32" s="6"/>
      <c r="W32" s="6" t="n">
        <v>18</v>
      </c>
      <c r="X32" s="6"/>
      <c r="Y32" s="6" t="n">
        <v>9</v>
      </c>
      <c r="Z32" s="6"/>
      <c r="AA32" s="6"/>
      <c r="AB32" s="6"/>
      <c r="AC32" s="6"/>
      <c r="AD32" s="6"/>
      <c r="AE32" s="6"/>
      <c r="AF32" s="6"/>
      <c r="AG32" s="6"/>
      <c r="AH32" s="6" t="n">
        <v>19</v>
      </c>
      <c r="AI32" s="6"/>
      <c r="AJ32" s="6"/>
      <c r="AK32" s="6"/>
      <c r="AL32" s="6" t="n">
        <v>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0" t="n">
        <v>102.852842809365</v>
      </c>
      <c r="BD32" s="0" t="n">
        <f aca="false">E32/D32*500</f>
        <v>254.212537160907</v>
      </c>
      <c r="BE32" s="0" t="n">
        <f aca="false">BD32-E32</f>
        <v>-38.6403056484578</v>
      </c>
      <c r="BF32" s="2" t="n">
        <f aca="false">BD32-BE32</f>
        <v>292.852842809365</v>
      </c>
      <c r="BG32" s="2" t="n">
        <f aca="false">BD32-BF32</f>
        <v>-38.6403056484578</v>
      </c>
      <c r="BH32" s="0" t="n">
        <v>102.852842809365</v>
      </c>
    </row>
    <row r="33" customFormat="false" ht="12" hidden="false" customHeight="false" outlineLevel="0" collapsed="false">
      <c r="A33" s="4"/>
      <c r="B33" s="3"/>
      <c r="C33" s="15"/>
      <c r="D33" s="4"/>
      <c r="E33" s="6" t="n">
        <f aca="false">SUM(J33:BA33)</f>
        <v>283.147157190635</v>
      </c>
      <c r="F33" s="6"/>
      <c r="I33" s="6" t="n">
        <f aca="false">SUM(K33:AU33)</f>
        <v>85</v>
      </c>
      <c r="J33" s="0" t="n">
        <v>100</v>
      </c>
      <c r="K33" s="6"/>
      <c r="L33" s="6"/>
      <c r="M33" s="6"/>
      <c r="N33" s="6" t="n">
        <v>12</v>
      </c>
      <c r="O33" s="6"/>
      <c r="P33" s="6" t="n">
        <v>10</v>
      </c>
      <c r="Q33" s="6"/>
      <c r="R33" s="6"/>
      <c r="S33" s="6"/>
      <c r="T33" s="6"/>
      <c r="U33" s="6" t="n">
        <v>13</v>
      </c>
      <c r="V33" s="6"/>
      <c r="W33" s="6" t="n">
        <v>11</v>
      </c>
      <c r="X33" s="6"/>
      <c r="Y33" s="6" t="n">
        <v>18</v>
      </c>
      <c r="Z33" s="6"/>
      <c r="AA33" s="6"/>
      <c r="AB33" s="6"/>
      <c r="AC33" s="6"/>
      <c r="AD33" s="6"/>
      <c r="AE33" s="6"/>
      <c r="AF33" s="6"/>
      <c r="AG33" s="6"/>
      <c r="AH33" s="6" t="n">
        <v>6</v>
      </c>
      <c r="AI33" s="6"/>
      <c r="AJ33" s="6"/>
      <c r="AK33" s="6"/>
      <c r="AL33" s="6" t="n">
        <v>15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0" t="n">
        <v>98.1471571906355</v>
      </c>
      <c r="BD33" s="0" t="n">
        <f aca="false">500-BD32</f>
        <v>245.787462839093</v>
      </c>
      <c r="BE33" s="0" t="n">
        <f aca="false">BD33-E33</f>
        <v>-37.3596943515422</v>
      </c>
      <c r="BF33" s="2" t="n">
        <f aca="false">BD33-BE33</f>
        <v>283.147157190635</v>
      </c>
      <c r="BG33" s="2" t="n">
        <f aca="false">BD33-BF33</f>
        <v>-37.3596943515422</v>
      </c>
      <c r="BH33" s="0" t="n">
        <v>98.1471571906355</v>
      </c>
    </row>
    <row r="34" customFormat="false" ht="12.8" hidden="false" customHeight="false" outlineLevel="0" collapsed="false">
      <c r="A34" s="8" t="n">
        <f aca="false">E34/D34*1000</f>
        <v>512.665862484922</v>
      </c>
      <c r="B34" s="4" t="s">
        <v>69</v>
      </c>
      <c r="C34" s="15" t="s">
        <v>55</v>
      </c>
      <c r="D34" s="8" t="n">
        <f aca="false">E34+E35</f>
        <v>829</v>
      </c>
      <c r="E34" s="6" t="n">
        <f aca="false">SUM(J34:BA34)</f>
        <v>425</v>
      </c>
      <c r="F34" s="6"/>
      <c r="G34" s="17" t="n">
        <f aca="false">I34/H34*1000</f>
        <v>524.940617577197</v>
      </c>
      <c r="H34" s="6" t="n">
        <f aca="false">I34+I35</f>
        <v>421</v>
      </c>
      <c r="I34" s="6" t="n">
        <f aca="false">SUM(K34:AU34)</f>
        <v>221</v>
      </c>
      <c r="J34" s="0" t="n">
        <v>100</v>
      </c>
      <c r="K34" s="6" t="n">
        <v>16</v>
      </c>
      <c r="L34" s="6"/>
      <c r="M34" s="6" t="n">
        <v>10</v>
      </c>
      <c r="N34" s="6" t="n">
        <v>12</v>
      </c>
      <c r="O34" s="6"/>
      <c r="P34" s="6"/>
      <c r="Q34" s="6"/>
      <c r="R34" s="6"/>
      <c r="S34" s="6"/>
      <c r="T34" s="6" t="n">
        <v>8</v>
      </c>
      <c r="U34" s="6"/>
      <c r="V34" s="6"/>
      <c r="W34" s="6"/>
      <c r="X34" s="6" t="n">
        <v>21</v>
      </c>
      <c r="Y34" s="6"/>
      <c r="Z34" s="6" t="n">
        <v>10</v>
      </c>
      <c r="AA34" s="6" t="n">
        <v>13</v>
      </c>
      <c r="AB34" s="6"/>
      <c r="AC34" s="6" t="n">
        <v>15</v>
      </c>
      <c r="AD34" s="6" t="n">
        <v>15</v>
      </c>
      <c r="AE34" s="6" t="n">
        <v>18</v>
      </c>
      <c r="AF34" s="6" t="n">
        <v>11</v>
      </c>
      <c r="AG34" s="6" t="n">
        <v>10</v>
      </c>
      <c r="AH34" s="6" t="n">
        <v>6</v>
      </c>
      <c r="AI34" s="6" t="n">
        <v>18</v>
      </c>
      <c r="AJ34" s="6"/>
      <c r="AK34" s="6" t="n">
        <v>10</v>
      </c>
      <c r="AL34" s="6"/>
      <c r="AM34" s="6" t="n">
        <v>8</v>
      </c>
      <c r="AN34" s="6"/>
      <c r="AO34" s="6" t="n">
        <v>20</v>
      </c>
      <c r="AP34" s="6"/>
      <c r="AQ34" s="6"/>
      <c r="AR34" s="6"/>
      <c r="AS34" s="6"/>
      <c r="AT34" s="6"/>
      <c r="AU34" s="6"/>
      <c r="AX34" s="0" t="n">
        <v>104</v>
      </c>
      <c r="BD34" s="0" t="n">
        <f aca="false">E34/D34*500</f>
        <v>256.332931242461</v>
      </c>
      <c r="BE34" s="0" t="n">
        <f aca="false">BD34-E34</f>
        <v>-168.667068757539</v>
      </c>
      <c r="BF34" s="2" t="n">
        <f aca="false">BD34-BE34</f>
        <v>425</v>
      </c>
      <c r="BG34" s="2" t="n">
        <f aca="false">BD34-BF34</f>
        <v>-168.667068757539</v>
      </c>
      <c r="BH34" s="0" t="n">
        <v>104</v>
      </c>
    </row>
    <row r="35" customFormat="false" ht="12" hidden="false" customHeight="false" outlineLevel="0" collapsed="false">
      <c r="A35" s="4"/>
      <c r="D35" s="4"/>
      <c r="E35" s="6" t="n">
        <f aca="false">SUM(J35:BA35)</f>
        <v>404</v>
      </c>
      <c r="F35" s="6"/>
      <c r="I35" s="6" t="n">
        <f aca="false">SUM(K35:AU35)</f>
        <v>200</v>
      </c>
      <c r="J35" s="0" t="n">
        <v>100</v>
      </c>
      <c r="K35" s="6" t="n">
        <v>7</v>
      </c>
      <c r="L35" s="6"/>
      <c r="M35" s="6" t="n">
        <v>13</v>
      </c>
      <c r="N35" s="6" t="n">
        <v>9</v>
      </c>
      <c r="O35" s="6"/>
      <c r="P35" s="6"/>
      <c r="Q35" s="6"/>
      <c r="R35" s="6"/>
      <c r="S35" s="6"/>
      <c r="T35" s="6" t="n">
        <v>17</v>
      </c>
      <c r="U35" s="6"/>
      <c r="V35" s="6"/>
      <c r="W35" s="6"/>
      <c r="X35" s="6" t="n">
        <v>8</v>
      </c>
      <c r="Y35" s="6"/>
      <c r="Z35" s="6" t="n">
        <v>13</v>
      </c>
      <c r="AA35" s="6" t="n">
        <v>16</v>
      </c>
      <c r="AB35" s="6"/>
      <c r="AC35" s="6" t="n">
        <v>12</v>
      </c>
      <c r="AD35" s="6" t="n">
        <v>13</v>
      </c>
      <c r="AE35" s="6" t="n">
        <v>7</v>
      </c>
      <c r="AF35" s="6" t="n">
        <v>9</v>
      </c>
      <c r="AG35" s="6" t="n">
        <v>19</v>
      </c>
      <c r="AH35" s="6" t="n">
        <v>17</v>
      </c>
      <c r="AI35" s="6" t="n">
        <v>8</v>
      </c>
      <c r="AJ35" s="6"/>
      <c r="AK35" s="6" t="n">
        <v>16</v>
      </c>
      <c r="AL35" s="6"/>
      <c r="AM35" s="6" t="n">
        <v>12</v>
      </c>
      <c r="AN35" s="6"/>
      <c r="AO35" s="6" t="n">
        <v>4</v>
      </c>
      <c r="AP35" s="6"/>
      <c r="AQ35" s="6"/>
      <c r="AR35" s="6"/>
      <c r="AS35" s="6"/>
      <c r="AT35" s="6"/>
      <c r="AU35" s="6"/>
      <c r="AX35" s="0" t="n">
        <v>104</v>
      </c>
      <c r="BD35" s="0" t="n">
        <f aca="false">500-BD34</f>
        <v>243.667068757539</v>
      </c>
      <c r="BE35" s="0" t="n">
        <f aca="false">BD35-E35</f>
        <v>-160.332931242461</v>
      </c>
      <c r="BF35" s="2" t="n">
        <f aca="false">BD35-BE35</f>
        <v>404</v>
      </c>
      <c r="BG35" s="2" t="n">
        <f aca="false">BD35-BF35</f>
        <v>-160.332931242461</v>
      </c>
      <c r="BH35" s="0" t="n">
        <v>104</v>
      </c>
    </row>
    <row r="36" customFormat="false" ht="12.8" hidden="false" customHeight="false" outlineLevel="0" collapsed="false">
      <c r="A36" s="8" t="n">
        <f aca="false">E36/D36*1000</f>
        <v>512.801323028509</v>
      </c>
      <c r="B36" s="4" t="s">
        <v>70</v>
      </c>
      <c r="C36" s="15" t="s">
        <v>55</v>
      </c>
      <c r="D36" s="8" t="n">
        <f aca="false">E36+E37</f>
        <v>763</v>
      </c>
      <c r="E36" s="6" t="n">
        <f aca="false">SUM(J36:BA36)</f>
        <v>391.267409470752</v>
      </c>
      <c r="F36" s="6"/>
      <c r="G36" s="17" t="n">
        <f aca="false">I36/H36*1000</f>
        <v>518.957345971564</v>
      </c>
      <c r="H36" s="6" t="n">
        <f aca="false">I36+I37</f>
        <v>422</v>
      </c>
      <c r="I36" s="6" t="n">
        <f aca="false">SUM(K36:AU36)</f>
        <v>219</v>
      </c>
      <c r="J36" s="0" t="n">
        <v>100</v>
      </c>
      <c r="K36" s="6"/>
      <c r="L36" s="6"/>
      <c r="M36" s="6" t="n">
        <v>10</v>
      </c>
      <c r="N36" s="6"/>
      <c r="O36" s="6" t="n">
        <v>19</v>
      </c>
      <c r="P36" s="6"/>
      <c r="Q36" s="6" t="n">
        <v>18</v>
      </c>
      <c r="R36" s="6" t="n">
        <v>20</v>
      </c>
      <c r="S36" s="6"/>
      <c r="T36" s="6" t="n">
        <v>8</v>
      </c>
      <c r="U36" s="6"/>
      <c r="V36" s="6" t="n">
        <v>9</v>
      </c>
      <c r="W36" s="6"/>
      <c r="X36" s="6" t="n">
        <v>16</v>
      </c>
      <c r="Y36" s="6"/>
      <c r="Z36" s="6" t="n">
        <v>21</v>
      </c>
      <c r="AA36" s="6"/>
      <c r="AB36" s="6"/>
      <c r="AC36" s="6" t="n">
        <v>18</v>
      </c>
      <c r="AD36" s="6" t="n">
        <v>15</v>
      </c>
      <c r="AE36" s="6" t="n">
        <v>16</v>
      </c>
      <c r="AF36" s="6"/>
      <c r="AG36" s="6" t="n">
        <v>10</v>
      </c>
      <c r="AH36" s="6"/>
      <c r="AI36" s="6" t="n">
        <v>4</v>
      </c>
      <c r="AJ36" s="6"/>
      <c r="AK36" s="6" t="n">
        <v>10</v>
      </c>
      <c r="AL36" s="6"/>
      <c r="AM36" s="6" t="n">
        <v>15</v>
      </c>
      <c r="AN36" s="6" t="n">
        <v>10</v>
      </c>
      <c r="AO36" s="6"/>
      <c r="AP36" s="6"/>
      <c r="AQ36" s="6"/>
      <c r="AR36" s="6"/>
      <c r="AS36" s="6"/>
      <c r="AT36" s="6"/>
      <c r="AU36" s="6"/>
      <c r="AV36" s="6"/>
      <c r="AX36" s="0" t="n">
        <v>72.2674094707521</v>
      </c>
      <c r="BD36" s="0" t="n">
        <f aca="false">E36/D36*500</f>
        <v>256.400661514254</v>
      </c>
      <c r="BE36" s="0" t="n">
        <f aca="false">BD36-E36</f>
        <v>-134.866747956498</v>
      </c>
      <c r="BF36" s="2" t="n">
        <f aca="false">BD36-BE36</f>
        <v>391.267409470752</v>
      </c>
      <c r="BG36" s="2" t="n">
        <f aca="false">BD36-BF36</f>
        <v>-134.866747956498</v>
      </c>
      <c r="BH36" s="0" t="n">
        <v>72.2674094707521</v>
      </c>
    </row>
    <row r="37" customFormat="false" ht="12" hidden="false" customHeight="false" outlineLevel="0" collapsed="false">
      <c r="A37" s="4"/>
      <c r="D37" s="4"/>
      <c r="E37" s="6" t="n">
        <f aca="false">SUM(J37:BA37)</f>
        <v>371.732590529248</v>
      </c>
      <c r="F37" s="6"/>
      <c r="I37" s="6" t="n">
        <f aca="false">SUM(K37:AU37)</f>
        <v>203</v>
      </c>
      <c r="J37" s="0" t="n">
        <v>100</v>
      </c>
      <c r="K37" s="6"/>
      <c r="L37" s="6"/>
      <c r="M37" s="6" t="n">
        <v>19</v>
      </c>
      <c r="N37" s="6"/>
      <c r="O37" s="6" t="n">
        <v>10</v>
      </c>
      <c r="P37" s="6"/>
      <c r="Q37" s="6" t="n">
        <v>10</v>
      </c>
      <c r="R37" s="6" t="n">
        <v>6</v>
      </c>
      <c r="S37" s="6"/>
      <c r="T37" s="6" t="n">
        <v>17</v>
      </c>
      <c r="U37" s="6"/>
      <c r="V37" s="6" t="n">
        <v>13</v>
      </c>
      <c r="W37" s="6"/>
      <c r="X37" s="6" t="n">
        <v>11</v>
      </c>
      <c r="Y37" s="6"/>
      <c r="Z37" s="6" t="n">
        <v>9</v>
      </c>
      <c r="AA37" s="6"/>
      <c r="AB37" s="6"/>
      <c r="AC37" s="6" t="n">
        <v>11</v>
      </c>
      <c r="AD37" s="6" t="n">
        <v>9</v>
      </c>
      <c r="AE37" s="6" t="n">
        <v>11</v>
      </c>
      <c r="AF37" s="6"/>
      <c r="AG37" s="6" t="n">
        <v>13</v>
      </c>
      <c r="AH37" s="6"/>
      <c r="AI37" s="6" t="n">
        <v>18</v>
      </c>
      <c r="AJ37" s="6"/>
      <c r="AK37" s="6" t="n">
        <v>16</v>
      </c>
      <c r="AL37" s="6"/>
      <c r="AM37" s="6" t="n">
        <v>17</v>
      </c>
      <c r="AN37" s="6" t="n">
        <v>13</v>
      </c>
      <c r="AO37" s="6"/>
      <c r="AP37" s="6"/>
      <c r="AQ37" s="6"/>
      <c r="AR37" s="6"/>
      <c r="AS37" s="6"/>
      <c r="AT37" s="6"/>
      <c r="AU37" s="6"/>
      <c r="AV37" s="6"/>
      <c r="AX37" s="0" t="n">
        <v>68.7325905292479</v>
      </c>
      <c r="BD37" s="0" t="n">
        <f aca="false">500-BD36</f>
        <v>243.599338485746</v>
      </c>
      <c r="BE37" s="0" t="n">
        <f aca="false">BD37-E37</f>
        <v>-128.133252043502</v>
      </c>
      <c r="BF37" s="2" t="n">
        <f aca="false">BD37-BE37</f>
        <v>371.732590529248</v>
      </c>
      <c r="BG37" s="2" t="n">
        <f aca="false">BD37-BF37</f>
        <v>-128.133252043502</v>
      </c>
      <c r="BH37" s="0" t="n">
        <v>68.7325905292479</v>
      </c>
    </row>
    <row r="38" customFormat="false" ht="12.8" hidden="false" customHeight="false" outlineLevel="0" collapsed="false">
      <c r="A38" s="8"/>
      <c r="B38" s="4"/>
      <c r="C38" s="5"/>
      <c r="D38" s="8"/>
      <c r="E38" s="6"/>
      <c r="F38" s="6"/>
      <c r="G38" s="17"/>
      <c r="H38" s="6"/>
      <c r="I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BG38" s="2"/>
    </row>
    <row r="39" customFormat="false" ht="12.8" hidden="false" customHeight="false" outlineLevel="0" collapsed="false">
      <c r="A39" s="4"/>
      <c r="D39" s="4"/>
      <c r="E39" s="6"/>
      <c r="F39" s="6"/>
      <c r="I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BG39" s="2"/>
    </row>
    <row r="40" customFormat="false" ht="12.8" hidden="false" customHeight="false" outlineLevel="0" collapsed="false">
      <c r="A40" s="8"/>
      <c r="B40" s="4"/>
      <c r="C40" s="5"/>
      <c r="D40" s="8"/>
      <c r="E40" s="6"/>
      <c r="F40" s="6"/>
      <c r="G40" s="17"/>
      <c r="H40" s="6"/>
      <c r="I40" s="6"/>
      <c r="N40" s="6"/>
      <c r="O40" s="6"/>
      <c r="P40" s="6"/>
      <c r="Q40" s="6"/>
      <c r="T40" s="6"/>
      <c r="V40" s="6"/>
      <c r="X40" s="6"/>
      <c r="AD40" s="6"/>
      <c r="AE40" s="6"/>
      <c r="AF40" s="6"/>
      <c r="AH40" s="6"/>
      <c r="AI40" s="6"/>
      <c r="AJ40" s="6"/>
      <c r="AK40" s="6"/>
      <c r="BG40" s="2"/>
    </row>
    <row r="41" customFormat="false" ht="12.8" hidden="false" customHeight="false" outlineLevel="0" collapsed="false">
      <c r="A41" s="4"/>
      <c r="D41" s="4"/>
      <c r="E41" s="6"/>
      <c r="F41" s="6"/>
      <c r="I41" s="6"/>
      <c r="N41" s="6"/>
      <c r="O41" s="6"/>
      <c r="P41" s="6"/>
      <c r="Q41" s="6"/>
      <c r="T41" s="6"/>
      <c r="V41" s="6"/>
      <c r="X41" s="6"/>
      <c r="AD41" s="6"/>
      <c r="AE41" s="6"/>
      <c r="AF41" s="6"/>
      <c r="AH41" s="6"/>
      <c r="AI41" s="6"/>
      <c r="AJ41" s="6"/>
      <c r="AK41" s="6"/>
      <c r="BG41" s="2"/>
    </row>
    <row r="42" customFormat="false" ht="12.8" hidden="false" customHeight="false" outlineLevel="0" collapsed="false">
      <c r="A42" s="8"/>
      <c r="B42" s="4"/>
      <c r="C42" s="5"/>
      <c r="D42" s="8"/>
      <c r="E42" s="6"/>
      <c r="F42" s="6"/>
      <c r="G42" s="17"/>
      <c r="H42" s="6"/>
      <c r="I42" s="6"/>
      <c r="P42" s="6"/>
      <c r="BG42" s="2"/>
    </row>
    <row r="43" customFormat="false" ht="12.8" hidden="false" customHeight="false" outlineLevel="0" collapsed="false">
      <c r="A43" s="4"/>
      <c r="B43" s="4"/>
      <c r="C43" s="5"/>
      <c r="D43" s="4"/>
      <c r="E43" s="6"/>
      <c r="F43" s="6"/>
      <c r="I43" s="6"/>
      <c r="P43" s="6"/>
      <c r="BG43" s="2"/>
    </row>
    <row r="44" customFormat="false" ht="12.8" hidden="false" customHeight="false" outlineLevel="0" collapsed="false">
      <c r="A44" s="8"/>
      <c r="B44" s="4"/>
      <c r="C44" s="5"/>
      <c r="D44" s="8"/>
      <c r="E44" s="6"/>
      <c r="F44" s="6"/>
      <c r="G44" s="17"/>
      <c r="H44" s="6"/>
      <c r="I44" s="6"/>
      <c r="BG44" s="2"/>
    </row>
    <row r="45" customFormat="false" ht="12.8" hidden="false" customHeight="false" outlineLevel="0" collapsed="false">
      <c r="A45" s="4"/>
      <c r="D45" s="4"/>
      <c r="E45" s="6"/>
      <c r="F45" s="6"/>
      <c r="I45" s="6"/>
      <c r="BG45" s="2"/>
    </row>
    <row r="46" customFormat="false" ht="12.8" hidden="false" customHeight="false" outlineLevel="0" collapsed="false">
      <c r="A46" s="8"/>
      <c r="B46" s="4"/>
      <c r="C46" s="5"/>
      <c r="D46" s="8"/>
      <c r="E46" s="6"/>
      <c r="F46" s="6"/>
      <c r="G46" s="17"/>
      <c r="H46" s="6"/>
      <c r="I46" s="6"/>
      <c r="BG46" s="2"/>
    </row>
    <row r="47" customFormat="false" ht="12.8" hidden="false" customHeight="false" outlineLevel="0" collapsed="false">
      <c r="A47" s="4"/>
      <c r="D47" s="4"/>
      <c r="E47" s="6"/>
      <c r="F47" s="6"/>
      <c r="I47" s="6"/>
      <c r="BG47" s="2"/>
    </row>
    <row r="48" customFormat="false" ht="12.8" hidden="false" customHeight="false" outlineLevel="0" collapsed="false">
      <c r="A48" s="8"/>
      <c r="B48" s="8"/>
      <c r="C48" s="15"/>
      <c r="D48" s="8"/>
      <c r="E48" s="6"/>
      <c r="F48" s="6"/>
      <c r="G48" s="17"/>
      <c r="H48" s="6"/>
      <c r="I48" s="6"/>
      <c r="BG48" s="2"/>
    </row>
    <row r="49" customFormat="false" ht="12.8" hidden="false" customHeight="false" outlineLevel="0" collapsed="false">
      <c r="A49" s="4"/>
      <c r="B49" s="4"/>
      <c r="C49" s="5"/>
      <c r="D49" s="4"/>
      <c r="E49" s="6"/>
      <c r="F49" s="6"/>
      <c r="I49" s="6"/>
      <c r="BG49" s="2"/>
    </row>
    <row r="50" customFormat="false" ht="12.8" hidden="false" customHeight="false" outlineLevel="0" collapsed="false">
      <c r="A50" s="8"/>
      <c r="B50" s="4"/>
      <c r="C50" s="5"/>
      <c r="D50" s="8"/>
      <c r="E50" s="6"/>
      <c r="F50" s="6"/>
      <c r="G50" s="17"/>
      <c r="H50" s="6"/>
      <c r="I50" s="6"/>
      <c r="BG50" s="2"/>
    </row>
    <row r="51" customFormat="false" ht="12.8" hidden="false" customHeight="false" outlineLevel="0" collapsed="false">
      <c r="A51" s="4"/>
      <c r="D51" s="4"/>
      <c r="E51" s="6"/>
      <c r="F51" s="6"/>
      <c r="I51" s="6"/>
      <c r="BG51" s="2"/>
    </row>
    <row r="52" customFormat="false" ht="12.8" hidden="false" customHeight="false" outlineLevel="0" collapsed="false">
      <c r="A52" s="8"/>
      <c r="B52" s="3"/>
      <c r="C52" s="15"/>
      <c r="D52" s="8"/>
      <c r="E52" s="6"/>
      <c r="F52" s="6"/>
      <c r="G52" s="17"/>
      <c r="H52" s="6"/>
      <c r="I52" s="6"/>
      <c r="BG52" s="2"/>
    </row>
    <row r="53" customFormat="false" ht="12.8" hidden="false" customHeight="false" outlineLevel="0" collapsed="false">
      <c r="A53" s="4"/>
      <c r="B53" s="4"/>
      <c r="C53" s="5"/>
      <c r="D53" s="8"/>
      <c r="E53" s="6"/>
      <c r="F53" s="6"/>
      <c r="I53" s="6"/>
      <c r="BG53" s="2"/>
    </row>
    <row r="54" customFormat="false" ht="12.8" hidden="false" customHeight="false" outlineLevel="0" collapsed="false">
      <c r="A54" s="8"/>
      <c r="B54" s="4"/>
      <c r="C54" s="15"/>
      <c r="D54" s="8"/>
      <c r="E54" s="6"/>
      <c r="F54" s="6"/>
      <c r="G54" s="17"/>
      <c r="H54" s="6"/>
      <c r="I54" s="6"/>
      <c r="BG54" s="2"/>
    </row>
    <row r="55" customFormat="false" ht="12.8" hidden="false" customHeight="false" outlineLevel="0" collapsed="false">
      <c r="A55" s="4"/>
      <c r="B55" s="4"/>
      <c r="C55" s="5"/>
      <c r="D55" s="8"/>
      <c r="E55" s="6"/>
      <c r="F55" s="6"/>
      <c r="I55" s="6"/>
      <c r="BG55" s="2"/>
    </row>
    <row r="56" customFormat="false" ht="12.8" hidden="false" customHeight="false" outlineLevel="0" collapsed="false">
      <c r="A56" s="8"/>
      <c r="B56" s="4"/>
      <c r="C56" s="5"/>
      <c r="D56" s="8"/>
      <c r="E56" s="6"/>
      <c r="F56" s="6"/>
      <c r="G56" s="17"/>
      <c r="H56" s="6"/>
      <c r="I56" s="6"/>
      <c r="BG56" s="2"/>
    </row>
    <row r="57" customFormat="false" ht="12.8" hidden="false" customHeight="false" outlineLevel="0" collapsed="false">
      <c r="A57" s="4"/>
      <c r="B57" s="4"/>
      <c r="C57" s="5"/>
      <c r="D57" s="4"/>
      <c r="E57" s="6"/>
      <c r="F57" s="6"/>
      <c r="I57" s="6"/>
      <c r="BG57" s="2"/>
    </row>
    <row r="58" customFormat="false" ht="12" hidden="false" customHeight="false" outlineLevel="0" collapsed="false">
      <c r="A58" s="8" t="e">
        <f aca="false">E58/D58*1000</f>
        <v>#DIV/0!</v>
      </c>
      <c r="B58" s="3"/>
      <c r="C58" s="15"/>
      <c r="D58" s="8" t="n">
        <f aca="false">E58+E59</f>
        <v>0</v>
      </c>
      <c r="E58" s="6" t="n">
        <f aca="false">SUM(J58:BA58)</f>
        <v>0</v>
      </c>
      <c r="F58" s="6" t="e">
        <f aca="false">(A58*$H$1)/1000</f>
        <v>#DIV/0!</v>
      </c>
      <c r="G58" s="17" t="e">
        <f aca="false">I58/H58*1000</f>
        <v>#DIV/0!</v>
      </c>
      <c r="H58" s="6" t="n">
        <f aca="false">I58+I59</f>
        <v>0</v>
      </c>
      <c r="I58" s="6" t="n">
        <f aca="false">SUM(K58:AU58)</f>
        <v>0</v>
      </c>
      <c r="BD58" s="0" t="e">
        <f aca="false">E58/D58*600</f>
        <v>#DIV/0!</v>
      </c>
      <c r="BE58" s="0" t="e">
        <f aca="false">BD58-E58</f>
        <v>#DIV/0!</v>
      </c>
      <c r="BF58" s="2" t="e">
        <f aca="false">BD58-BE58</f>
        <v>#DIV/0!</v>
      </c>
      <c r="BG58" s="2" t="e">
        <f aca="false">BD58-BF58</f>
        <v>#DIV/0!</v>
      </c>
      <c r="BH58" s="0" t="n">
        <v>58.8</v>
      </c>
    </row>
    <row r="59" customFormat="false" ht="12" hidden="false" customHeight="false" outlineLevel="0" collapsed="false">
      <c r="A59" s="4"/>
      <c r="B59" s="4"/>
      <c r="C59" s="5"/>
      <c r="D59" s="4"/>
      <c r="E59" s="6" t="n">
        <f aca="false">SUM(J59:BA59)</f>
        <v>0</v>
      </c>
      <c r="F59" s="6" t="e">
        <f aca="false">$H$1-F58</f>
        <v>#DIV/0!</v>
      </c>
      <c r="I59" s="6" t="n">
        <f aca="false">SUM(K59:AU59)</f>
        <v>0</v>
      </c>
      <c r="BD59" s="0" t="e">
        <f aca="false">600-BD58</f>
        <v>#DIV/0!</v>
      </c>
      <c r="BE59" s="0" t="e">
        <f aca="false">BD59-E59</f>
        <v>#DIV/0!</v>
      </c>
      <c r="BF59" s="2" t="e">
        <f aca="false">BD59-BE59</f>
        <v>#DIV/0!</v>
      </c>
      <c r="BG59" s="2" t="e">
        <f aca="false">BD59-BF59</f>
        <v>#DIV/0!</v>
      </c>
      <c r="BH59" s="0" t="n">
        <v>41.2</v>
      </c>
    </row>
    <row r="60" customFormat="false" ht="12" hidden="false" customHeight="false" outlineLevel="0" collapsed="false">
      <c r="A60" s="8" t="e">
        <f aca="false">E60/D60*1000</f>
        <v>#DIV/0!</v>
      </c>
      <c r="B60" s="3"/>
      <c r="C60" s="15"/>
      <c r="D60" s="8" t="n">
        <f aca="false">E60+E61</f>
        <v>0</v>
      </c>
      <c r="E60" s="6" t="n">
        <f aca="false">SUM(J60:BA60)</f>
        <v>0</v>
      </c>
      <c r="F60" s="6" t="e">
        <f aca="false">(A60*$H$1)/1000</f>
        <v>#DIV/0!</v>
      </c>
      <c r="G60" s="17" t="e">
        <f aca="false">I60/H60*1000</f>
        <v>#DIV/0!</v>
      </c>
      <c r="H60" s="6" t="n">
        <f aca="false">I60+I61</f>
        <v>0</v>
      </c>
      <c r="I60" s="6" t="n">
        <f aca="false">SUM(K60:AU60)</f>
        <v>0</v>
      </c>
      <c r="BE60" s="0" t="n">
        <f aca="false">BD60-E60</f>
        <v>0</v>
      </c>
      <c r="BF60" s="2" t="n">
        <f aca="false">BD60-BE60</f>
        <v>0</v>
      </c>
      <c r="BG60" s="2" t="n">
        <f aca="false">BD60-BF60</f>
        <v>0</v>
      </c>
    </row>
    <row r="61" customFormat="false" ht="12" hidden="false" customHeight="false" outlineLevel="0" collapsed="false">
      <c r="A61" s="4"/>
      <c r="B61" s="4"/>
      <c r="C61" s="5"/>
      <c r="D61" s="4"/>
      <c r="E61" s="6" t="n">
        <f aca="false">SUM(J61:BA61)</f>
        <v>0</v>
      </c>
      <c r="F61" s="6" t="e">
        <f aca="false">$H$1-F60</f>
        <v>#DIV/0!</v>
      </c>
      <c r="I61" s="6" t="n">
        <f aca="false">SUM(K61:AU61)</f>
        <v>0</v>
      </c>
      <c r="BE61" s="0" t="n">
        <f aca="false">BD61-E61</f>
        <v>0</v>
      </c>
      <c r="BF61" s="2" t="n">
        <f aca="false">BD61-BE61</f>
        <v>0</v>
      </c>
      <c r="BG61" s="2" t="n">
        <f aca="false">BD61-BF61</f>
        <v>0</v>
      </c>
    </row>
    <row r="62" customFormat="false" ht="12" hidden="false" customHeight="false" outlineLevel="0" collapsed="false">
      <c r="A62" s="8" t="e">
        <f aca="false">E62/D62*1000</f>
        <v>#DIV/0!</v>
      </c>
      <c r="B62" s="4"/>
      <c r="C62" s="5"/>
      <c r="D62" s="8" t="n">
        <f aca="false">E62+E63</f>
        <v>0</v>
      </c>
      <c r="E62" s="6" t="n">
        <f aca="false">SUM(J62:BA62)</f>
        <v>0</v>
      </c>
      <c r="F62" s="6" t="e">
        <f aca="false">(A62*$H$1)/1000</f>
        <v>#DIV/0!</v>
      </c>
      <c r="G62" s="17" t="e">
        <f aca="false">I62/H62*1000</f>
        <v>#DIV/0!</v>
      </c>
      <c r="H62" s="6" t="n">
        <f aca="false">I62+I63</f>
        <v>0</v>
      </c>
      <c r="I62" s="6" t="n">
        <f aca="false">SUM(K62:AU62)</f>
        <v>0</v>
      </c>
      <c r="BG62" s="2" t="n">
        <f aca="false">BD62-BF62</f>
        <v>0</v>
      </c>
    </row>
    <row r="63" customFormat="false" ht="12" hidden="false" customHeight="false" outlineLevel="0" collapsed="false">
      <c r="A63" s="4"/>
      <c r="B63" s="4"/>
      <c r="C63" s="5"/>
      <c r="D63" s="4"/>
      <c r="E63" s="6" t="n">
        <f aca="false">SUM(J63:BA63)</f>
        <v>0</v>
      </c>
      <c r="F63" s="6" t="e">
        <f aca="false">$H$1-F62</f>
        <v>#DIV/0!</v>
      </c>
      <c r="I63" s="6" t="n">
        <f aca="false">SUM(K63:AU63)</f>
        <v>0</v>
      </c>
      <c r="BG63" s="2" t="n">
        <f aca="false">BD63-BF63</f>
        <v>0</v>
      </c>
    </row>
    <row r="64" customFormat="false" ht="12" hidden="false" customHeight="false" outlineLevel="0" collapsed="false">
      <c r="A64" s="8" t="e">
        <f aca="false">E64/D64*1000</f>
        <v>#DIV/0!</v>
      </c>
      <c r="B64" s="4"/>
      <c r="C64" s="5"/>
      <c r="D64" s="8" t="n">
        <f aca="false">E64+E65</f>
        <v>0</v>
      </c>
      <c r="E64" s="6" t="n">
        <f aca="false">SUM(J64:BA64)</f>
        <v>0</v>
      </c>
      <c r="F64" s="6" t="e">
        <f aca="false">(A64*$H$1)/1000</f>
        <v>#DIV/0!</v>
      </c>
      <c r="G64" s="17" t="e">
        <f aca="false">I64/H64*1000</f>
        <v>#DIV/0!</v>
      </c>
      <c r="H64" s="6" t="n">
        <f aca="false">I64+I65</f>
        <v>0</v>
      </c>
      <c r="I64" s="6" t="n">
        <v>0</v>
      </c>
      <c r="BG64" s="2" t="n">
        <f aca="false">BD64-BF64</f>
        <v>0</v>
      </c>
    </row>
    <row r="65" customFormat="false" ht="12" hidden="false" customHeight="false" outlineLevel="0" collapsed="false">
      <c r="A65" s="4"/>
      <c r="B65" s="4"/>
      <c r="C65" s="5"/>
      <c r="D65" s="4"/>
      <c r="E65" s="6" t="n">
        <f aca="false">SUM(J65:BA65)</f>
        <v>0</v>
      </c>
      <c r="F65" s="6" t="e">
        <f aca="false">$H$1-F64</f>
        <v>#DIV/0!</v>
      </c>
      <c r="I65" s="6" t="n">
        <v>0</v>
      </c>
      <c r="BG65" s="2" t="n">
        <f aca="false">BD65-BF65</f>
        <v>0</v>
      </c>
    </row>
    <row r="66" customFormat="false" ht="12" hidden="false" customHeight="false" outlineLevel="0" collapsed="false">
      <c r="A66" s="8" t="e">
        <f aca="false">E66/D66*1000</f>
        <v>#DIV/0!</v>
      </c>
      <c r="B66" s="4"/>
      <c r="C66" s="5"/>
      <c r="D66" s="8" t="n">
        <f aca="false">E66+E67</f>
        <v>0</v>
      </c>
      <c r="E66" s="6" t="n">
        <f aca="false">SUM(J66:BA66)</f>
        <v>0</v>
      </c>
      <c r="F66" s="6" t="e">
        <f aca="false">(A66*$H$1)/1000</f>
        <v>#DIV/0!</v>
      </c>
      <c r="G66" s="17" t="e">
        <f aca="false">I66/H66*1000</f>
        <v>#DIV/0!</v>
      </c>
      <c r="H66" s="6" t="n">
        <f aca="false">I66+I67</f>
        <v>0</v>
      </c>
      <c r="I66" s="6" t="n">
        <f aca="false">SUM(K66:AU66)</f>
        <v>0</v>
      </c>
      <c r="BG66" s="2" t="n">
        <f aca="false">BD66-BF66</f>
        <v>0</v>
      </c>
    </row>
    <row r="67" customFormat="false" ht="12" hidden="false" customHeight="false" outlineLevel="0" collapsed="false">
      <c r="E67" s="6" t="n">
        <f aca="false">SUM(J67:BA67)</f>
        <v>0</v>
      </c>
      <c r="F67" s="6" t="e">
        <f aca="false">$H$1-F66</f>
        <v>#DIV/0!</v>
      </c>
      <c r="I67" s="6" t="n">
        <f aca="false">SUM(K67:AU67)</f>
        <v>0</v>
      </c>
      <c r="BG67" s="2" t="n">
        <f aca="false">BD67-BF67</f>
        <v>0</v>
      </c>
    </row>
    <row r="68" customFormat="false" ht="12" hidden="false" customHeight="false" outlineLevel="0" collapsed="false">
      <c r="A68" s="17"/>
      <c r="D68" s="17"/>
      <c r="G68" s="17"/>
      <c r="P68" s="19"/>
      <c r="Q68" s="19"/>
      <c r="R68" s="19"/>
      <c r="S68" s="19"/>
      <c r="BG68" s="2" t="n">
        <f aca="false">BD68-BF68</f>
        <v>0</v>
      </c>
    </row>
    <row r="69" customFormat="false" ht="12" hidden="false" customHeight="false" outlineLevel="0" collapsed="false">
      <c r="P69" s="19"/>
      <c r="Q69" s="19"/>
      <c r="R69" s="19"/>
      <c r="S69" s="19"/>
      <c r="BG69" s="2" t="n">
        <f aca="false">BD69-BF69</f>
        <v>0</v>
      </c>
    </row>
    <row r="70" customFormat="false" ht="12.75" hidden="false" customHeight="false" outlineLevel="0" collapsed="false">
      <c r="C70" s="5"/>
      <c r="G70" s="19"/>
      <c r="H70" s="10"/>
      <c r="I70" s="19"/>
      <c r="J70" s="19"/>
      <c r="K70" s="19"/>
      <c r="L70" s="2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customFormat="false" ht="12.8" hidden="false" customHeight="false" outlineLevel="0" collapsed="false">
      <c r="A71" s="3"/>
      <c r="B71" s="4"/>
      <c r="C71" s="5"/>
      <c r="D71" s="4"/>
      <c r="E71" s="6"/>
      <c r="F71" s="21"/>
      <c r="G71" s="21"/>
      <c r="H71" s="22"/>
      <c r="I71" s="21"/>
      <c r="J71" s="21"/>
      <c r="K71" s="23"/>
      <c r="L71" s="20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24"/>
    </row>
    <row r="72" customFormat="false" ht="12.8" hidden="false" customHeight="false" outlineLevel="0" collapsed="false">
      <c r="A72" s="4"/>
      <c r="B72" s="4"/>
      <c r="C72" s="5"/>
      <c r="D72" s="4"/>
      <c r="E72" s="6"/>
      <c r="F72" s="19"/>
      <c r="G72" s="19"/>
      <c r="H72" s="25"/>
      <c r="I72" s="19"/>
      <c r="J72" s="19"/>
      <c r="K72" s="26"/>
      <c r="L72" s="20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24"/>
    </row>
    <row r="73" customFormat="false" ht="12.8" hidden="false" customHeight="false" outlineLevel="0" collapsed="false">
      <c r="A73" s="13"/>
      <c r="B73" s="3"/>
      <c r="C73" s="27"/>
      <c r="D73" s="4"/>
      <c r="E73" s="6"/>
      <c r="F73" s="6"/>
      <c r="G73" s="28"/>
      <c r="H73" s="10"/>
      <c r="I73" s="29"/>
      <c r="J73" s="19"/>
      <c r="K73" s="19"/>
      <c r="L73" s="20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29"/>
      <c r="Z73" s="19"/>
      <c r="AA73" s="19"/>
      <c r="AB73" s="19"/>
    </row>
    <row r="74" customFormat="false" ht="12.8" hidden="false" customHeight="false" outlineLevel="0" collapsed="false">
      <c r="A74" s="13"/>
      <c r="B74" s="3"/>
      <c r="C74" s="27"/>
      <c r="D74" s="4"/>
      <c r="E74" s="6"/>
      <c r="F74" s="6"/>
      <c r="H74" s="10"/>
      <c r="I74" s="6"/>
      <c r="L74" s="4"/>
      <c r="P74" s="19"/>
      <c r="Q74" s="19"/>
      <c r="R74" s="19"/>
      <c r="S74" s="19"/>
      <c r="Y74" s="6"/>
    </row>
    <row r="75" customFormat="false" ht="12.8" hidden="false" customHeight="false" outlineLevel="0" collapsed="false">
      <c r="A75" s="13"/>
      <c r="B75" s="3"/>
      <c r="C75" s="27"/>
      <c r="F75" s="6"/>
      <c r="G75" s="17"/>
      <c r="H75" s="10"/>
      <c r="I75" s="6"/>
      <c r="L75" s="3"/>
      <c r="Y75" s="6"/>
    </row>
    <row r="76" customFormat="false" ht="12.8" hidden="false" customHeight="false" outlineLevel="0" collapsed="false">
      <c r="A76" s="13"/>
      <c r="B76" s="3"/>
      <c r="C76" s="27"/>
      <c r="D76" s="30"/>
      <c r="E76" s="29"/>
      <c r="F76" s="6"/>
      <c r="H76" s="10"/>
      <c r="I76" s="6"/>
      <c r="Y76" s="6"/>
    </row>
    <row r="77" customFormat="false" ht="12.8" hidden="false" customHeight="false" outlineLevel="0" collapsed="false">
      <c r="A77" s="13"/>
      <c r="B77" s="3"/>
      <c r="C77" s="27"/>
      <c r="D77" s="31"/>
      <c r="Y77" s="6"/>
    </row>
    <row r="78" customFormat="false" ht="12.8" hidden="false" customHeight="false" outlineLevel="0" collapsed="false">
      <c r="A78" s="13"/>
      <c r="B78" s="3"/>
      <c r="C78" s="27"/>
      <c r="D78" s="32"/>
      <c r="E78" s="33"/>
      <c r="F78" s="6"/>
      <c r="G78" s="17"/>
      <c r="H78" s="10"/>
      <c r="I78" s="6"/>
      <c r="P78" s="19"/>
      <c r="Q78" s="19"/>
      <c r="R78" s="19"/>
      <c r="S78" s="19"/>
      <c r="T78" s="19"/>
      <c r="U78" s="19"/>
      <c r="V78" s="19"/>
      <c r="W78" s="19"/>
      <c r="X78" s="19"/>
      <c r="Y78" s="29"/>
      <c r="Z78" s="19"/>
      <c r="AA78" s="19"/>
      <c r="AB78" s="19"/>
    </row>
    <row r="79" customFormat="false" ht="12.8" hidden="false" customHeight="false" outlineLevel="0" collapsed="false">
      <c r="A79" s="13"/>
      <c r="B79" s="3"/>
      <c r="C79" s="27"/>
      <c r="D79" s="31"/>
      <c r="E79" s="34"/>
      <c r="F79" s="29"/>
      <c r="G79" s="19"/>
      <c r="H79" s="25"/>
      <c r="I79" s="29"/>
      <c r="J79" s="19"/>
      <c r="K79" s="19"/>
      <c r="L79" s="19"/>
      <c r="M79" s="19"/>
      <c r="N79" s="19"/>
      <c r="O79" s="19"/>
      <c r="Y79" s="6"/>
      <c r="AC79" s="19"/>
      <c r="AD79" s="19"/>
      <c r="AE79" s="19"/>
      <c r="AF79" s="19"/>
      <c r="AG79" s="19"/>
      <c r="AH79" s="19"/>
      <c r="AI79" s="19"/>
    </row>
    <row r="80" customFormat="false" ht="12.8" hidden="false" customHeight="false" outlineLevel="0" collapsed="false">
      <c r="A80" s="13"/>
      <c r="B80" s="4"/>
      <c r="C80" s="27"/>
      <c r="D80" s="32"/>
      <c r="E80" s="33"/>
      <c r="F80" s="29"/>
      <c r="G80" s="28"/>
      <c r="H80" s="25"/>
      <c r="I80" s="2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29"/>
      <c r="Z80" s="19"/>
      <c r="AA80" s="19"/>
      <c r="AB80" s="19"/>
    </row>
    <row r="81" customFormat="false" ht="12.8" hidden="false" customHeight="false" outlineLevel="0" collapsed="false">
      <c r="A81" s="13"/>
      <c r="B81" s="3"/>
      <c r="C81" s="27"/>
      <c r="D81" s="31"/>
      <c r="E81" s="34"/>
      <c r="F81" s="29"/>
      <c r="G81" s="19"/>
      <c r="H81" s="35"/>
      <c r="I81" s="29"/>
      <c r="J81" s="19"/>
      <c r="K81" s="19"/>
      <c r="L81" s="19"/>
      <c r="M81" s="19"/>
      <c r="N81" s="19"/>
      <c r="O81" s="19"/>
      <c r="Y81" s="6"/>
      <c r="AC81" s="19"/>
      <c r="AD81" s="19"/>
      <c r="AE81" s="19"/>
      <c r="AF81" s="19"/>
      <c r="AG81" s="19"/>
      <c r="AH81" s="19"/>
      <c r="AI81" s="19"/>
    </row>
    <row r="82" customFormat="false" ht="12.8" hidden="false" customHeight="false" outlineLevel="0" collapsed="false">
      <c r="A82" s="13"/>
      <c r="B82" s="3"/>
      <c r="C82" s="27"/>
      <c r="D82" s="32"/>
      <c r="E82" s="23"/>
      <c r="F82" s="29"/>
      <c r="G82" s="28"/>
      <c r="H82" s="35"/>
      <c r="I82" s="2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29"/>
      <c r="Z82" s="19"/>
      <c r="AA82" s="19"/>
      <c r="AB82" s="19"/>
    </row>
    <row r="83" customFormat="false" ht="12.8" hidden="false" customHeight="false" outlineLevel="0" collapsed="false">
      <c r="A83" s="13"/>
      <c r="B83" s="4"/>
      <c r="C83" s="27"/>
      <c r="D83" s="4"/>
      <c r="E83" s="36"/>
      <c r="F83" s="29"/>
      <c r="G83" s="19"/>
      <c r="H83" s="25"/>
      <c r="I83" s="29"/>
      <c r="J83" s="19"/>
      <c r="K83" s="19"/>
      <c r="L83" s="19"/>
      <c r="M83" s="19"/>
      <c r="N83" s="19"/>
      <c r="O83" s="19"/>
      <c r="Y83" s="6"/>
      <c r="AC83" s="19"/>
      <c r="AD83" s="19"/>
      <c r="AE83" s="19"/>
      <c r="AF83" s="19"/>
      <c r="AG83" s="19"/>
      <c r="AH83" s="19"/>
      <c r="AI83" s="19"/>
    </row>
    <row r="84" customFormat="false" ht="12.8" hidden="false" customHeight="false" outlineLevel="0" collapsed="false">
      <c r="A84" s="13"/>
      <c r="B84" s="4"/>
      <c r="C84" s="27"/>
      <c r="D84" s="4"/>
      <c r="E84" s="19"/>
      <c r="F84" s="37"/>
      <c r="G84" s="19"/>
      <c r="H84" s="25"/>
      <c r="I84" s="19"/>
      <c r="J84" s="19"/>
      <c r="K84" s="19"/>
      <c r="L84" s="19"/>
      <c r="M84" s="19"/>
      <c r="N84" s="19"/>
      <c r="O84" s="19"/>
      <c r="Y84" s="6"/>
    </row>
    <row r="85" customFormat="false" ht="12.8" hidden="false" customHeight="false" outlineLevel="0" collapsed="false">
      <c r="A85" s="13"/>
      <c r="B85" s="4"/>
      <c r="C85" s="27"/>
      <c r="D85" s="4"/>
      <c r="E85" s="19"/>
      <c r="F85" s="37"/>
      <c r="G85" s="19"/>
      <c r="H85" s="25"/>
      <c r="I85" s="19"/>
      <c r="J85" s="19"/>
      <c r="K85" s="19"/>
      <c r="L85" s="19"/>
      <c r="M85" s="19"/>
      <c r="N85" s="19"/>
      <c r="O85" s="19"/>
      <c r="Y85" s="6"/>
    </row>
    <row r="86" customFormat="false" ht="12.8" hidden="false" customHeight="false" outlineLevel="0" collapsed="false">
      <c r="A86" s="13"/>
      <c r="B86" s="4"/>
      <c r="C86" s="27"/>
      <c r="D86" s="4"/>
      <c r="E86" s="19"/>
      <c r="F86" s="19"/>
      <c r="G86" s="19"/>
      <c r="H86" s="25"/>
      <c r="I86" s="19"/>
      <c r="J86" s="19"/>
      <c r="K86" s="19"/>
      <c r="L86" s="19"/>
      <c r="M86" s="19"/>
      <c r="N86" s="19"/>
      <c r="O86" s="19"/>
      <c r="Y86" s="6"/>
    </row>
    <row r="87" customFormat="false" ht="12.8" hidden="false" customHeight="false" outlineLevel="0" collapsed="false">
      <c r="A87" s="13"/>
      <c r="B87" s="3"/>
      <c r="C87" s="27"/>
      <c r="D87" s="4"/>
      <c r="E87" s="19"/>
      <c r="F87" s="19"/>
      <c r="G87" s="19"/>
      <c r="H87" s="25"/>
      <c r="I87" s="19"/>
      <c r="J87" s="19"/>
      <c r="K87" s="19"/>
      <c r="L87" s="19"/>
      <c r="M87" s="19"/>
      <c r="N87" s="19"/>
      <c r="O87" s="19"/>
      <c r="Y87" s="6"/>
    </row>
    <row r="88" customFormat="false" ht="12.8" hidden="false" customHeight="false" outlineLevel="0" collapsed="false">
      <c r="A88" s="13"/>
      <c r="B88" s="4"/>
      <c r="C88" s="27"/>
      <c r="D88" s="4"/>
      <c r="E88" s="19"/>
      <c r="F88" s="19"/>
      <c r="G88" s="19"/>
      <c r="H88" s="25"/>
      <c r="I88" s="19"/>
      <c r="J88" s="19"/>
      <c r="K88" s="19"/>
      <c r="L88" s="19"/>
      <c r="M88" s="19"/>
      <c r="N88" s="19"/>
      <c r="O88" s="19"/>
      <c r="Y88" s="6"/>
    </row>
    <row r="89" customFormat="false" ht="12.8" hidden="false" customHeight="false" outlineLevel="0" collapsed="false">
      <c r="A89" s="13"/>
      <c r="B89" s="4"/>
      <c r="C89" s="27"/>
      <c r="D89" s="4"/>
      <c r="E89" s="19"/>
      <c r="F89" s="19"/>
      <c r="G89" s="19"/>
      <c r="H89" s="25"/>
      <c r="I89" s="19"/>
      <c r="J89" s="19"/>
      <c r="K89" s="19"/>
      <c r="L89" s="19"/>
      <c r="M89" s="19"/>
      <c r="N89" s="19"/>
      <c r="O89" s="19"/>
      <c r="Y89" s="6"/>
    </row>
    <row r="90" customFormat="false" ht="12.8" hidden="false" customHeight="false" outlineLevel="0" collapsed="false">
      <c r="A90" s="13"/>
      <c r="B90" s="3"/>
      <c r="C90" s="27"/>
      <c r="D90" s="4"/>
      <c r="F90" s="19"/>
      <c r="G90" s="19"/>
      <c r="H90" s="25"/>
      <c r="I90" s="19"/>
      <c r="J90" s="19"/>
      <c r="K90" s="19"/>
      <c r="L90" s="19"/>
      <c r="M90" s="19"/>
      <c r="N90" s="19"/>
      <c r="O90" s="19"/>
      <c r="Y90" s="6"/>
    </row>
    <row r="91" customFormat="false" ht="12.8" hidden="false" customHeight="false" outlineLevel="0" collapsed="false">
      <c r="A91" s="13"/>
      <c r="B91" s="4"/>
      <c r="C91" s="27"/>
      <c r="D91" s="15"/>
      <c r="F91" s="19"/>
      <c r="G91" s="19"/>
      <c r="H91" s="25"/>
      <c r="I91" s="19"/>
      <c r="J91" s="19"/>
      <c r="K91" s="19"/>
      <c r="L91" s="19"/>
      <c r="M91" s="19"/>
      <c r="N91" s="19"/>
      <c r="Y91" s="6"/>
    </row>
    <row r="92" customFormat="false" ht="12.8" hidden="false" customHeight="false" outlineLevel="0" collapsed="false">
      <c r="A92" s="13"/>
      <c r="B92" s="3"/>
      <c r="C92" s="27"/>
      <c r="D92" s="4"/>
      <c r="H92" s="10"/>
      <c r="Y92" s="6"/>
    </row>
    <row r="93" customFormat="false" ht="12.8" hidden="false" customHeight="false" outlineLevel="0" collapsed="false">
      <c r="A93" s="13"/>
      <c r="B93" s="3"/>
      <c r="C93" s="27"/>
      <c r="D93" s="4"/>
      <c r="H93" s="10"/>
      <c r="Y93" s="6"/>
    </row>
    <row r="94" customFormat="false" ht="12.8" hidden="false" customHeight="false" outlineLevel="0" collapsed="false">
      <c r="A94" s="13"/>
      <c r="B94" s="3"/>
      <c r="C94" s="27"/>
      <c r="D94" s="5"/>
      <c r="E94" s="5"/>
      <c r="H94" s="10"/>
      <c r="Y94" s="6"/>
    </row>
    <row r="95" customFormat="false" ht="12.8" hidden="false" customHeight="false" outlineLevel="0" collapsed="false">
      <c r="A95" s="13"/>
      <c r="B95" s="3"/>
      <c r="C95" s="27"/>
      <c r="D95" s="4"/>
      <c r="H95" s="10"/>
      <c r="Y95" s="6"/>
    </row>
    <row r="96" customFormat="false" ht="12.8" hidden="false" customHeight="false" outlineLevel="0" collapsed="false">
      <c r="A96" s="13"/>
      <c r="B96" s="4"/>
      <c r="C96" s="27"/>
      <c r="D96" s="4"/>
      <c r="H96" s="10"/>
      <c r="Y96" s="6"/>
    </row>
    <row r="97" customFormat="false" ht="12.8" hidden="false" customHeight="false" outlineLevel="0" collapsed="false">
      <c r="A97" s="13"/>
      <c r="B97" s="3"/>
      <c r="C97" s="27"/>
      <c r="D97" s="5"/>
      <c r="H97" s="10"/>
      <c r="Y97" s="6"/>
    </row>
    <row r="98" customFormat="false" ht="12.8" hidden="false" customHeight="false" outlineLevel="0" collapsed="false">
      <c r="A98" s="13"/>
      <c r="B98" s="3"/>
      <c r="C98" s="27"/>
      <c r="D98" s="4"/>
      <c r="H98" s="10"/>
      <c r="Y98" s="6"/>
    </row>
    <row r="99" customFormat="false" ht="12.8" hidden="false" customHeight="false" outlineLevel="0" collapsed="false">
      <c r="A99" s="13"/>
      <c r="B99" s="3"/>
      <c r="C99" s="27"/>
      <c r="D99" s="4"/>
      <c r="E99" s="4"/>
      <c r="H99" s="10"/>
      <c r="Y99" s="6"/>
    </row>
    <row r="100" customFormat="false" ht="12.8" hidden="false" customHeight="false" outlineLevel="0" collapsed="false">
      <c r="A100" s="13"/>
      <c r="B100" s="3"/>
      <c r="C100" s="27"/>
    </row>
    <row r="101" customFormat="false" ht="12.8" hidden="false" customHeight="false" outlineLevel="0" collapsed="false">
      <c r="A101" s="13"/>
      <c r="B101" s="3"/>
      <c r="C101" s="27"/>
      <c r="F101" s="5"/>
      <c r="H101" s="10"/>
      <c r="Y101" s="6"/>
    </row>
    <row r="102" customFormat="false" ht="12.8" hidden="false" customHeight="false" outlineLevel="0" collapsed="false">
      <c r="A102" s="13"/>
      <c r="B102" s="3"/>
      <c r="C102" s="27"/>
      <c r="F102" s="4"/>
      <c r="G102" s="4"/>
      <c r="H102" s="10"/>
      <c r="Y102" s="6"/>
    </row>
    <row r="103" customFormat="false" ht="12.8" hidden="false" customHeight="false" outlineLevel="0" collapsed="false">
      <c r="A103" s="13"/>
      <c r="B103" s="3"/>
      <c r="C103" s="27"/>
      <c r="H103" s="10"/>
      <c r="Y103" s="6"/>
    </row>
    <row r="104" customFormat="false" ht="12.8" hidden="false" customHeight="false" outlineLevel="0" collapsed="false">
      <c r="A104" s="13"/>
      <c r="B104" s="4"/>
      <c r="C104" s="27"/>
      <c r="H104" s="10"/>
      <c r="Y104" s="6"/>
    </row>
    <row r="105" customFormat="false" ht="12.8" hidden="false" customHeight="false" outlineLevel="0" collapsed="false">
      <c r="A105" s="13"/>
      <c r="B105" s="3"/>
      <c r="C105" s="27"/>
      <c r="D105" s="5"/>
      <c r="H105" s="10"/>
      <c r="Y105" s="6"/>
    </row>
    <row r="106" customFormat="false" ht="12.8" hidden="false" customHeight="false" outlineLevel="0" collapsed="false">
      <c r="A106" s="13"/>
      <c r="B106" s="3"/>
      <c r="C106" s="27"/>
      <c r="D106" s="15"/>
      <c r="H106" s="10"/>
    </row>
    <row r="107" customFormat="false" ht="12.8" hidden="false" customHeight="false" outlineLevel="0" collapsed="false">
      <c r="A107" s="13"/>
      <c r="B107" s="3"/>
      <c r="C107" s="27"/>
      <c r="D107" s="5"/>
    </row>
    <row r="108" customFormat="false" ht="12.8" hidden="false" customHeight="false" outlineLevel="0" collapsed="false">
      <c r="A108" s="13"/>
      <c r="B108" s="4"/>
      <c r="C108" s="27"/>
      <c r="D108" s="15"/>
      <c r="H108" s="10"/>
    </row>
    <row r="109" customFormat="false" ht="12.8" hidden="false" customHeight="false" outlineLevel="0" collapsed="false">
      <c r="A109" s="13"/>
      <c r="B109" s="3"/>
      <c r="C109" s="4"/>
      <c r="D109" s="5"/>
    </row>
    <row r="110" customFormat="false" ht="12.8" hidden="false" customHeight="false" outlineLevel="0" collapsed="false">
      <c r="A110" s="20"/>
      <c r="B110" s="3"/>
      <c r="C110" s="4"/>
      <c r="D110" s="5"/>
    </row>
    <row r="111" customFormat="false" ht="12.8" hidden="false" customHeight="false" outlineLevel="0" collapsed="false">
      <c r="A111" s="38"/>
      <c r="B111" s="3"/>
      <c r="C111" s="4"/>
      <c r="D111" s="5"/>
    </row>
    <row r="112" customFormat="false" ht="12.8" hidden="false" customHeight="false" outlineLevel="0" collapsed="false">
      <c r="A112" s="38"/>
      <c r="B112" s="3"/>
      <c r="C112" s="3"/>
      <c r="D112" s="15"/>
    </row>
    <row r="113" customFormat="false" ht="12.8" hidden="false" customHeight="false" outlineLevel="0" collapsed="false">
      <c r="A113" s="38"/>
      <c r="B113" s="3"/>
      <c r="C113" s="4"/>
      <c r="D113" s="5"/>
    </row>
    <row r="114" customFormat="false" ht="12.8" hidden="false" customHeight="false" outlineLevel="0" collapsed="false">
      <c r="A114" s="38"/>
      <c r="B114" s="3"/>
      <c r="C114" s="3"/>
      <c r="D114" s="15"/>
    </row>
    <row r="115" customFormat="false" ht="12.8" hidden="false" customHeight="false" outlineLevel="0" collapsed="false">
      <c r="A115" s="38"/>
      <c r="B115" s="3"/>
      <c r="C115" s="4"/>
      <c r="D115" s="5"/>
    </row>
    <row r="116" customFormat="false" ht="12.8" hidden="false" customHeight="false" outlineLevel="0" collapsed="false">
      <c r="A116" s="38"/>
      <c r="B116" s="3"/>
      <c r="C116" s="4"/>
      <c r="D116" s="5"/>
    </row>
    <row r="117" customFormat="false" ht="12.8" hidden="false" customHeight="false" outlineLevel="0" collapsed="false">
      <c r="A117" s="38"/>
      <c r="B117" s="3"/>
    </row>
    <row r="118" customFormat="false" ht="12.8" hidden="false" customHeight="false" outlineLevel="0" collapsed="false">
      <c r="A118" s="38"/>
      <c r="B118" s="4"/>
      <c r="C118" s="3"/>
      <c r="D118" s="15"/>
    </row>
    <row r="119" customFormat="false" ht="12.8" hidden="false" customHeight="false" outlineLevel="0" collapsed="false">
      <c r="A119" s="38"/>
      <c r="B119" s="4"/>
      <c r="D119" s="1"/>
    </row>
    <row r="120" customFormat="false" ht="12.8" hidden="false" customHeight="false" outlineLevel="0" collapsed="false">
      <c r="A120" s="38"/>
      <c r="B120" s="4"/>
      <c r="C120" s="3"/>
      <c r="D120" s="15"/>
    </row>
    <row r="121" customFormat="false" ht="12.8" hidden="false" customHeight="false" outlineLevel="0" collapsed="false">
      <c r="A121" s="38"/>
      <c r="B121" s="4"/>
      <c r="C121" s="4"/>
      <c r="D121" s="5"/>
    </row>
    <row r="122" customFormat="false" ht="12.8" hidden="false" customHeight="false" outlineLevel="0" collapsed="false">
      <c r="A122" s="38"/>
      <c r="B122" s="3"/>
      <c r="C122" s="3"/>
      <c r="D122" s="15"/>
    </row>
    <row r="123" customFormat="false" ht="12.8" hidden="false" customHeight="false" outlineLevel="0" collapsed="false">
      <c r="A123" s="38"/>
      <c r="B123" s="3"/>
      <c r="C123" s="4"/>
      <c r="D123" s="5"/>
    </row>
    <row r="124" customFormat="false" ht="12.8" hidden="false" customHeight="false" outlineLevel="0" collapsed="false">
      <c r="A124" s="38"/>
      <c r="B124" s="3"/>
      <c r="C124" s="4"/>
      <c r="D124" s="5"/>
    </row>
    <row r="125" customFormat="false" ht="12.8" hidden="false" customHeight="false" outlineLevel="0" collapsed="false">
      <c r="A125" s="38"/>
      <c r="B125" s="4"/>
      <c r="C125" s="4"/>
      <c r="D125" s="5"/>
    </row>
    <row r="126" customFormat="false" ht="12.8" hidden="false" customHeight="false" outlineLevel="0" collapsed="false">
      <c r="A126" s="38"/>
      <c r="C126" s="3"/>
      <c r="D126" s="15"/>
    </row>
    <row r="127" customFormat="false" ht="12.8" hidden="false" customHeight="false" outlineLevel="0" collapsed="false">
      <c r="A127" s="38"/>
      <c r="C127" s="4"/>
      <c r="D127" s="5"/>
    </row>
    <row r="128" customFormat="false" ht="12.8" hidden="false" customHeight="false" outlineLevel="0" collapsed="false">
      <c r="A128" s="39"/>
      <c r="C128" s="3"/>
      <c r="D128" s="15"/>
    </row>
    <row r="129" customFormat="false" ht="12.8" hidden="false" customHeight="false" outlineLevel="0" collapsed="false">
      <c r="C129" s="4"/>
      <c r="D129" s="5"/>
    </row>
    <row r="130" customFormat="false" ht="12.8" hidden="false" customHeight="false" outlineLevel="0" collapsed="false">
      <c r="A130" s="13"/>
      <c r="C130" s="4"/>
      <c r="D130" s="5"/>
    </row>
    <row r="131" customFormat="false" ht="12.8" hidden="false" customHeight="false" outlineLevel="0" collapsed="false">
      <c r="A131" s="13"/>
    </row>
    <row r="132" customFormat="false" ht="12.8" hidden="false" customHeight="false" outlineLevel="0" collapsed="false">
      <c r="A132" s="13"/>
      <c r="C132" s="3"/>
      <c r="D132" s="15"/>
    </row>
    <row r="133" customFormat="false" ht="12.8" hidden="false" customHeight="false" outlineLevel="0" collapsed="false">
      <c r="A133" s="13"/>
    </row>
    <row r="134" customFormat="false" ht="12.8" hidden="false" customHeight="false" outlineLevel="0" collapsed="false">
      <c r="D134" s="40"/>
    </row>
    <row r="135" customFormat="false" ht="12.8" hidden="false" customHeight="false" outlineLevel="0" collapsed="false">
      <c r="D135" s="41"/>
    </row>
    <row r="136" customFormat="false" ht="12.8" hidden="false" customHeight="false" outlineLevel="0" collapsed="false">
      <c r="D136" s="42"/>
    </row>
    <row r="137" customFormat="false" ht="12.8" hidden="false" customHeight="false" outlineLevel="0" collapsed="false">
      <c r="A137" s="3"/>
      <c r="B137" s="4"/>
      <c r="C137" s="5"/>
      <c r="F137" s="16"/>
    </row>
    <row r="138" customFormat="false" ht="12.8" hidden="false" customHeight="false" outlineLevel="0" collapsed="false">
      <c r="A138" s="4"/>
      <c r="B138" s="4"/>
      <c r="C138" s="5"/>
      <c r="F138" s="16"/>
    </row>
    <row r="139" customFormat="false" ht="12.8" hidden="false" customHeight="false" outlineLevel="0" collapsed="false">
      <c r="A139" s="13"/>
      <c r="B139" s="3"/>
      <c r="C139" s="15"/>
      <c r="D139" s="27"/>
      <c r="E139" s="3"/>
      <c r="F139" s="16"/>
    </row>
    <row r="140" customFormat="false" ht="12.8" hidden="false" customHeight="false" outlineLevel="0" collapsed="false">
      <c r="A140" s="13"/>
      <c r="B140" s="3"/>
      <c r="C140" s="15"/>
      <c r="D140" s="27"/>
      <c r="E140" s="3"/>
      <c r="F140" s="16"/>
    </row>
    <row r="141" customFormat="false" ht="12.8" hidden="false" customHeight="false" outlineLevel="0" collapsed="false">
      <c r="A141" s="13"/>
      <c r="B141" s="3"/>
      <c r="C141" s="5"/>
      <c r="D141" s="27"/>
      <c r="E141" s="4"/>
      <c r="F141" s="16"/>
    </row>
    <row r="142" customFormat="false" ht="12.8" hidden="false" customHeight="false" outlineLevel="0" collapsed="false">
      <c r="A142" s="13"/>
      <c r="B142" s="3"/>
      <c r="C142" s="5"/>
      <c r="D142" s="27"/>
      <c r="E142" s="4"/>
      <c r="F142" s="16"/>
    </row>
    <row r="143" customFormat="false" ht="12.8" hidden="false" customHeight="false" outlineLevel="0" collapsed="false">
      <c r="A143" s="13"/>
      <c r="B143" s="3"/>
      <c r="C143" s="15"/>
      <c r="D143" s="27"/>
      <c r="E143" s="3"/>
      <c r="F143" s="16"/>
    </row>
    <row r="144" customFormat="false" ht="12.8" hidden="false" customHeight="false" outlineLevel="0" collapsed="false">
      <c r="A144" s="13"/>
      <c r="B144" s="3"/>
      <c r="C144" s="15"/>
      <c r="D144" s="27"/>
      <c r="E144" s="3"/>
      <c r="F144" s="16"/>
    </row>
    <row r="145" customFormat="false" ht="12.8" hidden="false" customHeight="false" outlineLevel="0" collapsed="false">
      <c r="A145" s="13"/>
      <c r="B145" s="3"/>
      <c r="C145" s="5"/>
      <c r="D145" s="27"/>
      <c r="E145" s="4"/>
      <c r="F145" s="16"/>
    </row>
    <row r="146" customFormat="false" ht="12.8" hidden="false" customHeight="false" outlineLevel="0" collapsed="false">
      <c r="A146" s="13"/>
      <c r="B146" s="4"/>
      <c r="C146" s="15"/>
      <c r="D146" s="27"/>
      <c r="E146" s="3"/>
      <c r="F146" s="16"/>
    </row>
    <row r="147" customFormat="false" ht="12.8" hidden="false" customHeight="false" outlineLevel="0" collapsed="false">
      <c r="A147" s="13"/>
      <c r="B147" s="3"/>
      <c r="C147" s="5"/>
      <c r="D147" s="27"/>
      <c r="E147" s="4"/>
      <c r="F147" s="16"/>
    </row>
    <row r="148" customFormat="false" ht="12.8" hidden="false" customHeight="false" outlineLevel="0" collapsed="false">
      <c r="A148" s="13"/>
      <c r="B148" s="3"/>
      <c r="C148" s="15"/>
      <c r="D148" s="27"/>
      <c r="E148" s="3"/>
      <c r="F148" s="16"/>
      <c r="J148" s="14"/>
    </row>
    <row r="149" customFormat="false" ht="12.8" hidden="false" customHeight="false" outlineLevel="0" collapsed="false">
      <c r="A149" s="13"/>
      <c r="B149" s="4"/>
      <c r="C149" s="15"/>
      <c r="D149" s="27"/>
      <c r="E149" s="3"/>
      <c r="F149" s="16"/>
      <c r="J149" s="14"/>
    </row>
    <row r="150" customFormat="false" ht="12.8" hidden="false" customHeight="false" outlineLevel="0" collapsed="false">
      <c r="A150" s="13"/>
      <c r="B150" s="4"/>
      <c r="C150" s="5"/>
      <c r="D150" s="27"/>
      <c r="E150" s="4"/>
      <c r="F150" s="16"/>
      <c r="J150" s="14"/>
      <c r="K150" s="14"/>
      <c r="O150" s="14"/>
    </row>
    <row r="151" customFormat="false" ht="12.8" hidden="false" customHeight="false" outlineLevel="0" collapsed="false">
      <c r="A151" s="13"/>
      <c r="B151" s="4"/>
      <c r="C151" s="5"/>
      <c r="D151" s="27"/>
      <c r="E151" s="3"/>
      <c r="F151" s="16"/>
      <c r="J151" s="14"/>
      <c r="K151" s="14"/>
      <c r="O151" s="14"/>
    </row>
    <row r="152" customFormat="false" ht="12.8" hidden="false" customHeight="false" outlineLevel="0" collapsed="false">
      <c r="A152" s="13"/>
      <c r="B152" s="4"/>
      <c r="C152" s="5"/>
      <c r="D152" s="27"/>
      <c r="E152" s="4"/>
      <c r="F152" s="16"/>
      <c r="J152" s="14"/>
      <c r="K152" s="14"/>
      <c r="O152" s="14"/>
    </row>
    <row r="153" customFormat="false" ht="12.8" hidden="false" customHeight="false" outlineLevel="0" collapsed="false">
      <c r="A153" s="13"/>
      <c r="B153" s="3"/>
      <c r="C153" s="15"/>
      <c r="D153" s="27"/>
      <c r="E153" s="3"/>
      <c r="F153" s="16"/>
      <c r="J153" s="14"/>
      <c r="K153" s="14"/>
      <c r="O153" s="14"/>
    </row>
    <row r="154" customFormat="false" ht="12.8" hidden="false" customHeight="false" outlineLevel="0" collapsed="false">
      <c r="A154" s="13"/>
      <c r="B154" s="4"/>
      <c r="C154" s="15"/>
      <c r="D154" s="27"/>
      <c r="E154" s="3"/>
      <c r="F154" s="16"/>
      <c r="J154" s="14"/>
      <c r="K154" s="14"/>
      <c r="O154" s="14"/>
    </row>
    <row r="155" customFormat="false" ht="12.8" hidden="false" customHeight="false" outlineLevel="0" collapsed="false">
      <c r="A155" s="13"/>
      <c r="B155" s="4"/>
      <c r="C155" s="5"/>
      <c r="D155" s="27"/>
      <c r="E155" s="4"/>
      <c r="F155" s="16"/>
      <c r="J155" s="14"/>
      <c r="K155" s="14"/>
      <c r="O155" s="14"/>
    </row>
    <row r="156" customFormat="false" ht="12.8" hidden="false" customHeight="false" outlineLevel="0" collapsed="false">
      <c r="A156" s="13"/>
      <c r="B156" s="4"/>
      <c r="C156" s="15"/>
      <c r="D156" s="27"/>
      <c r="E156" s="3"/>
      <c r="F156" s="16"/>
      <c r="J156" s="14"/>
      <c r="K156" s="14"/>
      <c r="O156" s="14"/>
    </row>
    <row r="157" customFormat="false" ht="12.8" hidden="false" customHeight="false" outlineLevel="0" collapsed="false">
      <c r="A157" s="13"/>
      <c r="B157" s="4"/>
      <c r="C157" s="15"/>
      <c r="D157" s="27"/>
      <c r="E157" s="3"/>
      <c r="F157" s="16"/>
      <c r="J157" s="14"/>
      <c r="K157" s="14"/>
      <c r="O157" s="14"/>
    </row>
    <row r="158" customFormat="false" ht="12.8" hidden="false" customHeight="false" outlineLevel="0" collapsed="false">
      <c r="A158" s="13"/>
      <c r="C158" s="5"/>
      <c r="D158" s="27"/>
      <c r="E158" s="4"/>
      <c r="F158" s="16"/>
      <c r="J158" s="14"/>
      <c r="K158" s="14"/>
      <c r="O158" s="14"/>
      <c r="Q158" s="43"/>
    </row>
    <row r="159" customFormat="false" ht="12.8" hidden="false" customHeight="false" outlineLevel="0" collapsed="false">
      <c r="A159" s="13"/>
      <c r="B159" s="4"/>
      <c r="C159" s="15"/>
      <c r="D159" s="27"/>
      <c r="E159" s="4"/>
      <c r="F159" s="16"/>
      <c r="J159" s="14"/>
      <c r="K159" s="14"/>
      <c r="O159" s="14"/>
      <c r="Q159" s="43"/>
    </row>
    <row r="160" customFormat="false" ht="12.8" hidden="false" customHeight="false" outlineLevel="0" collapsed="false">
      <c r="A160" s="13"/>
      <c r="C160" s="5"/>
      <c r="D160" s="27"/>
      <c r="E160" s="3"/>
      <c r="F160" s="16"/>
      <c r="J160" s="14"/>
      <c r="K160" s="14"/>
      <c r="O160" s="14"/>
      <c r="Q160" s="43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</row>
    <row r="161" customFormat="false" ht="12.8" hidden="false" customHeight="false" outlineLevel="0" collapsed="false">
      <c r="A161" s="13"/>
      <c r="B161" s="4"/>
      <c r="C161" s="5"/>
      <c r="D161" s="27"/>
      <c r="E161" s="4"/>
      <c r="F161" s="16"/>
      <c r="J161" s="14"/>
      <c r="K161" s="14"/>
      <c r="O161" s="14"/>
      <c r="Q161" s="43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</row>
    <row r="162" customFormat="false" ht="12.8" hidden="false" customHeight="false" outlineLevel="0" collapsed="false">
      <c r="A162" s="13"/>
      <c r="C162" s="15"/>
      <c r="D162" s="27"/>
      <c r="E162" s="3"/>
      <c r="F162" s="16"/>
      <c r="J162" s="14"/>
      <c r="K162" s="14"/>
      <c r="O162" s="14"/>
      <c r="Q162" s="43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</row>
    <row r="163" customFormat="false" ht="12.8" hidden="false" customHeight="false" outlineLevel="0" collapsed="false">
      <c r="A163" s="13"/>
      <c r="B163" s="3"/>
      <c r="C163" s="15"/>
      <c r="D163" s="27"/>
      <c r="E163" s="3"/>
      <c r="F163" s="16"/>
      <c r="J163" s="14"/>
      <c r="K163" s="14"/>
      <c r="O163" s="14"/>
      <c r="Q163" s="43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</row>
    <row r="164" customFormat="false" ht="12.8" hidden="false" customHeight="false" outlineLevel="0" collapsed="false">
      <c r="A164" s="13"/>
      <c r="C164" s="5"/>
      <c r="D164" s="27"/>
      <c r="E164" s="4"/>
      <c r="F164" s="16"/>
      <c r="J164" s="14"/>
      <c r="K164" s="14"/>
      <c r="O164" s="14"/>
      <c r="Q164" s="43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</row>
    <row r="165" customFormat="false" ht="12.8" hidden="false" customHeight="false" outlineLevel="0" collapsed="false">
      <c r="A165" s="13"/>
      <c r="C165" s="15"/>
      <c r="D165" s="27"/>
      <c r="E165" s="3"/>
      <c r="F165" s="16"/>
      <c r="J165" s="14"/>
      <c r="K165" s="14"/>
      <c r="O165" s="14"/>
      <c r="Q165" s="43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</row>
    <row r="166" customFormat="false" ht="12.8" hidden="false" customHeight="false" outlineLevel="0" collapsed="false">
      <c r="A166" s="13"/>
      <c r="C166" s="5"/>
      <c r="D166" s="27"/>
      <c r="E166" s="4"/>
      <c r="F166" s="16"/>
      <c r="J166" s="14"/>
      <c r="K166" s="14"/>
      <c r="O166" s="14"/>
      <c r="Q166" s="43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</row>
    <row r="167" customFormat="false" ht="12.8" hidden="false" customHeight="false" outlineLevel="0" collapsed="false">
      <c r="A167" s="13"/>
      <c r="B167" s="4"/>
      <c r="C167" s="15"/>
      <c r="D167" s="27"/>
      <c r="E167" s="3"/>
      <c r="F167" s="16"/>
      <c r="J167" s="14"/>
      <c r="K167" s="14"/>
      <c r="O167" s="14"/>
      <c r="Q167" s="43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</row>
    <row r="168" customFormat="false" ht="12.8" hidden="false" customHeight="false" outlineLevel="0" collapsed="false">
      <c r="A168" s="13"/>
      <c r="C168" s="15"/>
      <c r="D168" s="27"/>
      <c r="E168" s="3"/>
      <c r="F168" s="16"/>
      <c r="J168" s="14"/>
      <c r="K168" s="14"/>
      <c r="O168" s="14"/>
      <c r="Q168" s="43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</row>
    <row r="169" customFormat="false" ht="12.8" hidden="false" customHeight="false" outlineLevel="0" collapsed="false">
      <c r="A169" s="13"/>
      <c r="B169" s="4"/>
      <c r="C169" s="5"/>
      <c r="D169" s="27"/>
      <c r="E169" s="4"/>
      <c r="F169" s="16"/>
      <c r="J169" s="14"/>
      <c r="K169" s="14"/>
      <c r="O169" s="14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</row>
    <row r="170" customFormat="false" ht="12.8" hidden="false" customHeight="false" outlineLevel="0" collapsed="false">
      <c r="A170" s="13"/>
      <c r="B170" s="3"/>
      <c r="C170" s="15"/>
      <c r="D170" s="27"/>
      <c r="E170" s="3"/>
      <c r="F170" s="16"/>
      <c r="J170" s="14"/>
      <c r="K170" s="14"/>
      <c r="O170" s="14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</row>
    <row r="171" customFormat="false" ht="12.8" hidden="false" customHeight="false" outlineLevel="0" collapsed="false">
      <c r="A171" s="13"/>
      <c r="B171" s="3"/>
      <c r="C171" s="15"/>
      <c r="D171" s="27"/>
      <c r="E171" s="3"/>
      <c r="F171" s="16"/>
      <c r="J171" s="14"/>
      <c r="K171" s="14"/>
      <c r="O171" s="14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</row>
    <row r="172" customFormat="false" ht="12.8" hidden="false" customHeight="false" outlineLevel="0" collapsed="false">
      <c r="A172" s="13"/>
      <c r="B172" s="4"/>
      <c r="C172" s="5"/>
      <c r="D172" s="27"/>
      <c r="E172" s="4"/>
      <c r="F172" s="16"/>
      <c r="J172" s="14"/>
      <c r="K172" s="14"/>
      <c r="O172" s="14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</row>
    <row r="173" customFormat="false" ht="12.8" hidden="false" customHeight="false" outlineLevel="0" collapsed="false">
      <c r="A173" s="13"/>
      <c r="B173" s="4"/>
      <c r="C173" s="5"/>
      <c r="D173" s="27"/>
      <c r="E173" s="4"/>
      <c r="J173" s="14"/>
      <c r="K173" s="14"/>
      <c r="O173" s="14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</row>
    <row r="174" customFormat="false" ht="12.8" hidden="false" customHeight="false" outlineLevel="0" collapsed="false">
      <c r="A174" s="13"/>
      <c r="B174" s="3"/>
      <c r="C174" s="15"/>
      <c r="D174" s="27"/>
      <c r="E174" s="3"/>
      <c r="F174" s="16"/>
      <c r="J174" s="14"/>
      <c r="K174" s="14"/>
      <c r="O174" s="14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</row>
    <row r="175" customFormat="false" ht="12.8" hidden="false" customHeight="false" outlineLevel="0" collapsed="false">
      <c r="A175" s="13"/>
      <c r="B175" s="4"/>
      <c r="C175" s="5"/>
      <c r="D175" s="27"/>
      <c r="E175" s="4"/>
      <c r="J175" s="14"/>
      <c r="K175" s="14"/>
      <c r="O175" s="14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</row>
    <row r="176" customFormat="false" ht="12.8" hidden="false" customHeight="false" outlineLevel="0" collapsed="false">
      <c r="J176" s="14"/>
      <c r="K176" s="14"/>
      <c r="O176" s="14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</row>
    <row r="177" customFormat="false" ht="12.8" hidden="false" customHeight="false" outlineLevel="0" collapsed="false">
      <c r="A177" s="16"/>
      <c r="B177" s="16"/>
      <c r="C177" s="4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</row>
    <row r="178" customFormat="false" ht="12.8" hidden="false" customHeight="false" outlineLevel="0" collapsed="false">
      <c r="A178" s="16"/>
      <c r="B178" s="16"/>
      <c r="C178" s="4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</row>
    <row r="179" customFormat="false" ht="12.8" hidden="false" customHeight="false" outlineLevel="0" collapsed="false">
      <c r="A179" s="16"/>
      <c r="B179" s="16"/>
      <c r="C179" s="4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</row>
    <row r="180" customFormat="false" ht="12.8" hidden="false" customHeight="false" outlineLevel="0" collapsed="false">
      <c r="A180" s="16"/>
      <c r="B180" s="16"/>
      <c r="C180" s="4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r="181" customFormat="false" ht="12.8" hidden="false" customHeight="false" outlineLevel="0" collapsed="false">
      <c r="A181" s="10"/>
      <c r="B181" s="16"/>
      <c r="C181" s="4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</row>
    <row r="182" customFormat="false" ht="12.8" hidden="false" customHeight="false" outlineLevel="0" collapsed="false">
      <c r="A182" s="10"/>
      <c r="B182" s="16"/>
      <c r="C182" s="4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</row>
    <row r="183" customFormat="false" ht="12.8" hidden="false" customHeight="false" outlineLevel="0" collapsed="false">
      <c r="A183" s="10"/>
      <c r="B183" s="16"/>
      <c r="C183" s="4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</row>
    <row r="184" customFormat="false" ht="12.8" hidden="false" customHeight="false" outlineLevel="0" collapsed="false">
      <c r="A184" s="10"/>
      <c r="B184" s="16"/>
      <c r="C184" s="4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</row>
    <row r="185" customFormat="false" ht="12.8" hidden="false" customHeight="false" outlineLevel="0" collapsed="false">
      <c r="A185" s="10"/>
      <c r="B185" s="16"/>
      <c r="C185" s="4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</row>
    <row r="186" customFormat="false" ht="12.8" hidden="false" customHeight="false" outlineLevel="0" collapsed="false">
      <c r="A186" s="10"/>
      <c r="B186" s="16"/>
      <c r="C186" s="4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</row>
    <row r="187" customFormat="false" ht="12.8" hidden="false" customHeight="false" outlineLevel="0" collapsed="false">
      <c r="A187" s="10"/>
      <c r="B187" s="16"/>
      <c r="C187" s="4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</row>
    <row r="188" customFormat="false" ht="12.8" hidden="false" customHeight="false" outlineLevel="0" collapsed="false">
      <c r="A188" s="10"/>
      <c r="B188" s="16"/>
      <c r="C188" s="4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</row>
    <row r="189" customFormat="false" ht="12.8" hidden="false" customHeight="false" outlineLevel="0" collapsed="false">
      <c r="A189" s="10"/>
      <c r="B189" s="16"/>
      <c r="C189" s="4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</row>
    <row r="190" customFormat="false" ht="12.8" hidden="false" customHeight="false" outlineLevel="0" collapsed="false">
      <c r="A190" s="10"/>
      <c r="B190" s="16"/>
      <c r="C190" s="4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</row>
    <row r="191" customFormat="false" ht="12.8" hidden="false" customHeight="false" outlineLevel="0" collapsed="false">
      <c r="A191" s="10"/>
      <c r="B191" s="16"/>
      <c r="C191" s="4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</row>
    <row r="192" customFormat="false" ht="12" hidden="false" customHeight="false" outlineLevel="0" collapsed="false">
      <c r="A192" s="16"/>
      <c r="B192" s="16"/>
      <c r="C192" s="4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</row>
    <row r="193" customFormat="false" ht="12" hidden="false" customHeight="false" outlineLevel="0" collapsed="false">
      <c r="A193" s="10"/>
      <c r="B193" s="16"/>
      <c r="C193" s="4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</row>
    <row r="194" customFormat="false" ht="12" hidden="false" customHeight="false" outlineLevel="0" collapsed="false">
      <c r="A194" s="10"/>
      <c r="B194" s="16"/>
      <c r="C194" s="4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</row>
    <row r="195" customFormat="false" ht="12" hidden="false" customHeight="false" outlineLevel="0" collapsed="false">
      <c r="A195" s="10"/>
      <c r="B195" s="16"/>
      <c r="C195" s="4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</row>
    <row r="196" customFormat="false" ht="12.8" hidden="false" customHeight="false" outlineLevel="0" collapsed="false">
      <c r="A196" s="16"/>
      <c r="B196" s="16"/>
      <c r="C196" s="4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</row>
    <row r="197" customFormat="false" ht="12.8" hidden="false" customHeight="false" outlineLevel="0" collapsed="false">
      <c r="A197" s="3"/>
      <c r="B197" s="4"/>
      <c r="C197" s="5"/>
      <c r="E197" s="10"/>
      <c r="F197" s="10"/>
      <c r="G197" s="10"/>
      <c r="H197" s="10"/>
      <c r="I197" s="10"/>
      <c r="J197" s="10"/>
      <c r="K197" s="10"/>
      <c r="L197" s="10"/>
      <c r="M197" s="16"/>
      <c r="N197" s="10"/>
      <c r="O197" s="10"/>
      <c r="P197" s="10"/>
      <c r="Q197" s="10"/>
      <c r="R197" s="10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</row>
    <row r="198" customFormat="false" ht="12.8" hidden="false" customHeight="false" outlineLevel="0" collapsed="false">
      <c r="A198" s="4"/>
      <c r="B198" s="4"/>
      <c r="C198" s="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</row>
    <row r="199" customFormat="false" ht="12.8" hidden="false" customHeight="false" outlineLevel="0" collapsed="false">
      <c r="A199" s="13"/>
      <c r="B199" s="3"/>
      <c r="C199" s="27"/>
      <c r="D199" s="2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</row>
    <row r="200" customFormat="false" ht="12.8" hidden="false" customHeight="false" outlineLevel="0" collapsed="false">
      <c r="A200" s="13"/>
      <c r="B200" s="3"/>
      <c r="C200" s="27"/>
      <c r="D200" s="2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</row>
    <row r="201" customFormat="false" ht="12.8" hidden="false" customHeight="false" outlineLevel="0" collapsed="false">
      <c r="A201" s="13"/>
      <c r="B201" s="3"/>
      <c r="C201" s="27"/>
      <c r="D201" s="2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</row>
    <row r="202" customFormat="false" ht="12.8" hidden="false" customHeight="false" outlineLevel="0" collapsed="false">
      <c r="A202" s="13"/>
      <c r="B202" s="3"/>
      <c r="C202" s="27"/>
      <c r="D202" s="2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</row>
    <row r="203" customFormat="false" ht="12.8" hidden="false" customHeight="false" outlineLevel="0" collapsed="false">
      <c r="A203" s="13"/>
      <c r="B203" s="3"/>
      <c r="C203" s="27"/>
      <c r="D203" s="2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</row>
    <row r="204" customFormat="false" ht="12.8" hidden="false" customHeight="false" outlineLevel="0" collapsed="false">
      <c r="A204" s="13"/>
      <c r="B204" s="3"/>
      <c r="C204" s="27"/>
      <c r="D204" s="2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customFormat="false" ht="12.8" hidden="false" customHeight="false" outlineLevel="0" collapsed="false">
      <c r="A205" s="13"/>
      <c r="B205" s="3"/>
      <c r="C205" s="27"/>
      <c r="D205" s="2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customFormat="false" ht="12.8" hidden="false" customHeight="false" outlineLevel="0" collapsed="false">
      <c r="A206" s="13"/>
      <c r="B206" s="4"/>
      <c r="C206" s="27"/>
      <c r="D206" s="2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customFormat="false" ht="12.8" hidden="false" customHeight="false" outlineLevel="0" collapsed="false">
      <c r="A207" s="13"/>
      <c r="B207" s="3"/>
      <c r="C207" s="27"/>
      <c r="D207" s="2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customFormat="false" ht="12.8" hidden="false" customHeight="false" outlineLevel="0" collapsed="false">
      <c r="A208" s="13"/>
      <c r="B208" s="3"/>
      <c r="C208" s="27"/>
      <c r="D208" s="2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customFormat="false" ht="12.8" hidden="false" customHeight="false" outlineLevel="0" collapsed="false">
      <c r="A209" s="13"/>
      <c r="B209" s="4"/>
      <c r="C209" s="27"/>
      <c r="D209" s="2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customFormat="false" ht="12.8" hidden="false" customHeight="false" outlineLevel="0" collapsed="false">
      <c r="A210" s="13"/>
      <c r="B210" s="4"/>
      <c r="C210" s="27"/>
      <c r="D210" s="2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customFormat="false" ht="12.8" hidden="false" customHeight="false" outlineLevel="0" collapsed="false">
      <c r="A211" s="13"/>
      <c r="B211" s="4"/>
      <c r="C211" s="27"/>
      <c r="D211" s="2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customFormat="false" ht="12.8" hidden="false" customHeight="false" outlineLevel="0" collapsed="false">
      <c r="A212" s="13"/>
      <c r="B212" s="4"/>
      <c r="C212" s="27"/>
      <c r="D212" s="2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customFormat="false" ht="12.8" hidden="false" customHeight="false" outlineLevel="0" collapsed="false">
      <c r="A213" s="13"/>
      <c r="B213" s="3"/>
      <c r="C213" s="27"/>
      <c r="D213" s="2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customFormat="false" ht="12.8" hidden="false" customHeight="false" outlineLevel="0" collapsed="false">
      <c r="A214" s="13"/>
      <c r="B214" s="4"/>
      <c r="C214" s="27"/>
      <c r="D214" s="2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customFormat="false" ht="12.8" hidden="false" customHeight="false" outlineLevel="0" collapsed="false">
      <c r="A215" s="13"/>
      <c r="B215" s="3"/>
      <c r="C215" s="27"/>
      <c r="D215" s="2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customFormat="false" ht="12.8" hidden="false" customHeight="false" outlineLevel="0" collapsed="false">
      <c r="A216" s="13"/>
      <c r="B216" s="3"/>
      <c r="C216" s="27"/>
      <c r="D216" s="2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customFormat="false" ht="12.8" hidden="false" customHeight="false" outlineLevel="0" collapsed="false">
      <c r="A217" s="13"/>
      <c r="B217" s="4"/>
      <c r="C217" s="27"/>
      <c r="D217" s="2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customFormat="false" ht="12.8" hidden="false" customHeight="false" outlineLevel="0" collapsed="false">
      <c r="A218" s="13"/>
      <c r="B218" s="3"/>
      <c r="C218" s="27"/>
      <c r="D218" s="2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customFormat="false" ht="12.8" hidden="false" customHeight="false" outlineLevel="0" collapsed="false">
      <c r="A219" s="13"/>
      <c r="B219" s="3"/>
      <c r="C219" s="27"/>
      <c r="D219" s="2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customFormat="false" ht="12.8" hidden="false" customHeight="false" outlineLevel="0" collapsed="false">
      <c r="A220" s="13"/>
      <c r="B220" s="3"/>
      <c r="C220" s="27"/>
      <c r="D220" s="2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customFormat="false" ht="12.8" hidden="false" customHeight="false" outlineLevel="0" collapsed="false">
      <c r="A221" s="13"/>
      <c r="B221" s="3"/>
      <c r="C221" s="27"/>
      <c r="D221" s="27"/>
    </row>
    <row r="222" customFormat="false" ht="12.8" hidden="false" customHeight="false" outlineLevel="0" collapsed="false">
      <c r="A222" s="13"/>
      <c r="B222" s="4"/>
      <c r="C222" s="27"/>
      <c r="D222" s="27"/>
    </row>
    <row r="223" customFormat="false" ht="12.8" hidden="false" customHeight="false" outlineLevel="0" collapsed="false">
      <c r="A223" s="13"/>
      <c r="B223" s="3"/>
      <c r="C223" s="27"/>
      <c r="D223" s="27"/>
    </row>
    <row r="224" customFormat="false" ht="12.8" hidden="false" customHeight="false" outlineLevel="0" collapsed="false">
      <c r="A224" s="13"/>
      <c r="B224" s="3"/>
      <c r="C224" s="27"/>
      <c r="D224" s="27"/>
    </row>
    <row r="225" customFormat="false" ht="12.8" hidden="false" customHeight="false" outlineLevel="0" collapsed="false">
      <c r="A225" s="13"/>
      <c r="B225" s="3"/>
      <c r="C225" s="27"/>
      <c r="D225" s="27"/>
    </row>
    <row r="226" customFormat="false" ht="12.8" hidden="false" customHeight="false" outlineLevel="0" collapsed="false">
      <c r="A226" s="13"/>
      <c r="B226" s="3"/>
      <c r="C226" s="27"/>
      <c r="D226" s="27"/>
    </row>
    <row r="227" customFormat="false" ht="12.8" hidden="false" customHeight="false" outlineLevel="0" collapsed="false">
      <c r="A227" s="13"/>
      <c r="B227" s="3"/>
      <c r="C227" s="27"/>
      <c r="D227" s="27"/>
    </row>
    <row r="228" customFormat="false" ht="12.8" hidden="false" customHeight="false" outlineLevel="0" collapsed="false">
      <c r="A228" s="13"/>
      <c r="B228" s="3"/>
      <c r="C228" s="27"/>
      <c r="D228" s="27"/>
    </row>
    <row r="229" customFormat="false" ht="12.8" hidden="false" customHeight="false" outlineLevel="0" collapsed="false">
      <c r="A229" s="13"/>
      <c r="B229" s="3"/>
      <c r="C229" s="27"/>
      <c r="D229" s="27"/>
    </row>
    <row r="230" customFormat="false" ht="12.8" hidden="false" customHeight="false" outlineLevel="0" collapsed="false">
      <c r="A230" s="13"/>
      <c r="B230" s="4"/>
      <c r="C230" s="27"/>
      <c r="D230" s="27"/>
    </row>
    <row r="231" customFormat="false" ht="12.8" hidden="false" customHeight="false" outlineLevel="0" collapsed="false">
      <c r="A231" s="13"/>
      <c r="B231" s="3"/>
      <c r="C231" s="27"/>
      <c r="D231" s="27"/>
    </row>
    <row r="232" customFormat="false" ht="12.8" hidden="false" customHeight="false" outlineLevel="0" collapsed="false">
      <c r="A232" s="13"/>
      <c r="B232" s="3"/>
      <c r="C232" s="27"/>
      <c r="D232" s="27"/>
    </row>
    <row r="233" customFormat="false" ht="12.8" hidden="false" customHeight="false" outlineLevel="0" collapsed="false">
      <c r="A233" s="13"/>
      <c r="B233" s="3"/>
      <c r="C233" s="27"/>
      <c r="D233" s="27"/>
    </row>
    <row r="234" customFormat="false" ht="12.8" hidden="false" customHeight="false" outlineLevel="0" collapsed="false">
      <c r="A234" s="13"/>
      <c r="B234" s="4"/>
      <c r="C234" s="27"/>
      <c r="D234" s="27"/>
    </row>
    <row r="235" customFormat="false" ht="12.8" hidden="false" customHeight="false" outlineLevel="0" collapsed="false">
      <c r="A235" s="13"/>
      <c r="B235" s="4"/>
      <c r="C235" s="27"/>
      <c r="D235" s="27"/>
    </row>
    <row r="236" customFormat="false" ht="12.8" hidden="false" customHeight="false" outlineLevel="0" collapsed="false">
      <c r="B236" s="4"/>
      <c r="C236" s="27"/>
    </row>
    <row r="237" customFormat="false" ht="12.8" hidden="false" customHeight="false" outlineLevel="0" collapsed="false">
      <c r="B237" s="3"/>
      <c r="C237" s="27"/>
    </row>
    <row r="238" customFormat="false" ht="12.8" hidden="false" customHeight="false" outlineLevel="0" collapsed="false">
      <c r="B238" s="4"/>
      <c r="C238" s="27"/>
    </row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2007-10-09T01:15:19Z</dcterms:created>
  <dc:creator>TC Moore</dc:creator>
  <dc:description/>
  <dc:language>en-US</dc:language>
  <cp:lastModifiedBy/>
  <cp:lastPrinted>2020-10-04T20:18:51Z</cp:lastPrinted>
  <dcterms:modified xsi:type="dcterms:W3CDTF">2022-05-04T12:10:33Z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