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ummer 2022\EE 316\Final\"/>
    </mc:Choice>
  </mc:AlternateContent>
  <xr:revisionPtr revIDLastSave="0" documentId="13_ncr:1_{8E246F2F-0F8E-4B18-9008-BD0C67CCBD6C}" xr6:coauthVersionLast="47" xr6:coauthVersionMax="47" xr10:uidLastSave="{00000000-0000-0000-0000-000000000000}"/>
  <bookViews>
    <workbookView xWindow="-28920" yWindow="-5145" windowWidth="29040" windowHeight="18240" xr2:uid="{6C45FF63-63E1-4AF6-9587-75E4CA499E2B}"/>
  </bookViews>
  <sheets>
    <sheet name="Final" sheetId="3" r:id="rId1"/>
    <sheet name="Experiment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5" i="3" l="1"/>
  <c r="X16" i="3"/>
  <c r="X17" i="3"/>
  <c r="X18" i="3"/>
  <c r="X19" i="3"/>
  <c r="X20" i="3"/>
  <c r="X21" i="3"/>
  <c r="X22" i="3"/>
  <c r="X23" i="3"/>
  <c r="X24" i="3"/>
  <c r="X14" i="3"/>
  <c r="X8" i="3"/>
  <c r="X9" i="3"/>
  <c r="X10" i="3"/>
  <c r="X11" i="3"/>
  <c r="X12" i="3"/>
  <c r="X13" i="3"/>
  <c r="X7" i="3"/>
  <c r="X3" i="3"/>
  <c r="X4" i="3"/>
  <c r="X5" i="3"/>
  <c r="X6" i="3"/>
  <c r="X2" i="3"/>
  <c r="V6" i="3"/>
  <c r="V7" i="3"/>
  <c r="V8" i="3"/>
  <c r="V9" i="3"/>
  <c r="V10" i="3"/>
  <c r="V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4" i="3"/>
  <c r="V3" i="3"/>
  <c r="V2" i="3"/>
  <c r="X11" i="2"/>
  <c r="X12" i="2"/>
  <c r="X13" i="2"/>
  <c r="X14" i="2"/>
  <c r="X15" i="2"/>
  <c r="X16" i="2"/>
  <c r="X22" i="2"/>
  <c r="X23" i="2"/>
  <c r="X24" i="2"/>
  <c r="X21" i="2"/>
  <c r="X18" i="2"/>
  <c r="X19" i="2"/>
  <c r="X20" i="2"/>
  <c r="X17" i="2"/>
  <c r="X3" i="2"/>
  <c r="X4" i="2"/>
  <c r="X6" i="2"/>
  <c r="X8" i="2"/>
  <c r="X9" i="2"/>
  <c r="X10" i="2"/>
  <c r="X2" i="2"/>
  <c r="V3" i="2"/>
  <c r="V4" i="2"/>
  <c r="V5" i="2"/>
  <c r="X5" i="2" s="1"/>
  <c r="V6" i="2"/>
  <c r="V7" i="2"/>
  <c r="X7" i="2" s="1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" i="2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Jaiden Gann</author>
  </authors>
  <commentList>
    <comment ref="A1" authorId="0" shapeId="0" xr:uid="{D027C571-5168-4F85-BE90-85266F5DC170}">
      <text>
        <r>
          <rPr>
            <b/>
            <sz val="9"/>
            <color indexed="81"/>
            <rFont val="Tahoma"/>
            <charset val="1"/>
          </rPr>
          <t>Jaiden Gann:</t>
        </r>
        <r>
          <rPr>
            <sz val="9"/>
            <color indexed="81"/>
            <rFont val="Tahoma"/>
            <charset val="1"/>
          </rPr>
          <t xml:space="preserve">
Vds is listed here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Jaiden Gann</author>
  </authors>
  <commentList>
    <comment ref="A1" authorId="0" shapeId="0" xr:uid="{B6CBF636-61CD-4E25-A3A5-CB608DCBE304}">
      <text>
        <r>
          <rPr>
            <b/>
            <sz val="9"/>
            <color indexed="81"/>
            <rFont val="Tahoma"/>
            <charset val="1"/>
          </rPr>
          <t>Jaiden Gann:</t>
        </r>
        <r>
          <rPr>
            <sz val="9"/>
            <color indexed="81"/>
            <rFont val="Tahoma"/>
            <charset val="1"/>
          </rPr>
          <t xml:space="preserve">
Vds is listed here</t>
        </r>
      </text>
    </comment>
  </commentList>
</comments>
</file>

<file path=xl/sharedStrings.xml><?xml version="1.0" encoding="utf-8"?>
<sst xmlns="http://schemas.openxmlformats.org/spreadsheetml/2006/main" count="59" uniqueCount="24">
  <si>
    <t>V2 = 2.5</t>
  </si>
  <si>
    <t>Vgs</t>
  </si>
  <si>
    <t>Vds</t>
  </si>
  <si>
    <t>Id</t>
  </si>
  <si>
    <t>V2 = 3.5</t>
  </si>
  <si>
    <t>V2 = 4</t>
  </si>
  <si>
    <t>V2 = 3</t>
  </si>
  <si>
    <t>Id (mA)</t>
  </si>
  <si>
    <t>F(HZ)</t>
  </si>
  <si>
    <r>
      <t>V</t>
    </r>
    <r>
      <rPr>
        <vertAlign val="subscript"/>
        <sz val="11"/>
        <color theme="1"/>
        <rFont val="Calibri"/>
        <family val="2"/>
        <scheme val="minor"/>
      </rPr>
      <t>OUT</t>
    </r>
  </si>
  <si>
    <t>Gain(db)</t>
  </si>
  <si>
    <t>Is2.5</t>
  </si>
  <si>
    <t>Id3</t>
  </si>
  <si>
    <t>Id3.5</t>
  </si>
  <si>
    <t>Id4</t>
  </si>
  <si>
    <t>Vgs2.5</t>
  </si>
  <si>
    <t>Vgs3</t>
  </si>
  <si>
    <t>Vgs3.5</t>
  </si>
  <si>
    <t>Vgs4</t>
  </si>
  <si>
    <t>V2_2.5</t>
  </si>
  <si>
    <t>V2_3</t>
  </si>
  <si>
    <t>Id2.5</t>
  </si>
  <si>
    <t>V2_3.5</t>
  </si>
  <si>
    <t>V2_4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</si>
</sst>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Final!$K$1</c:f>
              <c:strCache>
                <c:ptCount val="1"/>
                <c:pt idx="0">
                  <c:v>Id 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Final!$J$2:$J$19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1.95</c:v>
                </c:pt>
                <c:pt idx="4">
                  <c:v>2.15</c:v>
                </c:pt>
                <c:pt idx="5">
                  <c:v>2.2000000000000002</c:v>
                </c:pt>
                <c:pt idx="6">
                  <c:v>2.2400000000000002</c:v>
                </c:pt>
                <c:pt idx="7">
                  <c:v>2.2799999999999998</c:v>
                </c:pt>
                <c:pt idx="8">
                  <c:v>2.34</c:v>
                </c:pt>
                <c:pt idx="9">
                  <c:v>2.37</c:v>
                </c:pt>
                <c:pt idx="10">
                  <c:v>2.4</c:v>
                </c:pt>
                <c:pt idx="11">
                  <c:v>2.4500000000000002</c:v>
                </c:pt>
                <c:pt idx="12">
                  <c:v>2.5</c:v>
                </c:pt>
                <c:pt idx="13">
                  <c:v>2.54</c:v>
                </c:pt>
                <c:pt idx="14">
                  <c:v>2.56</c:v>
                </c:pt>
                <c:pt idx="15">
                  <c:v>2.5960000000000001</c:v>
                </c:pt>
                <c:pt idx="16">
                  <c:v>2.64</c:v>
                </c:pt>
                <c:pt idx="17">
                  <c:v>2.71</c:v>
                </c:pt>
              </c:numCache>
            </c:numRef>
          </c:xVal>
          <c:yVal>
            <c:numRef>
              <c:f>Final!$K$2:$K$19</c:f>
              <c:numCache>
                <c:formatCode>General</c:formatCode>
                <c:ptCount val="18"/>
                <c:pt idx="0">
                  <c:v>0</c:v>
                </c:pt>
                <c:pt idx="1">
                  <c:v>0.1</c:v>
                </c:pt>
                <c:pt idx="2">
                  <c:v>0.12</c:v>
                </c:pt>
                <c:pt idx="3">
                  <c:v>0.17499999999999999</c:v>
                </c:pt>
                <c:pt idx="4">
                  <c:v>1.61</c:v>
                </c:pt>
                <c:pt idx="5">
                  <c:v>2.68</c:v>
                </c:pt>
                <c:pt idx="6">
                  <c:v>3.65</c:v>
                </c:pt>
                <c:pt idx="7">
                  <c:v>4.96</c:v>
                </c:pt>
                <c:pt idx="8">
                  <c:v>7.38</c:v>
                </c:pt>
                <c:pt idx="9">
                  <c:v>9.01</c:v>
                </c:pt>
                <c:pt idx="10">
                  <c:v>10.968999999999999</c:v>
                </c:pt>
                <c:pt idx="11">
                  <c:v>12.67</c:v>
                </c:pt>
                <c:pt idx="12">
                  <c:v>15.75</c:v>
                </c:pt>
                <c:pt idx="13">
                  <c:v>17.927</c:v>
                </c:pt>
                <c:pt idx="14">
                  <c:v>18.864999999999998</c:v>
                </c:pt>
                <c:pt idx="15">
                  <c:v>20.015999999999998</c:v>
                </c:pt>
                <c:pt idx="16">
                  <c:v>20.172000000000001</c:v>
                </c:pt>
                <c:pt idx="17">
                  <c:v>20.204000000000001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0B-44AD-852E-95BDE4E54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228655"/>
        <c:axId val="2010229071"/>
      </c:scatterChart>
      <c:valAx>
        <c:axId val="201022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229071"/>
        <c:crosses val="autoZero"/>
        <c:crossBetween val="midCat"/>
      </c:valAx>
      <c:valAx>
        <c:axId val="201022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22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Final!$X$1</c:f>
              <c:strCache>
                <c:ptCount val="1"/>
                <c:pt idx="0">
                  <c:v>Gain(db)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Final!$W$2:$W$24</c:f>
              <c:numCache>
                <c:formatCode>General</c:formatCode>
                <c:ptCount val="23"/>
                <c:pt idx="0">
                  <c:v>20</c:v>
                </c:pt>
                <c:pt idx="1">
                  <c:v>30</c:v>
                </c:pt>
                <c:pt idx="2">
                  <c:v>60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50000</c:v>
                </c:pt>
                <c:pt idx="13">
                  <c:v>75000</c:v>
                </c:pt>
                <c:pt idx="14">
                  <c:v>100000</c:v>
                </c:pt>
                <c:pt idx="15">
                  <c:v>150000</c:v>
                </c:pt>
                <c:pt idx="16">
                  <c:v>200000</c:v>
                </c:pt>
                <c:pt idx="17">
                  <c:v>500000</c:v>
                </c:pt>
                <c:pt idx="18">
                  <c:v>750000</c:v>
                </c:pt>
                <c:pt idx="19">
                  <c:v>1000000</c:v>
                </c:pt>
                <c:pt idx="20">
                  <c:v>1500000</c:v>
                </c:pt>
                <c:pt idx="21">
                  <c:v>2000000</c:v>
                </c:pt>
                <c:pt idx="22">
                  <c:v>3000000</c:v>
                </c:pt>
              </c:numCache>
            </c:numRef>
          </c:xVal>
          <c:yVal>
            <c:numRef>
              <c:f>Final!$X$2:$X$24</c:f>
              <c:numCache>
                <c:formatCode>General</c:formatCode>
                <c:ptCount val="23"/>
                <c:pt idx="0">
                  <c:v>7.9214414507383646</c:v>
                </c:pt>
                <c:pt idx="1">
                  <c:v>10.714681319318494</c:v>
                </c:pt>
                <c:pt idx="2">
                  <c:v>11.928638126390725</c:v>
                </c:pt>
                <c:pt idx="3">
                  <c:v>12.739309055132473</c:v>
                </c:pt>
                <c:pt idx="4">
                  <c:v>13.076667560878381</c:v>
                </c:pt>
                <c:pt idx="5">
                  <c:v>12.928819061196684</c:v>
                </c:pt>
                <c:pt idx="6">
                  <c:v>12.928819061196684</c:v>
                </c:pt>
                <c:pt idx="7">
                  <c:v>12.928819061196684</c:v>
                </c:pt>
                <c:pt idx="8">
                  <c:v>12.761777573901368</c:v>
                </c:pt>
                <c:pt idx="9">
                  <c:v>12.329554593647817</c:v>
                </c:pt>
                <c:pt idx="10">
                  <c:v>11.967590151791896</c:v>
                </c:pt>
                <c:pt idx="11">
                  <c:v>11.394686522801296</c:v>
                </c:pt>
                <c:pt idx="12">
                  <c:v>7.628219019761378</c:v>
                </c:pt>
                <c:pt idx="13">
                  <c:v>4.8246449564606415</c:v>
                </c:pt>
                <c:pt idx="14">
                  <c:v>2.9892374893477354</c:v>
                </c:pt>
                <c:pt idx="15">
                  <c:v>-3.6116017265247095E-2</c:v>
                </c:pt>
                <c:pt idx="16">
                  <c:v>-1.6197409382177432</c:v>
                </c:pt>
                <c:pt idx="17">
                  <c:v>-7.640340851497367</c:v>
                </c:pt>
                <c:pt idx="18">
                  <c:v>-9.5785411116584953</c:v>
                </c:pt>
                <c:pt idx="19">
                  <c:v>-12.077315843824493</c:v>
                </c:pt>
                <c:pt idx="20">
                  <c:v>-12.077315843824493</c:v>
                </c:pt>
                <c:pt idx="21">
                  <c:v>-12.077315843824493</c:v>
                </c:pt>
                <c:pt idx="22">
                  <c:v>-12.077315843824493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E0-4BF4-9860-CFD56CED4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710671"/>
        <c:axId val="2099704015"/>
      </c:scatterChart>
      <c:valAx>
        <c:axId val="209971067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 (log scale)</a:t>
                </a:r>
              </a:p>
            </c:rich>
          </c:tx>
          <c:layout>
            <c:manualLayout>
              <c:xMode val="edge"/>
              <c:yMode val="edge"/>
              <c:x val="0.4854363517060367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04015"/>
        <c:crosses val="autoZero"/>
        <c:crossBetween val="midCat"/>
      </c:valAx>
      <c:valAx>
        <c:axId val="209970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1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Vds v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Final!$A$1</c:f>
              <c:strCache>
                <c:ptCount val="1"/>
                <c:pt idx="0">
                  <c:v>V2_2.5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Final!$A$2:$A$29</c:f>
              <c:numCache>
                <c:formatCode>General</c:formatCode>
                <c:ptCount val="28"/>
                <c:pt idx="0">
                  <c:v>0</c:v>
                </c:pt>
                <c:pt idx="1">
                  <c:v>3.8600000000000001E-3</c:v>
                </c:pt>
                <c:pt idx="2">
                  <c:v>9.0570000000000008E-3</c:v>
                </c:pt>
                <c:pt idx="3">
                  <c:v>1.1270000000000001E-2</c:v>
                </c:pt>
                <c:pt idx="4">
                  <c:v>1.5599999999999999E-2</c:v>
                </c:pt>
                <c:pt idx="5">
                  <c:v>1.9380000000000001E-2</c:v>
                </c:pt>
                <c:pt idx="6">
                  <c:v>2.4279999999999999E-2</c:v>
                </c:pt>
                <c:pt idx="7">
                  <c:v>3.2939999999999997E-2</c:v>
                </c:pt>
                <c:pt idx="8">
                  <c:v>4.2869999999999998E-2</c:v>
                </c:pt>
                <c:pt idx="9">
                  <c:v>5.9520000000000003E-2</c:v>
                </c:pt>
                <c:pt idx="10">
                  <c:v>8.1089999999999995E-2</c:v>
                </c:pt>
                <c:pt idx="11">
                  <c:v>0.10443</c:v>
                </c:pt>
                <c:pt idx="12">
                  <c:v>0.128</c:v>
                </c:pt>
                <c:pt idx="13">
                  <c:v>0.20399999999999999</c:v>
                </c:pt>
                <c:pt idx="14">
                  <c:v>0.34799999999999998</c:v>
                </c:pt>
                <c:pt idx="15">
                  <c:v>0.5</c:v>
                </c:pt>
              </c:numCache>
            </c:numRef>
          </c:xVal>
          <c:yVal>
            <c:numRef>
              <c:f>Final!$B$2:$B$29</c:f>
              <c:numCache>
                <c:formatCode>General</c:formatCode>
                <c:ptCount val="28"/>
                <c:pt idx="0">
                  <c:v>0</c:v>
                </c:pt>
                <c:pt idx="1">
                  <c:v>4.3800000000000002E-4</c:v>
                </c:pt>
                <c:pt idx="2">
                  <c:v>9.5500000000000001E-4</c:v>
                </c:pt>
                <c:pt idx="3">
                  <c:v>1.077E-3</c:v>
                </c:pt>
                <c:pt idx="4">
                  <c:v>1.243E-3</c:v>
                </c:pt>
                <c:pt idx="5">
                  <c:v>1.4959999999999999E-3</c:v>
                </c:pt>
                <c:pt idx="6">
                  <c:v>1.642E-3</c:v>
                </c:pt>
                <c:pt idx="7">
                  <c:v>1.8910000000000001E-3</c:v>
                </c:pt>
                <c:pt idx="8">
                  <c:v>2.0760000000000002E-3</c:v>
                </c:pt>
                <c:pt idx="9">
                  <c:v>2.2850000000000001E-3</c:v>
                </c:pt>
                <c:pt idx="10">
                  <c:v>2.4489999999999998E-3</c:v>
                </c:pt>
                <c:pt idx="11">
                  <c:v>2.5539999999999998E-3</c:v>
                </c:pt>
                <c:pt idx="12">
                  <c:v>2.6199999999999999E-3</c:v>
                </c:pt>
                <c:pt idx="13">
                  <c:v>2.7179999999999999E-3</c:v>
                </c:pt>
                <c:pt idx="14">
                  <c:v>2.7750000000000001E-3</c:v>
                </c:pt>
                <c:pt idx="15">
                  <c:v>2.7759999999999998E-3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42-4DC2-9214-38C7D54A15B2}"/>
            </c:ext>
          </c:extLst>
        </c:ser>
        <c:ser>
          <c:idx val="1"/>
          <c:order val="1"/>
          <c:tx>
            <c:strRef>
              <c:f>Final!$C$1</c:f>
              <c:strCache>
                <c:ptCount val="1"/>
                <c:pt idx="0">
                  <c:v>V2_3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Final!$C$2:$C$30</c:f>
              <c:numCache>
                <c:formatCode>General</c:formatCode>
                <c:ptCount val="29"/>
                <c:pt idx="0">
                  <c:v>0</c:v>
                </c:pt>
                <c:pt idx="1">
                  <c:v>1.58E-3</c:v>
                </c:pt>
                <c:pt idx="2">
                  <c:v>2.5899999999999999E-3</c:v>
                </c:pt>
                <c:pt idx="3">
                  <c:v>4.1739999999999998E-3</c:v>
                </c:pt>
                <c:pt idx="4">
                  <c:v>5.1330000000000004E-3</c:v>
                </c:pt>
                <c:pt idx="5">
                  <c:v>6.9709999999999998E-3</c:v>
                </c:pt>
                <c:pt idx="6">
                  <c:v>8.371E-3</c:v>
                </c:pt>
                <c:pt idx="7">
                  <c:v>1.0718999999999999E-2</c:v>
                </c:pt>
                <c:pt idx="8">
                  <c:v>1.3358999999999999E-2</c:v>
                </c:pt>
                <c:pt idx="9">
                  <c:v>1.5751999999999999E-2</c:v>
                </c:pt>
                <c:pt idx="10">
                  <c:v>1.8294000000000001E-2</c:v>
                </c:pt>
                <c:pt idx="11">
                  <c:v>2.1854999999999999E-2</c:v>
                </c:pt>
                <c:pt idx="12">
                  <c:v>2.5696E-2</c:v>
                </c:pt>
                <c:pt idx="13">
                  <c:v>2.9746000000000002E-2</c:v>
                </c:pt>
                <c:pt idx="14">
                  <c:v>3.2899999999999999E-2</c:v>
                </c:pt>
                <c:pt idx="15">
                  <c:v>3.5819999999999998E-2</c:v>
                </c:pt>
                <c:pt idx="16">
                  <c:v>4.215E-2</c:v>
                </c:pt>
                <c:pt idx="17">
                  <c:v>5.1470000000000002E-2</c:v>
                </c:pt>
                <c:pt idx="18">
                  <c:v>5.6419999999999998E-2</c:v>
                </c:pt>
                <c:pt idx="19">
                  <c:v>7.5620000000000007E-2</c:v>
                </c:pt>
                <c:pt idx="20">
                  <c:v>0.10093000000000001</c:v>
                </c:pt>
                <c:pt idx="21">
                  <c:v>0.12559999999999999</c:v>
                </c:pt>
                <c:pt idx="22">
                  <c:v>0.14000000000000001</c:v>
                </c:pt>
                <c:pt idx="23">
                  <c:v>0.17499999999999999</c:v>
                </c:pt>
                <c:pt idx="24">
                  <c:v>0.27200000000000002</c:v>
                </c:pt>
                <c:pt idx="25">
                  <c:v>0.36199999999999999</c:v>
                </c:pt>
                <c:pt idx="26">
                  <c:v>0.437</c:v>
                </c:pt>
                <c:pt idx="27">
                  <c:v>0.52434999999999998</c:v>
                </c:pt>
              </c:numCache>
            </c:numRef>
          </c:xVal>
          <c:yVal>
            <c:numRef>
              <c:f>Final!$D$2:$D$30</c:f>
              <c:numCache>
                <c:formatCode>General</c:formatCode>
                <c:ptCount val="29"/>
                <c:pt idx="0">
                  <c:v>0</c:v>
                </c:pt>
                <c:pt idx="1">
                  <c:v>4.5300000000000001E-4</c:v>
                </c:pt>
                <c:pt idx="2">
                  <c:v>7.18E-4</c:v>
                </c:pt>
                <c:pt idx="3">
                  <c:v>1.0950000000000001E-3</c:v>
                </c:pt>
                <c:pt idx="4">
                  <c:v>1.3060000000000001E-3</c:v>
                </c:pt>
                <c:pt idx="5">
                  <c:v>1.676E-3</c:v>
                </c:pt>
                <c:pt idx="6">
                  <c:v>1.9269999999999999E-3</c:v>
                </c:pt>
                <c:pt idx="7">
                  <c:v>2.3029999999999999E-3</c:v>
                </c:pt>
                <c:pt idx="8">
                  <c:v>2.663E-3</c:v>
                </c:pt>
                <c:pt idx="9">
                  <c:v>2.9499999999999999E-3</c:v>
                </c:pt>
                <c:pt idx="10">
                  <c:v>3.2049999999999999E-3</c:v>
                </c:pt>
                <c:pt idx="11">
                  <c:v>3.5149999999999999E-3</c:v>
                </c:pt>
                <c:pt idx="12">
                  <c:v>3.7919999999999998E-3</c:v>
                </c:pt>
                <c:pt idx="13">
                  <c:v>4.0359999999999997E-3</c:v>
                </c:pt>
                <c:pt idx="14">
                  <c:v>4.1999999999999997E-3</c:v>
                </c:pt>
                <c:pt idx="15">
                  <c:v>4.333E-3</c:v>
                </c:pt>
                <c:pt idx="16">
                  <c:v>4.5760000000000002E-3</c:v>
                </c:pt>
                <c:pt idx="17">
                  <c:v>4.8500000000000001E-3</c:v>
                </c:pt>
                <c:pt idx="18">
                  <c:v>4.9649999999999998E-3</c:v>
                </c:pt>
                <c:pt idx="19">
                  <c:v>5.2900000000000004E-3</c:v>
                </c:pt>
                <c:pt idx="20">
                  <c:v>5.5389999999999997E-3</c:v>
                </c:pt>
                <c:pt idx="21">
                  <c:v>5.6849999999999999E-3</c:v>
                </c:pt>
                <c:pt idx="22">
                  <c:v>5.7450000000000001E-3</c:v>
                </c:pt>
                <c:pt idx="23">
                  <c:v>5.8380000000000003E-3</c:v>
                </c:pt>
                <c:pt idx="24">
                  <c:v>5.9610000000000002E-3</c:v>
                </c:pt>
                <c:pt idx="25">
                  <c:v>6.0049999999999999E-3</c:v>
                </c:pt>
                <c:pt idx="26">
                  <c:v>6.0239999999999998E-3</c:v>
                </c:pt>
                <c:pt idx="27">
                  <c:v>6.0390000000000001E-3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42-4DC2-9214-38C7D54A15B2}"/>
            </c:ext>
          </c:extLst>
        </c:ser>
        <c:ser>
          <c:idx val="2"/>
          <c:order val="2"/>
          <c:tx>
            <c:strRef>
              <c:f>Final!$E$1</c:f>
              <c:strCache>
                <c:ptCount val="1"/>
                <c:pt idx="0">
                  <c:v>V2_3.5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Final!$E$2:$E$38</c:f>
              <c:numCache>
                <c:formatCode>General</c:formatCode>
                <c:ptCount val="37"/>
                <c:pt idx="0">
                  <c:v>0</c:v>
                </c:pt>
                <c:pt idx="1">
                  <c:v>1.031E-3</c:v>
                </c:pt>
                <c:pt idx="2">
                  <c:v>2.0869999999999999E-3</c:v>
                </c:pt>
                <c:pt idx="3">
                  <c:v>3.4329999999999999E-3</c:v>
                </c:pt>
                <c:pt idx="4">
                  <c:v>4.8120000000000003E-3</c:v>
                </c:pt>
                <c:pt idx="5">
                  <c:v>5.7800000000000004E-3</c:v>
                </c:pt>
                <c:pt idx="6">
                  <c:v>7.2020000000000001E-3</c:v>
                </c:pt>
                <c:pt idx="7">
                  <c:v>8.6999999999999994E-3</c:v>
                </c:pt>
                <c:pt idx="8">
                  <c:v>1.0255999999999999E-2</c:v>
                </c:pt>
                <c:pt idx="9">
                  <c:v>1.1780000000000001E-2</c:v>
                </c:pt>
                <c:pt idx="10">
                  <c:v>1.3772E-2</c:v>
                </c:pt>
                <c:pt idx="11">
                  <c:v>1.5803999999999999E-2</c:v>
                </c:pt>
                <c:pt idx="12">
                  <c:v>1.7988000000000001E-2</c:v>
                </c:pt>
                <c:pt idx="13">
                  <c:v>2.0650000000000002E-2</c:v>
                </c:pt>
                <c:pt idx="14">
                  <c:v>2.3231999999999999E-2</c:v>
                </c:pt>
                <c:pt idx="15">
                  <c:v>2.5277000000000001E-2</c:v>
                </c:pt>
                <c:pt idx="16">
                  <c:v>2.7637999999999999E-2</c:v>
                </c:pt>
                <c:pt idx="17">
                  <c:v>3.1021E-2</c:v>
                </c:pt>
                <c:pt idx="18">
                  <c:v>3.3450000000000001E-2</c:v>
                </c:pt>
                <c:pt idx="19">
                  <c:v>3.6443000000000003E-2</c:v>
                </c:pt>
                <c:pt idx="20">
                  <c:v>3.9537999999999997E-2</c:v>
                </c:pt>
                <c:pt idx="21">
                  <c:v>4.2970000000000001E-2</c:v>
                </c:pt>
                <c:pt idx="22">
                  <c:v>4.3584999999999999E-2</c:v>
                </c:pt>
                <c:pt idx="23">
                  <c:v>4.8321999999999997E-2</c:v>
                </c:pt>
                <c:pt idx="24">
                  <c:v>5.3499999999999999E-2</c:v>
                </c:pt>
                <c:pt idx="25">
                  <c:v>5.8599999999999999E-2</c:v>
                </c:pt>
                <c:pt idx="26">
                  <c:v>6.4570000000000002E-2</c:v>
                </c:pt>
                <c:pt idx="27">
                  <c:v>7.2139999999999996E-2</c:v>
                </c:pt>
                <c:pt idx="28">
                  <c:v>8.6040000000000005E-2</c:v>
                </c:pt>
                <c:pt idx="29">
                  <c:v>9.7869999999999999E-2</c:v>
                </c:pt>
                <c:pt idx="30">
                  <c:v>0.10520699999999999</c:v>
                </c:pt>
                <c:pt idx="31">
                  <c:v>0.11085</c:v>
                </c:pt>
                <c:pt idx="32">
                  <c:v>0.11491999999999999</c:v>
                </c:pt>
                <c:pt idx="33">
                  <c:v>0.2</c:v>
                </c:pt>
                <c:pt idx="34">
                  <c:v>0.3</c:v>
                </c:pt>
                <c:pt idx="35">
                  <c:v>0.5</c:v>
                </c:pt>
              </c:numCache>
            </c:numRef>
          </c:xVal>
          <c:yVal>
            <c:numRef>
              <c:f>Final!$F$2:$F$38</c:f>
              <c:numCache>
                <c:formatCode>General</c:formatCode>
                <c:ptCount val="37"/>
                <c:pt idx="0">
                  <c:v>0</c:v>
                </c:pt>
                <c:pt idx="1">
                  <c:v>4.5300000000000001E-4</c:v>
                </c:pt>
                <c:pt idx="2">
                  <c:v>8.9599999999999999E-4</c:v>
                </c:pt>
                <c:pt idx="3">
                  <c:v>1.4319999999999999E-3</c:v>
                </c:pt>
                <c:pt idx="4">
                  <c:v>1.9499999999999999E-3</c:v>
                </c:pt>
                <c:pt idx="5">
                  <c:v>2.2950000000000002E-3</c:v>
                </c:pt>
                <c:pt idx="6">
                  <c:v>2.7729999999999999E-3</c:v>
                </c:pt>
                <c:pt idx="7">
                  <c:v>3.2429999999999998E-3</c:v>
                </c:pt>
                <c:pt idx="8">
                  <c:v>3.6979999999999999E-3</c:v>
                </c:pt>
                <c:pt idx="9">
                  <c:v>4.1089999999999998E-3</c:v>
                </c:pt>
                <c:pt idx="10">
                  <c:v>4.6049999999999997E-3</c:v>
                </c:pt>
                <c:pt idx="11">
                  <c:v>5.0610000000000004E-3</c:v>
                </c:pt>
                <c:pt idx="12">
                  <c:v>5.5030000000000001E-3</c:v>
                </c:pt>
                <c:pt idx="13">
                  <c:v>5.9810000000000002E-3</c:v>
                </c:pt>
                <c:pt idx="14">
                  <c:v>6.3899999999999998E-3</c:v>
                </c:pt>
                <c:pt idx="15">
                  <c:v>6.79E-3</c:v>
                </c:pt>
                <c:pt idx="16">
                  <c:v>6.9800000000000001E-3</c:v>
                </c:pt>
                <c:pt idx="17">
                  <c:v>7.3600000000000002E-3</c:v>
                </c:pt>
                <c:pt idx="18">
                  <c:v>7.6030000000000004E-3</c:v>
                </c:pt>
                <c:pt idx="19">
                  <c:v>7.8600000000000007E-3</c:v>
                </c:pt>
                <c:pt idx="20">
                  <c:v>8.1019999999999998E-3</c:v>
                </c:pt>
                <c:pt idx="21">
                  <c:v>8.3330000000000001E-3</c:v>
                </c:pt>
                <c:pt idx="22">
                  <c:v>8.3759999999999998E-3</c:v>
                </c:pt>
                <c:pt idx="23">
                  <c:v>8.6499999999999997E-3</c:v>
                </c:pt>
                <c:pt idx="24">
                  <c:v>9.0100000000000006E-3</c:v>
                </c:pt>
                <c:pt idx="25">
                  <c:v>9.1120000000000003E-3</c:v>
                </c:pt>
                <c:pt idx="26">
                  <c:v>9.3200000000000002E-3</c:v>
                </c:pt>
                <c:pt idx="27">
                  <c:v>9.5379999999999996E-3</c:v>
                </c:pt>
                <c:pt idx="28">
                  <c:v>9.8420000000000001E-3</c:v>
                </c:pt>
                <c:pt idx="29">
                  <c:v>1.0034E-2</c:v>
                </c:pt>
                <c:pt idx="30">
                  <c:v>1.013E-2</c:v>
                </c:pt>
                <c:pt idx="31">
                  <c:v>1.0196E-2</c:v>
                </c:pt>
                <c:pt idx="32">
                  <c:v>1.023E-2</c:v>
                </c:pt>
                <c:pt idx="33">
                  <c:v>1.0240000000000001E-2</c:v>
                </c:pt>
                <c:pt idx="34">
                  <c:v>1.025E-2</c:v>
                </c:pt>
                <c:pt idx="35">
                  <c:v>1.025E-2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42-4DC2-9214-38C7D54A15B2}"/>
            </c:ext>
          </c:extLst>
        </c:ser>
        <c:ser>
          <c:idx val="3"/>
          <c:order val="3"/>
          <c:tx>
            <c:strRef>
              <c:f>Final!$G$1</c:f>
              <c:strCache>
                <c:ptCount val="1"/>
                <c:pt idx="0">
                  <c:v>V2_4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Final!$G$2:$G$48</c:f>
              <c:numCache>
                <c:formatCode>General</c:formatCode>
                <c:ptCount val="47"/>
                <c:pt idx="0">
                  <c:v>0</c:v>
                </c:pt>
                <c:pt idx="1">
                  <c:v>9.990000000000001E-4</c:v>
                </c:pt>
                <c:pt idx="2">
                  <c:v>1.913E-3</c:v>
                </c:pt>
                <c:pt idx="3">
                  <c:v>2.787E-3</c:v>
                </c:pt>
                <c:pt idx="4">
                  <c:v>3.787E-3</c:v>
                </c:pt>
                <c:pt idx="5">
                  <c:v>4.712E-3</c:v>
                </c:pt>
                <c:pt idx="6">
                  <c:v>5.718E-3</c:v>
                </c:pt>
                <c:pt idx="7">
                  <c:v>6.8580000000000004E-3</c:v>
                </c:pt>
                <c:pt idx="8">
                  <c:v>8.0140000000000003E-3</c:v>
                </c:pt>
                <c:pt idx="9">
                  <c:v>9.0460000000000002E-3</c:v>
                </c:pt>
                <c:pt idx="10">
                  <c:v>1.0352E-2</c:v>
                </c:pt>
                <c:pt idx="11">
                  <c:v>1.1771E-2</c:v>
                </c:pt>
                <c:pt idx="12">
                  <c:v>1.3128000000000001E-2</c:v>
                </c:pt>
                <c:pt idx="13">
                  <c:v>1.4404999999999999E-2</c:v>
                </c:pt>
                <c:pt idx="14">
                  <c:v>1.5989E-2</c:v>
                </c:pt>
                <c:pt idx="15">
                  <c:v>1.7684999999999999E-2</c:v>
                </c:pt>
                <c:pt idx="16">
                  <c:v>1.9384999999999999E-2</c:v>
                </c:pt>
                <c:pt idx="17">
                  <c:v>2.1430000000000001E-2</c:v>
                </c:pt>
                <c:pt idx="18">
                  <c:v>2.3338000000000001E-2</c:v>
                </c:pt>
                <c:pt idx="19">
                  <c:v>2.5628000000000001E-2</c:v>
                </c:pt>
                <c:pt idx="20">
                  <c:v>2.8375999999999998E-2</c:v>
                </c:pt>
                <c:pt idx="21">
                  <c:v>3.1053999999999998E-2</c:v>
                </c:pt>
                <c:pt idx="22">
                  <c:v>3.4445000000000003E-2</c:v>
                </c:pt>
                <c:pt idx="23">
                  <c:v>3.7393000000000003E-2</c:v>
                </c:pt>
                <c:pt idx="24">
                  <c:v>4.1841999999999997E-2</c:v>
                </c:pt>
                <c:pt idx="25">
                  <c:v>4.3889999999999998E-2</c:v>
                </c:pt>
                <c:pt idx="26">
                  <c:v>4.5960000000000001E-2</c:v>
                </c:pt>
                <c:pt idx="27">
                  <c:v>5.0950000000000002E-2</c:v>
                </c:pt>
                <c:pt idx="28">
                  <c:v>5.3589999999999999E-2</c:v>
                </c:pt>
                <c:pt idx="29">
                  <c:v>5.6340000000000001E-2</c:v>
                </c:pt>
                <c:pt idx="30">
                  <c:v>6.0021999999999999E-2</c:v>
                </c:pt>
                <c:pt idx="31">
                  <c:v>6.3839000000000007E-2</c:v>
                </c:pt>
                <c:pt idx="32">
                  <c:v>6.8025000000000002E-2</c:v>
                </c:pt>
                <c:pt idx="33">
                  <c:v>7.2340000000000002E-2</c:v>
                </c:pt>
                <c:pt idx="34">
                  <c:v>7.5749999999999998E-2</c:v>
                </c:pt>
                <c:pt idx="35">
                  <c:v>8.1860000000000002E-2</c:v>
                </c:pt>
                <c:pt idx="36">
                  <c:v>8.8459999999999997E-2</c:v>
                </c:pt>
                <c:pt idx="37">
                  <c:v>9.8400000000000001E-2</c:v>
                </c:pt>
                <c:pt idx="38">
                  <c:v>0.1065</c:v>
                </c:pt>
                <c:pt idx="39">
                  <c:v>0.11020000000000001</c:v>
                </c:pt>
                <c:pt idx="40">
                  <c:v>0.1172</c:v>
                </c:pt>
                <c:pt idx="41">
                  <c:v>0.12617</c:v>
                </c:pt>
                <c:pt idx="42">
                  <c:v>0.13239999999999999</c:v>
                </c:pt>
                <c:pt idx="43">
                  <c:v>0.14463999999999999</c:v>
                </c:pt>
                <c:pt idx="44">
                  <c:v>0.2</c:v>
                </c:pt>
                <c:pt idx="45">
                  <c:v>0.35</c:v>
                </c:pt>
                <c:pt idx="46">
                  <c:v>0.5</c:v>
                </c:pt>
              </c:numCache>
            </c:numRef>
          </c:xVal>
          <c:yVal>
            <c:numRef>
              <c:f>Final!$H$2:$H$48</c:f>
              <c:numCache>
                <c:formatCode>General</c:formatCode>
                <c:ptCount val="47"/>
                <c:pt idx="0">
                  <c:v>0</c:v>
                </c:pt>
                <c:pt idx="1">
                  <c:v>5.1599999999999997E-4</c:v>
                </c:pt>
                <c:pt idx="2">
                  <c:v>9.7599999999999998E-4</c:v>
                </c:pt>
                <c:pt idx="3">
                  <c:v>1.402E-3</c:v>
                </c:pt>
                <c:pt idx="4">
                  <c:v>1.8730000000000001E-3</c:v>
                </c:pt>
                <c:pt idx="5">
                  <c:v>2.294E-3</c:v>
                </c:pt>
                <c:pt idx="6">
                  <c:v>2.738E-3</c:v>
                </c:pt>
                <c:pt idx="7">
                  <c:v>3.2190000000000001E-3</c:v>
                </c:pt>
                <c:pt idx="8">
                  <c:v>3.6870000000000002E-3</c:v>
                </c:pt>
                <c:pt idx="9">
                  <c:v>4.0889999999999998E-3</c:v>
                </c:pt>
                <c:pt idx="10">
                  <c:v>4.5750000000000001E-3</c:v>
                </c:pt>
                <c:pt idx="11">
                  <c:v>5.0740000000000004E-3</c:v>
                </c:pt>
                <c:pt idx="12">
                  <c:v>5.5269999999999998E-3</c:v>
                </c:pt>
                <c:pt idx="13">
                  <c:v>5.9290000000000002E-3</c:v>
                </c:pt>
                <c:pt idx="14">
                  <c:v>6.4019999999999997E-3</c:v>
                </c:pt>
                <c:pt idx="15">
                  <c:v>6.8719999999999996E-3</c:v>
                </c:pt>
                <c:pt idx="16">
                  <c:v>7.3159999999999996E-3</c:v>
                </c:pt>
                <c:pt idx="17">
                  <c:v>7.8069999999999997E-3</c:v>
                </c:pt>
                <c:pt idx="18">
                  <c:v>8.2269999999999999E-3</c:v>
                </c:pt>
                <c:pt idx="19">
                  <c:v>8.6879999999999995E-3</c:v>
                </c:pt>
                <c:pt idx="20">
                  <c:v>9.1859999999999997E-3</c:v>
                </c:pt>
                <c:pt idx="21">
                  <c:v>9.6200000000000001E-3</c:v>
                </c:pt>
                <c:pt idx="22">
                  <c:v>1.0102999999999999E-2</c:v>
                </c:pt>
                <c:pt idx="23">
                  <c:v>1.0474000000000001E-2</c:v>
                </c:pt>
                <c:pt idx="24">
                  <c:v>1.0954999999999999E-2</c:v>
                </c:pt>
                <c:pt idx="25">
                  <c:v>1.1152E-2</c:v>
                </c:pt>
                <c:pt idx="26">
                  <c:v>1.1337E-2</c:v>
                </c:pt>
                <c:pt idx="27">
                  <c:v>1.1726E-2</c:v>
                </c:pt>
                <c:pt idx="28">
                  <c:v>1.1906E-2</c:v>
                </c:pt>
                <c:pt idx="29">
                  <c:v>1.2078E-2</c:v>
                </c:pt>
                <c:pt idx="30">
                  <c:v>1.2286E-2</c:v>
                </c:pt>
                <c:pt idx="31">
                  <c:v>1.2478E-2</c:v>
                </c:pt>
                <c:pt idx="32">
                  <c:v>1.2663000000000001E-2</c:v>
                </c:pt>
                <c:pt idx="33">
                  <c:v>1.2834999999999999E-2</c:v>
                </c:pt>
                <c:pt idx="34">
                  <c:v>1.2956000000000001E-2</c:v>
                </c:pt>
                <c:pt idx="35">
                  <c:v>1.3147000000000001E-2</c:v>
                </c:pt>
                <c:pt idx="36">
                  <c:v>1.323E-2</c:v>
                </c:pt>
                <c:pt idx="37">
                  <c:v>1.3540999999999999E-2</c:v>
                </c:pt>
                <c:pt idx="38">
                  <c:v>1.3690000000000001E-2</c:v>
                </c:pt>
                <c:pt idx="39">
                  <c:v>1.375E-2</c:v>
                </c:pt>
                <c:pt idx="40">
                  <c:v>1.3849999999999999E-2</c:v>
                </c:pt>
                <c:pt idx="41">
                  <c:v>1.3960999999999999E-2</c:v>
                </c:pt>
                <c:pt idx="42">
                  <c:v>1.4029E-2</c:v>
                </c:pt>
                <c:pt idx="43">
                  <c:v>1.4137E-2</c:v>
                </c:pt>
                <c:pt idx="44">
                  <c:v>1.4138E-2</c:v>
                </c:pt>
                <c:pt idx="45">
                  <c:v>1.4139000000000001E-2</c:v>
                </c:pt>
                <c:pt idx="46">
                  <c:v>1.4139000000000001E-2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42-4DC2-9214-38C7D54A1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348688"/>
        <c:axId val="928330384"/>
      </c:scatterChart>
      <c:valAx>
        <c:axId val="92834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330384"/>
        <c:crosses val="autoZero"/>
        <c:crossBetween val="midCat"/>
      </c:valAx>
      <c:valAx>
        <c:axId val="9283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34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Experiment!$K$1</c:f>
              <c:strCache>
                <c:ptCount val="1"/>
                <c:pt idx="0">
                  <c:v>Id 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Experiment!$J$2:$J$19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1.95</c:v>
                </c:pt>
                <c:pt idx="4">
                  <c:v>2.15</c:v>
                </c:pt>
                <c:pt idx="5">
                  <c:v>2.2000000000000002</c:v>
                </c:pt>
                <c:pt idx="6">
                  <c:v>2.2400000000000002</c:v>
                </c:pt>
                <c:pt idx="7">
                  <c:v>2.2799999999999998</c:v>
                </c:pt>
                <c:pt idx="8">
                  <c:v>2.34</c:v>
                </c:pt>
                <c:pt idx="9">
                  <c:v>2.37</c:v>
                </c:pt>
                <c:pt idx="10">
                  <c:v>2.4</c:v>
                </c:pt>
                <c:pt idx="11">
                  <c:v>2.4500000000000002</c:v>
                </c:pt>
                <c:pt idx="12">
                  <c:v>2.5</c:v>
                </c:pt>
                <c:pt idx="13">
                  <c:v>2.54</c:v>
                </c:pt>
                <c:pt idx="14">
                  <c:v>2.56</c:v>
                </c:pt>
                <c:pt idx="15">
                  <c:v>2.5960000000000001</c:v>
                </c:pt>
                <c:pt idx="16">
                  <c:v>2.64</c:v>
                </c:pt>
                <c:pt idx="17">
                  <c:v>2.71</c:v>
                </c:pt>
              </c:numCache>
            </c:numRef>
          </c:xVal>
          <c:yVal>
            <c:numRef>
              <c:f>Experiment!$K$2:$K$19</c:f>
              <c:numCache>
                <c:formatCode>General</c:formatCode>
                <c:ptCount val="18"/>
                <c:pt idx="0">
                  <c:v>0</c:v>
                </c:pt>
                <c:pt idx="1">
                  <c:v>0.1</c:v>
                </c:pt>
                <c:pt idx="2">
                  <c:v>0.12</c:v>
                </c:pt>
                <c:pt idx="3">
                  <c:v>0.17499999999999999</c:v>
                </c:pt>
                <c:pt idx="4">
                  <c:v>1.61</c:v>
                </c:pt>
                <c:pt idx="5">
                  <c:v>2.68</c:v>
                </c:pt>
                <c:pt idx="6">
                  <c:v>3.65</c:v>
                </c:pt>
                <c:pt idx="7">
                  <c:v>4.96</c:v>
                </c:pt>
                <c:pt idx="8">
                  <c:v>7.38</c:v>
                </c:pt>
                <c:pt idx="9">
                  <c:v>9.01</c:v>
                </c:pt>
                <c:pt idx="10">
                  <c:v>10.968999999999999</c:v>
                </c:pt>
                <c:pt idx="11">
                  <c:v>12.67</c:v>
                </c:pt>
                <c:pt idx="12">
                  <c:v>15.75</c:v>
                </c:pt>
                <c:pt idx="13">
                  <c:v>17.927</c:v>
                </c:pt>
                <c:pt idx="14">
                  <c:v>18.864999999999998</c:v>
                </c:pt>
                <c:pt idx="15">
                  <c:v>20.015999999999998</c:v>
                </c:pt>
                <c:pt idx="16">
                  <c:v>20.172000000000001</c:v>
                </c:pt>
                <c:pt idx="17">
                  <c:v>20.204000000000001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2-4F49-9A43-1F50370F0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228655"/>
        <c:axId val="2010229071"/>
      </c:scatterChart>
      <c:valAx>
        <c:axId val="201022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229071"/>
        <c:crosses val="autoZero"/>
        <c:crossBetween val="midCat"/>
      </c:valAx>
      <c:valAx>
        <c:axId val="201022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22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Experiment!$X$1</c:f>
              <c:strCache>
                <c:ptCount val="1"/>
                <c:pt idx="0">
                  <c:v>Gain(db)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Experiment!$W$2:$W$24</c:f>
              <c:numCache>
                <c:formatCode>General</c:formatCode>
                <c:ptCount val="23"/>
                <c:pt idx="0">
                  <c:v>20</c:v>
                </c:pt>
                <c:pt idx="1">
                  <c:v>30</c:v>
                </c:pt>
                <c:pt idx="2">
                  <c:v>60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50000</c:v>
                </c:pt>
                <c:pt idx="13">
                  <c:v>75000</c:v>
                </c:pt>
                <c:pt idx="14">
                  <c:v>100000</c:v>
                </c:pt>
                <c:pt idx="15">
                  <c:v>150000</c:v>
                </c:pt>
                <c:pt idx="16">
                  <c:v>200000</c:v>
                </c:pt>
                <c:pt idx="17">
                  <c:v>500000</c:v>
                </c:pt>
                <c:pt idx="18">
                  <c:v>750000</c:v>
                </c:pt>
                <c:pt idx="19">
                  <c:v>1000000</c:v>
                </c:pt>
                <c:pt idx="20">
                  <c:v>1500000</c:v>
                </c:pt>
                <c:pt idx="21">
                  <c:v>2000000</c:v>
                </c:pt>
                <c:pt idx="22">
                  <c:v>3000000</c:v>
                </c:pt>
              </c:numCache>
            </c:numRef>
          </c:xVal>
          <c:yVal>
            <c:numRef>
              <c:f>Experiment!$X$2:$X$24</c:f>
              <c:numCache>
                <c:formatCode>General</c:formatCode>
                <c:ptCount val="23"/>
                <c:pt idx="0">
                  <c:v>2.4626587149007531</c:v>
                </c:pt>
                <c:pt idx="1">
                  <c:v>3.9553310808388362</c:v>
                </c:pt>
                <c:pt idx="2">
                  <c:v>4.4008589750618805</c:v>
                </c:pt>
                <c:pt idx="3">
                  <c:v>4.4008589750618805</c:v>
                </c:pt>
                <c:pt idx="4">
                  <c:v>4.8246449564606415</c:v>
                </c:pt>
                <c:pt idx="5">
                  <c:v>4.8246449564606415</c:v>
                </c:pt>
                <c:pt idx="6">
                  <c:v>4.8246449564606415</c:v>
                </c:pt>
                <c:pt idx="7">
                  <c:v>5.614815782134114</c:v>
                </c:pt>
                <c:pt idx="8">
                  <c:v>5.614815782134114</c:v>
                </c:pt>
                <c:pt idx="9">
                  <c:v>5.614815782134114</c:v>
                </c:pt>
                <c:pt idx="10">
                  <c:v>5.331169691716755</c:v>
                </c:pt>
                <c:pt idx="11">
                  <c:v>4.5409988660432816</c:v>
                </c:pt>
                <c:pt idx="12">
                  <c:v>3.6716849904214772</c:v>
                </c:pt>
                <c:pt idx="13">
                  <c:v>2.7055913989303764</c:v>
                </c:pt>
                <c:pt idx="14">
                  <c:v>1.0191736849296593</c:v>
                </c:pt>
                <c:pt idx="15">
                  <c:v>-0.31976210768260638</c:v>
                </c:pt>
                <c:pt idx="16">
                  <c:v>-1.9033870286351029</c:v>
                </c:pt>
                <c:pt idx="17">
                  <c:v>-7.9239869419147269</c:v>
                </c:pt>
                <c:pt idx="18">
                  <c:v>-9.8621872020758552</c:v>
                </c:pt>
                <c:pt idx="19">
                  <c:v>-13.16022793314225</c:v>
                </c:pt>
                <c:pt idx="20">
                  <c:v>-13.16022793314225</c:v>
                </c:pt>
                <c:pt idx="21">
                  <c:v>-13.16022793314225</c:v>
                </c:pt>
                <c:pt idx="22">
                  <c:v>-13.16022793314225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48-41CC-95D7-C9DA3F570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710671"/>
        <c:axId val="2099704015"/>
      </c:scatterChart>
      <c:valAx>
        <c:axId val="209971067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 (log scale)</a:t>
                </a:r>
              </a:p>
            </c:rich>
          </c:tx>
          <c:layout>
            <c:manualLayout>
              <c:xMode val="edge"/>
              <c:yMode val="edge"/>
              <c:x val="0.4854363517060367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04015"/>
        <c:crosses val="autoZero"/>
        <c:crossBetween val="midCat"/>
      </c:valAx>
      <c:valAx>
        <c:axId val="209970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1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Vds v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Experiment!$A$1</c:f>
              <c:strCache>
                <c:ptCount val="1"/>
                <c:pt idx="0">
                  <c:v>V2_2.5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Experiment!$A$2:$A$29</c:f>
              <c:numCache>
                <c:formatCode>General</c:formatCode>
                <c:ptCount val="28"/>
                <c:pt idx="0">
                  <c:v>0</c:v>
                </c:pt>
                <c:pt idx="1">
                  <c:v>3.8600000000000001E-3</c:v>
                </c:pt>
                <c:pt idx="2">
                  <c:v>9.0570000000000008E-3</c:v>
                </c:pt>
                <c:pt idx="3">
                  <c:v>1.1270000000000001E-2</c:v>
                </c:pt>
                <c:pt idx="4">
                  <c:v>1.5599999999999999E-2</c:v>
                </c:pt>
                <c:pt idx="5">
                  <c:v>1.9380000000000001E-2</c:v>
                </c:pt>
                <c:pt idx="6">
                  <c:v>2.4279999999999999E-2</c:v>
                </c:pt>
                <c:pt idx="7">
                  <c:v>3.2939999999999997E-2</c:v>
                </c:pt>
                <c:pt idx="8">
                  <c:v>4.2869999999999998E-2</c:v>
                </c:pt>
                <c:pt idx="9">
                  <c:v>5.9520000000000003E-2</c:v>
                </c:pt>
                <c:pt idx="10">
                  <c:v>8.1089999999999995E-2</c:v>
                </c:pt>
                <c:pt idx="11">
                  <c:v>0.10443</c:v>
                </c:pt>
                <c:pt idx="12">
                  <c:v>0.128</c:v>
                </c:pt>
                <c:pt idx="13">
                  <c:v>0.20399999999999999</c:v>
                </c:pt>
                <c:pt idx="14">
                  <c:v>0.34799999999999998</c:v>
                </c:pt>
                <c:pt idx="15">
                  <c:v>0.5</c:v>
                </c:pt>
              </c:numCache>
            </c:numRef>
          </c:xVal>
          <c:yVal>
            <c:numRef>
              <c:f>Experiment!$B$2:$B$29</c:f>
              <c:numCache>
                <c:formatCode>General</c:formatCode>
                <c:ptCount val="28"/>
                <c:pt idx="0">
                  <c:v>0</c:v>
                </c:pt>
                <c:pt idx="1">
                  <c:v>4.3800000000000002E-4</c:v>
                </c:pt>
                <c:pt idx="2">
                  <c:v>9.5500000000000001E-4</c:v>
                </c:pt>
                <c:pt idx="3">
                  <c:v>1.077E-3</c:v>
                </c:pt>
                <c:pt idx="4">
                  <c:v>1.243E-3</c:v>
                </c:pt>
                <c:pt idx="5">
                  <c:v>1.4959999999999999E-3</c:v>
                </c:pt>
                <c:pt idx="6">
                  <c:v>1.642E-3</c:v>
                </c:pt>
                <c:pt idx="7">
                  <c:v>1.8910000000000001E-3</c:v>
                </c:pt>
                <c:pt idx="8">
                  <c:v>2.0760000000000002E-3</c:v>
                </c:pt>
                <c:pt idx="9">
                  <c:v>2.2850000000000001E-3</c:v>
                </c:pt>
                <c:pt idx="10">
                  <c:v>2.4489999999999998E-3</c:v>
                </c:pt>
                <c:pt idx="11">
                  <c:v>2.5539999999999998E-3</c:v>
                </c:pt>
                <c:pt idx="12">
                  <c:v>2.6199999999999999E-3</c:v>
                </c:pt>
                <c:pt idx="13">
                  <c:v>2.7179999999999999E-3</c:v>
                </c:pt>
                <c:pt idx="14">
                  <c:v>2.7750000000000001E-3</c:v>
                </c:pt>
                <c:pt idx="15">
                  <c:v>2.7759999999999998E-3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4C-4848-B8E6-7776AD36311C}"/>
            </c:ext>
          </c:extLst>
        </c:ser>
        <c:ser>
          <c:idx val="1"/>
          <c:order val="1"/>
          <c:tx>
            <c:strRef>
              <c:f>Experiment!$C$1</c:f>
              <c:strCache>
                <c:ptCount val="1"/>
                <c:pt idx="0">
                  <c:v>V2_3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Experiment!$C$2:$C$30</c:f>
              <c:numCache>
                <c:formatCode>General</c:formatCode>
                <c:ptCount val="29"/>
                <c:pt idx="0">
                  <c:v>0</c:v>
                </c:pt>
                <c:pt idx="1">
                  <c:v>1.58E-3</c:v>
                </c:pt>
                <c:pt idx="2">
                  <c:v>2.5899999999999999E-3</c:v>
                </c:pt>
                <c:pt idx="3">
                  <c:v>4.1739999999999998E-3</c:v>
                </c:pt>
                <c:pt idx="4">
                  <c:v>5.1330000000000004E-3</c:v>
                </c:pt>
                <c:pt idx="5">
                  <c:v>6.9709999999999998E-3</c:v>
                </c:pt>
                <c:pt idx="6">
                  <c:v>8.371E-3</c:v>
                </c:pt>
                <c:pt idx="7">
                  <c:v>1.0718999999999999E-2</c:v>
                </c:pt>
                <c:pt idx="8">
                  <c:v>1.3358999999999999E-2</c:v>
                </c:pt>
                <c:pt idx="9">
                  <c:v>1.5751999999999999E-2</c:v>
                </c:pt>
                <c:pt idx="10">
                  <c:v>1.8294000000000001E-2</c:v>
                </c:pt>
                <c:pt idx="11">
                  <c:v>2.1854999999999999E-2</c:v>
                </c:pt>
                <c:pt idx="12">
                  <c:v>2.5696E-2</c:v>
                </c:pt>
                <c:pt idx="13">
                  <c:v>2.9746000000000002E-2</c:v>
                </c:pt>
                <c:pt idx="14">
                  <c:v>3.2899999999999999E-2</c:v>
                </c:pt>
                <c:pt idx="15">
                  <c:v>3.5819999999999998E-2</c:v>
                </c:pt>
                <c:pt idx="16">
                  <c:v>4.215E-2</c:v>
                </c:pt>
                <c:pt idx="17">
                  <c:v>5.1470000000000002E-2</c:v>
                </c:pt>
                <c:pt idx="18">
                  <c:v>5.6419999999999998E-2</c:v>
                </c:pt>
                <c:pt idx="19">
                  <c:v>7.5620000000000007E-2</c:v>
                </c:pt>
                <c:pt idx="20">
                  <c:v>0.10093000000000001</c:v>
                </c:pt>
                <c:pt idx="21">
                  <c:v>0.12559999999999999</c:v>
                </c:pt>
                <c:pt idx="22">
                  <c:v>0.14000000000000001</c:v>
                </c:pt>
                <c:pt idx="23">
                  <c:v>0.17499999999999999</c:v>
                </c:pt>
                <c:pt idx="24">
                  <c:v>0.27200000000000002</c:v>
                </c:pt>
                <c:pt idx="25">
                  <c:v>0.36199999999999999</c:v>
                </c:pt>
                <c:pt idx="26">
                  <c:v>0.437</c:v>
                </c:pt>
                <c:pt idx="27">
                  <c:v>0.52434999999999998</c:v>
                </c:pt>
              </c:numCache>
            </c:numRef>
          </c:xVal>
          <c:yVal>
            <c:numRef>
              <c:f>Experiment!$D$2:$D$30</c:f>
              <c:numCache>
                <c:formatCode>General</c:formatCode>
                <c:ptCount val="29"/>
                <c:pt idx="0">
                  <c:v>0</c:v>
                </c:pt>
                <c:pt idx="1">
                  <c:v>4.5300000000000001E-4</c:v>
                </c:pt>
                <c:pt idx="2">
                  <c:v>7.18E-4</c:v>
                </c:pt>
                <c:pt idx="3">
                  <c:v>1.0950000000000001E-3</c:v>
                </c:pt>
                <c:pt idx="4">
                  <c:v>1.3060000000000001E-3</c:v>
                </c:pt>
                <c:pt idx="5">
                  <c:v>1.676E-3</c:v>
                </c:pt>
                <c:pt idx="6">
                  <c:v>1.9269999999999999E-3</c:v>
                </c:pt>
                <c:pt idx="7">
                  <c:v>2.3029999999999999E-3</c:v>
                </c:pt>
                <c:pt idx="8">
                  <c:v>2.663E-3</c:v>
                </c:pt>
                <c:pt idx="9">
                  <c:v>2.9499999999999999E-3</c:v>
                </c:pt>
                <c:pt idx="10">
                  <c:v>3.2049999999999999E-3</c:v>
                </c:pt>
                <c:pt idx="11">
                  <c:v>3.5149999999999999E-3</c:v>
                </c:pt>
                <c:pt idx="12">
                  <c:v>3.7919999999999998E-3</c:v>
                </c:pt>
                <c:pt idx="13">
                  <c:v>4.0359999999999997E-3</c:v>
                </c:pt>
                <c:pt idx="14">
                  <c:v>4.1999999999999997E-3</c:v>
                </c:pt>
                <c:pt idx="15">
                  <c:v>4.333E-3</c:v>
                </c:pt>
                <c:pt idx="16">
                  <c:v>4.5760000000000002E-3</c:v>
                </c:pt>
                <c:pt idx="17">
                  <c:v>4.8500000000000001E-3</c:v>
                </c:pt>
                <c:pt idx="18">
                  <c:v>4.9649999999999998E-3</c:v>
                </c:pt>
                <c:pt idx="19">
                  <c:v>5.2900000000000004E-3</c:v>
                </c:pt>
                <c:pt idx="20">
                  <c:v>5.5389999999999997E-3</c:v>
                </c:pt>
                <c:pt idx="21">
                  <c:v>5.6849999999999999E-3</c:v>
                </c:pt>
                <c:pt idx="22">
                  <c:v>5.7450000000000001E-3</c:v>
                </c:pt>
                <c:pt idx="23">
                  <c:v>5.8380000000000003E-3</c:v>
                </c:pt>
                <c:pt idx="24">
                  <c:v>5.9610000000000002E-3</c:v>
                </c:pt>
                <c:pt idx="25">
                  <c:v>6.0049999999999999E-3</c:v>
                </c:pt>
                <c:pt idx="26">
                  <c:v>6.0239999999999998E-3</c:v>
                </c:pt>
                <c:pt idx="27">
                  <c:v>6.0390000000000001E-3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4C-4848-B8E6-7776AD36311C}"/>
            </c:ext>
          </c:extLst>
        </c:ser>
        <c:ser>
          <c:idx val="2"/>
          <c:order val="2"/>
          <c:tx>
            <c:strRef>
              <c:f>Experiment!$E$1</c:f>
              <c:strCache>
                <c:ptCount val="1"/>
                <c:pt idx="0">
                  <c:v>V2_3.5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Experiment!$E$2:$E$38</c:f>
              <c:numCache>
                <c:formatCode>General</c:formatCode>
                <c:ptCount val="37"/>
                <c:pt idx="0">
                  <c:v>0</c:v>
                </c:pt>
                <c:pt idx="1">
                  <c:v>1.031E-3</c:v>
                </c:pt>
                <c:pt idx="2">
                  <c:v>2.0869999999999999E-3</c:v>
                </c:pt>
                <c:pt idx="3">
                  <c:v>3.4329999999999999E-3</c:v>
                </c:pt>
                <c:pt idx="4">
                  <c:v>4.8120000000000003E-3</c:v>
                </c:pt>
                <c:pt idx="5">
                  <c:v>5.7800000000000004E-3</c:v>
                </c:pt>
                <c:pt idx="6">
                  <c:v>7.2020000000000001E-3</c:v>
                </c:pt>
                <c:pt idx="7">
                  <c:v>8.6999999999999994E-3</c:v>
                </c:pt>
                <c:pt idx="8">
                  <c:v>1.0255999999999999E-2</c:v>
                </c:pt>
                <c:pt idx="9">
                  <c:v>1.1780000000000001E-2</c:v>
                </c:pt>
                <c:pt idx="10">
                  <c:v>1.3772E-2</c:v>
                </c:pt>
                <c:pt idx="11">
                  <c:v>1.5803999999999999E-2</c:v>
                </c:pt>
                <c:pt idx="12">
                  <c:v>1.7988000000000001E-2</c:v>
                </c:pt>
                <c:pt idx="13">
                  <c:v>2.0650000000000002E-2</c:v>
                </c:pt>
                <c:pt idx="14">
                  <c:v>2.3231999999999999E-2</c:v>
                </c:pt>
                <c:pt idx="15">
                  <c:v>2.5277000000000001E-2</c:v>
                </c:pt>
                <c:pt idx="16">
                  <c:v>2.7637999999999999E-2</c:v>
                </c:pt>
                <c:pt idx="17">
                  <c:v>3.1021E-2</c:v>
                </c:pt>
                <c:pt idx="18">
                  <c:v>3.3450000000000001E-2</c:v>
                </c:pt>
                <c:pt idx="19">
                  <c:v>3.6443000000000003E-2</c:v>
                </c:pt>
                <c:pt idx="20">
                  <c:v>3.9537999999999997E-2</c:v>
                </c:pt>
                <c:pt idx="21">
                  <c:v>4.2970000000000001E-2</c:v>
                </c:pt>
                <c:pt idx="22">
                  <c:v>4.3584999999999999E-2</c:v>
                </c:pt>
                <c:pt idx="23">
                  <c:v>4.8321999999999997E-2</c:v>
                </c:pt>
                <c:pt idx="24">
                  <c:v>5.3499999999999999E-2</c:v>
                </c:pt>
                <c:pt idx="25">
                  <c:v>5.8599999999999999E-2</c:v>
                </c:pt>
                <c:pt idx="26">
                  <c:v>6.4570000000000002E-2</c:v>
                </c:pt>
                <c:pt idx="27">
                  <c:v>7.2139999999999996E-2</c:v>
                </c:pt>
                <c:pt idx="28">
                  <c:v>8.6040000000000005E-2</c:v>
                </c:pt>
                <c:pt idx="29">
                  <c:v>9.7869999999999999E-2</c:v>
                </c:pt>
                <c:pt idx="30">
                  <c:v>0.10520699999999999</c:v>
                </c:pt>
                <c:pt idx="31">
                  <c:v>0.11085</c:v>
                </c:pt>
                <c:pt idx="32">
                  <c:v>0.11491999999999999</c:v>
                </c:pt>
                <c:pt idx="33">
                  <c:v>0.2</c:v>
                </c:pt>
                <c:pt idx="34">
                  <c:v>0.3</c:v>
                </c:pt>
                <c:pt idx="35">
                  <c:v>0.5</c:v>
                </c:pt>
              </c:numCache>
            </c:numRef>
          </c:xVal>
          <c:yVal>
            <c:numRef>
              <c:f>Experiment!$F$2:$F$38</c:f>
              <c:numCache>
                <c:formatCode>General</c:formatCode>
                <c:ptCount val="37"/>
                <c:pt idx="0">
                  <c:v>0</c:v>
                </c:pt>
                <c:pt idx="1">
                  <c:v>4.5300000000000001E-4</c:v>
                </c:pt>
                <c:pt idx="2">
                  <c:v>8.9599999999999999E-4</c:v>
                </c:pt>
                <c:pt idx="3">
                  <c:v>1.4319999999999999E-3</c:v>
                </c:pt>
                <c:pt idx="4">
                  <c:v>1.9499999999999999E-3</c:v>
                </c:pt>
                <c:pt idx="5">
                  <c:v>2.2950000000000002E-3</c:v>
                </c:pt>
                <c:pt idx="6">
                  <c:v>2.7729999999999999E-3</c:v>
                </c:pt>
                <c:pt idx="7">
                  <c:v>3.2429999999999998E-3</c:v>
                </c:pt>
                <c:pt idx="8">
                  <c:v>3.6979999999999999E-3</c:v>
                </c:pt>
                <c:pt idx="9">
                  <c:v>4.1089999999999998E-3</c:v>
                </c:pt>
                <c:pt idx="10">
                  <c:v>4.6049999999999997E-3</c:v>
                </c:pt>
                <c:pt idx="11">
                  <c:v>5.0610000000000004E-3</c:v>
                </c:pt>
                <c:pt idx="12">
                  <c:v>5.5030000000000001E-3</c:v>
                </c:pt>
                <c:pt idx="13">
                  <c:v>5.9810000000000002E-3</c:v>
                </c:pt>
                <c:pt idx="14">
                  <c:v>6.3899999999999998E-3</c:v>
                </c:pt>
                <c:pt idx="15">
                  <c:v>6.79E-3</c:v>
                </c:pt>
                <c:pt idx="16">
                  <c:v>6.9800000000000001E-3</c:v>
                </c:pt>
                <c:pt idx="17">
                  <c:v>7.3600000000000002E-3</c:v>
                </c:pt>
                <c:pt idx="18">
                  <c:v>7.6030000000000004E-3</c:v>
                </c:pt>
                <c:pt idx="19">
                  <c:v>7.8600000000000007E-3</c:v>
                </c:pt>
                <c:pt idx="20">
                  <c:v>8.1019999999999998E-3</c:v>
                </c:pt>
                <c:pt idx="21">
                  <c:v>8.3330000000000001E-3</c:v>
                </c:pt>
                <c:pt idx="22">
                  <c:v>8.3759999999999998E-3</c:v>
                </c:pt>
                <c:pt idx="23">
                  <c:v>8.6499999999999997E-3</c:v>
                </c:pt>
                <c:pt idx="24">
                  <c:v>9.0100000000000006E-3</c:v>
                </c:pt>
                <c:pt idx="25">
                  <c:v>9.1120000000000003E-3</c:v>
                </c:pt>
                <c:pt idx="26">
                  <c:v>9.3200000000000002E-3</c:v>
                </c:pt>
                <c:pt idx="27">
                  <c:v>9.5379999999999996E-3</c:v>
                </c:pt>
                <c:pt idx="28">
                  <c:v>9.8420000000000001E-3</c:v>
                </c:pt>
                <c:pt idx="29">
                  <c:v>1.0034E-2</c:v>
                </c:pt>
                <c:pt idx="30">
                  <c:v>1.013E-2</c:v>
                </c:pt>
                <c:pt idx="31">
                  <c:v>1.0196E-2</c:v>
                </c:pt>
                <c:pt idx="32">
                  <c:v>1.023E-2</c:v>
                </c:pt>
                <c:pt idx="33">
                  <c:v>1.0240000000000001E-2</c:v>
                </c:pt>
                <c:pt idx="34">
                  <c:v>1.025E-2</c:v>
                </c:pt>
                <c:pt idx="35">
                  <c:v>1.025E-2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4C-4848-B8E6-7776AD36311C}"/>
            </c:ext>
          </c:extLst>
        </c:ser>
        <c:ser>
          <c:idx val="3"/>
          <c:order val="3"/>
          <c:tx>
            <c:strRef>
              <c:f>Experiment!$G$1</c:f>
              <c:strCache>
                <c:ptCount val="1"/>
                <c:pt idx="0">
                  <c:v>V2_4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Experiment!$G$2:$G$48</c:f>
              <c:numCache>
                <c:formatCode>General</c:formatCode>
                <c:ptCount val="47"/>
                <c:pt idx="0">
                  <c:v>0</c:v>
                </c:pt>
                <c:pt idx="1">
                  <c:v>9.990000000000001E-4</c:v>
                </c:pt>
                <c:pt idx="2">
                  <c:v>1.913E-3</c:v>
                </c:pt>
                <c:pt idx="3">
                  <c:v>2.787E-3</c:v>
                </c:pt>
                <c:pt idx="4">
                  <c:v>3.787E-3</c:v>
                </c:pt>
                <c:pt idx="5">
                  <c:v>4.712E-3</c:v>
                </c:pt>
                <c:pt idx="6">
                  <c:v>5.718E-3</c:v>
                </c:pt>
                <c:pt idx="7">
                  <c:v>6.8580000000000004E-3</c:v>
                </c:pt>
                <c:pt idx="8">
                  <c:v>8.0140000000000003E-3</c:v>
                </c:pt>
                <c:pt idx="9">
                  <c:v>9.0460000000000002E-3</c:v>
                </c:pt>
                <c:pt idx="10">
                  <c:v>1.0352E-2</c:v>
                </c:pt>
                <c:pt idx="11">
                  <c:v>1.1771E-2</c:v>
                </c:pt>
                <c:pt idx="12">
                  <c:v>1.3128000000000001E-2</c:v>
                </c:pt>
                <c:pt idx="13">
                  <c:v>1.4404999999999999E-2</c:v>
                </c:pt>
                <c:pt idx="14">
                  <c:v>1.5989E-2</c:v>
                </c:pt>
                <c:pt idx="15">
                  <c:v>1.7684999999999999E-2</c:v>
                </c:pt>
                <c:pt idx="16">
                  <c:v>1.9384999999999999E-2</c:v>
                </c:pt>
                <c:pt idx="17">
                  <c:v>2.1430000000000001E-2</c:v>
                </c:pt>
                <c:pt idx="18">
                  <c:v>2.3338000000000001E-2</c:v>
                </c:pt>
                <c:pt idx="19">
                  <c:v>2.5628000000000001E-2</c:v>
                </c:pt>
                <c:pt idx="20">
                  <c:v>2.8375999999999998E-2</c:v>
                </c:pt>
                <c:pt idx="21">
                  <c:v>3.1053999999999998E-2</c:v>
                </c:pt>
                <c:pt idx="22">
                  <c:v>3.4445000000000003E-2</c:v>
                </c:pt>
                <c:pt idx="23">
                  <c:v>3.7393000000000003E-2</c:v>
                </c:pt>
                <c:pt idx="24">
                  <c:v>4.1841999999999997E-2</c:v>
                </c:pt>
                <c:pt idx="25">
                  <c:v>4.3889999999999998E-2</c:v>
                </c:pt>
                <c:pt idx="26">
                  <c:v>4.5960000000000001E-2</c:v>
                </c:pt>
                <c:pt idx="27">
                  <c:v>5.0950000000000002E-2</c:v>
                </c:pt>
                <c:pt idx="28">
                  <c:v>5.3589999999999999E-2</c:v>
                </c:pt>
                <c:pt idx="29">
                  <c:v>5.6340000000000001E-2</c:v>
                </c:pt>
                <c:pt idx="30">
                  <c:v>6.0021999999999999E-2</c:v>
                </c:pt>
                <c:pt idx="31">
                  <c:v>6.3839000000000007E-2</c:v>
                </c:pt>
                <c:pt idx="32">
                  <c:v>6.8025000000000002E-2</c:v>
                </c:pt>
                <c:pt idx="33">
                  <c:v>7.2340000000000002E-2</c:v>
                </c:pt>
                <c:pt idx="34">
                  <c:v>7.5749999999999998E-2</c:v>
                </c:pt>
                <c:pt idx="35">
                  <c:v>8.1860000000000002E-2</c:v>
                </c:pt>
                <c:pt idx="36">
                  <c:v>8.8459999999999997E-2</c:v>
                </c:pt>
                <c:pt idx="37">
                  <c:v>9.8400000000000001E-2</c:v>
                </c:pt>
                <c:pt idx="38">
                  <c:v>0.1065</c:v>
                </c:pt>
                <c:pt idx="39">
                  <c:v>0.11020000000000001</c:v>
                </c:pt>
                <c:pt idx="40">
                  <c:v>0.1172</c:v>
                </c:pt>
                <c:pt idx="41">
                  <c:v>0.12617</c:v>
                </c:pt>
                <c:pt idx="42">
                  <c:v>0.13239999999999999</c:v>
                </c:pt>
                <c:pt idx="43">
                  <c:v>0.14463999999999999</c:v>
                </c:pt>
                <c:pt idx="44">
                  <c:v>0.2</c:v>
                </c:pt>
                <c:pt idx="45">
                  <c:v>0.35</c:v>
                </c:pt>
                <c:pt idx="46">
                  <c:v>0.5</c:v>
                </c:pt>
              </c:numCache>
            </c:numRef>
          </c:xVal>
          <c:yVal>
            <c:numRef>
              <c:f>Experiment!$H$2:$H$48</c:f>
              <c:numCache>
                <c:formatCode>General</c:formatCode>
                <c:ptCount val="47"/>
                <c:pt idx="0">
                  <c:v>0</c:v>
                </c:pt>
                <c:pt idx="1">
                  <c:v>5.1599999999999997E-4</c:v>
                </c:pt>
                <c:pt idx="2">
                  <c:v>9.7599999999999998E-4</c:v>
                </c:pt>
                <c:pt idx="3">
                  <c:v>1.402E-3</c:v>
                </c:pt>
                <c:pt idx="4">
                  <c:v>1.8730000000000001E-3</c:v>
                </c:pt>
                <c:pt idx="5">
                  <c:v>2.294E-3</c:v>
                </c:pt>
                <c:pt idx="6">
                  <c:v>2.738E-3</c:v>
                </c:pt>
                <c:pt idx="7">
                  <c:v>3.2190000000000001E-3</c:v>
                </c:pt>
                <c:pt idx="8">
                  <c:v>3.6870000000000002E-3</c:v>
                </c:pt>
                <c:pt idx="9">
                  <c:v>4.0889999999999998E-3</c:v>
                </c:pt>
                <c:pt idx="10">
                  <c:v>4.5750000000000001E-3</c:v>
                </c:pt>
                <c:pt idx="11">
                  <c:v>5.0740000000000004E-3</c:v>
                </c:pt>
                <c:pt idx="12">
                  <c:v>5.5269999999999998E-3</c:v>
                </c:pt>
                <c:pt idx="13">
                  <c:v>5.9290000000000002E-3</c:v>
                </c:pt>
                <c:pt idx="14">
                  <c:v>6.4019999999999997E-3</c:v>
                </c:pt>
                <c:pt idx="15">
                  <c:v>6.8719999999999996E-3</c:v>
                </c:pt>
                <c:pt idx="16">
                  <c:v>7.3159999999999996E-3</c:v>
                </c:pt>
                <c:pt idx="17">
                  <c:v>7.8069999999999997E-3</c:v>
                </c:pt>
                <c:pt idx="18">
                  <c:v>8.2269999999999999E-3</c:v>
                </c:pt>
                <c:pt idx="19">
                  <c:v>8.6879999999999995E-3</c:v>
                </c:pt>
                <c:pt idx="20">
                  <c:v>9.1859999999999997E-3</c:v>
                </c:pt>
                <c:pt idx="21">
                  <c:v>9.6200000000000001E-3</c:v>
                </c:pt>
                <c:pt idx="22">
                  <c:v>1.0102999999999999E-2</c:v>
                </c:pt>
                <c:pt idx="23">
                  <c:v>1.0474000000000001E-2</c:v>
                </c:pt>
                <c:pt idx="24">
                  <c:v>1.0954999999999999E-2</c:v>
                </c:pt>
                <c:pt idx="25">
                  <c:v>1.1152E-2</c:v>
                </c:pt>
                <c:pt idx="26">
                  <c:v>1.1337E-2</c:v>
                </c:pt>
                <c:pt idx="27">
                  <c:v>1.1726E-2</c:v>
                </c:pt>
                <c:pt idx="28">
                  <c:v>1.1906E-2</c:v>
                </c:pt>
                <c:pt idx="29">
                  <c:v>1.2078E-2</c:v>
                </c:pt>
                <c:pt idx="30">
                  <c:v>1.2286E-2</c:v>
                </c:pt>
                <c:pt idx="31">
                  <c:v>1.2478E-2</c:v>
                </c:pt>
                <c:pt idx="32">
                  <c:v>1.2663000000000001E-2</c:v>
                </c:pt>
                <c:pt idx="33">
                  <c:v>1.2834999999999999E-2</c:v>
                </c:pt>
                <c:pt idx="34">
                  <c:v>1.2956000000000001E-2</c:v>
                </c:pt>
                <c:pt idx="35">
                  <c:v>1.3147000000000001E-2</c:v>
                </c:pt>
                <c:pt idx="36">
                  <c:v>1.323E-2</c:v>
                </c:pt>
                <c:pt idx="37">
                  <c:v>1.3540999999999999E-2</c:v>
                </c:pt>
                <c:pt idx="38">
                  <c:v>1.3690000000000001E-2</c:v>
                </c:pt>
                <c:pt idx="39">
                  <c:v>1.375E-2</c:v>
                </c:pt>
                <c:pt idx="40">
                  <c:v>1.3849999999999999E-2</c:v>
                </c:pt>
                <c:pt idx="41">
                  <c:v>1.3960999999999999E-2</c:v>
                </c:pt>
                <c:pt idx="42">
                  <c:v>1.4029E-2</c:v>
                </c:pt>
                <c:pt idx="43">
                  <c:v>1.4137E-2</c:v>
                </c:pt>
                <c:pt idx="44">
                  <c:v>1.4138E-2</c:v>
                </c:pt>
                <c:pt idx="45">
                  <c:v>1.4139000000000001E-2</c:v>
                </c:pt>
                <c:pt idx="46">
                  <c:v>1.4139000000000001E-2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4C-4848-B8E6-7776AD363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348688"/>
        <c:axId val="928330384"/>
      </c:scatterChart>
      <c:valAx>
        <c:axId val="92834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330384"/>
        <c:crosses val="autoZero"/>
        <c:crossBetween val="midCat"/>
      </c:valAx>
      <c:valAx>
        <c:axId val="9283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34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Vds v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Vgs2.5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Sheet1!$U$2:$U$13</c:f>
              <c:numCache>
                <c:formatCode>General</c:formatCode>
                <c:ptCount val="12"/>
                <c:pt idx="0">
                  <c:v>0</c:v>
                </c:pt>
                <c:pt idx="1">
                  <c:v>8.5290000000000001E-3</c:v>
                </c:pt>
                <c:pt idx="2">
                  <c:v>1.9E-2</c:v>
                </c:pt>
                <c:pt idx="3">
                  <c:v>2.1000000000000001E-2</c:v>
                </c:pt>
                <c:pt idx="4">
                  <c:v>2.8000000000000001E-2</c:v>
                </c:pt>
                <c:pt idx="5">
                  <c:v>3.7999999999999999E-2</c:v>
                </c:pt>
                <c:pt idx="6">
                  <c:v>5.0999999999999997E-2</c:v>
                </c:pt>
                <c:pt idx="7">
                  <c:v>0.107</c:v>
                </c:pt>
                <c:pt idx="8">
                  <c:v>0.215</c:v>
                </c:pt>
                <c:pt idx="9">
                  <c:v>0.312</c:v>
                </c:pt>
                <c:pt idx="10">
                  <c:v>0.41199999999999998</c:v>
                </c:pt>
                <c:pt idx="11">
                  <c:v>0.51200000000000001</c:v>
                </c:pt>
              </c:numCache>
            </c:numRef>
          </c:xVal>
          <c:yVal>
            <c:numRef>
              <c:f>Sheet1!$V$2:$V$13</c:f>
              <c:numCache>
                <c:formatCode>General</c:formatCode>
                <c:ptCount val="12"/>
                <c:pt idx="0">
                  <c:v>0</c:v>
                </c:pt>
                <c:pt idx="1">
                  <c:v>3.5599999999999998E-4</c:v>
                </c:pt>
                <c:pt idx="2">
                  <c:v>7.1000000000000002E-4</c:v>
                </c:pt>
                <c:pt idx="3">
                  <c:v>7.9900000000000001E-4</c:v>
                </c:pt>
                <c:pt idx="4">
                  <c:v>9.7499999999999996E-4</c:v>
                </c:pt>
                <c:pt idx="5">
                  <c:v>1.238E-3</c:v>
                </c:pt>
                <c:pt idx="6">
                  <c:v>1.4989999999999999E-3</c:v>
                </c:pt>
                <c:pt idx="7">
                  <c:v>2.176E-3</c:v>
                </c:pt>
                <c:pt idx="8">
                  <c:v>2.532E-3</c:v>
                </c:pt>
                <c:pt idx="9">
                  <c:v>2.5339999999999998E-3</c:v>
                </c:pt>
                <c:pt idx="10">
                  <c:v>2.5339999999999998E-3</c:v>
                </c:pt>
                <c:pt idx="11">
                  <c:v>2.5339999999999998E-3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8-4DE4-825C-7CD30EAB3124}"/>
            </c:ext>
          </c:extLst>
        </c:ser>
        <c:ser>
          <c:idx val="1"/>
          <c:order val="1"/>
          <c:tx>
            <c:strRef>
              <c:f>Sheet1!$W$1</c:f>
              <c:strCache>
                <c:ptCount val="1"/>
                <c:pt idx="0">
                  <c:v>Vgs3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Sheet1!$W$2:$W$20</c:f>
              <c:numCache>
                <c:formatCode>General</c:formatCode>
                <c:ptCount val="19"/>
                <c:pt idx="0">
                  <c:v>0</c:v>
                </c:pt>
                <c:pt idx="1">
                  <c:v>5.3740000000000003E-3</c:v>
                </c:pt>
                <c:pt idx="2">
                  <c:v>1.0999999999999999E-2</c:v>
                </c:pt>
                <c:pt idx="3">
                  <c:v>1.7999999999999999E-2</c:v>
                </c:pt>
                <c:pt idx="4">
                  <c:v>2.1999999999999999E-2</c:v>
                </c:pt>
                <c:pt idx="5">
                  <c:v>2.8000000000000001E-2</c:v>
                </c:pt>
                <c:pt idx="6">
                  <c:v>3.3000000000000002E-2</c:v>
                </c:pt>
                <c:pt idx="7">
                  <c:v>0.04</c:v>
                </c:pt>
                <c:pt idx="8">
                  <c:v>4.8000000000000001E-2</c:v>
                </c:pt>
                <c:pt idx="9">
                  <c:v>5.7000000000000002E-2</c:v>
                </c:pt>
                <c:pt idx="10">
                  <c:v>7.2999999999999995E-2</c:v>
                </c:pt>
                <c:pt idx="11">
                  <c:v>8.8999999999999996E-2</c:v>
                </c:pt>
                <c:pt idx="12">
                  <c:v>0.124</c:v>
                </c:pt>
                <c:pt idx="13">
                  <c:v>0.19</c:v>
                </c:pt>
                <c:pt idx="14">
                  <c:v>0.26600000000000001</c:v>
                </c:pt>
                <c:pt idx="15">
                  <c:v>0.29399999999999998</c:v>
                </c:pt>
                <c:pt idx="16">
                  <c:v>0.33800000000000002</c:v>
                </c:pt>
                <c:pt idx="17">
                  <c:v>0.432</c:v>
                </c:pt>
                <c:pt idx="18">
                  <c:v>0.53200000000000003</c:v>
                </c:pt>
              </c:numCache>
            </c:numRef>
          </c:xVal>
          <c:yVal>
            <c:numRef>
              <c:f>Sheet1!$X$2:$X$20</c:f>
              <c:numCache>
                <c:formatCode>General</c:formatCode>
                <c:ptCount val="19"/>
                <c:pt idx="0">
                  <c:v>0</c:v>
                </c:pt>
                <c:pt idx="1">
                  <c:v>4.4999999999999999E-4</c:v>
                </c:pt>
                <c:pt idx="2">
                  <c:v>8.9899999999999995E-4</c:v>
                </c:pt>
                <c:pt idx="3">
                  <c:v>1.3470000000000001E-3</c:v>
                </c:pt>
                <c:pt idx="4">
                  <c:v>1.616E-3</c:v>
                </c:pt>
                <c:pt idx="5">
                  <c:v>1.9740000000000001E-3</c:v>
                </c:pt>
                <c:pt idx="6">
                  <c:v>2.2430000000000002E-3</c:v>
                </c:pt>
                <c:pt idx="7">
                  <c:v>2.5999999999999999E-3</c:v>
                </c:pt>
                <c:pt idx="8">
                  <c:v>2.9559999999999999E-3</c:v>
                </c:pt>
                <c:pt idx="9">
                  <c:v>3.3110000000000001E-3</c:v>
                </c:pt>
                <c:pt idx="10">
                  <c:v>3.8419999999999999E-3</c:v>
                </c:pt>
                <c:pt idx="11">
                  <c:v>4.2820000000000002E-3</c:v>
                </c:pt>
                <c:pt idx="12">
                  <c:v>4.9779999999999998E-3</c:v>
                </c:pt>
                <c:pt idx="13">
                  <c:v>5.7359999999999998E-3</c:v>
                </c:pt>
                <c:pt idx="14">
                  <c:v>6.1209999999999997E-3</c:v>
                </c:pt>
                <c:pt idx="15">
                  <c:v>6.1869999999999998E-3</c:v>
                </c:pt>
                <c:pt idx="16">
                  <c:v>6.2379999999999996E-3</c:v>
                </c:pt>
                <c:pt idx="17">
                  <c:v>6.2430000000000003E-3</c:v>
                </c:pt>
                <c:pt idx="18">
                  <c:v>6.2430000000000003E-3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28-4DE4-825C-7CD30EAB3124}"/>
            </c:ext>
          </c:extLst>
        </c:ser>
        <c:ser>
          <c:idx val="2"/>
          <c:order val="2"/>
          <c:tx>
            <c:strRef>
              <c:f>Sheet1!$Y$1</c:f>
              <c:strCache>
                <c:ptCount val="1"/>
                <c:pt idx="0">
                  <c:v>Vgs3.5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Sheet1!$Y$2:$Y$37</c:f>
              <c:numCache>
                <c:formatCode>General</c:formatCode>
                <c:ptCount val="36"/>
                <c:pt idx="0">
                  <c:v>0</c:v>
                </c:pt>
                <c:pt idx="1">
                  <c:v>3.699E-3</c:v>
                </c:pt>
                <c:pt idx="2">
                  <c:v>7.6090000000000003E-3</c:v>
                </c:pt>
                <c:pt idx="3">
                  <c:v>1.2E-2</c:v>
                </c:pt>
                <c:pt idx="4">
                  <c:v>1.6E-2</c:v>
                </c:pt>
                <c:pt idx="5">
                  <c:v>2.1000000000000001E-2</c:v>
                </c:pt>
                <c:pt idx="6">
                  <c:v>2.5999999999999999E-2</c:v>
                </c:pt>
                <c:pt idx="7">
                  <c:v>3.1E-2</c:v>
                </c:pt>
                <c:pt idx="8">
                  <c:v>3.6999999999999998E-2</c:v>
                </c:pt>
                <c:pt idx="9">
                  <c:v>4.2999999999999997E-2</c:v>
                </c:pt>
                <c:pt idx="10">
                  <c:v>0.05</c:v>
                </c:pt>
                <c:pt idx="11">
                  <c:v>5.8000000000000003E-2</c:v>
                </c:pt>
                <c:pt idx="12">
                  <c:v>6.6000000000000003E-2</c:v>
                </c:pt>
                <c:pt idx="13">
                  <c:v>6.9000000000000006E-2</c:v>
                </c:pt>
                <c:pt idx="14">
                  <c:v>7.4999999999999997E-2</c:v>
                </c:pt>
                <c:pt idx="15">
                  <c:v>8.1000000000000003E-2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9.7000000000000003E-2</c:v>
                </c:pt>
                <c:pt idx="19">
                  <c:v>0.104</c:v>
                </c:pt>
                <c:pt idx="20">
                  <c:v>0.11</c:v>
                </c:pt>
                <c:pt idx="21">
                  <c:v>0.115</c:v>
                </c:pt>
                <c:pt idx="22">
                  <c:v>0.125</c:v>
                </c:pt>
                <c:pt idx="23">
                  <c:v>0.13500000000000001</c:v>
                </c:pt>
                <c:pt idx="24">
                  <c:v>0.14299999999999999</c:v>
                </c:pt>
                <c:pt idx="25">
                  <c:v>0.151</c:v>
                </c:pt>
                <c:pt idx="26">
                  <c:v>0.16400000000000001</c:v>
                </c:pt>
                <c:pt idx="27">
                  <c:v>0.17899999999999999</c:v>
                </c:pt>
                <c:pt idx="28">
                  <c:v>0.19</c:v>
                </c:pt>
                <c:pt idx="29">
                  <c:v>0.20300000000000001</c:v>
                </c:pt>
                <c:pt idx="30">
                  <c:v>0.22500000000000001</c:v>
                </c:pt>
                <c:pt idx="31">
                  <c:v>0.252</c:v>
                </c:pt>
                <c:pt idx="32">
                  <c:v>0.27400000000000002</c:v>
                </c:pt>
                <c:pt idx="33">
                  <c:v>0.33700000000000002</c:v>
                </c:pt>
                <c:pt idx="34">
                  <c:v>0.36099999999999999</c:v>
                </c:pt>
                <c:pt idx="35">
                  <c:v>0.5</c:v>
                </c:pt>
              </c:numCache>
            </c:numRef>
          </c:xVal>
          <c:yVal>
            <c:numRef>
              <c:f>Sheet1!$Z$2:$Z$37</c:f>
              <c:numCache>
                <c:formatCode>General</c:formatCode>
                <c:ptCount val="36"/>
                <c:pt idx="0">
                  <c:v>0</c:v>
                </c:pt>
                <c:pt idx="1">
                  <c:v>4.5100000000000001E-4</c:v>
                </c:pt>
                <c:pt idx="2">
                  <c:v>9.0200000000000002E-4</c:v>
                </c:pt>
                <c:pt idx="3">
                  <c:v>1.353E-3</c:v>
                </c:pt>
                <c:pt idx="4">
                  <c:v>1.8029999999999999E-3</c:v>
                </c:pt>
                <c:pt idx="5">
                  <c:v>2.2539999999999999E-3</c:v>
                </c:pt>
                <c:pt idx="6">
                  <c:v>2.7039999999999998E-3</c:v>
                </c:pt>
                <c:pt idx="7">
                  <c:v>3.153E-3</c:v>
                </c:pt>
                <c:pt idx="8">
                  <c:v>3.6029999999999999E-3</c:v>
                </c:pt>
                <c:pt idx="9">
                  <c:v>4.0509999999999999E-3</c:v>
                </c:pt>
                <c:pt idx="10">
                  <c:v>4.4999999999999997E-3</c:v>
                </c:pt>
                <c:pt idx="11">
                  <c:v>4.947E-3</c:v>
                </c:pt>
                <c:pt idx="12">
                  <c:v>5.3949999999999996E-3</c:v>
                </c:pt>
                <c:pt idx="13">
                  <c:v>5.5729999999999998E-3</c:v>
                </c:pt>
                <c:pt idx="14">
                  <c:v>5.8409999999999998E-3</c:v>
                </c:pt>
                <c:pt idx="15">
                  <c:v>6.1079999999999997E-3</c:v>
                </c:pt>
                <c:pt idx="16">
                  <c:v>6.2859999999999999E-3</c:v>
                </c:pt>
                <c:pt idx="17">
                  <c:v>6.4640000000000001E-3</c:v>
                </c:pt>
                <c:pt idx="18">
                  <c:v>6.7299999999999999E-3</c:v>
                </c:pt>
                <c:pt idx="19">
                  <c:v>6.9959999999999996E-3</c:v>
                </c:pt>
                <c:pt idx="20">
                  <c:v>7.1729999999999997E-3</c:v>
                </c:pt>
                <c:pt idx="21">
                  <c:v>7.3489999999999996E-3</c:v>
                </c:pt>
                <c:pt idx="22">
                  <c:v>7.6140000000000001E-3</c:v>
                </c:pt>
                <c:pt idx="23">
                  <c:v>7.8770000000000003E-3</c:v>
                </c:pt>
                <c:pt idx="24">
                  <c:v>8.0520000000000001E-3</c:v>
                </c:pt>
                <c:pt idx="25">
                  <c:v>8.2269999999999999E-3</c:v>
                </c:pt>
                <c:pt idx="26">
                  <c:v>8.4869999999999998E-3</c:v>
                </c:pt>
                <c:pt idx="27">
                  <c:v>8.7460000000000003E-3</c:v>
                </c:pt>
                <c:pt idx="28">
                  <c:v>8.9180000000000006E-3</c:v>
                </c:pt>
                <c:pt idx="29">
                  <c:v>9.0880000000000006E-3</c:v>
                </c:pt>
                <c:pt idx="30">
                  <c:v>9.3410000000000003E-3</c:v>
                </c:pt>
                <c:pt idx="31">
                  <c:v>9.5890000000000003E-3</c:v>
                </c:pt>
                <c:pt idx="32">
                  <c:v>9.75E-3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28-4DE4-825C-7CD30EAB3124}"/>
            </c:ext>
          </c:extLst>
        </c:ser>
        <c:ser>
          <c:idx val="3"/>
          <c:order val="3"/>
          <c:tx>
            <c:strRef>
              <c:f>Sheet1!$AA$1</c:f>
              <c:strCache>
                <c:ptCount val="1"/>
                <c:pt idx="0">
                  <c:v>Vgs4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Sheet1!$AA$2:$AA$36</c:f>
              <c:numCache>
                <c:formatCode>General</c:formatCode>
                <c:ptCount val="35"/>
                <c:pt idx="0">
                  <c:v>0</c:v>
                </c:pt>
                <c:pt idx="1">
                  <c:v>2.8869999999999998E-3</c:v>
                </c:pt>
                <c:pt idx="2">
                  <c:v>5.8890000000000001E-3</c:v>
                </c:pt>
                <c:pt idx="3">
                  <c:v>9.0139999999999994E-3</c:v>
                </c:pt>
                <c:pt idx="4">
                  <c:v>1.2E-2</c:v>
                </c:pt>
                <c:pt idx="5">
                  <c:v>1.6E-2</c:v>
                </c:pt>
                <c:pt idx="6">
                  <c:v>1.9E-2</c:v>
                </c:pt>
                <c:pt idx="7">
                  <c:v>2.3E-2</c:v>
                </c:pt>
                <c:pt idx="8">
                  <c:v>2.7E-2</c:v>
                </c:pt>
                <c:pt idx="9">
                  <c:v>3.1E-2</c:v>
                </c:pt>
                <c:pt idx="10">
                  <c:v>3.5000000000000003E-2</c:v>
                </c:pt>
                <c:pt idx="11">
                  <c:v>0.04</c:v>
                </c:pt>
                <c:pt idx="12">
                  <c:v>4.2999999999999997E-2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5.5E-2</c:v>
                </c:pt>
                <c:pt idx="16">
                  <c:v>5.8000000000000003E-2</c:v>
                </c:pt>
                <c:pt idx="17">
                  <c:v>6.0999999999999999E-2</c:v>
                </c:pt>
                <c:pt idx="18">
                  <c:v>6.7000000000000004E-2</c:v>
                </c:pt>
                <c:pt idx="19">
                  <c:v>7.0000000000000007E-2</c:v>
                </c:pt>
                <c:pt idx="20">
                  <c:v>7.3999999999999996E-2</c:v>
                </c:pt>
                <c:pt idx="21">
                  <c:v>8.2000000000000003E-2</c:v>
                </c:pt>
                <c:pt idx="22">
                  <c:v>8.5000000000000006E-2</c:v>
                </c:pt>
                <c:pt idx="23">
                  <c:v>8.8999999999999996E-2</c:v>
                </c:pt>
                <c:pt idx="24">
                  <c:v>9.4E-2</c:v>
                </c:pt>
                <c:pt idx="25">
                  <c:v>9.8000000000000004E-2</c:v>
                </c:pt>
                <c:pt idx="26">
                  <c:v>0.10199999999999999</c:v>
                </c:pt>
                <c:pt idx="27">
                  <c:v>0.107</c:v>
                </c:pt>
                <c:pt idx="28">
                  <c:v>0.113</c:v>
                </c:pt>
                <c:pt idx="29">
                  <c:v>0.11799999999999999</c:v>
                </c:pt>
                <c:pt idx="30">
                  <c:v>0.122</c:v>
                </c:pt>
                <c:pt idx="31">
                  <c:v>0.129</c:v>
                </c:pt>
                <c:pt idx="32">
                  <c:v>0.25</c:v>
                </c:pt>
                <c:pt idx="33">
                  <c:v>0.4</c:v>
                </c:pt>
                <c:pt idx="34">
                  <c:v>0.55000000000000004</c:v>
                </c:pt>
              </c:numCache>
            </c:numRef>
          </c:xVal>
          <c:yVal>
            <c:numRef>
              <c:f>Sheet1!$AB$2:$AB$36</c:f>
              <c:numCache>
                <c:formatCode>General</c:formatCode>
                <c:ptCount val="35"/>
                <c:pt idx="0">
                  <c:v>0</c:v>
                </c:pt>
                <c:pt idx="1">
                  <c:v>4.5199999999999998E-4</c:v>
                </c:pt>
                <c:pt idx="2">
                  <c:v>9.0399999999999996E-4</c:v>
                </c:pt>
                <c:pt idx="3">
                  <c:v>1.3550000000000001E-3</c:v>
                </c:pt>
                <c:pt idx="4">
                  <c:v>1.807E-3</c:v>
                </c:pt>
                <c:pt idx="5">
                  <c:v>2.258E-3</c:v>
                </c:pt>
                <c:pt idx="6">
                  <c:v>2.7100000000000002E-3</c:v>
                </c:pt>
                <c:pt idx="7">
                  <c:v>3.1610000000000002E-3</c:v>
                </c:pt>
                <c:pt idx="8">
                  <c:v>3.6120000000000002E-3</c:v>
                </c:pt>
                <c:pt idx="9">
                  <c:v>4.0629999999999998E-3</c:v>
                </c:pt>
                <c:pt idx="10">
                  <c:v>4.5129999999999997E-3</c:v>
                </c:pt>
                <c:pt idx="11">
                  <c:v>4.9639999999999997E-3</c:v>
                </c:pt>
                <c:pt idx="12">
                  <c:v>5.2339999999999999E-3</c:v>
                </c:pt>
                <c:pt idx="13">
                  <c:v>5.4140000000000004E-3</c:v>
                </c:pt>
                <c:pt idx="14">
                  <c:v>5.8640000000000003E-3</c:v>
                </c:pt>
                <c:pt idx="15">
                  <c:v>6.313E-3</c:v>
                </c:pt>
                <c:pt idx="16">
                  <c:v>6.4929999999999996E-3</c:v>
                </c:pt>
                <c:pt idx="17">
                  <c:v>6.7619999999999998E-3</c:v>
                </c:pt>
                <c:pt idx="18">
                  <c:v>7.2110000000000004E-3</c:v>
                </c:pt>
                <c:pt idx="19">
                  <c:v>7.391E-3</c:v>
                </c:pt>
                <c:pt idx="20">
                  <c:v>7.6600000000000001E-3</c:v>
                </c:pt>
                <c:pt idx="21">
                  <c:v>8.1080000000000006E-3</c:v>
                </c:pt>
                <c:pt idx="22">
                  <c:v>8.2869999999999992E-3</c:v>
                </c:pt>
                <c:pt idx="23">
                  <c:v>8.5550000000000001E-3</c:v>
                </c:pt>
                <c:pt idx="24">
                  <c:v>8.8229999999999992E-3</c:v>
                </c:pt>
                <c:pt idx="25">
                  <c:v>9.0019999999999996E-3</c:v>
                </c:pt>
                <c:pt idx="26">
                  <c:v>9.1800000000000007E-3</c:v>
                </c:pt>
                <c:pt idx="27">
                  <c:v>9.4479999999999998E-3</c:v>
                </c:pt>
                <c:pt idx="28">
                  <c:v>9.7149999999999997E-3</c:v>
                </c:pt>
                <c:pt idx="29">
                  <c:v>9.8930000000000008E-3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28-4DE4-825C-7CD30EAB3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231567"/>
        <c:axId val="2010230319"/>
      </c:scatterChart>
      <c:valAx>
        <c:axId val="201023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230319"/>
        <c:crosses val="autoZero"/>
        <c:crossBetween val="midCat"/>
      </c:valAx>
      <c:valAx>
        <c:axId val="201023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231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Sheet1!$B$32</c:f>
              <c:strCache>
                <c:ptCount val="1"/>
                <c:pt idx="0">
                  <c:v>Id 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Sheet1!$A$33:$A$45</c:f>
              <c:numCache>
                <c:formatCode>General</c:formatCode>
                <c:ptCount val="13"/>
                <c:pt idx="0">
                  <c:v>1.98</c:v>
                </c:pt>
                <c:pt idx="1">
                  <c:v>2.1360000000000001</c:v>
                </c:pt>
                <c:pt idx="2">
                  <c:v>2.2240000000000002</c:v>
                </c:pt>
                <c:pt idx="3">
                  <c:v>2.2930000000000001</c:v>
                </c:pt>
                <c:pt idx="4">
                  <c:v>2.3519999999999999</c:v>
                </c:pt>
                <c:pt idx="5">
                  <c:v>2.4039999999999999</c:v>
                </c:pt>
                <c:pt idx="6">
                  <c:v>2.4510000000000001</c:v>
                </c:pt>
                <c:pt idx="7">
                  <c:v>2.4940000000000002</c:v>
                </c:pt>
                <c:pt idx="8">
                  <c:v>2.5350000000000001</c:v>
                </c:pt>
                <c:pt idx="9">
                  <c:v>2.573</c:v>
                </c:pt>
                <c:pt idx="10">
                  <c:v>2.609</c:v>
                </c:pt>
                <c:pt idx="11">
                  <c:v>2.7549999999999999</c:v>
                </c:pt>
                <c:pt idx="12">
                  <c:v>2.992</c:v>
                </c:pt>
              </c:numCache>
            </c:numRef>
          </c:xVal>
          <c:yVal>
            <c:numRef>
              <c:f>Sheet1!$B$33:$B$45</c:f>
              <c:numCache>
                <c:formatCode>General</c:formatCode>
                <c:ptCount val="13"/>
                <c:pt idx="0">
                  <c:v>3.5530000000000002E-3</c:v>
                </c:pt>
                <c:pt idx="1">
                  <c:v>0.93100000000000005</c:v>
                </c:pt>
                <c:pt idx="2">
                  <c:v>2.5369999999999999</c:v>
                </c:pt>
                <c:pt idx="3">
                  <c:v>4.3380000000000001</c:v>
                </c:pt>
                <c:pt idx="4">
                  <c:v>6.2439999999999998</c:v>
                </c:pt>
                <c:pt idx="5">
                  <c:v>8.2189999999999994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5E-4AFE-8521-F0C9DA45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228655"/>
        <c:axId val="2010229071"/>
      </c:scatterChart>
      <c:valAx>
        <c:axId val="201022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229071"/>
        <c:crosses val="autoZero"/>
        <c:crossBetween val="midCat"/>
      </c:valAx>
      <c:valAx>
        <c:axId val="201022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22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Sheet1!$E$50</c:f>
              <c:strCache>
                <c:ptCount val="1"/>
                <c:pt idx="0">
                  <c:v>Gain(db)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Sheet1!$D$51:$D$72</c:f>
              <c:numCache>
                <c:formatCode>General</c:formatCode>
                <c:ptCount val="22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100</c:v>
                </c:pt>
                <c:pt idx="4">
                  <c:v>200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  <c:pt idx="11">
                  <c:v>50000</c:v>
                </c:pt>
                <c:pt idx="12">
                  <c:v>75000</c:v>
                </c:pt>
                <c:pt idx="13">
                  <c:v>100000</c:v>
                </c:pt>
                <c:pt idx="14">
                  <c:v>150000</c:v>
                </c:pt>
                <c:pt idx="15">
                  <c:v>200000</c:v>
                </c:pt>
                <c:pt idx="16">
                  <c:v>500000</c:v>
                </c:pt>
                <c:pt idx="17">
                  <c:v>750000</c:v>
                </c:pt>
                <c:pt idx="18">
                  <c:v>1000000</c:v>
                </c:pt>
                <c:pt idx="19">
                  <c:v>1500000</c:v>
                </c:pt>
                <c:pt idx="20">
                  <c:v>2000000</c:v>
                </c:pt>
                <c:pt idx="21">
                  <c:v>3000000</c:v>
                </c:pt>
              </c:numCache>
            </c:numRef>
          </c:xVal>
          <c:yVal>
            <c:numRef>
              <c:f>Sheet1!$E$51:$E$72</c:f>
              <c:numCache>
                <c:formatCode>General</c:formatCode>
                <c:ptCount val="22"/>
                <c:pt idx="0">
                  <c:v>-13.412042412779146</c:v>
                </c:pt>
                <c:pt idx="1">
                  <c:v>-3.6209737671965465</c:v>
                </c:pt>
                <c:pt idx="2">
                  <c:v>2.0074109023512583</c:v>
                </c:pt>
                <c:pt idx="3">
                  <c:v>5.6660245740709918</c:v>
                </c:pt>
                <c:pt idx="4">
                  <c:v>9.1273206625808569</c:v>
                </c:pt>
                <c:pt idx="5">
                  <c:v>11.316956373470353</c:v>
                </c:pt>
                <c:pt idx="6">
                  <c:v>11.41085879763795</c:v>
                </c:pt>
                <c:pt idx="7">
                  <c:v>11.3640344813399</c:v>
                </c:pt>
                <c:pt idx="8">
                  <c:v>11.41085879763795</c:v>
                </c:pt>
                <c:pt idx="9">
                  <c:v>11.41085879763795</c:v>
                </c:pt>
                <c:pt idx="10">
                  <c:v>11.387478192300918</c:v>
                </c:pt>
                <c:pt idx="11">
                  <c:v>11.198132500722251</c:v>
                </c:pt>
                <c:pt idx="12">
                  <c:v>10.930853269562618</c:v>
                </c:pt>
                <c:pt idx="13">
                  <c:v>10.578334005553094</c:v>
                </c:pt>
                <c:pt idx="14">
                  <c:v>9.685996786935716</c:v>
                </c:pt>
                <c:pt idx="15">
                  <c:v>8.6593858174881149</c:v>
                </c:pt>
                <c:pt idx="16">
                  <c:v>3.2273600446994961</c:v>
                </c:pt>
                <c:pt idx="17">
                  <c:v>0.17200343523834949</c:v>
                </c:pt>
                <c:pt idx="18">
                  <c:v>-2.1703659232096006</c:v>
                </c:pt>
                <c:pt idx="19">
                  <c:v>-5.4491748594288714</c:v>
                </c:pt>
                <c:pt idx="20">
                  <c:v>-7.3407366366547775</c:v>
                </c:pt>
                <c:pt idx="21">
                  <c:v>-10.597672936979921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F-4BBC-B3C2-7020FB42A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710671"/>
        <c:axId val="2099704015"/>
      </c:scatterChart>
      <c:valAx>
        <c:axId val="209971067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 (log scale)</a:t>
                </a:r>
              </a:p>
            </c:rich>
          </c:tx>
          <c:layout>
            <c:manualLayout>
              <c:xMode val="edge"/>
              <c:yMode val="edge"/>
              <c:x val="0.4854363517060367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04015"/>
        <c:crosses val="autoZero"/>
        <c:crossBetween val="midCat"/>
      </c:valAx>
      <c:valAx>
        <c:axId val="209970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1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77152</xdr:colOff>
      <xdr:row>0</xdr:row>
      <xdr:rowOff>148590</xdr:rowOff>
    </xdr:from>
    <xdr:to>
      <xdr:col>19</xdr:col>
      <xdr:colOff>381952</xdr:colOff>
      <xdr:row>15</xdr:row>
      <xdr:rowOff>24765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F2B838-EBB6-4597-A6DB-52C6C4B8B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554355</xdr:colOff>
      <xdr:row>25</xdr:row>
      <xdr:rowOff>20955</xdr:rowOff>
    </xdr:from>
    <xdr:to>
      <xdr:col>26</xdr:col>
      <xdr:colOff>249555</xdr:colOff>
      <xdr:row>39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A9EB41-B2BE-4DB4-A59A-C35E53E88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237171</xdr:colOff>
      <xdr:row>27</xdr:row>
      <xdr:rowOff>49530</xdr:rowOff>
    </xdr:from>
    <xdr:to>
      <xdr:col>17</xdr:col>
      <xdr:colOff>150494</xdr:colOff>
      <xdr:row>47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7D8A2F-EC1A-4D7B-9610-E27C7563E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77152</xdr:colOff>
      <xdr:row>0</xdr:row>
      <xdr:rowOff>148590</xdr:rowOff>
    </xdr:from>
    <xdr:to>
      <xdr:col>19</xdr:col>
      <xdr:colOff>381952</xdr:colOff>
      <xdr:row>15</xdr:row>
      <xdr:rowOff>24765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F9F7AC-764B-4A71-9ACD-BE2DCECD3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554355</xdr:colOff>
      <xdr:row>25</xdr:row>
      <xdr:rowOff>20955</xdr:rowOff>
    </xdr:from>
    <xdr:to>
      <xdr:col>26</xdr:col>
      <xdr:colOff>249555</xdr:colOff>
      <xdr:row>39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F09308-2AA6-4E22-848C-813065DE5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237171</xdr:colOff>
      <xdr:row>27</xdr:row>
      <xdr:rowOff>49530</xdr:rowOff>
    </xdr:from>
    <xdr:to>
      <xdr:col>17</xdr:col>
      <xdr:colOff>150494</xdr:colOff>
      <xdr:row>47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83D34D-BDFB-E1AC-F6C9-ACBFCE373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415290</xdr:colOff>
      <xdr:row>39</xdr:row>
      <xdr:rowOff>55245</xdr:rowOff>
    </xdr:from>
    <xdr:to>
      <xdr:col>31</xdr:col>
      <xdr:colOff>110490</xdr:colOff>
      <xdr:row>53</xdr:row>
      <xdr:rowOff>93345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7E2513-5942-EBC6-58D4-7D763E56E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275272</xdr:colOff>
      <xdr:row>37</xdr:row>
      <xdr:rowOff>95250</xdr:rowOff>
    </xdr:from>
    <xdr:to>
      <xdr:col>19</xdr:col>
      <xdr:colOff>580072</xdr:colOff>
      <xdr:row>51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FD60A59-CCF7-2B3A-29F8-16C5BBC7F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504825</xdr:colOff>
      <xdr:row>51</xdr:row>
      <xdr:rowOff>66675</xdr:rowOff>
    </xdr:from>
    <xdr:to>
      <xdr:col>18</xdr:col>
      <xdr:colOff>200025</xdr:colOff>
      <xdr:row>65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A579268-B448-6848-DF21-B724BB8BC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60FBC-504D-403B-BBC8-5345AFA9DC11}">
  <dimension ref="A1:X48"/>
  <sheetViews>
    <sheetView tabSelected="1" topLeftCell="H1" workbookViewId="0">
      <selection activeCell="AD12" sqref="AD12"/>
    </sheetView>
  </sheetViews>
  <sheetFormatPr defaultRowHeight="14.4" x14ac:dyDescent="0.3"/>
  <cols>
    <col min="3" max="3" width="9.5546875" bestFit="1" customWidth="1"/>
    <col min="24" max="24" width="12.21875" bestFit="1" customWidth="1"/>
  </cols>
  <sheetData>
    <row r="1" spans="1:24" ht="15.6" x14ac:dyDescent="0.3">
      <c r="A1" t="s">
        <v>19</v>
      </c>
      <c r="B1" t="s">
        <v>21</v>
      </c>
      <c r="C1" t="s">
        <v>20</v>
      </c>
      <c r="D1" t="s">
        <v>12</v>
      </c>
      <c r="E1" t="s">
        <v>22</v>
      </c>
      <c r="F1" t="s">
        <v>13</v>
      </c>
      <c r="G1" t="s">
        <v>23</v>
      </c>
      <c r="H1" t="s">
        <v>14</v>
      </c>
      <c r="I1" s="5"/>
      <c r="J1" s="4" t="s">
        <v>1</v>
      </c>
      <c r="K1" s="4" t="s">
        <v>7</v>
      </c>
      <c r="L1" s="5"/>
      <c r="U1" s="4" t="s">
        <v>9</v>
      </c>
      <c r="W1" s="4" t="s">
        <v>8</v>
      </c>
      <c r="X1" s="4" t="s">
        <v>10</v>
      </c>
    </row>
    <row r="2" spans="1:24" x14ac:dyDescent="0.3">
      <c r="A2" s="6">
        <v>0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3">
        <v>0</v>
      </c>
      <c r="H2" s="3">
        <v>0</v>
      </c>
      <c r="J2" s="9">
        <v>0</v>
      </c>
      <c r="K2" s="9">
        <v>0</v>
      </c>
      <c r="U2" s="4">
        <v>580</v>
      </c>
      <c r="V2">
        <f>U2*10^-3</f>
        <v>0.57999999999999996</v>
      </c>
      <c r="W2" s="4">
        <v>20</v>
      </c>
      <c r="X2" s="4">
        <f>20*LOG(V2/(233*10^-3))</f>
        <v>7.9214414507383646</v>
      </c>
    </row>
    <row r="3" spans="1:24" x14ac:dyDescent="0.3">
      <c r="A3" s="6">
        <v>3.8600000000000001E-3</v>
      </c>
      <c r="B3" s="6">
        <v>4.3800000000000002E-4</v>
      </c>
      <c r="C3" s="6">
        <v>1.58E-3</v>
      </c>
      <c r="D3" s="6">
        <v>4.5300000000000001E-4</v>
      </c>
      <c r="E3" s="6">
        <v>1.031E-3</v>
      </c>
      <c r="F3" s="6">
        <v>4.5300000000000001E-4</v>
      </c>
      <c r="G3" s="3">
        <v>9.990000000000001E-4</v>
      </c>
      <c r="H3" s="3">
        <v>5.1599999999999997E-4</v>
      </c>
      <c r="I3" s="9"/>
      <c r="J3" s="9">
        <v>1</v>
      </c>
      <c r="K3" s="9">
        <v>0.1</v>
      </c>
      <c r="L3" s="3"/>
      <c r="P3" s="9"/>
      <c r="Q3" s="9"/>
      <c r="R3" s="9"/>
      <c r="S3" s="3"/>
      <c r="U3" s="4">
        <v>800</v>
      </c>
      <c r="V3">
        <f t="shared" ref="V3:V24" si="0">U3*10^-3</f>
        <v>0.8</v>
      </c>
      <c r="W3" s="4">
        <v>30</v>
      </c>
      <c r="X3" s="4">
        <f t="shared" ref="X3:X6" si="1">20*LOG(V3/(233*10^-3))</f>
        <v>10.714681319318494</v>
      </c>
    </row>
    <row r="4" spans="1:24" x14ac:dyDescent="0.3">
      <c r="A4" s="6">
        <v>9.0570000000000008E-3</v>
      </c>
      <c r="B4" s="6">
        <v>9.5500000000000001E-4</v>
      </c>
      <c r="C4" s="6">
        <v>2.5899999999999999E-3</v>
      </c>
      <c r="D4" s="6">
        <v>7.18E-4</v>
      </c>
      <c r="E4" s="6">
        <v>2.0869999999999999E-3</v>
      </c>
      <c r="F4" s="6">
        <v>8.9599999999999999E-4</v>
      </c>
      <c r="G4" s="3">
        <v>1.913E-3</v>
      </c>
      <c r="H4" s="3">
        <v>9.7599999999999998E-4</v>
      </c>
      <c r="I4" s="9"/>
      <c r="J4" s="9">
        <v>1.5</v>
      </c>
      <c r="K4" s="9">
        <v>0.12</v>
      </c>
      <c r="L4" s="3"/>
      <c r="P4" s="9"/>
      <c r="Q4" s="9"/>
      <c r="R4" s="9"/>
      <c r="S4" s="3"/>
      <c r="U4" s="4">
        <v>920</v>
      </c>
      <c r="V4">
        <f t="shared" si="0"/>
        <v>0.92</v>
      </c>
      <c r="W4" s="4">
        <v>60</v>
      </c>
      <c r="X4" s="4">
        <f t="shared" si="1"/>
        <v>11.928638126390725</v>
      </c>
    </row>
    <row r="5" spans="1:24" x14ac:dyDescent="0.3">
      <c r="A5" s="6">
        <v>1.1270000000000001E-2</v>
      </c>
      <c r="B5" s="6">
        <v>1.077E-3</v>
      </c>
      <c r="C5" s="6">
        <v>4.1739999999999998E-3</v>
      </c>
      <c r="D5" s="6">
        <v>1.0950000000000001E-3</v>
      </c>
      <c r="E5" s="6">
        <v>3.4329999999999999E-3</v>
      </c>
      <c r="F5" s="6">
        <v>1.4319999999999999E-3</v>
      </c>
      <c r="G5" s="3">
        <v>2.787E-3</v>
      </c>
      <c r="H5" s="3">
        <v>1.402E-3</v>
      </c>
      <c r="I5" s="9"/>
      <c r="J5" s="4">
        <v>1.95</v>
      </c>
      <c r="K5" s="4">
        <v>0.17499999999999999</v>
      </c>
      <c r="L5" s="3"/>
      <c r="P5" s="9"/>
      <c r="Q5" s="9"/>
      <c r="R5" s="9"/>
      <c r="S5" s="3"/>
      <c r="U5" s="4">
        <v>1.01</v>
      </c>
      <c r="V5">
        <f>U5</f>
        <v>1.01</v>
      </c>
      <c r="W5" s="4">
        <v>100</v>
      </c>
      <c r="X5" s="4">
        <f t="shared" si="1"/>
        <v>12.739309055132473</v>
      </c>
    </row>
    <row r="6" spans="1:24" x14ac:dyDescent="0.3">
      <c r="A6" s="6">
        <v>1.5599999999999999E-2</v>
      </c>
      <c r="B6" s="6">
        <v>1.243E-3</v>
      </c>
      <c r="C6" s="6">
        <v>5.1330000000000004E-3</v>
      </c>
      <c r="D6" s="6">
        <v>1.3060000000000001E-3</v>
      </c>
      <c r="E6" s="6">
        <v>4.8120000000000003E-3</v>
      </c>
      <c r="F6" s="6">
        <v>1.9499999999999999E-3</v>
      </c>
      <c r="G6" s="3">
        <v>3.787E-3</v>
      </c>
      <c r="H6" s="3">
        <v>1.8730000000000001E-3</v>
      </c>
      <c r="I6" s="9"/>
      <c r="J6" s="4">
        <v>2.15</v>
      </c>
      <c r="K6" s="4">
        <v>1.61</v>
      </c>
      <c r="L6" s="3"/>
      <c r="P6" s="9"/>
      <c r="Q6" s="9"/>
      <c r="R6" s="9"/>
      <c r="S6" s="3"/>
      <c r="U6" s="4">
        <v>1.05</v>
      </c>
      <c r="V6">
        <f t="shared" ref="V6:V10" si="2">U6</f>
        <v>1.05</v>
      </c>
      <c r="W6" s="4">
        <v>200</v>
      </c>
      <c r="X6" s="4">
        <f t="shared" si="1"/>
        <v>13.076667560878381</v>
      </c>
    </row>
    <row r="7" spans="1:24" x14ac:dyDescent="0.3">
      <c r="A7" s="6">
        <v>1.9380000000000001E-2</v>
      </c>
      <c r="B7" s="6">
        <v>1.4959999999999999E-3</v>
      </c>
      <c r="C7" s="6">
        <v>6.9709999999999998E-3</v>
      </c>
      <c r="D7" s="6">
        <v>1.676E-3</v>
      </c>
      <c r="E7" s="6">
        <v>5.7800000000000004E-3</v>
      </c>
      <c r="F7" s="6">
        <v>2.2950000000000002E-3</v>
      </c>
      <c r="G7" s="3">
        <v>4.712E-3</v>
      </c>
      <c r="H7" s="3">
        <v>2.294E-3</v>
      </c>
      <c r="I7" s="9"/>
      <c r="J7" s="4">
        <v>2.2000000000000002</v>
      </c>
      <c r="K7" s="4">
        <v>2.68</v>
      </c>
      <c r="L7" s="3"/>
      <c r="P7" s="9"/>
      <c r="Q7" s="9"/>
      <c r="R7" s="9"/>
      <c r="S7" s="3"/>
      <c r="U7" s="4">
        <v>1.05</v>
      </c>
      <c r="V7">
        <f t="shared" si="2"/>
        <v>1.05</v>
      </c>
      <c r="W7" s="8">
        <v>500</v>
      </c>
      <c r="X7" s="4">
        <f>20*LOG(V7/(237*10^-3))</f>
        <v>12.928819061196684</v>
      </c>
    </row>
    <row r="8" spans="1:24" x14ac:dyDescent="0.3">
      <c r="A8" s="6">
        <v>2.4279999999999999E-2</v>
      </c>
      <c r="B8" s="6">
        <v>1.642E-3</v>
      </c>
      <c r="C8" s="6">
        <v>8.371E-3</v>
      </c>
      <c r="D8" s="6">
        <v>1.9269999999999999E-3</v>
      </c>
      <c r="E8" s="6">
        <v>7.2020000000000001E-3</v>
      </c>
      <c r="F8" s="6">
        <v>2.7729999999999999E-3</v>
      </c>
      <c r="G8" s="3">
        <v>5.718E-3</v>
      </c>
      <c r="H8" s="3">
        <v>2.738E-3</v>
      </c>
      <c r="I8" s="9"/>
      <c r="J8" s="4">
        <v>2.2400000000000002</v>
      </c>
      <c r="K8" s="4">
        <v>3.65</v>
      </c>
      <c r="L8" s="3"/>
      <c r="P8" s="9"/>
      <c r="Q8" s="9"/>
      <c r="R8" s="9"/>
      <c r="S8" s="3"/>
      <c r="U8" s="4">
        <v>1.05</v>
      </c>
      <c r="V8">
        <f t="shared" si="2"/>
        <v>1.05</v>
      </c>
      <c r="W8" s="4">
        <v>1000</v>
      </c>
      <c r="X8" s="4">
        <f t="shared" ref="X8:X13" si="3">20*LOG(V8/(237*10^-3))</f>
        <v>12.928819061196684</v>
      </c>
    </row>
    <row r="9" spans="1:24" x14ac:dyDescent="0.3">
      <c r="A9" s="6">
        <v>3.2939999999999997E-2</v>
      </c>
      <c r="B9" s="6">
        <v>1.8910000000000001E-3</v>
      </c>
      <c r="C9" s="6">
        <v>1.0718999999999999E-2</v>
      </c>
      <c r="D9" s="6">
        <v>2.3029999999999999E-3</v>
      </c>
      <c r="E9" s="6">
        <v>8.6999999999999994E-3</v>
      </c>
      <c r="F9" s="6">
        <v>3.2429999999999998E-3</v>
      </c>
      <c r="G9" s="3">
        <v>6.8580000000000004E-3</v>
      </c>
      <c r="H9" s="3">
        <v>3.2190000000000001E-3</v>
      </c>
      <c r="I9" s="9"/>
      <c r="J9" s="4">
        <v>2.2799999999999998</v>
      </c>
      <c r="K9" s="4">
        <v>4.96</v>
      </c>
      <c r="L9" s="3"/>
      <c r="P9" s="9"/>
      <c r="Q9" s="9"/>
      <c r="R9" s="9"/>
      <c r="S9" s="3"/>
      <c r="U9" s="4">
        <v>1.05</v>
      </c>
      <c r="V9">
        <f t="shared" si="2"/>
        <v>1.05</v>
      </c>
      <c r="W9" s="4">
        <v>2000</v>
      </c>
      <c r="X9" s="4">
        <f t="shared" si="3"/>
        <v>12.928819061196684</v>
      </c>
    </row>
    <row r="10" spans="1:24" x14ac:dyDescent="0.3">
      <c r="A10" s="6">
        <v>4.2869999999999998E-2</v>
      </c>
      <c r="B10" s="6">
        <v>2.0760000000000002E-3</v>
      </c>
      <c r="C10" s="6">
        <v>1.3358999999999999E-2</v>
      </c>
      <c r="D10" s="6">
        <v>2.663E-3</v>
      </c>
      <c r="E10" s="6">
        <v>1.0255999999999999E-2</v>
      </c>
      <c r="F10" s="6">
        <v>3.6979999999999999E-3</v>
      </c>
      <c r="G10" s="3">
        <v>8.0140000000000003E-3</v>
      </c>
      <c r="H10" s="3">
        <v>3.6870000000000002E-3</v>
      </c>
      <c r="I10" s="9"/>
      <c r="J10" s="4">
        <v>2.34</v>
      </c>
      <c r="K10" s="8">
        <v>7.38</v>
      </c>
      <c r="L10" s="3"/>
      <c r="P10" s="9"/>
      <c r="Q10" s="9"/>
      <c r="R10" s="9"/>
      <c r="S10" s="3"/>
      <c r="U10" s="4">
        <v>1.03</v>
      </c>
      <c r="V10">
        <f t="shared" si="2"/>
        <v>1.03</v>
      </c>
      <c r="W10" s="4">
        <v>5000</v>
      </c>
      <c r="X10" s="4">
        <f t="shared" si="3"/>
        <v>12.761777573901368</v>
      </c>
    </row>
    <row r="11" spans="1:24" x14ac:dyDescent="0.3">
      <c r="A11" s="6">
        <v>5.9520000000000003E-2</v>
      </c>
      <c r="B11" s="6">
        <v>2.2850000000000001E-3</v>
      </c>
      <c r="C11" s="6">
        <v>1.5751999999999999E-2</v>
      </c>
      <c r="D11" s="6">
        <v>2.9499999999999999E-3</v>
      </c>
      <c r="E11" s="6">
        <v>1.1780000000000001E-2</v>
      </c>
      <c r="F11" s="6">
        <v>4.1089999999999998E-3</v>
      </c>
      <c r="G11" s="3">
        <v>9.0460000000000002E-3</v>
      </c>
      <c r="H11" s="3">
        <v>4.0889999999999998E-3</v>
      </c>
      <c r="I11" s="9"/>
      <c r="J11" s="4">
        <v>2.37</v>
      </c>
      <c r="K11" s="4">
        <v>9.01</v>
      </c>
      <c r="L11" s="3"/>
      <c r="P11" s="9"/>
      <c r="Q11" s="9"/>
      <c r="R11" s="9"/>
      <c r="S11" s="3"/>
      <c r="U11" s="4">
        <v>980</v>
      </c>
      <c r="V11">
        <f t="shared" si="0"/>
        <v>0.98</v>
      </c>
      <c r="W11" s="4">
        <v>10000</v>
      </c>
      <c r="X11" s="4">
        <f t="shared" si="3"/>
        <v>12.329554593647817</v>
      </c>
    </row>
    <row r="12" spans="1:24" x14ac:dyDescent="0.3">
      <c r="A12" s="6">
        <v>8.1089999999999995E-2</v>
      </c>
      <c r="B12" s="6">
        <v>2.4489999999999998E-3</v>
      </c>
      <c r="C12" s="6">
        <v>1.8294000000000001E-2</v>
      </c>
      <c r="D12" s="6">
        <v>3.2049999999999999E-3</v>
      </c>
      <c r="E12" s="6">
        <v>1.3772E-2</v>
      </c>
      <c r="F12" s="6">
        <v>4.6049999999999997E-3</v>
      </c>
      <c r="G12" s="3">
        <v>1.0352E-2</v>
      </c>
      <c r="H12" s="3">
        <v>4.5750000000000001E-3</v>
      </c>
      <c r="I12" s="9"/>
      <c r="J12" s="4">
        <v>2.4</v>
      </c>
      <c r="K12" s="4">
        <v>10.968999999999999</v>
      </c>
      <c r="L12" s="3"/>
      <c r="P12" s="9"/>
      <c r="Q12" s="9"/>
      <c r="R12" s="9"/>
      <c r="S12" s="3"/>
      <c r="U12" s="4">
        <v>940</v>
      </c>
      <c r="V12">
        <f t="shared" si="0"/>
        <v>0.94000000000000006</v>
      </c>
      <c r="W12" s="4">
        <v>15000</v>
      </c>
      <c r="X12" s="4">
        <f t="shared" si="3"/>
        <v>11.967590151791896</v>
      </c>
    </row>
    <row r="13" spans="1:24" x14ac:dyDescent="0.3">
      <c r="A13" s="6">
        <v>0.10443</v>
      </c>
      <c r="B13" s="6">
        <v>2.5539999999999998E-3</v>
      </c>
      <c r="C13" s="6">
        <v>2.1854999999999999E-2</v>
      </c>
      <c r="D13" s="6">
        <v>3.5149999999999999E-3</v>
      </c>
      <c r="E13" s="6">
        <v>1.5803999999999999E-2</v>
      </c>
      <c r="F13" s="6">
        <v>5.0610000000000004E-3</v>
      </c>
      <c r="G13" s="3">
        <v>1.1771E-2</v>
      </c>
      <c r="H13" s="3">
        <v>5.0740000000000004E-3</v>
      </c>
      <c r="I13" s="9"/>
      <c r="J13" s="4">
        <v>2.4500000000000002</v>
      </c>
      <c r="K13" s="4">
        <v>12.67</v>
      </c>
      <c r="L13" s="3"/>
      <c r="P13" s="9"/>
      <c r="Q13" s="9"/>
      <c r="R13" s="9"/>
      <c r="S13" s="3"/>
      <c r="U13" s="4">
        <v>880</v>
      </c>
      <c r="V13">
        <f t="shared" si="0"/>
        <v>0.88</v>
      </c>
      <c r="W13" s="4">
        <v>20000</v>
      </c>
      <c r="X13" s="4">
        <f t="shared" si="3"/>
        <v>11.394686522801296</v>
      </c>
    </row>
    <row r="14" spans="1:24" x14ac:dyDescent="0.3">
      <c r="A14" s="6">
        <v>0.128</v>
      </c>
      <c r="B14" s="6">
        <v>2.6199999999999999E-3</v>
      </c>
      <c r="C14" s="6">
        <v>2.5696E-2</v>
      </c>
      <c r="D14" s="6">
        <v>3.7919999999999998E-3</v>
      </c>
      <c r="E14" s="6">
        <v>1.7988000000000001E-2</v>
      </c>
      <c r="F14" s="6">
        <v>5.5030000000000001E-3</v>
      </c>
      <c r="G14" s="3">
        <v>1.3128000000000001E-2</v>
      </c>
      <c r="H14" s="3">
        <v>5.5269999999999998E-3</v>
      </c>
      <c r="I14" s="9"/>
      <c r="J14" s="3">
        <v>2.5</v>
      </c>
      <c r="K14" s="4">
        <v>15.75</v>
      </c>
      <c r="L14" s="3"/>
      <c r="P14" s="9"/>
      <c r="Q14" s="9"/>
      <c r="R14" s="9"/>
      <c r="S14" s="3"/>
      <c r="U14" s="4">
        <v>580</v>
      </c>
      <c r="V14">
        <f t="shared" si="0"/>
        <v>0.57999999999999996</v>
      </c>
      <c r="W14" s="4">
        <v>50000</v>
      </c>
      <c r="X14" s="4">
        <f>20*LOG(V14/(241*10^-3))</f>
        <v>7.628219019761378</v>
      </c>
    </row>
    <row r="15" spans="1:24" x14ac:dyDescent="0.3">
      <c r="A15" s="6">
        <v>0.20399999999999999</v>
      </c>
      <c r="B15" s="6">
        <v>2.7179999999999999E-3</v>
      </c>
      <c r="C15" s="6">
        <v>2.9746000000000002E-2</v>
      </c>
      <c r="D15" s="6">
        <v>4.0359999999999997E-3</v>
      </c>
      <c r="E15" s="6">
        <v>2.0650000000000002E-2</v>
      </c>
      <c r="F15" s="6">
        <v>5.9810000000000002E-3</v>
      </c>
      <c r="G15" s="3">
        <v>1.4404999999999999E-2</v>
      </c>
      <c r="H15" s="3">
        <v>5.9290000000000002E-3</v>
      </c>
      <c r="I15" s="9"/>
      <c r="J15" s="3">
        <v>2.54</v>
      </c>
      <c r="K15" s="8">
        <v>17.927</v>
      </c>
      <c r="L15" s="3"/>
      <c r="Q15" s="9"/>
      <c r="R15" s="9"/>
      <c r="S15" s="3"/>
      <c r="U15" s="4">
        <v>420</v>
      </c>
      <c r="V15">
        <f t="shared" si="0"/>
        <v>0.42</v>
      </c>
      <c r="W15" s="4">
        <v>75000</v>
      </c>
      <c r="X15" s="4">
        <f t="shared" ref="X15:X24" si="4">20*LOG(V15/(241*10^-3))</f>
        <v>4.8246449564606415</v>
      </c>
    </row>
    <row r="16" spans="1:24" x14ac:dyDescent="0.3">
      <c r="A16" s="6">
        <v>0.34799999999999998</v>
      </c>
      <c r="B16" s="6">
        <v>2.7750000000000001E-3</v>
      </c>
      <c r="C16" s="6">
        <v>3.2899999999999999E-2</v>
      </c>
      <c r="D16" s="6">
        <v>4.1999999999999997E-3</v>
      </c>
      <c r="E16" s="6">
        <v>2.3231999999999999E-2</v>
      </c>
      <c r="F16" s="6">
        <v>6.3899999999999998E-3</v>
      </c>
      <c r="G16" s="3">
        <v>1.5989E-2</v>
      </c>
      <c r="H16" s="3">
        <v>6.4019999999999997E-3</v>
      </c>
      <c r="I16" s="9"/>
      <c r="J16" s="3">
        <v>2.56</v>
      </c>
      <c r="K16" s="8">
        <v>18.864999999999998</v>
      </c>
      <c r="L16" s="3"/>
      <c r="Q16" s="9"/>
      <c r="R16" s="9"/>
      <c r="S16" s="3"/>
      <c r="U16" s="4">
        <v>340</v>
      </c>
      <c r="V16">
        <f t="shared" si="0"/>
        <v>0.34</v>
      </c>
      <c r="W16" s="4">
        <v>100000</v>
      </c>
      <c r="X16" s="4">
        <f t="shared" si="4"/>
        <v>2.9892374893477354</v>
      </c>
    </row>
    <row r="17" spans="1:24" x14ac:dyDescent="0.3">
      <c r="A17" s="6">
        <v>0.5</v>
      </c>
      <c r="B17" s="6">
        <v>2.7759999999999998E-3</v>
      </c>
      <c r="C17" s="6">
        <v>3.5819999999999998E-2</v>
      </c>
      <c r="D17" s="6">
        <v>4.333E-3</v>
      </c>
      <c r="E17" s="6">
        <v>2.5277000000000001E-2</v>
      </c>
      <c r="F17" s="6">
        <v>6.79E-3</v>
      </c>
      <c r="G17" s="3">
        <v>1.7684999999999999E-2</v>
      </c>
      <c r="H17" s="3">
        <v>6.8719999999999996E-3</v>
      </c>
      <c r="I17" s="9"/>
      <c r="J17" s="3">
        <v>2.5960000000000001</v>
      </c>
      <c r="K17" s="8">
        <v>20.015999999999998</v>
      </c>
      <c r="L17" s="3"/>
      <c r="Q17" s="9"/>
      <c r="R17" s="9"/>
      <c r="S17" s="3"/>
      <c r="U17" s="4">
        <v>240</v>
      </c>
      <c r="V17">
        <f t="shared" si="0"/>
        <v>0.24</v>
      </c>
      <c r="W17" s="4">
        <v>150000</v>
      </c>
      <c r="X17" s="4">
        <f t="shared" si="4"/>
        <v>-3.6116017265247095E-2</v>
      </c>
    </row>
    <row r="18" spans="1:24" x14ac:dyDescent="0.3">
      <c r="A18" s="6"/>
      <c r="B18" s="6"/>
      <c r="C18" s="6">
        <v>4.215E-2</v>
      </c>
      <c r="D18" s="6">
        <v>4.5760000000000002E-3</v>
      </c>
      <c r="E18" s="6">
        <v>2.7637999999999999E-2</v>
      </c>
      <c r="F18" s="6">
        <v>6.9800000000000001E-3</v>
      </c>
      <c r="G18" s="3">
        <v>1.9384999999999999E-2</v>
      </c>
      <c r="H18" s="3">
        <v>7.3159999999999996E-3</v>
      </c>
      <c r="I18" s="9"/>
      <c r="J18" s="3">
        <v>2.64</v>
      </c>
      <c r="K18" s="8">
        <v>20.172000000000001</v>
      </c>
      <c r="L18" s="3"/>
      <c r="Q18" s="9"/>
      <c r="R18" s="9"/>
      <c r="S18" s="3"/>
      <c r="U18" s="4">
        <v>200</v>
      </c>
      <c r="V18">
        <f t="shared" si="0"/>
        <v>0.2</v>
      </c>
      <c r="W18" s="4">
        <v>200000</v>
      </c>
      <c r="X18" s="4">
        <f t="shared" si="4"/>
        <v>-1.6197409382177432</v>
      </c>
    </row>
    <row r="19" spans="1:24" x14ac:dyDescent="0.3">
      <c r="A19" s="6"/>
      <c r="B19" s="6"/>
      <c r="C19" s="6">
        <v>5.1470000000000002E-2</v>
      </c>
      <c r="D19" s="6">
        <v>4.8500000000000001E-3</v>
      </c>
      <c r="E19" s="6">
        <v>3.1021E-2</v>
      </c>
      <c r="F19" s="6">
        <v>7.3600000000000002E-3</v>
      </c>
      <c r="G19" s="3">
        <v>2.1430000000000001E-2</v>
      </c>
      <c r="H19" s="3">
        <v>7.8069999999999997E-3</v>
      </c>
      <c r="I19" s="9"/>
      <c r="J19" s="3">
        <v>2.71</v>
      </c>
      <c r="K19" s="8">
        <v>20.204000000000001</v>
      </c>
      <c r="L19" s="3"/>
      <c r="Q19" s="9"/>
      <c r="R19" s="9"/>
      <c r="S19" s="3"/>
      <c r="U19" s="4">
        <v>100</v>
      </c>
      <c r="V19">
        <f t="shared" si="0"/>
        <v>0.1</v>
      </c>
      <c r="W19" s="4">
        <v>500000</v>
      </c>
      <c r="X19" s="4">
        <f t="shared" si="4"/>
        <v>-7.640340851497367</v>
      </c>
    </row>
    <row r="20" spans="1:24" x14ac:dyDescent="0.3">
      <c r="A20" s="6"/>
      <c r="B20" s="6"/>
      <c r="C20" s="6">
        <v>5.6419999999999998E-2</v>
      </c>
      <c r="D20" s="6">
        <v>4.9649999999999998E-3</v>
      </c>
      <c r="E20" s="6">
        <v>3.3450000000000001E-2</v>
      </c>
      <c r="F20" s="6">
        <v>7.6030000000000004E-3</v>
      </c>
      <c r="G20" s="3">
        <v>2.3338000000000001E-2</v>
      </c>
      <c r="H20" s="3">
        <v>8.2269999999999999E-3</v>
      </c>
      <c r="I20" s="9"/>
      <c r="J20" s="3"/>
      <c r="L20" s="3"/>
      <c r="Q20" s="9"/>
      <c r="R20" s="9"/>
      <c r="S20" s="3"/>
      <c r="U20" s="4">
        <v>80</v>
      </c>
      <c r="V20">
        <f t="shared" si="0"/>
        <v>0.08</v>
      </c>
      <c r="W20" s="4">
        <v>750000</v>
      </c>
      <c r="X20" s="4">
        <f t="shared" si="4"/>
        <v>-9.5785411116584953</v>
      </c>
    </row>
    <row r="21" spans="1:24" x14ac:dyDescent="0.3">
      <c r="A21" s="6"/>
      <c r="B21" s="6"/>
      <c r="C21" s="6">
        <v>7.5620000000000007E-2</v>
      </c>
      <c r="D21" s="6">
        <v>5.2900000000000004E-3</v>
      </c>
      <c r="E21" s="6">
        <v>3.6443000000000003E-2</v>
      </c>
      <c r="F21" s="6">
        <v>7.8600000000000007E-3</v>
      </c>
      <c r="G21" s="3">
        <v>2.5628000000000001E-2</v>
      </c>
      <c r="H21" s="3">
        <v>8.6879999999999995E-3</v>
      </c>
      <c r="I21" s="9"/>
      <c r="J21" s="3"/>
      <c r="L21" s="3"/>
      <c r="Q21" s="9"/>
      <c r="R21" s="9"/>
      <c r="S21" s="3"/>
      <c r="U21" s="4">
        <v>60</v>
      </c>
      <c r="V21">
        <f t="shared" si="0"/>
        <v>0.06</v>
      </c>
      <c r="W21" s="4">
        <v>1000000</v>
      </c>
      <c r="X21" s="4">
        <f t="shared" si="4"/>
        <v>-12.077315843824493</v>
      </c>
    </row>
    <row r="22" spans="1:24" x14ac:dyDescent="0.3">
      <c r="A22" s="6"/>
      <c r="B22" s="6"/>
      <c r="C22" s="6">
        <v>0.10093000000000001</v>
      </c>
      <c r="D22" s="6">
        <v>5.5389999999999997E-3</v>
      </c>
      <c r="E22" s="6">
        <v>3.9537999999999997E-2</v>
      </c>
      <c r="F22" s="6">
        <v>8.1019999999999998E-3</v>
      </c>
      <c r="G22" s="3">
        <v>2.8375999999999998E-2</v>
      </c>
      <c r="H22" s="3">
        <v>9.1859999999999997E-3</v>
      </c>
      <c r="I22" s="9"/>
      <c r="J22" s="3"/>
      <c r="L22" s="3"/>
      <c r="R22" s="9"/>
      <c r="S22" s="3"/>
      <c r="U22" s="4">
        <v>60</v>
      </c>
      <c r="V22">
        <f t="shared" si="0"/>
        <v>0.06</v>
      </c>
      <c r="W22" s="4">
        <v>1500000</v>
      </c>
      <c r="X22" s="4">
        <f t="shared" si="4"/>
        <v>-12.077315843824493</v>
      </c>
    </row>
    <row r="23" spans="1:24" x14ac:dyDescent="0.3">
      <c r="A23" s="6"/>
      <c r="B23" s="6"/>
      <c r="C23" s="6">
        <v>0.12559999999999999</v>
      </c>
      <c r="D23" s="6">
        <v>5.6849999999999999E-3</v>
      </c>
      <c r="E23" s="6">
        <v>4.2970000000000001E-2</v>
      </c>
      <c r="F23" s="6">
        <v>8.3330000000000001E-3</v>
      </c>
      <c r="G23" s="3">
        <v>3.1053999999999998E-2</v>
      </c>
      <c r="H23" s="3">
        <v>9.6200000000000001E-3</v>
      </c>
      <c r="I23" s="9"/>
      <c r="J23" s="3"/>
      <c r="L23" s="3"/>
      <c r="R23" s="9"/>
      <c r="S23" s="3"/>
      <c r="U23" s="4">
        <v>60</v>
      </c>
      <c r="V23">
        <f t="shared" si="0"/>
        <v>0.06</v>
      </c>
      <c r="W23" s="4">
        <v>2000000</v>
      </c>
      <c r="X23" s="4">
        <f t="shared" si="4"/>
        <v>-12.077315843824493</v>
      </c>
    </row>
    <row r="24" spans="1:24" x14ac:dyDescent="0.3">
      <c r="A24" s="6"/>
      <c r="B24" s="6"/>
      <c r="C24" s="6">
        <v>0.14000000000000001</v>
      </c>
      <c r="D24" s="6">
        <v>5.7450000000000001E-3</v>
      </c>
      <c r="E24" s="6">
        <v>4.3584999999999999E-2</v>
      </c>
      <c r="F24" s="6">
        <v>8.3759999999999998E-3</v>
      </c>
      <c r="G24" s="3">
        <v>3.4445000000000003E-2</v>
      </c>
      <c r="H24" s="3">
        <v>1.0102999999999999E-2</v>
      </c>
      <c r="I24" s="9"/>
      <c r="J24" s="3"/>
      <c r="L24" s="3"/>
      <c r="R24" s="9"/>
      <c r="S24" s="3"/>
      <c r="U24" s="4">
        <v>60</v>
      </c>
      <c r="V24">
        <f t="shared" si="0"/>
        <v>0.06</v>
      </c>
      <c r="W24" s="4">
        <v>3000000</v>
      </c>
      <c r="X24" s="4">
        <f t="shared" si="4"/>
        <v>-12.077315843824493</v>
      </c>
    </row>
    <row r="25" spans="1:24" x14ac:dyDescent="0.3">
      <c r="A25" s="6"/>
      <c r="B25" s="6"/>
      <c r="C25" s="6">
        <v>0.17499999999999999</v>
      </c>
      <c r="D25" s="6">
        <v>5.8380000000000003E-3</v>
      </c>
      <c r="E25" s="6">
        <v>4.8321999999999997E-2</v>
      </c>
      <c r="F25" s="6">
        <v>8.6499999999999997E-3</v>
      </c>
      <c r="G25" s="3">
        <v>3.7393000000000003E-2</v>
      </c>
      <c r="H25" s="3">
        <v>1.0474000000000001E-2</v>
      </c>
      <c r="I25" s="9"/>
      <c r="J25" s="3"/>
      <c r="L25" s="3"/>
      <c r="R25" s="9"/>
      <c r="S25" s="3"/>
    </row>
    <row r="26" spans="1:24" x14ac:dyDescent="0.3">
      <c r="A26" s="6"/>
      <c r="B26" s="6"/>
      <c r="C26" s="6">
        <v>0.27200000000000002</v>
      </c>
      <c r="D26" s="6">
        <v>5.9610000000000002E-3</v>
      </c>
      <c r="E26" s="6">
        <v>5.3499999999999999E-2</v>
      </c>
      <c r="F26" s="6">
        <v>9.0100000000000006E-3</v>
      </c>
      <c r="G26" s="3">
        <v>4.1841999999999997E-2</v>
      </c>
      <c r="H26" s="3">
        <v>1.0954999999999999E-2</v>
      </c>
      <c r="I26" s="9"/>
      <c r="J26" s="3"/>
      <c r="L26" s="3"/>
      <c r="R26" s="9"/>
      <c r="S26" s="3"/>
    </row>
    <row r="27" spans="1:24" x14ac:dyDescent="0.3">
      <c r="A27" s="6"/>
      <c r="B27" s="6"/>
      <c r="C27" s="6">
        <v>0.36199999999999999</v>
      </c>
      <c r="D27" s="6">
        <v>6.0049999999999999E-3</v>
      </c>
      <c r="E27" s="6">
        <v>5.8599999999999999E-2</v>
      </c>
      <c r="F27" s="6">
        <v>9.1120000000000003E-3</v>
      </c>
      <c r="G27" s="3">
        <v>4.3889999999999998E-2</v>
      </c>
      <c r="H27" s="3">
        <v>1.1152E-2</v>
      </c>
      <c r="I27" s="9"/>
      <c r="J27" s="3"/>
      <c r="L27" s="3"/>
      <c r="R27" s="9"/>
      <c r="S27" s="3"/>
    </row>
    <row r="28" spans="1:24" x14ac:dyDescent="0.3">
      <c r="A28" s="6"/>
      <c r="B28" s="6"/>
      <c r="C28" s="6">
        <v>0.437</v>
      </c>
      <c r="D28" s="6">
        <v>6.0239999999999998E-3</v>
      </c>
      <c r="E28" s="6">
        <v>6.4570000000000002E-2</v>
      </c>
      <c r="F28" s="6">
        <v>9.3200000000000002E-3</v>
      </c>
      <c r="G28" s="3">
        <v>4.5960000000000001E-2</v>
      </c>
      <c r="H28" s="3">
        <v>1.1337E-2</v>
      </c>
      <c r="I28" s="9"/>
      <c r="J28" s="3"/>
      <c r="L28" s="3"/>
      <c r="R28" s="9"/>
      <c r="S28" s="3"/>
    </row>
    <row r="29" spans="1:24" x14ac:dyDescent="0.3">
      <c r="A29" s="6"/>
      <c r="B29" s="6"/>
      <c r="C29" s="6">
        <v>0.52434999999999998</v>
      </c>
      <c r="D29" s="6">
        <v>6.0390000000000001E-3</v>
      </c>
      <c r="E29" s="6">
        <v>7.2139999999999996E-2</v>
      </c>
      <c r="F29" s="6">
        <v>9.5379999999999996E-3</v>
      </c>
      <c r="G29" s="3">
        <v>5.0950000000000002E-2</v>
      </c>
      <c r="H29" s="3">
        <v>1.1726E-2</v>
      </c>
      <c r="I29" s="9"/>
      <c r="J29" s="3"/>
      <c r="L29" s="3"/>
      <c r="R29" s="9"/>
      <c r="S29" s="3"/>
    </row>
    <row r="30" spans="1:24" x14ac:dyDescent="0.3">
      <c r="A30" s="6"/>
      <c r="B30" s="6"/>
      <c r="C30" s="6"/>
      <c r="D30" s="6"/>
      <c r="E30" s="6">
        <v>8.6040000000000005E-2</v>
      </c>
      <c r="F30" s="6">
        <v>9.8420000000000001E-3</v>
      </c>
      <c r="G30" s="3">
        <v>5.3589999999999999E-2</v>
      </c>
      <c r="H30" s="3">
        <v>1.1906E-2</v>
      </c>
      <c r="I30" s="9"/>
      <c r="J30" s="3"/>
      <c r="L30" s="3"/>
      <c r="R30" s="9"/>
      <c r="S30" s="3"/>
    </row>
    <row r="31" spans="1:24" x14ac:dyDescent="0.3">
      <c r="A31" s="6"/>
      <c r="B31" s="6"/>
      <c r="C31" s="6"/>
      <c r="D31" s="6"/>
      <c r="E31" s="6">
        <v>9.7869999999999999E-2</v>
      </c>
      <c r="F31" s="6">
        <v>1.0034E-2</v>
      </c>
      <c r="G31" s="3">
        <v>5.6340000000000001E-2</v>
      </c>
      <c r="H31" s="3">
        <v>1.2078E-2</v>
      </c>
      <c r="I31" s="9"/>
      <c r="J31" s="3"/>
      <c r="L31" s="3"/>
      <c r="R31" s="9"/>
      <c r="S31" s="3"/>
    </row>
    <row r="32" spans="1:24" x14ac:dyDescent="0.3">
      <c r="A32" s="6"/>
      <c r="B32" s="6"/>
      <c r="C32" s="6"/>
      <c r="D32" s="6"/>
      <c r="E32" s="6">
        <v>0.10520699999999999</v>
      </c>
      <c r="F32" s="6">
        <v>1.013E-2</v>
      </c>
      <c r="G32" s="3">
        <v>6.0021999999999999E-2</v>
      </c>
      <c r="H32" s="3">
        <v>1.2286E-2</v>
      </c>
      <c r="I32" s="9"/>
      <c r="J32" s="3"/>
      <c r="L32" s="3"/>
      <c r="R32" s="9"/>
      <c r="S32" s="3"/>
    </row>
    <row r="33" spans="1:19" x14ac:dyDescent="0.3">
      <c r="A33" s="6"/>
      <c r="B33" s="6"/>
      <c r="C33" s="6"/>
      <c r="D33" s="6"/>
      <c r="E33" s="6">
        <v>0.11085</v>
      </c>
      <c r="F33" s="6">
        <v>1.0196E-2</v>
      </c>
      <c r="G33" s="7">
        <v>6.3839000000000007E-2</v>
      </c>
      <c r="H33" s="3">
        <v>1.2478E-2</v>
      </c>
      <c r="I33" s="9"/>
      <c r="J33" s="3"/>
      <c r="L33" s="3"/>
      <c r="R33" s="9"/>
      <c r="S33" s="3"/>
    </row>
    <row r="34" spans="1:19" x14ac:dyDescent="0.3">
      <c r="A34" s="6"/>
      <c r="B34" s="6"/>
      <c r="C34" s="6"/>
      <c r="D34" s="6"/>
      <c r="E34" s="6">
        <v>0.11491999999999999</v>
      </c>
      <c r="F34" s="6">
        <v>1.023E-2</v>
      </c>
      <c r="G34" s="7">
        <v>6.8025000000000002E-2</v>
      </c>
      <c r="H34" s="3">
        <v>1.2663000000000001E-2</v>
      </c>
      <c r="I34" s="9"/>
      <c r="J34" s="3"/>
      <c r="L34" s="3"/>
      <c r="R34" s="9"/>
      <c r="S34" s="3"/>
    </row>
    <row r="35" spans="1:19" x14ac:dyDescent="0.3">
      <c r="E35" s="6">
        <v>0.2</v>
      </c>
      <c r="F35" s="6">
        <v>1.0240000000000001E-2</v>
      </c>
      <c r="G35" s="7">
        <v>7.2340000000000002E-2</v>
      </c>
      <c r="H35" s="3">
        <v>1.2834999999999999E-2</v>
      </c>
      <c r="I35" s="9"/>
      <c r="R35" s="9"/>
    </row>
    <row r="36" spans="1:19" x14ac:dyDescent="0.3">
      <c r="E36" s="6">
        <v>0.3</v>
      </c>
      <c r="F36" s="6">
        <v>1.025E-2</v>
      </c>
      <c r="G36" s="7">
        <v>7.5749999999999998E-2</v>
      </c>
      <c r="H36" s="3">
        <v>1.2956000000000001E-2</v>
      </c>
      <c r="I36" s="9"/>
      <c r="R36" s="9"/>
    </row>
    <row r="37" spans="1:19" x14ac:dyDescent="0.3">
      <c r="E37" s="6">
        <v>0.5</v>
      </c>
      <c r="F37" s="6">
        <v>1.025E-2</v>
      </c>
      <c r="G37" s="9">
        <v>8.1860000000000002E-2</v>
      </c>
      <c r="H37" s="7">
        <v>1.3147000000000001E-2</v>
      </c>
      <c r="I37" s="9"/>
      <c r="R37" s="9"/>
    </row>
    <row r="38" spans="1:19" x14ac:dyDescent="0.3">
      <c r="G38" s="7">
        <v>8.8459999999999997E-2</v>
      </c>
      <c r="H38" s="7">
        <v>1.323E-2</v>
      </c>
    </row>
    <row r="39" spans="1:19" x14ac:dyDescent="0.3">
      <c r="G39" s="7">
        <v>9.8400000000000001E-2</v>
      </c>
      <c r="H39" s="7">
        <v>1.3540999999999999E-2</v>
      </c>
    </row>
    <row r="40" spans="1:19" x14ac:dyDescent="0.3">
      <c r="G40" s="7">
        <v>0.1065</v>
      </c>
      <c r="H40" s="7">
        <v>1.3690000000000001E-2</v>
      </c>
    </row>
    <row r="41" spans="1:19" x14ac:dyDescent="0.3">
      <c r="G41" s="7">
        <v>0.11020000000000001</v>
      </c>
      <c r="H41" s="7">
        <v>1.375E-2</v>
      </c>
    </row>
    <row r="42" spans="1:19" x14ac:dyDescent="0.3">
      <c r="G42" s="7">
        <v>0.1172</v>
      </c>
      <c r="H42" s="7">
        <v>1.3849999999999999E-2</v>
      </c>
    </row>
    <row r="43" spans="1:19" x14ac:dyDescent="0.3">
      <c r="G43" s="7">
        <v>0.12617</v>
      </c>
      <c r="H43" s="7">
        <v>1.3960999999999999E-2</v>
      </c>
    </row>
    <row r="44" spans="1:19" x14ac:dyDescent="0.3">
      <c r="G44" s="7">
        <v>0.13239999999999999</v>
      </c>
      <c r="H44">
        <v>1.4029E-2</v>
      </c>
    </row>
    <row r="45" spans="1:19" x14ac:dyDescent="0.3">
      <c r="G45" s="7">
        <v>0.14463999999999999</v>
      </c>
      <c r="H45" s="7">
        <v>1.4137E-2</v>
      </c>
    </row>
    <row r="46" spans="1:19" x14ac:dyDescent="0.3">
      <c r="G46" s="7">
        <v>0.2</v>
      </c>
      <c r="H46" s="7">
        <v>1.4138E-2</v>
      </c>
    </row>
    <row r="47" spans="1:19" x14ac:dyDescent="0.3">
      <c r="G47" s="7">
        <v>0.35</v>
      </c>
      <c r="H47" s="7">
        <v>1.4139000000000001E-2</v>
      </c>
    </row>
    <row r="48" spans="1:19" x14ac:dyDescent="0.3">
      <c r="G48" s="7">
        <v>0.5</v>
      </c>
      <c r="H48" s="7">
        <v>1.4139000000000001E-2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DF3F-CF09-4954-B56A-90D01954800D}">
  <dimension ref="A1:X48"/>
  <sheetViews>
    <sheetView topLeftCell="H16" workbookViewId="0">
      <selection activeCell="AB12" sqref="AB12"/>
    </sheetView>
  </sheetViews>
  <sheetFormatPr defaultRowHeight="14.4" x14ac:dyDescent="0.3"/>
  <cols>
    <col min="3" max="3" width="9.5546875" bestFit="1" customWidth="1"/>
    <col min="24" max="24" width="12.21875" bestFit="1" customWidth="1"/>
  </cols>
  <sheetData>
    <row r="1" spans="1:24" ht="15.6" x14ac:dyDescent="0.3">
      <c r="A1" t="s">
        <v>19</v>
      </c>
      <c r="B1" t="s">
        <v>21</v>
      </c>
      <c r="C1" t="s">
        <v>20</v>
      </c>
      <c r="D1" t="s">
        <v>12</v>
      </c>
      <c r="E1" t="s">
        <v>22</v>
      </c>
      <c r="F1" t="s">
        <v>13</v>
      </c>
      <c r="G1" t="s">
        <v>23</v>
      </c>
      <c r="H1" t="s">
        <v>14</v>
      </c>
      <c r="I1" s="5"/>
      <c r="J1" s="4" t="s">
        <v>1</v>
      </c>
      <c r="K1" s="4" t="s">
        <v>7</v>
      </c>
      <c r="L1" s="5"/>
      <c r="U1" s="4" t="s">
        <v>9</v>
      </c>
      <c r="W1" s="4" t="s">
        <v>8</v>
      </c>
      <c r="X1" s="4" t="s">
        <v>10</v>
      </c>
    </row>
    <row r="2" spans="1:24" x14ac:dyDescent="0.3">
      <c r="A2" s="6">
        <v>0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3">
        <v>0</v>
      </c>
      <c r="H2" s="3">
        <v>0</v>
      </c>
      <c r="J2" s="2">
        <v>0</v>
      </c>
      <c r="K2" s="2">
        <v>0</v>
      </c>
      <c r="U2" s="4">
        <v>320</v>
      </c>
      <c r="V2">
        <f>U2*10^-3</f>
        <v>0.32</v>
      </c>
      <c r="W2" s="4">
        <v>20</v>
      </c>
      <c r="X2" s="4">
        <f>20*LOG(V2/(241*10^-3))</f>
        <v>2.4626587149007531</v>
      </c>
    </row>
    <row r="3" spans="1:24" x14ac:dyDescent="0.3">
      <c r="A3" s="6">
        <v>3.8600000000000001E-3</v>
      </c>
      <c r="B3" s="6">
        <v>4.3800000000000002E-4</v>
      </c>
      <c r="C3" s="6">
        <v>1.58E-3</v>
      </c>
      <c r="D3" s="6">
        <v>4.5300000000000001E-4</v>
      </c>
      <c r="E3" s="6">
        <v>1.031E-3</v>
      </c>
      <c r="F3" s="6">
        <v>4.5300000000000001E-4</v>
      </c>
      <c r="G3" s="3">
        <v>9.990000000000001E-4</v>
      </c>
      <c r="H3" s="3">
        <v>5.1599999999999997E-4</v>
      </c>
      <c r="I3" s="2"/>
      <c r="J3" s="2">
        <v>1</v>
      </c>
      <c r="K3" s="2">
        <v>0.1</v>
      </c>
      <c r="L3" s="3"/>
      <c r="P3" s="2"/>
      <c r="Q3" s="2"/>
      <c r="R3" s="2"/>
      <c r="S3" s="3"/>
      <c r="U3" s="4">
        <v>380</v>
      </c>
      <c r="V3">
        <f t="shared" ref="V3:V24" si="0">U3*10^-3</f>
        <v>0.38</v>
      </c>
      <c r="W3" s="4">
        <v>30</v>
      </c>
      <c r="X3" s="4">
        <f t="shared" ref="X3:X10" si="1">20*LOG(V3/(241*10^-3))</f>
        <v>3.9553310808388362</v>
      </c>
    </row>
    <row r="4" spans="1:24" x14ac:dyDescent="0.3">
      <c r="A4" s="6">
        <v>9.0570000000000008E-3</v>
      </c>
      <c r="B4" s="6">
        <v>9.5500000000000001E-4</v>
      </c>
      <c r="C4" s="6">
        <v>2.5899999999999999E-3</v>
      </c>
      <c r="D4" s="6">
        <v>7.18E-4</v>
      </c>
      <c r="E4" s="6">
        <v>2.0869999999999999E-3</v>
      </c>
      <c r="F4" s="6">
        <v>8.9599999999999999E-4</v>
      </c>
      <c r="G4" s="3">
        <v>1.913E-3</v>
      </c>
      <c r="H4" s="3">
        <v>9.7599999999999998E-4</v>
      </c>
      <c r="I4" s="2"/>
      <c r="J4" s="2">
        <v>1.5</v>
      </c>
      <c r="K4" s="2">
        <v>0.12</v>
      </c>
      <c r="L4" s="3"/>
      <c r="P4" s="2"/>
      <c r="Q4" s="2"/>
      <c r="R4" s="2"/>
      <c r="S4" s="3"/>
      <c r="U4" s="4">
        <v>400</v>
      </c>
      <c r="V4">
        <f t="shared" si="0"/>
        <v>0.4</v>
      </c>
      <c r="W4" s="4">
        <v>60</v>
      </c>
      <c r="X4" s="4">
        <f t="shared" si="1"/>
        <v>4.4008589750618805</v>
      </c>
    </row>
    <row r="5" spans="1:24" x14ac:dyDescent="0.3">
      <c r="A5" s="6">
        <v>1.1270000000000001E-2</v>
      </c>
      <c r="B5" s="6">
        <v>1.077E-3</v>
      </c>
      <c r="C5" s="6">
        <v>4.1739999999999998E-3</v>
      </c>
      <c r="D5" s="6">
        <v>1.0950000000000001E-3</v>
      </c>
      <c r="E5" s="6">
        <v>3.4329999999999999E-3</v>
      </c>
      <c r="F5" s="6">
        <v>1.4319999999999999E-3</v>
      </c>
      <c r="G5" s="3">
        <v>2.787E-3</v>
      </c>
      <c r="H5" s="3">
        <v>1.402E-3</v>
      </c>
      <c r="I5" s="2"/>
      <c r="J5" s="4">
        <v>1.95</v>
      </c>
      <c r="K5" s="4">
        <v>0.17499999999999999</v>
      </c>
      <c r="L5" s="3"/>
      <c r="P5" s="2"/>
      <c r="Q5" s="2"/>
      <c r="R5" s="2"/>
      <c r="S5" s="3"/>
      <c r="U5" s="4">
        <v>400</v>
      </c>
      <c r="V5">
        <f t="shared" si="0"/>
        <v>0.4</v>
      </c>
      <c r="W5" s="4">
        <v>100</v>
      </c>
      <c r="X5" s="4">
        <f t="shared" si="1"/>
        <v>4.4008589750618805</v>
      </c>
    </row>
    <row r="6" spans="1:24" x14ac:dyDescent="0.3">
      <c r="A6" s="6">
        <v>1.5599999999999999E-2</v>
      </c>
      <c r="B6" s="6">
        <v>1.243E-3</v>
      </c>
      <c r="C6" s="6">
        <v>5.1330000000000004E-3</v>
      </c>
      <c r="D6" s="6">
        <v>1.3060000000000001E-3</v>
      </c>
      <c r="E6" s="6">
        <v>4.8120000000000003E-3</v>
      </c>
      <c r="F6" s="6">
        <v>1.9499999999999999E-3</v>
      </c>
      <c r="G6" s="3">
        <v>3.787E-3</v>
      </c>
      <c r="H6" s="3">
        <v>1.8730000000000001E-3</v>
      </c>
      <c r="I6" s="2"/>
      <c r="J6" s="4">
        <v>2.15</v>
      </c>
      <c r="K6" s="4">
        <v>1.61</v>
      </c>
      <c r="L6" s="3"/>
      <c r="P6" s="2"/>
      <c r="Q6" s="2"/>
      <c r="R6" s="2"/>
      <c r="S6" s="3"/>
      <c r="U6" s="4">
        <v>420</v>
      </c>
      <c r="V6">
        <f t="shared" si="0"/>
        <v>0.42</v>
      </c>
      <c r="W6" s="4">
        <v>200</v>
      </c>
      <c r="X6" s="4">
        <f t="shared" si="1"/>
        <v>4.8246449564606415</v>
      </c>
    </row>
    <row r="7" spans="1:24" x14ac:dyDescent="0.3">
      <c r="A7" s="6">
        <v>1.9380000000000001E-2</v>
      </c>
      <c r="B7" s="6">
        <v>1.4959999999999999E-3</v>
      </c>
      <c r="C7" s="6">
        <v>6.9709999999999998E-3</v>
      </c>
      <c r="D7" s="6">
        <v>1.676E-3</v>
      </c>
      <c r="E7" s="6">
        <v>5.7800000000000004E-3</v>
      </c>
      <c r="F7" s="6">
        <v>2.2950000000000002E-3</v>
      </c>
      <c r="G7" s="3">
        <v>4.712E-3</v>
      </c>
      <c r="H7" s="3">
        <v>2.294E-3</v>
      </c>
      <c r="I7" s="2"/>
      <c r="J7" s="4">
        <v>2.2000000000000002</v>
      </c>
      <c r="K7" s="4">
        <v>2.68</v>
      </c>
      <c r="L7" s="3"/>
      <c r="P7" s="2"/>
      <c r="Q7" s="2"/>
      <c r="R7" s="2"/>
      <c r="S7" s="3"/>
      <c r="U7" s="4">
        <v>420</v>
      </c>
      <c r="V7">
        <f t="shared" si="0"/>
        <v>0.42</v>
      </c>
      <c r="W7" s="8">
        <v>500</v>
      </c>
      <c r="X7" s="4">
        <f t="shared" si="1"/>
        <v>4.8246449564606415</v>
      </c>
    </row>
    <row r="8" spans="1:24" x14ac:dyDescent="0.3">
      <c r="A8" s="6">
        <v>2.4279999999999999E-2</v>
      </c>
      <c r="B8" s="6">
        <v>1.642E-3</v>
      </c>
      <c r="C8" s="6">
        <v>8.371E-3</v>
      </c>
      <c r="D8" s="6">
        <v>1.9269999999999999E-3</v>
      </c>
      <c r="E8" s="6">
        <v>7.2020000000000001E-3</v>
      </c>
      <c r="F8" s="6">
        <v>2.7729999999999999E-3</v>
      </c>
      <c r="G8" s="3">
        <v>5.718E-3</v>
      </c>
      <c r="H8" s="3">
        <v>2.738E-3</v>
      </c>
      <c r="I8" s="2"/>
      <c r="J8" s="4">
        <v>2.2400000000000002</v>
      </c>
      <c r="K8" s="4">
        <v>3.65</v>
      </c>
      <c r="L8" s="3"/>
      <c r="P8" s="2"/>
      <c r="Q8" s="2"/>
      <c r="R8" s="2"/>
      <c r="S8" s="3"/>
      <c r="U8" s="4">
        <v>420</v>
      </c>
      <c r="V8">
        <f t="shared" si="0"/>
        <v>0.42</v>
      </c>
      <c r="W8" s="4">
        <v>1000</v>
      </c>
      <c r="X8" s="4">
        <f t="shared" si="1"/>
        <v>4.8246449564606415</v>
      </c>
    </row>
    <row r="9" spans="1:24" x14ac:dyDescent="0.3">
      <c r="A9" s="6">
        <v>3.2939999999999997E-2</v>
      </c>
      <c r="B9" s="6">
        <v>1.8910000000000001E-3</v>
      </c>
      <c r="C9" s="6">
        <v>1.0718999999999999E-2</v>
      </c>
      <c r="D9" s="6">
        <v>2.3029999999999999E-3</v>
      </c>
      <c r="E9" s="6">
        <v>8.6999999999999994E-3</v>
      </c>
      <c r="F9" s="6">
        <v>3.2429999999999998E-3</v>
      </c>
      <c r="G9" s="3">
        <v>6.8580000000000004E-3</v>
      </c>
      <c r="H9" s="3">
        <v>3.2190000000000001E-3</v>
      </c>
      <c r="I9" s="2"/>
      <c r="J9" s="4">
        <v>2.2799999999999998</v>
      </c>
      <c r="K9" s="4">
        <v>4.96</v>
      </c>
      <c r="L9" s="3"/>
      <c r="P9" s="2"/>
      <c r="Q9" s="2"/>
      <c r="R9" s="2"/>
      <c r="S9" s="3"/>
      <c r="U9" s="4">
        <v>460</v>
      </c>
      <c r="V9">
        <f t="shared" si="0"/>
        <v>0.46</v>
      </c>
      <c r="W9" s="4">
        <v>2000</v>
      </c>
      <c r="X9" s="4">
        <f t="shared" si="1"/>
        <v>5.614815782134114</v>
      </c>
    </row>
    <row r="10" spans="1:24" x14ac:dyDescent="0.3">
      <c r="A10" s="6">
        <v>4.2869999999999998E-2</v>
      </c>
      <c r="B10" s="6">
        <v>2.0760000000000002E-3</v>
      </c>
      <c r="C10" s="6">
        <v>1.3358999999999999E-2</v>
      </c>
      <c r="D10" s="6">
        <v>2.663E-3</v>
      </c>
      <c r="E10" s="6">
        <v>1.0255999999999999E-2</v>
      </c>
      <c r="F10" s="6">
        <v>3.6979999999999999E-3</v>
      </c>
      <c r="G10" s="3">
        <v>8.0140000000000003E-3</v>
      </c>
      <c r="H10" s="3">
        <v>3.6870000000000002E-3</v>
      </c>
      <c r="I10" s="2"/>
      <c r="J10" s="4">
        <v>2.34</v>
      </c>
      <c r="K10" s="8">
        <v>7.38</v>
      </c>
      <c r="L10" s="3"/>
      <c r="P10" s="2"/>
      <c r="Q10" s="2"/>
      <c r="R10" s="2"/>
      <c r="S10" s="3"/>
      <c r="U10" s="4">
        <v>460</v>
      </c>
      <c r="V10">
        <f t="shared" si="0"/>
        <v>0.46</v>
      </c>
      <c r="W10" s="4">
        <v>5000</v>
      </c>
      <c r="X10" s="4">
        <f t="shared" si="1"/>
        <v>5.614815782134114</v>
      </c>
    </row>
    <row r="11" spans="1:24" x14ac:dyDescent="0.3">
      <c r="A11" s="6">
        <v>5.9520000000000003E-2</v>
      </c>
      <c r="B11" s="6">
        <v>2.2850000000000001E-3</v>
      </c>
      <c r="C11" s="6">
        <v>1.5751999999999999E-2</v>
      </c>
      <c r="D11" s="6">
        <v>2.9499999999999999E-3</v>
      </c>
      <c r="E11" s="6">
        <v>1.1780000000000001E-2</v>
      </c>
      <c r="F11" s="6">
        <v>4.1089999999999998E-3</v>
      </c>
      <c r="G11" s="3">
        <v>9.0460000000000002E-3</v>
      </c>
      <c r="H11" s="3">
        <v>4.0889999999999998E-3</v>
      </c>
      <c r="I11" s="2"/>
      <c r="J11" s="4">
        <v>2.37</v>
      </c>
      <c r="K11" s="4">
        <v>9.01</v>
      </c>
      <c r="L11" s="3"/>
      <c r="P11" s="2"/>
      <c r="Q11" s="2"/>
      <c r="R11" s="2"/>
      <c r="S11" s="3"/>
      <c r="U11" s="4">
        <v>460</v>
      </c>
      <c r="V11">
        <f t="shared" si="0"/>
        <v>0.46</v>
      </c>
      <c r="W11" s="4">
        <v>10000</v>
      </c>
      <c r="X11" s="4">
        <f>20*LOG(V11/(241*10^-3))</f>
        <v>5.614815782134114</v>
      </c>
    </row>
    <row r="12" spans="1:24" x14ac:dyDescent="0.3">
      <c r="A12" s="6">
        <v>8.1089999999999995E-2</v>
      </c>
      <c r="B12" s="6">
        <v>2.4489999999999998E-3</v>
      </c>
      <c r="C12" s="6">
        <v>1.8294000000000001E-2</v>
      </c>
      <c r="D12" s="6">
        <v>3.2049999999999999E-3</v>
      </c>
      <c r="E12" s="6">
        <v>1.3772E-2</v>
      </c>
      <c r="F12" s="6">
        <v>4.6049999999999997E-3</v>
      </c>
      <c r="G12" s="3">
        <v>1.0352E-2</v>
      </c>
      <c r="H12" s="3">
        <v>4.5750000000000001E-3</v>
      </c>
      <c r="I12" s="2"/>
      <c r="J12" s="4">
        <v>2.4</v>
      </c>
      <c r="K12" s="4">
        <v>10.968999999999999</v>
      </c>
      <c r="L12" s="3"/>
      <c r="P12" s="2"/>
      <c r="Q12" s="2"/>
      <c r="R12" s="2"/>
      <c r="S12" s="3"/>
      <c r="U12" s="4">
        <v>460</v>
      </c>
      <c r="V12">
        <f t="shared" si="0"/>
        <v>0.46</v>
      </c>
      <c r="W12" s="4">
        <v>15000</v>
      </c>
      <c r="X12" s="4">
        <f t="shared" ref="X12:X16" si="2">20*LOG(V12/(249*10^-3))</f>
        <v>5.331169691716755</v>
      </c>
    </row>
    <row r="13" spans="1:24" x14ac:dyDescent="0.3">
      <c r="A13" s="6">
        <v>0.10443</v>
      </c>
      <c r="B13" s="6">
        <v>2.5539999999999998E-3</v>
      </c>
      <c r="C13" s="6">
        <v>2.1854999999999999E-2</v>
      </c>
      <c r="D13" s="6">
        <v>3.5149999999999999E-3</v>
      </c>
      <c r="E13" s="6">
        <v>1.5803999999999999E-2</v>
      </c>
      <c r="F13" s="6">
        <v>5.0610000000000004E-3</v>
      </c>
      <c r="G13" s="3">
        <v>1.1771E-2</v>
      </c>
      <c r="H13" s="3">
        <v>5.0740000000000004E-3</v>
      </c>
      <c r="I13" s="2"/>
      <c r="J13" s="4">
        <v>2.4500000000000002</v>
      </c>
      <c r="K13" s="4">
        <v>12.67</v>
      </c>
      <c r="L13" s="3"/>
      <c r="P13" s="2"/>
      <c r="Q13" s="2"/>
      <c r="R13" s="2"/>
      <c r="S13" s="3"/>
      <c r="U13" s="4">
        <v>420</v>
      </c>
      <c r="V13">
        <f t="shared" si="0"/>
        <v>0.42</v>
      </c>
      <c r="W13" s="4">
        <v>20000</v>
      </c>
      <c r="X13" s="4">
        <f t="shared" si="2"/>
        <v>4.5409988660432816</v>
      </c>
    </row>
    <row r="14" spans="1:24" x14ac:dyDescent="0.3">
      <c r="A14" s="6">
        <v>0.128</v>
      </c>
      <c r="B14" s="6">
        <v>2.6199999999999999E-3</v>
      </c>
      <c r="C14" s="6">
        <v>2.5696E-2</v>
      </c>
      <c r="D14" s="6">
        <v>3.7919999999999998E-3</v>
      </c>
      <c r="E14" s="6">
        <v>1.7988000000000001E-2</v>
      </c>
      <c r="F14" s="6">
        <v>5.5030000000000001E-3</v>
      </c>
      <c r="G14" s="3">
        <v>1.3128000000000001E-2</v>
      </c>
      <c r="H14" s="3">
        <v>5.5269999999999998E-3</v>
      </c>
      <c r="I14" s="2"/>
      <c r="J14" s="3">
        <v>2.5</v>
      </c>
      <c r="K14" s="4">
        <v>15.75</v>
      </c>
      <c r="L14" s="3"/>
      <c r="P14" s="2"/>
      <c r="Q14" s="2"/>
      <c r="R14" s="2"/>
      <c r="S14" s="3"/>
      <c r="U14" s="4">
        <v>380</v>
      </c>
      <c r="V14">
        <f t="shared" si="0"/>
        <v>0.38</v>
      </c>
      <c r="W14" s="4">
        <v>50000</v>
      </c>
      <c r="X14" s="4">
        <f t="shared" si="2"/>
        <v>3.6716849904214772</v>
      </c>
    </row>
    <row r="15" spans="1:24" x14ac:dyDescent="0.3">
      <c r="A15" s="6">
        <v>0.20399999999999999</v>
      </c>
      <c r="B15" s="6">
        <v>2.7179999999999999E-3</v>
      </c>
      <c r="C15" s="6">
        <v>2.9746000000000002E-2</v>
      </c>
      <c r="D15" s="6">
        <v>4.0359999999999997E-3</v>
      </c>
      <c r="E15" s="6">
        <v>2.0650000000000002E-2</v>
      </c>
      <c r="F15" s="6">
        <v>5.9810000000000002E-3</v>
      </c>
      <c r="G15" s="3">
        <v>1.4404999999999999E-2</v>
      </c>
      <c r="H15" s="3">
        <v>5.9290000000000002E-3</v>
      </c>
      <c r="I15" s="2"/>
      <c r="J15" s="3">
        <v>2.54</v>
      </c>
      <c r="K15" s="8">
        <v>17.927</v>
      </c>
      <c r="L15" s="3"/>
      <c r="Q15" s="2"/>
      <c r="R15" s="2"/>
      <c r="S15" s="3"/>
      <c r="U15" s="4">
        <v>340</v>
      </c>
      <c r="V15">
        <f t="shared" si="0"/>
        <v>0.34</v>
      </c>
      <c r="W15" s="4">
        <v>75000</v>
      </c>
      <c r="X15" s="4">
        <f t="shared" si="2"/>
        <v>2.7055913989303764</v>
      </c>
    </row>
    <row r="16" spans="1:24" x14ac:dyDescent="0.3">
      <c r="A16" s="6">
        <v>0.34799999999999998</v>
      </c>
      <c r="B16" s="6">
        <v>2.7750000000000001E-3</v>
      </c>
      <c r="C16" s="6">
        <v>3.2899999999999999E-2</v>
      </c>
      <c r="D16" s="6">
        <v>4.1999999999999997E-3</v>
      </c>
      <c r="E16" s="6">
        <v>2.3231999999999999E-2</v>
      </c>
      <c r="F16" s="6">
        <v>6.3899999999999998E-3</v>
      </c>
      <c r="G16" s="3">
        <v>1.5989E-2</v>
      </c>
      <c r="H16" s="3">
        <v>6.4019999999999997E-3</v>
      </c>
      <c r="I16" s="2"/>
      <c r="J16" s="3">
        <v>2.56</v>
      </c>
      <c r="K16" s="8">
        <v>18.864999999999998</v>
      </c>
      <c r="L16" s="3"/>
      <c r="Q16" s="2"/>
      <c r="R16" s="2"/>
      <c r="S16" s="3"/>
      <c r="U16" s="4">
        <v>280</v>
      </c>
      <c r="V16">
        <f t="shared" si="0"/>
        <v>0.28000000000000003</v>
      </c>
      <c r="W16" s="4">
        <v>100000</v>
      </c>
      <c r="X16" s="4">
        <f t="shared" si="2"/>
        <v>1.0191736849296593</v>
      </c>
    </row>
    <row r="17" spans="1:24" x14ac:dyDescent="0.3">
      <c r="A17" s="6">
        <v>0.5</v>
      </c>
      <c r="B17" s="6">
        <v>2.7759999999999998E-3</v>
      </c>
      <c r="C17" s="6">
        <v>3.5819999999999998E-2</v>
      </c>
      <c r="D17" s="6">
        <v>4.333E-3</v>
      </c>
      <c r="E17" s="6">
        <v>2.5277000000000001E-2</v>
      </c>
      <c r="F17" s="6">
        <v>6.79E-3</v>
      </c>
      <c r="G17" s="3">
        <v>1.7684999999999999E-2</v>
      </c>
      <c r="H17" s="3">
        <v>6.8719999999999996E-3</v>
      </c>
      <c r="I17" s="2"/>
      <c r="J17" s="3">
        <v>2.5960000000000001</v>
      </c>
      <c r="K17" s="8">
        <v>20.015999999999998</v>
      </c>
      <c r="L17" s="3"/>
      <c r="Q17" s="2"/>
      <c r="R17" s="2"/>
      <c r="S17" s="3"/>
      <c r="U17" s="4">
        <v>240</v>
      </c>
      <c r="V17">
        <f t="shared" si="0"/>
        <v>0.24</v>
      </c>
      <c r="W17" s="4">
        <v>150000</v>
      </c>
      <c r="X17" s="4">
        <f>20*LOG(V17/(249*10^-3))</f>
        <v>-0.31976210768260638</v>
      </c>
    </row>
    <row r="18" spans="1:24" x14ac:dyDescent="0.3">
      <c r="A18" s="6"/>
      <c r="B18" s="6"/>
      <c r="C18" s="6">
        <v>4.215E-2</v>
      </c>
      <c r="D18" s="6">
        <v>4.5760000000000002E-3</v>
      </c>
      <c r="E18" s="6">
        <v>2.7637999999999999E-2</v>
      </c>
      <c r="F18" s="6">
        <v>6.9800000000000001E-3</v>
      </c>
      <c r="G18" s="3">
        <v>1.9384999999999999E-2</v>
      </c>
      <c r="H18" s="3">
        <v>7.3159999999999996E-3</v>
      </c>
      <c r="I18" s="2"/>
      <c r="J18" s="3">
        <v>2.64</v>
      </c>
      <c r="K18" s="8">
        <v>20.172000000000001</v>
      </c>
      <c r="L18" s="3"/>
      <c r="Q18" s="2"/>
      <c r="R18" s="2"/>
      <c r="S18" s="3"/>
      <c r="U18" s="4">
        <v>200</v>
      </c>
      <c r="V18">
        <f t="shared" si="0"/>
        <v>0.2</v>
      </c>
      <c r="W18" s="4">
        <v>200000</v>
      </c>
      <c r="X18" s="4">
        <f t="shared" ref="X18:X20" si="3">20*LOG(V18/(249*10^-3))</f>
        <v>-1.9033870286351029</v>
      </c>
    </row>
    <row r="19" spans="1:24" x14ac:dyDescent="0.3">
      <c r="A19" s="6"/>
      <c r="B19" s="6"/>
      <c r="C19" s="6">
        <v>5.1470000000000002E-2</v>
      </c>
      <c r="D19" s="6">
        <v>4.8500000000000001E-3</v>
      </c>
      <c r="E19" s="6">
        <v>3.1021E-2</v>
      </c>
      <c r="F19" s="6">
        <v>7.3600000000000002E-3</v>
      </c>
      <c r="G19" s="3">
        <v>2.1430000000000001E-2</v>
      </c>
      <c r="H19" s="3">
        <v>7.8069999999999997E-3</v>
      </c>
      <c r="I19" s="2"/>
      <c r="J19" s="3">
        <v>2.71</v>
      </c>
      <c r="K19" s="8">
        <v>20.204000000000001</v>
      </c>
      <c r="L19" s="3"/>
      <c r="Q19" s="2"/>
      <c r="R19" s="2"/>
      <c r="S19" s="3"/>
      <c r="U19" s="4">
        <v>100</v>
      </c>
      <c r="V19">
        <f t="shared" si="0"/>
        <v>0.1</v>
      </c>
      <c r="W19" s="4">
        <v>500000</v>
      </c>
      <c r="X19" s="4">
        <f t="shared" si="3"/>
        <v>-7.9239869419147269</v>
      </c>
    </row>
    <row r="20" spans="1:24" x14ac:dyDescent="0.3">
      <c r="A20" s="6"/>
      <c r="B20" s="6"/>
      <c r="C20" s="6">
        <v>5.6419999999999998E-2</v>
      </c>
      <c r="D20" s="6">
        <v>4.9649999999999998E-3</v>
      </c>
      <c r="E20" s="6">
        <v>3.3450000000000001E-2</v>
      </c>
      <c r="F20" s="6">
        <v>7.6030000000000004E-3</v>
      </c>
      <c r="G20" s="3">
        <v>2.3338000000000001E-2</v>
      </c>
      <c r="H20" s="3">
        <v>8.2269999999999999E-3</v>
      </c>
      <c r="I20" s="2"/>
      <c r="J20" s="3"/>
      <c r="L20" s="3"/>
      <c r="Q20" s="2"/>
      <c r="R20" s="2"/>
      <c r="S20" s="3"/>
      <c r="U20" s="4">
        <v>80</v>
      </c>
      <c r="V20">
        <f t="shared" si="0"/>
        <v>0.08</v>
      </c>
      <c r="W20" s="4">
        <v>750000</v>
      </c>
      <c r="X20" s="4">
        <f t="shared" si="3"/>
        <v>-9.8621872020758552</v>
      </c>
    </row>
    <row r="21" spans="1:24" x14ac:dyDescent="0.3">
      <c r="A21" s="6"/>
      <c r="B21" s="6"/>
      <c r="C21" s="6">
        <v>7.5620000000000007E-2</v>
      </c>
      <c r="D21" s="6">
        <v>5.2900000000000004E-3</v>
      </c>
      <c r="E21" s="6">
        <v>3.6443000000000003E-2</v>
      </c>
      <c r="F21" s="6">
        <v>7.8600000000000007E-3</v>
      </c>
      <c r="G21" s="3">
        <v>2.5628000000000001E-2</v>
      </c>
      <c r="H21" s="3">
        <v>8.6879999999999995E-3</v>
      </c>
      <c r="I21" s="2"/>
      <c r="J21" s="3"/>
      <c r="L21" s="3"/>
      <c r="Q21" s="2"/>
      <c r="R21" s="2"/>
      <c r="S21" s="3"/>
      <c r="U21" s="4">
        <v>60</v>
      </c>
      <c r="V21">
        <f t="shared" si="0"/>
        <v>0.06</v>
      </c>
      <c r="W21" s="4">
        <v>1000000</v>
      </c>
      <c r="X21" s="4">
        <f>20*LOG(V21/(273*10^-3))</f>
        <v>-13.16022793314225</v>
      </c>
    </row>
    <row r="22" spans="1:24" x14ac:dyDescent="0.3">
      <c r="A22" s="6"/>
      <c r="B22" s="6"/>
      <c r="C22" s="6">
        <v>0.10093000000000001</v>
      </c>
      <c r="D22" s="6">
        <v>5.5389999999999997E-3</v>
      </c>
      <c r="E22" s="6">
        <v>3.9537999999999997E-2</v>
      </c>
      <c r="F22" s="6">
        <v>8.1019999999999998E-3</v>
      </c>
      <c r="G22" s="3">
        <v>2.8375999999999998E-2</v>
      </c>
      <c r="H22" s="3">
        <v>9.1859999999999997E-3</v>
      </c>
      <c r="I22" s="2"/>
      <c r="J22" s="3"/>
      <c r="L22" s="3"/>
      <c r="R22" s="2"/>
      <c r="S22" s="3"/>
      <c r="U22" s="4">
        <v>60</v>
      </c>
      <c r="V22">
        <f t="shared" si="0"/>
        <v>0.06</v>
      </c>
      <c r="W22" s="4">
        <v>1500000</v>
      </c>
      <c r="X22" s="4">
        <f t="shared" ref="X22:X24" si="4">20*LOG(V22/(273*10^-3))</f>
        <v>-13.16022793314225</v>
      </c>
    </row>
    <row r="23" spans="1:24" x14ac:dyDescent="0.3">
      <c r="A23" s="6"/>
      <c r="B23" s="6"/>
      <c r="C23" s="6">
        <v>0.12559999999999999</v>
      </c>
      <c r="D23" s="6">
        <v>5.6849999999999999E-3</v>
      </c>
      <c r="E23" s="6">
        <v>4.2970000000000001E-2</v>
      </c>
      <c r="F23" s="6">
        <v>8.3330000000000001E-3</v>
      </c>
      <c r="G23" s="3">
        <v>3.1053999999999998E-2</v>
      </c>
      <c r="H23" s="3">
        <v>9.6200000000000001E-3</v>
      </c>
      <c r="I23" s="2"/>
      <c r="J23" s="3"/>
      <c r="L23" s="3"/>
      <c r="R23" s="2"/>
      <c r="S23" s="3"/>
      <c r="U23" s="4">
        <v>60</v>
      </c>
      <c r="V23">
        <f t="shared" si="0"/>
        <v>0.06</v>
      </c>
      <c r="W23" s="4">
        <v>2000000</v>
      </c>
      <c r="X23" s="4">
        <f t="shared" si="4"/>
        <v>-13.16022793314225</v>
      </c>
    </row>
    <row r="24" spans="1:24" x14ac:dyDescent="0.3">
      <c r="A24" s="6"/>
      <c r="B24" s="6"/>
      <c r="C24" s="6">
        <v>0.14000000000000001</v>
      </c>
      <c r="D24" s="6">
        <v>5.7450000000000001E-3</v>
      </c>
      <c r="E24" s="6">
        <v>4.3584999999999999E-2</v>
      </c>
      <c r="F24" s="6">
        <v>8.3759999999999998E-3</v>
      </c>
      <c r="G24" s="3">
        <v>3.4445000000000003E-2</v>
      </c>
      <c r="H24" s="3">
        <v>1.0102999999999999E-2</v>
      </c>
      <c r="I24" s="2"/>
      <c r="J24" s="3"/>
      <c r="L24" s="3"/>
      <c r="R24" s="2"/>
      <c r="S24" s="3"/>
      <c r="U24" s="4">
        <v>60</v>
      </c>
      <c r="V24">
        <f t="shared" si="0"/>
        <v>0.06</v>
      </c>
      <c r="W24" s="4">
        <v>3000000</v>
      </c>
      <c r="X24" s="4">
        <f t="shared" si="4"/>
        <v>-13.16022793314225</v>
      </c>
    </row>
    <row r="25" spans="1:24" x14ac:dyDescent="0.3">
      <c r="A25" s="6"/>
      <c r="B25" s="6"/>
      <c r="C25" s="6">
        <v>0.17499999999999999</v>
      </c>
      <c r="D25" s="6">
        <v>5.8380000000000003E-3</v>
      </c>
      <c r="E25" s="6">
        <v>4.8321999999999997E-2</v>
      </c>
      <c r="F25" s="6">
        <v>8.6499999999999997E-3</v>
      </c>
      <c r="G25" s="3">
        <v>3.7393000000000003E-2</v>
      </c>
      <c r="H25" s="3">
        <v>1.0474000000000001E-2</v>
      </c>
      <c r="I25" s="2"/>
      <c r="J25" s="3"/>
      <c r="L25" s="3"/>
      <c r="R25" s="2"/>
      <c r="S25" s="3"/>
    </row>
    <row r="26" spans="1:24" x14ac:dyDescent="0.3">
      <c r="A26" s="6"/>
      <c r="B26" s="6"/>
      <c r="C26" s="6">
        <v>0.27200000000000002</v>
      </c>
      <c r="D26" s="6">
        <v>5.9610000000000002E-3</v>
      </c>
      <c r="E26" s="6">
        <v>5.3499999999999999E-2</v>
      </c>
      <c r="F26" s="6">
        <v>9.0100000000000006E-3</v>
      </c>
      <c r="G26" s="3">
        <v>4.1841999999999997E-2</v>
      </c>
      <c r="H26" s="3">
        <v>1.0954999999999999E-2</v>
      </c>
      <c r="I26" s="2"/>
      <c r="J26" s="3"/>
      <c r="L26" s="3"/>
      <c r="R26" s="2"/>
      <c r="S26" s="3"/>
    </row>
    <row r="27" spans="1:24" x14ac:dyDescent="0.3">
      <c r="A27" s="6"/>
      <c r="B27" s="6"/>
      <c r="C27" s="6">
        <v>0.36199999999999999</v>
      </c>
      <c r="D27" s="6">
        <v>6.0049999999999999E-3</v>
      </c>
      <c r="E27" s="6">
        <v>5.8599999999999999E-2</v>
      </c>
      <c r="F27" s="6">
        <v>9.1120000000000003E-3</v>
      </c>
      <c r="G27" s="3">
        <v>4.3889999999999998E-2</v>
      </c>
      <c r="H27" s="3">
        <v>1.1152E-2</v>
      </c>
      <c r="I27" s="2"/>
      <c r="J27" s="3"/>
      <c r="L27" s="3"/>
      <c r="R27" s="2"/>
      <c r="S27" s="3"/>
    </row>
    <row r="28" spans="1:24" x14ac:dyDescent="0.3">
      <c r="A28" s="6"/>
      <c r="B28" s="6"/>
      <c r="C28" s="6">
        <v>0.437</v>
      </c>
      <c r="D28" s="6">
        <v>6.0239999999999998E-3</v>
      </c>
      <c r="E28" s="6">
        <v>6.4570000000000002E-2</v>
      </c>
      <c r="F28" s="6">
        <v>9.3200000000000002E-3</v>
      </c>
      <c r="G28" s="3">
        <v>4.5960000000000001E-2</v>
      </c>
      <c r="H28" s="3">
        <v>1.1337E-2</v>
      </c>
      <c r="I28" s="2"/>
      <c r="J28" s="3"/>
      <c r="L28" s="3"/>
      <c r="R28" s="2"/>
      <c r="S28" s="3"/>
    </row>
    <row r="29" spans="1:24" x14ac:dyDescent="0.3">
      <c r="A29" s="6"/>
      <c r="B29" s="6"/>
      <c r="C29" s="6">
        <v>0.52434999999999998</v>
      </c>
      <c r="D29" s="6">
        <v>6.0390000000000001E-3</v>
      </c>
      <c r="E29" s="6">
        <v>7.2139999999999996E-2</v>
      </c>
      <c r="F29" s="6">
        <v>9.5379999999999996E-3</v>
      </c>
      <c r="G29" s="3">
        <v>5.0950000000000002E-2</v>
      </c>
      <c r="H29" s="3">
        <v>1.1726E-2</v>
      </c>
      <c r="I29" s="2"/>
      <c r="J29" s="3"/>
      <c r="L29" s="3"/>
      <c r="R29" s="2"/>
      <c r="S29" s="3"/>
    </row>
    <row r="30" spans="1:24" x14ac:dyDescent="0.3">
      <c r="A30" s="6"/>
      <c r="B30" s="6"/>
      <c r="C30" s="6"/>
      <c r="D30" s="6"/>
      <c r="E30" s="6">
        <v>8.6040000000000005E-2</v>
      </c>
      <c r="F30" s="6">
        <v>9.8420000000000001E-3</v>
      </c>
      <c r="G30" s="3">
        <v>5.3589999999999999E-2</v>
      </c>
      <c r="H30" s="3">
        <v>1.1906E-2</v>
      </c>
      <c r="I30" s="2"/>
      <c r="J30" s="3"/>
      <c r="L30" s="3"/>
      <c r="R30" s="2"/>
      <c r="S30" s="3"/>
    </row>
    <row r="31" spans="1:24" x14ac:dyDescent="0.3">
      <c r="A31" s="6"/>
      <c r="B31" s="6"/>
      <c r="C31" s="6"/>
      <c r="D31" s="6"/>
      <c r="E31" s="6">
        <v>9.7869999999999999E-2</v>
      </c>
      <c r="F31" s="6">
        <v>1.0034E-2</v>
      </c>
      <c r="G31" s="3">
        <v>5.6340000000000001E-2</v>
      </c>
      <c r="H31" s="3">
        <v>1.2078E-2</v>
      </c>
      <c r="I31" s="2"/>
      <c r="J31" s="3"/>
      <c r="L31" s="3"/>
      <c r="R31" s="2"/>
      <c r="S31" s="3"/>
    </row>
    <row r="32" spans="1:24" x14ac:dyDescent="0.3">
      <c r="A32" s="6"/>
      <c r="B32" s="6"/>
      <c r="C32" s="6"/>
      <c r="D32" s="6"/>
      <c r="E32" s="6">
        <v>0.10520699999999999</v>
      </c>
      <c r="F32" s="6">
        <v>1.013E-2</v>
      </c>
      <c r="G32" s="3">
        <v>6.0021999999999999E-2</v>
      </c>
      <c r="H32" s="3">
        <v>1.2286E-2</v>
      </c>
      <c r="I32" s="2"/>
      <c r="J32" s="3"/>
      <c r="L32" s="3"/>
      <c r="R32" s="2"/>
      <c r="S32" s="3"/>
    </row>
    <row r="33" spans="1:19" x14ac:dyDescent="0.3">
      <c r="A33" s="6"/>
      <c r="B33" s="6"/>
      <c r="C33" s="6"/>
      <c r="D33" s="6"/>
      <c r="E33" s="6">
        <v>0.11085</v>
      </c>
      <c r="F33" s="6">
        <v>1.0196E-2</v>
      </c>
      <c r="G33" s="7">
        <v>6.3839000000000007E-2</v>
      </c>
      <c r="H33" s="3">
        <v>1.2478E-2</v>
      </c>
      <c r="I33" s="2"/>
      <c r="J33" s="3"/>
      <c r="L33" s="3"/>
      <c r="R33" s="2"/>
      <c r="S33" s="3"/>
    </row>
    <row r="34" spans="1:19" x14ac:dyDescent="0.3">
      <c r="A34" s="6"/>
      <c r="B34" s="6"/>
      <c r="C34" s="6"/>
      <c r="D34" s="6"/>
      <c r="E34" s="6">
        <v>0.11491999999999999</v>
      </c>
      <c r="F34" s="6">
        <v>1.023E-2</v>
      </c>
      <c r="G34" s="7">
        <v>6.8025000000000002E-2</v>
      </c>
      <c r="H34" s="3">
        <v>1.2663000000000001E-2</v>
      </c>
      <c r="I34" s="2"/>
      <c r="J34" s="3"/>
      <c r="L34" s="3"/>
      <c r="R34" s="2"/>
      <c r="S34" s="3"/>
    </row>
    <row r="35" spans="1:19" x14ac:dyDescent="0.3">
      <c r="E35" s="6">
        <v>0.2</v>
      </c>
      <c r="F35" s="6">
        <v>1.0240000000000001E-2</v>
      </c>
      <c r="G35" s="7">
        <v>7.2340000000000002E-2</v>
      </c>
      <c r="H35" s="3">
        <v>1.2834999999999999E-2</v>
      </c>
      <c r="I35" s="2"/>
      <c r="R35" s="2"/>
    </row>
    <row r="36" spans="1:19" x14ac:dyDescent="0.3">
      <c r="E36" s="6">
        <v>0.3</v>
      </c>
      <c r="F36" s="6">
        <v>1.025E-2</v>
      </c>
      <c r="G36" s="7">
        <v>7.5749999999999998E-2</v>
      </c>
      <c r="H36" s="3">
        <v>1.2956000000000001E-2</v>
      </c>
      <c r="I36" s="2"/>
      <c r="R36" s="2"/>
    </row>
    <row r="37" spans="1:19" x14ac:dyDescent="0.3">
      <c r="E37" s="6">
        <v>0.5</v>
      </c>
      <c r="F37" s="6">
        <v>1.025E-2</v>
      </c>
      <c r="G37" s="2">
        <v>8.1860000000000002E-2</v>
      </c>
      <c r="H37" s="7">
        <v>1.3147000000000001E-2</v>
      </c>
      <c r="I37" s="2"/>
      <c r="R37" s="2"/>
    </row>
    <row r="38" spans="1:19" x14ac:dyDescent="0.3">
      <c r="G38" s="7">
        <v>8.8459999999999997E-2</v>
      </c>
      <c r="H38" s="7">
        <v>1.323E-2</v>
      </c>
    </row>
    <row r="39" spans="1:19" x14ac:dyDescent="0.3">
      <c r="G39" s="7">
        <v>9.8400000000000001E-2</v>
      </c>
      <c r="H39" s="7">
        <v>1.3540999999999999E-2</v>
      </c>
    </row>
    <row r="40" spans="1:19" x14ac:dyDescent="0.3">
      <c r="G40" s="7">
        <v>0.1065</v>
      </c>
      <c r="H40" s="7">
        <v>1.3690000000000001E-2</v>
      </c>
    </row>
    <row r="41" spans="1:19" x14ac:dyDescent="0.3">
      <c r="G41" s="7">
        <v>0.11020000000000001</v>
      </c>
      <c r="H41" s="7">
        <v>1.375E-2</v>
      </c>
    </row>
    <row r="42" spans="1:19" x14ac:dyDescent="0.3">
      <c r="G42" s="7">
        <v>0.1172</v>
      </c>
      <c r="H42" s="7">
        <v>1.3849999999999999E-2</v>
      </c>
    </row>
    <row r="43" spans="1:19" x14ac:dyDescent="0.3">
      <c r="G43" s="7">
        <v>0.12617</v>
      </c>
      <c r="H43" s="7">
        <v>1.3960999999999999E-2</v>
      </c>
    </row>
    <row r="44" spans="1:19" x14ac:dyDescent="0.3">
      <c r="G44" s="7">
        <v>0.13239999999999999</v>
      </c>
      <c r="H44">
        <v>1.4029E-2</v>
      </c>
    </row>
    <row r="45" spans="1:19" x14ac:dyDescent="0.3">
      <c r="G45" s="7">
        <v>0.14463999999999999</v>
      </c>
      <c r="H45" s="7">
        <v>1.4137E-2</v>
      </c>
    </row>
    <row r="46" spans="1:19" x14ac:dyDescent="0.3">
      <c r="G46" s="7">
        <v>0.2</v>
      </c>
      <c r="H46" s="7">
        <v>1.4138E-2</v>
      </c>
    </row>
    <row r="47" spans="1:19" x14ac:dyDescent="0.3">
      <c r="G47" s="7">
        <v>0.35</v>
      </c>
      <c r="H47" s="7">
        <v>1.4139000000000001E-2</v>
      </c>
    </row>
    <row r="48" spans="1:19" x14ac:dyDescent="0.3">
      <c r="G48" s="7">
        <v>0.5</v>
      </c>
      <c r="H48" s="7">
        <v>1.4139000000000001E-2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DB42-A765-48E4-BF0A-142650C067CB}">
  <dimension ref="A1:AB72"/>
  <sheetViews>
    <sheetView topLeftCell="L13" workbookViewId="0">
      <selection activeCell="M43" sqref="M43"/>
    </sheetView>
  </sheetViews>
  <sheetFormatPr defaultRowHeight="14.4" x14ac:dyDescent="0.3"/>
  <cols>
    <col min="3" max="3" width="9.5546875" bestFit="1" customWidth="1"/>
    <col min="5" max="5" width="12.21875" bestFit="1" customWidth="1"/>
  </cols>
  <sheetData>
    <row r="1" spans="1:28" x14ac:dyDescent="0.3">
      <c r="A1" s="10" t="s">
        <v>0</v>
      </c>
      <c r="B1" s="10"/>
      <c r="C1" s="10"/>
      <c r="D1" s="10" t="s">
        <v>6</v>
      </c>
      <c r="E1" s="10"/>
      <c r="F1" s="10"/>
      <c r="G1" s="10" t="s">
        <v>4</v>
      </c>
      <c r="H1" s="10"/>
      <c r="I1" s="10"/>
      <c r="J1" s="10" t="s">
        <v>5</v>
      </c>
      <c r="K1" s="10"/>
      <c r="L1" s="10"/>
      <c r="P1" t="s">
        <v>0</v>
      </c>
      <c r="Q1" t="s">
        <v>6</v>
      </c>
      <c r="R1" t="s">
        <v>4</v>
      </c>
      <c r="S1" t="s">
        <v>5</v>
      </c>
      <c r="U1" t="s">
        <v>15</v>
      </c>
      <c r="V1" t="s">
        <v>11</v>
      </c>
      <c r="W1" t="s">
        <v>16</v>
      </c>
      <c r="X1" t="s">
        <v>12</v>
      </c>
      <c r="Y1" t="s">
        <v>17</v>
      </c>
      <c r="Z1" t="s">
        <v>13</v>
      </c>
      <c r="AA1" t="s">
        <v>18</v>
      </c>
      <c r="AB1" t="s">
        <v>14</v>
      </c>
    </row>
    <row r="2" spans="1:28" x14ac:dyDescent="0.3">
      <c r="A2" t="s">
        <v>2</v>
      </c>
      <c r="C2" t="s">
        <v>3</v>
      </c>
      <c r="D2" t="s">
        <v>2</v>
      </c>
      <c r="F2" t="s">
        <v>3</v>
      </c>
      <c r="G2" t="s">
        <v>2</v>
      </c>
      <c r="I2" t="s">
        <v>3</v>
      </c>
      <c r="J2" t="s">
        <v>2</v>
      </c>
      <c r="L2" t="s">
        <v>3</v>
      </c>
      <c r="P2" t="s">
        <v>1</v>
      </c>
      <c r="Q2" t="s">
        <v>1</v>
      </c>
      <c r="R2" t="s">
        <v>1</v>
      </c>
      <c r="S2" t="s">
        <v>1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3">
        <v>0</v>
      </c>
      <c r="AB2" s="3">
        <v>0</v>
      </c>
    </row>
    <row r="3" spans="1:28" x14ac:dyDescent="0.3">
      <c r="A3" s="1">
        <v>0</v>
      </c>
      <c r="C3" s="1">
        <v>0</v>
      </c>
      <c r="D3" s="1">
        <v>0</v>
      </c>
      <c r="F3" s="1">
        <v>0</v>
      </c>
      <c r="G3" s="1">
        <v>0</v>
      </c>
      <c r="I3" s="1">
        <v>0</v>
      </c>
      <c r="J3" s="3">
        <v>0</v>
      </c>
      <c r="L3" s="3">
        <v>0</v>
      </c>
      <c r="P3" s="1">
        <v>2.4750000000000001</v>
      </c>
      <c r="Q3" s="1">
        <v>2.97</v>
      </c>
      <c r="R3" s="1">
        <v>3.4649999999999999</v>
      </c>
      <c r="S3" s="3">
        <v>3.96</v>
      </c>
      <c r="U3" s="1">
        <v>8.5290000000000001E-3</v>
      </c>
      <c r="V3" s="1">
        <v>3.5599999999999998E-4</v>
      </c>
      <c r="W3" s="1">
        <v>5.3740000000000003E-3</v>
      </c>
      <c r="X3" s="1">
        <v>4.4999999999999999E-4</v>
      </c>
      <c r="Y3" s="1">
        <v>3.699E-3</v>
      </c>
      <c r="Z3" s="1">
        <v>4.5100000000000001E-4</v>
      </c>
      <c r="AA3" s="3">
        <v>2.8869999999999998E-3</v>
      </c>
      <c r="AB3" s="3">
        <v>4.5199999999999998E-4</v>
      </c>
    </row>
    <row r="4" spans="1:28" x14ac:dyDescent="0.3">
      <c r="A4" s="1">
        <v>8.5290000000000001E-3</v>
      </c>
      <c r="C4" s="1">
        <v>3.5599999999999998E-4</v>
      </c>
      <c r="D4" s="1">
        <v>5.3740000000000003E-3</v>
      </c>
      <c r="F4" s="1">
        <v>4.4999999999999999E-4</v>
      </c>
      <c r="G4" s="1">
        <v>3.699E-3</v>
      </c>
      <c r="I4" s="1">
        <v>4.5100000000000001E-4</v>
      </c>
      <c r="J4" s="3">
        <v>2.8869999999999998E-3</v>
      </c>
      <c r="L4" s="3">
        <v>4.5199999999999998E-4</v>
      </c>
      <c r="P4" s="1">
        <v>2.44</v>
      </c>
      <c r="Q4" s="1">
        <v>2.9260000000000002</v>
      </c>
      <c r="R4" s="1">
        <v>3.4209999999999998</v>
      </c>
      <c r="S4" s="3">
        <v>3.9159999999999999</v>
      </c>
      <c r="U4" s="1">
        <v>1.9E-2</v>
      </c>
      <c r="V4" s="1">
        <v>7.1000000000000002E-4</v>
      </c>
      <c r="W4" s="1">
        <v>1.0999999999999999E-2</v>
      </c>
      <c r="X4" s="1">
        <v>8.9899999999999995E-4</v>
      </c>
      <c r="Y4" s="1">
        <v>7.6090000000000003E-3</v>
      </c>
      <c r="Z4" s="1">
        <v>9.0200000000000002E-4</v>
      </c>
      <c r="AA4" s="3">
        <v>5.8890000000000001E-3</v>
      </c>
      <c r="AB4" s="3">
        <v>9.0399999999999996E-4</v>
      </c>
    </row>
    <row r="5" spans="1:28" x14ac:dyDescent="0.3">
      <c r="A5" s="1">
        <v>1.9E-2</v>
      </c>
      <c r="C5" s="1">
        <v>7.1000000000000002E-4</v>
      </c>
      <c r="D5" s="1">
        <v>1.0999999999999999E-2</v>
      </c>
      <c r="F5" s="1">
        <v>8.9899999999999995E-4</v>
      </c>
      <c r="G5" s="1">
        <v>7.6090000000000003E-3</v>
      </c>
      <c r="I5" s="1">
        <v>9.0200000000000002E-4</v>
      </c>
      <c r="J5" s="3">
        <v>5.8890000000000001E-3</v>
      </c>
      <c r="L5" s="3">
        <v>9.0399999999999996E-4</v>
      </c>
      <c r="P5" s="1">
        <v>2.4049999999999998</v>
      </c>
      <c r="Q5" s="1">
        <v>2.8809999999999998</v>
      </c>
      <c r="R5" s="1">
        <v>3.3759999999999999</v>
      </c>
      <c r="S5" s="3">
        <v>3.871</v>
      </c>
      <c r="U5" s="1">
        <v>2.1000000000000001E-2</v>
      </c>
      <c r="V5" s="1">
        <v>7.9900000000000001E-4</v>
      </c>
      <c r="W5" s="1">
        <v>1.7999999999999999E-2</v>
      </c>
      <c r="X5" s="1">
        <v>1.3470000000000001E-3</v>
      </c>
      <c r="Y5" s="1">
        <v>1.2E-2</v>
      </c>
      <c r="Z5" s="1">
        <v>1.353E-3</v>
      </c>
      <c r="AA5" s="3">
        <v>9.0139999999999994E-3</v>
      </c>
      <c r="AB5" s="3">
        <v>1.3550000000000001E-3</v>
      </c>
    </row>
    <row r="6" spans="1:28" x14ac:dyDescent="0.3">
      <c r="A6" s="1">
        <v>2.1000000000000001E-2</v>
      </c>
      <c r="C6" s="1">
        <v>7.9900000000000001E-4</v>
      </c>
      <c r="D6" s="1">
        <v>1.7999999999999999E-2</v>
      </c>
      <c r="F6" s="1">
        <v>1.3470000000000001E-3</v>
      </c>
      <c r="G6" s="1">
        <v>1.2E-2</v>
      </c>
      <c r="I6" s="1">
        <v>1.353E-3</v>
      </c>
      <c r="J6" s="3">
        <v>9.0139999999999994E-3</v>
      </c>
      <c r="L6" s="3">
        <v>1.3550000000000001E-3</v>
      </c>
      <c r="P6" s="1">
        <v>2.3959999999999999</v>
      </c>
      <c r="Q6" s="1">
        <v>2.8370000000000002</v>
      </c>
      <c r="R6" s="1">
        <v>3.331</v>
      </c>
      <c r="S6" s="3">
        <v>3.8260000000000001</v>
      </c>
      <c r="U6" s="1">
        <v>2.8000000000000001E-2</v>
      </c>
      <c r="V6" s="1">
        <v>9.7499999999999996E-4</v>
      </c>
      <c r="W6" s="1">
        <v>2.1999999999999999E-2</v>
      </c>
      <c r="X6" s="1">
        <v>1.616E-3</v>
      </c>
      <c r="Y6" s="1">
        <v>1.6E-2</v>
      </c>
      <c r="Z6" s="1">
        <v>1.8029999999999999E-3</v>
      </c>
      <c r="AA6" s="3">
        <v>1.2E-2</v>
      </c>
      <c r="AB6" s="3">
        <v>1.807E-3</v>
      </c>
    </row>
    <row r="7" spans="1:28" x14ac:dyDescent="0.3">
      <c r="A7" s="1">
        <v>2.8000000000000001E-2</v>
      </c>
      <c r="C7" s="1">
        <v>9.75E-3</v>
      </c>
      <c r="D7" s="1">
        <v>2.1999999999999999E-2</v>
      </c>
      <c r="F7" s="1">
        <v>1.616E-3</v>
      </c>
      <c r="G7" s="1">
        <v>1.6E-2</v>
      </c>
      <c r="I7" s="1">
        <v>1.8029999999999999E-3</v>
      </c>
      <c r="J7" s="3">
        <v>1.2E-2</v>
      </c>
      <c r="L7" s="3">
        <v>1.807E-3</v>
      </c>
      <c r="P7" s="1">
        <v>2.379</v>
      </c>
      <c r="Q7" s="1">
        <v>2.81</v>
      </c>
      <c r="R7" s="1">
        <v>3.2869999999999999</v>
      </c>
      <c r="S7" s="3">
        <v>3.7810000000000001</v>
      </c>
      <c r="U7" s="1">
        <v>3.7999999999999999E-2</v>
      </c>
      <c r="V7" s="1">
        <v>1.238E-3</v>
      </c>
      <c r="W7" s="1">
        <v>2.8000000000000001E-2</v>
      </c>
      <c r="X7" s="1">
        <v>1.9740000000000001E-3</v>
      </c>
      <c r="Y7" s="1">
        <v>2.1000000000000001E-2</v>
      </c>
      <c r="Z7" s="1">
        <v>2.2539999999999999E-3</v>
      </c>
      <c r="AA7" s="3">
        <v>1.6E-2</v>
      </c>
      <c r="AB7" s="3">
        <v>2.258E-3</v>
      </c>
    </row>
    <row r="8" spans="1:28" x14ac:dyDescent="0.3">
      <c r="A8" s="1">
        <v>3.7999999999999999E-2</v>
      </c>
      <c r="C8" s="1">
        <v>1.238E-3</v>
      </c>
      <c r="D8" s="1">
        <v>2.8000000000000001E-2</v>
      </c>
      <c r="F8" s="1">
        <v>1.9740000000000001E-3</v>
      </c>
      <c r="G8" s="1">
        <v>2.1000000000000001E-2</v>
      </c>
      <c r="I8" s="1">
        <v>2.2539999999999999E-3</v>
      </c>
      <c r="J8" s="3">
        <v>1.6E-2</v>
      </c>
      <c r="L8" s="3">
        <v>2.258E-3</v>
      </c>
      <c r="P8" s="1">
        <v>2.3530000000000002</v>
      </c>
      <c r="Q8" s="1">
        <v>2.7749999999999999</v>
      </c>
      <c r="R8" s="1">
        <v>3.242</v>
      </c>
      <c r="S8" s="3">
        <v>3.7370000000000001</v>
      </c>
      <c r="U8" s="1">
        <v>5.0999999999999997E-2</v>
      </c>
      <c r="V8" s="1">
        <v>1.4989999999999999E-3</v>
      </c>
      <c r="W8" s="1">
        <v>3.3000000000000002E-2</v>
      </c>
      <c r="X8" s="1">
        <v>2.2430000000000002E-3</v>
      </c>
      <c r="Y8" s="1">
        <v>2.5999999999999999E-2</v>
      </c>
      <c r="Z8" s="1">
        <v>2.7039999999999998E-3</v>
      </c>
      <c r="AA8" s="3">
        <v>1.9E-2</v>
      </c>
      <c r="AB8" s="3">
        <v>2.7100000000000002E-3</v>
      </c>
    </row>
    <row r="9" spans="1:28" x14ac:dyDescent="0.3">
      <c r="A9" s="1">
        <v>5.0999999999999997E-2</v>
      </c>
      <c r="C9" s="1">
        <v>1.4989999999999999E-3</v>
      </c>
      <c r="D9" s="1">
        <v>3.3000000000000002E-2</v>
      </c>
      <c r="F9" s="1">
        <v>2.2430000000000002E-3</v>
      </c>
      <c r="G9" s="1">
        <v>2.5999999999999999E-2</v>
      </c>
      <c r="I9" s="1">
        <v>2.7039999999999998E-3</v>
      </c>
      <c r="J9" s="3">
        <v>1.9E-2</v>
      </c>
      <c r="L9" s="3">
        <v>2.7100000000000002E-3</v>
      </c>
      <c r="P9" s="1">
        <v>2.327</v>
      </c>
      <c r="Q9" s="1">
        <v>2.7480000000000002</v>
      </c>
      <c r="R9" s="1">
        <v>3.198</v>
      </c>
      <c r="S9" s="3">
        <v>3.6920000000000002</v>
      </c>
      <c r="U9" s="1">
        <v>0.107</v>
      </c>
      <c r="V9" s="1">
        <v>2.176E-3</v>
      </c>
      <c r="W9" s="1">
        <v>0.04</v>
      </c>
      <c r="X9" s="1">
        <v>2.5999999999999999E-3</v>
      </c>
      <c r="Y9" s="1">
        <v>3.1E-2</v>
      </c>
      <c r="Z9" s="1">
        <v>3.153E-3</v>
      </c>
      <c r="AA9" s="3">
        <v>2.3E-2</v>
      </c>
      <c r="AB9" s="3">
        <v>3.1610000000000002E-3</v>
      </c>
    </row>
    <row r="10" spans="1:28" x14ac:dyDescent="0.3">
      <c r="A10" s="1">
        <v>0.107</v>
      </c>
      <c r="C10" s="1">
        <v>2.176E-3</v>
      </c>
      <c r="D10" s="1">
        <v>0.04</v>
      </c>
      <c r="F10" s="1">
        <v>2.5999999999999999E-3</v>
      </c>
      <c r="G10" s="1">
        <v>3.1E-2</v>
      </c>
      <c r="I10" s="1">
        <v>3.153E-3</v>
      </c>
      <c r="J10" s="3">
        <v>2.3E-2</v>
      </c>
      <c r="L10" s="3">
        <v>3.1610000000000002E-3</v>
      </c>
      <c r="P10" s="1">
        <v>2.2599999999999998</v>
      </c>
      <c r="Q10" s="1">
        <v>2.7130000000000001</v>
      </c>
      <c r="R10" s="1">
        <v>3.153</v>
      </c>
      <c r="S10" s="3">
        <v>3.6469999999999998</v>
      </c>
      <c r="U10" s="1">
        <v>0.215</v>
      </c>
      <c r="V10" s="1">
        <v>2.532E-3</v>
      </c>
      <c r="W10" s="1">
        <v>4.8000000000000001E-2</v>
      </c>
      <c r="X10" s="1">
        <v>2.9559999999999999E-3</v>
      </c>
      <c r="Y10" s="1">
        <v>3.6999999999999998E-2</v>
      </c>
      <c r="Z10" s="1">
        <v>3.6029999999999999E-3</v>
      </c>
      <c r="AA10" s="3">
        <v>2.7E-2</v>
      </c>
      <c r="AB10" s="3">
        <v>3.6120000000000002E-3</v>
      </c>
    </row>
    <row r="11" spans="1:28" x14ac:dyDescent="0.3">
      <c r="A11" s="1">
        <v>0.215</v>
      </c>
      <c r="C11" s="1">
        <v>2.532E-3</v>
      </c>
      <c r="D11" s="1">
        <v>4.8000000000000001E-2</v>
      </c>
      <c r="F11" s="1">
        <v>2.9559999999999999E-3</v>
      </c>
      <c r="G11" s="1">
        <v>3.6999999999999998E-2</v>
      </c>
      <c r="I11" s="1">
        <v>3.6029999999999999E-3</v>
      </c>
      <c r="J11" s="3">
        <v>2.7E-2</v>
      </c>
      <c r="L11" s="3">
        <v>3.6120000000000002E-3</v>
      </c>
      <c r="P11" s="1">
        <v>2.2250000000000001</v>
      </c>
      <c r="Q11" s="1">
        <v>2.6779999999999999</v>
      </c>
      <c r="R11" s="1">
        <v>3.109</v>
      </c>
      <c r="S11" s="3">
        <v>3.6030000000000002</v>
      </c>
      <c r="U11" s="1">
        <v>0.312</v>
      </c>
      <c r="V11" s="1">
        <v>2.5339999999999998E-3</v>
      </c>
      <c r="W11" s="1">
        <v>5.7000000000000002E-2</v>
      </c>
      <c r="X11" s="1">
        <v>3.3110000000000001E-3</v>
      </c>
      <c r="Y11" s="1">
        <v>4.2999999999999997E-2</v>
      </c>
      <c r="Z11" s="1">
        <v>4.0509999999999999E-3</v>
      </c>
      <c r="AA11" s="3">
        <v>3.1E-2</v>
      </c>
      <c r="AB11" s="3">
        <v>4.0629999999999998E-3</v>
      </c>
    </row>
    <row r="12" spans="1:28" x14ac:dyDescent="0.3">
      <c r="A12" s="1">
        <v>0.312</v>
      </c>
      <c r="C12" s="1">
        <v>2.5339999999999998E-3</v>
      </c>
      <c r="D12" s="1">
        <v>5.7000000000000002E-2</v>
      </c>
      <c r="F12" s="1">
        <v>3.3110000000000001E-3</v>
      </c>
      <c r="G12" s="1">
        <v>4.2999999999999997E-2</v>
      </c>
      <c r="I12" s="1">
        <v>4.0509999999999999E-3</v>
      </c>
      <c r="J12" s="3">
        <v>3.0999999999999999E-3</v>
      </c>
      <c r="L12" s="3">
        <v>4.0629999999999998E-3</v>
      </c>
      <c r="P12" s="1">
        <v>2.2240000000000002</v>
      </c>
      <c r="Q12" s="1">
        <v>2.6419999999999999</v>
      </c>
      <c r="R12" s="1">
        <v>3.0640000000000001</v>
      </c>
      <c r="S12" s="3">
        <v>3.5579999999999998</v>
      </c>
      <c r="U12" s="1">
        <v>0.41199999999999998</v>
      </c>
      <c r="V12" s="1">
        <v>2.5339999999999998E-3</v>
      </c>
      <c r="W12" s="1">
        <v>7.2999999999999995E-2</v>
      </c>
      <c r="X12" s="1">
        <v>3.8419999999999999E-3</v>
      </c>
      <c r="Y12" s="1">
        <v>0.05</v>
      </c>
      <c r="Z12" s="1">
        <v>4.4999999999999997E-3</v>
      </c>
      <c r="AA12" s="3">
        <v>3.5000000000000003E-2</v>
      </c>
      <c r="AB12" s="3">
        <v>4.5129999999999997E-3</v>
      </c>
    </row>
    <row r="13" spans="1:28" x14ac:dyDescent="0.3">
      <c r="A13" s="1">
        <v>0.41199999999999998</v>
      </c>
      <c r="C13" s="1">
        <v>2.5339999999999998E-3</v>
      </c>
      <c r="D13" s="1">
        <v>7.2999999999999995E-2</v>
      </c>
      <c r="F13" s="1">
        <v>3.8419999999999999E-3</v>
      </c>
      <c r="G13" s="1">
        <v>0.05</v>
      </c>
      <c r="I13" s="1">
        <v>4.4999999999999997E-3</v>
      </c>
      <c r="J13" s="3">
        <v>3.5000000000000003E-2</v>
      </c>
      <c r="L13" s="3">
        <v>4.5129999999999997E-3</v>
      </c>
      <c r="P13" s="1">
        <v>2.2240000000000002</v>
      </c>
      <c r="Q13" s="1">
        <v>2.59</v>
      </c>
      <c r="R13" s="1">
        <v>3.02</v>
      </c>
      <c r="S13" s="3">
        <v>3.5139999999999998</v>
      </c>
      <c r="U13" s="1">
        <v>0.51200000000000001</v>
      </c>
      <c r="V13" s="1">
        <v>2.5339999999999998E-3</v>
      </c>
      <c r="W13" s="1">
        <v>8.8999999999999996E-2</v>
      </c>
      <c r="X13" s="1">
        <v>4.2820000000000002E-3</v>
      </c>
      <c r="Y13" s="1">
        <v>5.8000000000000003E-2</v>
      </c>
      <c r="Z13" s="1">
        <v>4.947E-3</v>
      </c>
      <c r="AA13" s="3">
        <v>0.04</v>
      </c>
      <c r="AB13" s="3">
        <v>4.9639999999999997E-3</v>
      </c>
    </row>
    <row r="14" spans="1:28" x14ac:dyDescent="0.3">
      <c r="A14" s="1">
        <v>0.51200000000000001</v>
      </c>
      <c r="C14" s="1">
        <v>2.5339999999999998E-3</v>
      </c>
      <c r="D14" s="1">
        <v>8.8999999999999996E-2</v>
      </c>
      <c r="F14" s="1">
        <v>4.2820000000000002E-3</v>
      </c>
      <c r="G14" s="1">
        <v>5.8000000000000003E-2</v>
      </c>
      <c r="I14" s="1">
        <v>4.947E-3</v>
      </c>
      <c r="J14" s="3">
        <v>0.04</v>
      </c>
      <c r="L14" s="3">
        <v>4.9639999999999997E-3</v>
      </c>
      <c r="P14" s="1">
        <v>2.2240000000000002</v>
      </c>
      <c r="Q14" s="1">
        <v>2.5459999999999998</v>
      </c>
      <c r="R14" s="1">
        <v>2.9750000000000001</v>
      </c>
      <c r="S14" s="3">
        <v>3.4689999999999999</v>
      </c>
      <c r="V14" s="1">
        <v>2.5339999999999998E-3</v>
      </c>
      <c r="W14" s="1">
        <v>0.124</v>
      </c>
      <c r="X14" s="1">
        <v>4.9779999999999998E-3</v>
      </c>
      <c r="Y14" s="1">
        <v>6.6000000000000003E-2</v>
      </c>
      <c r="Z14" s="1">
        <v>5.3949999999999996E-3</v>
      </c>
      <c r="AA14" s="3">
        <v>4.2999999999999997E-2</v>
      </c>
      <c r="AB14" s="3">
        <v>5.2339999999999999E-3</v>
      </c>
    </row>
    <row r="15" spans="1:28" x14ac:dyDescent="0.3">
      <c r="A15" s="1"/>
      <c r="B15" s="1"/>
      <c r="C15" s="1"/>
      <c r="D15" s="1">
        <v>0.124</v>
      </c>
      <c r="F15" s="1">
        <v>4.9779999999999998E-3</v>
      </c>
      <c r="G15" s="1">
        <v>6.6000000000000003E-2</v>
      </c>
      <c r="I15" s="1">
        <v>5.3949999999999996E-3</v>
      </c>
      <c r="J15" s="3">
        <v>4.2999999999999997E-2</v>
      </c>
      <c r="L15" s="3">
        <v>5.2339999999999999E-3</v>
      </c>
      <c r="Q15" s="1">
        <v>2.4769999999999999</v>
      </c>
      <c r="R15" s="1">
        <v>2.931</v>
      </c>
      <c r="S15" s="3">
        <v>3.4420000000000002</v>
      </c>
      <c r="V15" s="1">
        <v>2.5339999999999998E-3</v>
      </c>
      <c r="W15" s="1">
        <v>0.19</v>
      </c>
      <c r="X15" s="1">
        <v>5.7359999999999998E-3</v>
      </c>
      <c r="Y15" s="1">
        <v>6.9000000000000006E-2</v>
      </c>
      <c r="Z15" s="1">
        <v>5.5729999999999998E-3</v>
      </c>
      <c r="AA15" s="3">
        <v>4.4999999999999998E-2</v>
      </c>
      <c r="AB15" s="3">
        <v>5.4140000000000004E-3</v>
      </c>
    </row>
    <row r="16" spans="1:28" x14ac:dyDescent="0.3">
      <c r="A16" s="1"/>
      <c r="B16" s="1"/>
      <c r="C16" s="1"/>
      <c r="D16" s="1">
        <v>0.19</v>
      </c>
      <c r="F16" s="1">
        <v>5.7359999999999998E-3</v>
      </c>
      <c r="G16" s="1">
        <v>6.9000000000000006E-2</v>
      </c>
      <c r="I16" s="1">
        <v>5.5729999999999998E-3</v>
      </c>
      <c r="J16" s="3">
        <v>4.4999999999999998E-2</v>
      </c>
      <c r="L16" s="3">
        <v>5.4140000000000004E-3</v>
      </c>
      <c r="Q16" s="1">
        <v>2.4020000000000001</v>
      </c>
      <c r="R16" s="1">
        <v>2.9140000000000001</v>
      </c>
      <c r="S16" s="3">
        <v>3.4239999999999999</v>
      </c>
      <c r="V16" s="1">
        <v>2.5339999999999998E-3</v>
      </c>
      <c r="W16" s="1">
        <v>0.26600000000000001</v>
      </c>
      <c r="X16" s="1">
        <v>6.1209999999999997E-3</v>
      </c>
      <c r="Y16" s="1">
        <v>7.4999999999999997E-2</v>
      </c>
      <c r="Z16" s="1">
        <v>5.8409999999999998E-3</v>
      </c>
      <c r="AA16" s="3">
        <v>0.05</v>
      </c>
      <c r="AB16" s="3">
        <v>5.8640000000000003E-3</v>
      </c>
    </row>
    <row r="17" spans="1:28" x14ac:dyDescent="0.3">
      <c r="A17" s="1"/>
      <c r="B17" s="1"/>
      <c r="C17" s="1"/>
      <c r="D17" s="1">
        <v>0.26600000000000001</v>
      </c>
      <c r="F17" s="1">
        <v>6.1209999999999997E-3</v>
      </c>
      <c r="G17" s="1">
        <v>7.4999999999999997E-2</v>
      </c>
      <c r="I17" s="1">
        <v>5.8409999999999998E-3</v>
      </c>
      <c r="J17" s="3">
        <v>0.05</v>
      </c>
      <c r="L17" s="3">
        <v>5.8640000000000003E-3</v>
      </c>
      <c r="Q17" s="1">
        <v>2.3639999999999999</v>
      </c>
      <c r="R17" s="1">
        <v>2.887</v>
      </c>
      <c r="S17" s="3">
        <v>3.38</v>
      </c>
      <c r="V17" s="1">
        <v>2.5339999999999998E-3</v>
      </c>
      <c r="W17" s="1">
        <v>0.29399999999999998</v>
      </c>
      <c r="X17" s="1">
        <v>6.1869999999999998E-3</v>
      </c>
      <c r="Y17" s="1">
        <v>8.1000000000000003E-2</v>
      </c>
      <c r="Z17" s="1">
        <v>6.1079999999999997E-3</v>
      </c>
      <c r="AA17" s="3">
        <v>5.5E-2</v>
      </c>
      <c r="AB17" s="3">
        <v>6.313E-3</v>
      </c>
    </row>
    <row r="18" spans="1:28" x14ac:dyDescent="0.3">
      <c r="A18" s="1"/>
      <c r="B18" s="1"/>
      <c r="C18" s="1"/>
      <c r="D18" s="1">
        <v>2.94</v>
      </c>
      <c r="F18" s="1">
        <v>6.1869999999999998E-3</v>
      </c>
      <c r="G18" s="1">
        <v>8.1000000000000003E-2</v>
      </c>
      <c r="I18" s="1">
        <v>6.1079999999999997E-3</v>
      </c>
      <c r="J18" s="3">
        <v>5.5E-2</v>
      </c>
      <c r="L18" s="3">
        <v>6.313E-3</v>
      </c>
      <c r="Q18" s="1">
        <v>2.3580000000000001</v>
      </c>
      <c r="R18" s="1">
        <v>2.8610000000000002</v>
      </c>
      <c r="S18" s="3">
        <v>3.335</v>
      </c>
      <c r="V18" s="1">
        <v>2.5339999999999998E-3</v>
      </c>
      <c r="W18" s="1">
        <v>0.33800000000000002</v>
      </c>
      <c r="X18" s="1">
        <v>6.2379999999999996E-3</v>
      </c>
      <c r="Y18" s="1">
        <v>8.5000000000000006E-2</v>
      </c>
      <c r="Z18" s="1">
        <v>6.2859999999999999E-3</v>
      </c>
      <c r="AA18" s="3">
        <v>5.8000000000000003E-2</v>
      </c>
      <c r="AB18" s="3">
        <v>6.4929999999999996E-3</v>
      </c>
    </row>
    <row r="19" spans="1:28" x14ac:dyDescent="0.3">
      <c r="A19" s="1"/>
      <c r="B19" s="1"/>
      <c r="C19" s="1"/>
      <c r="D19" s="1">
        <v>0.33800000000000002</v>
      </c>
      <c r="F19" s="1">
        <v>6.2379999999999996E-3</v>
      </c>
      <c r="G19" s="1">
        <v>8.5000000000000006E-2</v>
      </c>
      <c r="I19" s="1">
        <v>6.2859999999999999E-3</v>
      </c>
      <c r="J19" s="3">
        <v>5.8000000000000003E-2</v>
      </c>
      <c r="L19" s="3">
        <v>6.4929999999999996E-3</v>
      </c>
      <c r="Q19" s="1">
        <v>2.3530000000000002</v>
      </c>
      <c r="R19" s="1">
        <v>2.843</v>
      </c>
      <c r="S19" s="3">
        <v>3.3170000000000002</v>
      </c>
      <c r="V19" s="1">
        <v>2.5339999999999998E-3</v>
      </c>
      <c r="W19" s="1">
        <v>0.432</v>
      </c>
      <c r="X19" s="1">
        <v>6.2430000000000003E-3</v>
      </c>
      <c r="Y19" s="1">
        <v>0.09</v>
      </c>
      <c r="Z19" s="1">
        <v>6.4640000000000001E-3</v>
      </c>
      <c r="AA19" s="3">
        <v>6.0999999999999999E-2</v>
      </c>
      <c r="AB19" s="3">
        <v>6.7619999999999998E-3</v>
      </c>
    </row>
    <row r="20" spans="1:28" x14ac:dyDescent="0.3">
      <c r="A20" s="1"/>
      <c r="B20" s="1"/>
      <c r="C20" s="1"/>
      <c r="D20" s="1">
        <v>0.432</v>
      </c>
      <c r="F20" s="1">
        <v>6.2430000000000003E-3</v>
      </c>
      <c r="G20" s="1">
        <v>0.09</v>
      </c>
      <c r="I20" s="1">
        <v>6.4640000000000001E-3</v>
      </c>
      <c r="J20" s="3">
        <v>6.0999999999999999E-2</v>
      </c>
      <c r="L20" s="3">
        <v>6.7619999999999998E-3</v>
      </c>
      <c r="Q20" s="1">
        <v>2.3519999999999999</v>
      </c>
      <c r="R20" s="1">
        <v>2.8250000000000002</v>
      </c>
      <c r="S20" s="3">
        <v>3.2909999999999999</v>
      </c>
      <c r="V20" s="1">
        <v>2.5339999999999998E-3</v>
      </c>
      <c r="W20" s="1">
        <v>0.53200000000000003</v>
      </c>
      <c r="X20" s="1">
        <v>6.2430000000000003E-3</v>
      </c>
      <c r="Y20" s="1">
        <v>9.7000000000000003E-2</v>
      </c>
      <c r="Z20" s="1">
        <v>6.7299999999999999E-3</v>
      </c>
      <c r="AA20" s="3">
        <v>6.7000000000000004E-2</v>
      </c>
      <c r="AB20" s="3">
        <v>7.2110000000000004E-3</v>
      </c>
    </row>
    <row r="21" spans="1:28" x14ac:dyDescent="0.3">
      <c r="A21" s="1"/>
      <c r="B21" s="1"/>
      <c r="C21" s="1"/>
      <c r="D21" s="1">
        <v>0.53200000000000003</v>
      </c>
      <c r="F21" s="1">
        <v>6.2430000000000003E-3</v>
      </c>
      <c r="G21" s="1">
        <v>9.7000000000000003E-2</v>
      </c>
      <c r="I21" s="1">
        <v>6.7299999999999999E-3</v>
      </c>
      <c r="J21" s="3">
        <v>6.7000000000000004E-2</v>
      </c>
      <c r="L21" s="3">
        <v>7.2110000000000004E-3</v>
      </c>
      <c r="Q21" s="1">
        <v>2.3519999999999999</v>
      </c>
      <c r="R21" s="1">
        <v>2.7989999999999999</v>
      </c>
      <c r="S21" s="3">
        <v>3.246</v>
      </c>
      <c r="V21" s="1">
        <v>2.5339999999999998E-3</v>
      </c>
      <c r="X21" s="1">
        <v>6.2430000000000003E-3</v>
      </c>
      <c r="Y21" s="1">
        <v>0.104</v>
      </c>
      <c r="Z21" s="1">
        <v>6.9959999999999996E-3</v>
      </c>
      <c r="AA21" s="3">
        <v>7.0000000000000007E-2</v>
      </c>
      <c r="AB21" s="3">
        <v>7.391E-3</v>
      </c>
    </row>
    <row r="22" spans="1:28" x14ac:dyDescent="0.3">
      <c r="A22" s="1"/>
      <c r="B22" s="1"/>
      <c r="C22" s="1"/>
      <c r="D22" s="1"/>
      <c r="E22" s="1"/>
      <c r="F22" s="1"/>
      <c r="G22" s="1">
        <v>1.04E-2</v>
      </c>
      <c r="I22" s="1">
        <v>6.9959999999999996E-3</v>
      </c>
      <c r="J22" s="3">
        <v>7.0000000000000007E-2</v>
      </c>
      <c r="L22" s="3">
        <v>7.391E-3</v>
      </c>
      <c r="R22" s="1">
        <v>2.7730000000000001</v>
      </c>
      <c r="S22" s="3">
        <v>3.2290000000000001</v>
      </c>
      <c r="V22" s="1">
        <v>2.5339999999999998E-3</v>
      </c>
      <c r="X22" s="1">
        <v>6.2430000000000003E-3</v>
      </c>
      <c r="Y22" s="1">
        <v>0.11</v>
      </c>
      <c r="Z22" s="1">
        <v>7.1729999999999997E-3</v>
      </c>
      <c r="AA22" s="3">
        <v>7.3999999999999996E-2</v>
      </c>
      <c r="AB22" s="3">
        <v>7.6600000000000001E-3</v>
      </c>
    </row>
    <row r="23" spans="1:28" x14ac:dyDescent="0.3">
      <c r="A23" s="1"/>
      <c r="B23" s="1"/>
      <c r="C23" s="1"/>
      <c r="D23" s="1"/>
      <c r="E23" s="1"/>
      <c r="F23" s="1"/>
      <c r="G23" s="1">
        <v>0.11</v>
      </c>
      <c r="I23" s="1">
        <v>7.1729999999999997E-3</v>
      </c>
      <c r="J23" s="3">
        <v>7.3999999999999996E-2</v>
      </c>
      <c r="L23" s="3">
        <v>7.6600000000000001E-3</v>
      </c>
      <c r="R23" s="1">
        <v>2.7549999999999999</v>
      </c>
      <c r="S23" s="3">
        <v>3.202</v>
      </c>
      <c r="V23" s="1">
        <v>2.5339999999999998E-3</v>
      </c>
      <c r="X23" s="1">
        <v>6.2430000000000003E-3</v>
      </c>
      <c r="Y23" s="1">
        <v>0.115</v>
      </c>
      <c r="Z23" s="1">
        <v>7.3489999999999996E-3</v>
      </c>
      <c r="AA23" s="3">
        <v>8.2000000000000003E-2</v>
      </c>
      <c r="AB23" s="3">
        <v>8.1080000000000006E-3</v>
      </c>
    </row>
    <row r="24" spans="1:28" x14ac:dyDescent="0.3">
      <c r="A24" s="1"/>
      <c r="B24" s="1"/>
      <c r="C24" s="1"/>
      <c r="D24" s="1"/>
      <c r="E24" s="1"/>
      <c r="F24" s="1"/>
      <c r="G24" s="1">
        <v>0.115</v>
      </c>
      <c r="I24" s="1">
        <v>7.3489999999999996E-3</v>
      </c>
      <c r="J24" s="3">
        <v>8.2000000000000003E-2</v>
      </c>
      <c r="L24" s="3">
        <v>8.1080000000000006E-3</v>
      </c>
      <c r="R24" s="1">
        <v>2.738</v>
      </c>
      <c r="S24" s="3">
        <v>3.1579999999999999</v>
      </c>
      <c r="V24" s="1">
        <v>2.5339999999999998E-3</v>
      </c>
      <c r="X24" s="1">
        <v>6.2430000000000003E-3</v>
      </c>
      <c r="Y24" s="1">
        <v>0.125</v>
      </c>
      <c r="Z24" s="1">
        <v>7.6140000000000001E-3</v>
      </c>
      <c r="AA24" s="3">
        <v>8.5000000000000006E-2</v>
      </c>
      <c r="AB24" s="3">
        <v>8.2869999999999992E-3</v>
      </c>
    </row>
    <row r="25" spans="1:28" x14ac:dyDescent="0.3">
      <c r="A25" s="1"/>
      <c r="B25" s="1"/>
      <c r="C25" s="1"/>
      <c r="G25" s="1">
        <v>0.125</v>
      </c>
      <c r="I25" s="1">
        <v>7.6140000000000001E-3</v>
      </c>
      <c r="J25" s="3">
        <v>8.5000000000000006E-2</v>
      </c>
      <c r="L25" s="3">
        <v>8.2869999999999992E-3</v>
      </c>
      <c r="R25" s="1">
        <v>2.7109999999999999</v>
      </c>
      <c r="S25" s="3">
        <v>3.14</v>
      </c>
      <c r="V25" s="1">
        <v>2.5339999999999998E-3</v>
      </c>
      <c r="X25" s="1">
        <v>6.2430000000000003E-3</v>
      </c>
      <c r="Y25" s="1">
        <v>0.13500000000000001</v>
      </c>
      <c r="Z25" s="1">
        <v>7.8770000000000003E-3</v>
      </c>
      <c r="AA25" s="3">
        <v>8.8999999999999996E-2</v>
      </c>
      <c r="AB25" s="3">
        <v>8.5550000000000001E-3</v>
      </c>
    </row>
    <row r="26" spans="1:28" x14ac:dyDescent="0.3">
      <c r="A26" s="1"/>
      <c r="B26" s="1"/>
      <c r="C26" s="1"/>
      <c r="G26" s="1">
        <v>0.13500000000000001</v>
      </c>
      <c r="I26" s="1">
        <v>7.8770000000000003E-3</v>
      </c>
      <c r="J26" s="3">
        <v>8.8999999999999996E-2</v>
      </c>
      <c r="L26" s="3">
        <v>8.5550000000000001E-3</v>
      </c>
      <c r="R26" s="1">
        <v>2.6850000000000001</v>
      </c>
      <c r="S26" s="3">
        <v>3.113</v>
      </c>
      <c r="V26" s="1">
        <v>2.5339999999999998E-3</v>
      </c>
      <c r="X26" s="1">
        <v>6.2430000000000003E-3</v>
      </c>
      <c r="Y26" s="1">
        <v>0.14299999999999999</v>
      </c>
      <c r="Z26" s="1">
        <v>8.0520000000000001E-3</v>
      </c>
      <c r="AA26" s="3">
        <v>9.4E-2</v>
      </c>
      <c r="AB26" s="3">
        <v>8.8229999999999992E-3</v>
      </c>
    </row>
    <row r="27" spans="1:28" x14ac:dyDescent="0.3">
      <c r="A27" s="1"/>
      <c r="B27" s="1"/>
      <c r="C27" s="1"/>
      <c r="G27" s="1">
        <v>0.14299999999999999</v>
      </c>
      <c r="I27" s="1">
        <v>8.0520000000000001E-3</v>
      </c>
      <c r="J27" s="3">
        <v>9.4E-2</v>
      </c>
      <c r="L27" s="3">
        <v>8.8229999999999992E-3</v>
      </c>
      <c r="R27" s="1">
        <v>2.6680000000000001</v>
      </c>
      <c r="S27" s="3">
        <v>3.0870000000000002</v>
      </c>
      <c r="V27" s="1">
        <v>2.5339999999999998E-3</v>
      </c>
      <c r="X27" s="1">
        <v>6.2430000000000003E-3</v>
      </c>
      <c r="Y27" s="1">
        <v>0.151</v>
      </c>
      <c r="Z27" s="1">
        <v>8.2269999999999999E-3</v>
      </c>
      <c r="AA27" s="3">
        <v>9.8000000000000004E-2</v>
      </c>
      <c r="AB27" s="3">
        <v>9.0019999999999996E-3</v>
      </c>
    </row>
    <row r="28" spans="1:28" x14ac:dyDescent="0.3">
      <c r="A28" s="1"/>
      <c r="B28" s="1"/>
      <c r="C28" s="1"/>
      <c r="D28" s="1"/>
      <c r="E28" s="1"/>
      <c r="F28" s="1"/>
      <c r="G28" s="1">
        <v>0.151</v>
      </c>
      <c r="I28" s="1">
        <v>8.2269999999999999E-3</v>
      </c>
      <c r="J28" s="3">
        <v>9.8000000000000004E-2</v>
      </c>
      <c r="L28" s="3">
        <v>9.0019999999999996E-3</v>
      </c>
      <c r="R28" s="1">
        <v>2.6509999999999998</v>
      </c>
      <c r="S28" s="3">
        <v>3.069</v>
      </c>
      <c r="V28" s="1">
        <v>2.5339999999999998E-3</v>
      </c>
      <c r="X28" s="1">
        <v>6.2430000000000003E-3</v>
      </c>
      <c r="Y28" s="1">
        <v>0.16400000000000001</v>
      </c>
      <c r="Z28" s="1">
        <v>8.4869999999999998E-3</v>
      </c>
      <c r="AA28" s="3">
        <v>0.10199999999999999</v>
      </c>
      <c r="AB28" s="3">
        <v>9.1800000000000007E-3</v>
      </c>
    </row>
    <row r="29" spans="1:28" x14ac:dyDescent="0.3">
      <c r="A29" s="1"/>
      <c r="B29" s="1"/>
      <c r="C29" s="1"/>
      <c r="D29" s="1"/>
      <c r="E29" s="1"/>
      <c r="F29" s="1"/>
      <c r="G29" s="1">
        <v>0.16400000000000001</v>
      </c>
      <c r="I29" s="1">
        <v>8.4869999999999998E-3</v>
      </c>
      <c r="J29" s="3">
        <v>0.10199999999999999</v>
      </c>
      <c r="L29" s="3">
        <v>9.1800000000000007E-3</v>
      </c>
      <c r="R29" s="1">
        <v>2.625</v>
      </c>
      <c r="S29" s="3">
        <v>3.0510000000000002</v>
      </c>
      <c r="V29" s="1">
        <v>2.5339999999999998E-3</v>
      </c>
      <c r="X29" s="1">
        <v>6.2430000000000003E-3</v>
      </c>
      <c r="Y29" s="1">
        <v>0.17899999999999999</v>
      </c>
      <c r="Z29" s="1">
        <v>8.7460000000000003E-3</v>
      </c>
      <c r="AA29" s="3">
        <v>0.107</v>
      </c>
      <c r="AB29" s="3">
        <v>9.4479999999999998E-3</v>
      </c>
    </row>
    <row r="30" spans="1:28" x14ac:dyDescent="0.3">
      <c r="A30" s="1"/>
      <c r="B30" s="1"/>
      <c r="C30" s="1"/>
      <c r="D30" s="1"/>
      <c r="E30" s="1"/>
      <c r="F30" s="1"/>
      <c r="G30" s="1">
        <v>0.17899999999999999</v>
      </c>
      <c r="I30" s="1">
        <v>8.7460000000000003E-3</v>
      </c>
      <c r="J30" s="3">
        <v>0.107</v>
      </c>
      <c r="L30" s="3">
        <v>9.4479999999999998E-3</v>
      </c>
      <c r="R30" s="1">
        <v>2.5990000000000002</v>
      </c>
      <c r="S30" s="3">
        <v>3.0249999999999999</v>
      </c>
      <c r="V30" s="1">
        <v>2.5339999999999998E-3</v>
      </c>
      <c r="X30" s="1">
        <v>6.2430000000000003E-3</v>
      </c>
      <c r="Y30" s="1">
        <v>0.19</v>
      </c>
      <c r="Z30" s="1">
        <v>8.9180000000000006E-3</v>
      </c>
      <c r="AA30" s="3">
        <v>0.113</v>
      </c>
      <c r="AB30" s="3">
        <v>9.7149999999999997E-3</v>
      </c>
    </row>
    <row r="31" spans="1:28" x14ac:dyDescent="0.3">
      <c r="A31" s="1"/>
      <c r="B31" s="1"/>
      <c r="C31" s="1"/>
      <c r="D31" s="1"/>
      <c r="E31" s="1"/>
      <c r="F31" s="1"/>
      <c r="G31" s="1">
        <v>0.19</v>
      </c>
      <c r="I31" s="1">
        <v>8.9180000000000006E-3</v>
      </c>
      <c r="J31" s="3">
        <v>0.113</v>
      </c>
      <c r="L31" s="3">
        <v>9.7149999999999997E-3</v>
      </c>
      <c r="R31" s="1">
        <v>2.5819999999999999</v>
      </c>
      <c r="S31" s="3">
        <v>2.9980000000000002</v>
      </c>
      <c r="V31" s="1">
        <v>2.5339999999999998E-3</v>
      </c>
      <c r="X31" s="1">
        <v>6.2430000000000003E-3</v>
      </c>
      <c r="Y31" s="1">
        <v>0.20300000000000001</v>
      </c>
      <c r="Z31" s="1">
        <v>9.0880000000000006E-3</v>
      </c>
      <c r="AA31" s="3">
        <v>0.11799999999999999</v>
      </c>
      <c r="AB31" s="3">
        <v>9.8930000000000008E-3</v>
      </c>
    </row>
    <row r="32" spans="1:28" x14ac:dyDescent="0.3">
      <c r="A32" s="4" t="s">
        <v>1</v>
      </c>
      <c r="B32" s="4" t="s">
        <v>7</v>
      </c>
      <c r="G32" s="1">
        <v>0.20300000000000001</v>
      </c>
      <c r="I32" s="1">
        <v>9.0880000000000006E-3</v>
      </c>
      <c r="J32" s="3">
        <v>0.11799999999999999</v>
      </c>
      <c r="L32" s="3">
        <v>9.8930000000000008E-3</v>
      </c>
      <c r="R32" s="1">
        <v>2.5659999999999998</v>
      </c>
      <c r="S32" s="3">
        <v>2.9809999999999999</v>
      </c>
      <c r="V32" s="1">
        <v>2.5339999999999998E-3</v>
      </c>
      <c r="X32" s="1">
        <v>6.2430000000000003E-3</v>
      </c>
      <c r="Y32" s="1">
        <v>0.22500000000000001</v>
      </c>
      <c r="Z32" s="1">
        <v>9.3410000000000003E-3</v>
      </c>
      <c r="AA32" s="3">
        <v>0.122</v>
      </c>
      <c r="AB32" s="3">
        <v>0.01</v>
      </c>
    </row>
    <row r="33" spans="1:28" x14ac:dyDescent="0.3">
      <c r="A33" s="4">
        <v>1.98</v>
      </c>
      <c r="B33" s="4">
        <v>3.5530000000000002E-3</v>
      </c>
      <c r="G33" s="1">
        <v>0.22500000000000001</v>
      </c>
      <c r="I33" s="1">
        <v>9.3410000000000003E-3</v>
      </c>
      <c r="J33" s="3">
        <v>0.122</v>
      </c>
      <c r="L33" s="3">
        <v>0.01</v>
      </c>
      <c r="R33" s="1">
        <v>2.5409999999999999</v>
      </c>
      <c r="S33" s="3">
        <v>2.9630000000000001</v>
      </c>
      <c r="V33" s="1">
        <v>2.5339999999999998E-3</v>
      </c>
      <c r="X33" s="1">
        <v>6.2430000000000003E-3</v>
      </c>
      <c r="Y33" s="1">
        <v>0.252</v>
      </c>
      <c r="Z33" s="1">
        <v>9.5890000000000003E-3</v>
      </c>
      <c r="AA33" s="7">
        <v>0.129</v>
      </c>
      <c r="AB33" s="3">
        <v>0.01</v>
      </c>
    </row>
    <row r="34" spans="1:28" x14ac:dyDescent="0.3">
      <c r="A34" s="4">
        <v>2.1360000000000001</v>
      </c>
      <c r="B34" s="4">
        <v>0.93100000000000005</v>
      </c>
      <c r="G34" s="1">
        <v>0.252</v>
      </c>
      <c r="I34" s="1">
        <v>9.5890000000000003E-3</v>
      </c>
      <c r="J34" s="3">
        <v>0.129</v>
      </c>
      <c r="L34" s="3">
        <v>0.01</v>
      </c>
      <c r="R34" s="1">
        <v>2.516</v>
      </c>
      <c r="S34" s="3">
        <v>2.9369999999999998</v>
      </c>
      <c r="V34" s="1">
        <v>2.5339999999999998E-3</v>
      </c>
      <c r="X34" s="1">
        <v>6.2430000000000003E-3</v>
      </c>
      <c r="Y34" s="1">
        <v>0.27400000000000002</v>
      </c>
      <c r="Z34" s="1">
        <v>9.75E-3</v>
      </c>
      <c r="AA34" s="7">
        <v>0.25</v>
      </c>
      <c r="AB34" s="3">
        <v>0.01</v>
      </c>
    </row>
    <row r="35" spans="1:28" x14ac:dyDescent="0.3">
      <c r="A35" s="4">
        <v>2.2240000000000002</v>
      </c>
      <c r="B35" s="4">
        <v>2.5369999999999999</v>
      </c>
      <c r="G35" s="1">
        <v>0.27400000000000002</v>
      </c>
      <c r="I35" s="1">
        <v>9.75E-3</v>
      </c>
      <c r="R35" s="1">
        <v>2.5</v>
      </c>
      <c r="V35" s="1">
        <v>2.5339999999999998E-3</v>
      </c>
      <c r="X35" s="1">
        <v>6.2430000000000003E-3</v>
      </c>
      <c r="Y35" s="1">
        <v>0.33700000000000002</v>
      </c>
      <c r="Z35" s="1">
        <v>0.01</v>
      </c>
      <c r="AA35" s="7">
        <v>0.4</v>
      </c>
      <c r="AB35" s="3">
        <v>0.01</v>
      </c>
    </row>
    <row r="36" spans="1:28" x14ac:dyDescent="0.3">
      <c r="A36" s="4">
        <v>2.2930000000000001</v>
      </c>
      <c r="B36" s="4">
        <v>4.3380000000000001</v>
      </c>
      <c r="G36" s="1">
        <v>0.33700000000000002</v>
      </c>
      <c r="I36" s="1">
        <v>0.01</v>
      </c>
      <c r="R36" s="1">
        <v>2.4700000000000002</v>
      </c>
      <c r="V36" s="1">
        <v>2.5339999999999998E-3</v>
      </c>
      <c r="X36" s="1">
        <v>6.2430000000000003E-3</v>
      </c>
      <c r="Y36" s="1">
        <v>0.36099999999999999</v>
      </c>
      <c r="Z36" s="1">
        <v>0.01</v>
      </c>
      <c r="AA36" s="7">
        <v>0.55000000000000004</v>
      </c>
      <c r="AB36" s="3">
        <v>0.01</v>
      </c>
    </row>
    <row r="37" spans="1:28" x14ac:dyDescent="0.3">
      <c r="A37" s="4">
        <v>2.3519999999999999</v>
      </c>
      <c r="B37" s="4">
        <v>6.2439999999999998</v>
      </c>
      <c r="G37" s="1">
        <v>0.36099999999999999</v>
      </c>
      <c r="I37" s="1">
        <v>0.01</v>
      </c>
      <c r="R37" s="1">
        <v>2.4630000000000001</v>
      </c>
      <c r="Y37" s="2">
        <v>0.5</v>
      </c>
      <c r="Z37" s="2">
        <v>0.01</v>
      </c>
    </row>
    <row r="38" spans="1:28" x14ac:dyDescent="0.3">
      <c r="A38" s="4">
        <v>2.4039999999999999</v>
      </c>
      <c r="B38" s="4">
        <v>8.2189999999999994</v>
      </c>
    </row>
    <row r="39" spans="1:28" x14ac:dyDescent="0.3">
      <c r="A39" s="4">
        <v>2.4510000000000001</v>
      </c>
      <c r="B39" s="4">
        <v>10</v>
      </c>
    </row>
    <row r="40" spans="1:28" x14ac:dyDescent="0.3">
      <c r="A40" s="4">
        <v>2.4940000000000002</v>
      </c>
      <c r="B40" s="4">
        <v>12</v>
      </c>
    </row>
    <row r="41" spans="1:28" x14ac:dyDescent="0.3">
      <c r="A41" s="4">
        <v>2.5350000000000001</v>
      </c>
      <c r="B41" s="4">
        <v>14</v>
      </c>
    </row>
    <row r="42" spans="1:28" x14ac:dyDescent="0.3">
      <c r="A42" s="8">
        <v>2.573</v>
      </c>
      <c r="B42" s="8">
        <v>17</v>
      </c>
    </row>
    <row r="43" spans="1:28" x14ac:dyDescent="0.3">
      <c r="A43" s="8">
        <v>2.609</v>
      </c>
      <c r="B43" s="8">
        <v>19</v>
      </c>
    </row>
    <row r="44" spans="1:28" x14ac:dyDescent="0.3">
      <c r="A44" s="8">
        <v>2.7549999999999999</v>
      </c>
      <c r="B44" s="8">
        <v>20</v>
      </c>
    </row>
    <row r="45" spans="1:28" x14ac:dyDescent="0.3">
      <c r="A45" s="8">
        <v>2.992</v>
      </c>
      <c r="B45" s="8">
        <v>20</v>
      </c>
    </row>
    <row r="50" spans="2:5" ht="15.6" x14ac:dyDescent="0.3">
      <c r="B50" s="4" t="s">
        <v>9</v>
      </c>
      <c r="D50" s="4" t="s">
        <v>8</v>
      </c>
      <c r="E50" s="4" t="s">
        <v>10</v>
      </c>
    </row>
    <row r="51" spans="2:5" x14ac:dyDescent="0.3">
      <c r="B51" s="4">
        <v>2.1350000000000001E-2</v>
      </c>
      <c r="D51" s="4">
        <v>10</v>
      </c>
      <c r="E51" s="4">
        <f>20*LOG(B51/0.1)</f>
        <v>-13.412042412779146</v>
      </c>
    </row>
    <row r="52" spans="2:5" x14ac:dyDescent="0.3">
      <c r="B52" s="4">
        <v>6.5909999999999996E-2</v>
      </c>
      <c r="D52" s="4">
        <v>30</v>
      </c>
      <c r="E52" s="4">
        <f t="shared" ref="E52:E72" si="0">20*LOG(B52/0.1)</f>
        <v>-3.6209737671965465</v>
      </c>
    </row>
    <row r="53" spans="2:5" x14ac:dyDescent="0.3">
      <c r="B53" s="4">
        <v>0.126</v>
      </c>
      <c r="D53" s="4">
        <v>60</v>
      </c>
      <c r="E53" s="4">
        <f t="shared" si="0"/>
        <v>2.0074109023512583</v>
      </c>
    </row>
    <row r="54" spans="2:5" x14ac:dyDescent="0.3">
      <c r="B54" s="4">
        <v>0.192</v>
      </c>
      <c r="D54" s="4">
        <v>100</v>
      </c>
      <c r="E54" s="4">
        <f t="shared" si="0"/>
        <v>5.6660245740709918</v>
      </c>
    </row>
    <row r="55" spans="2:5" x14ac:dyDescent="0.3">
      <c r="B55" s="4">
        <v>0.28599999999999998</v>
      </c>
      <c r="D55" s="4">
        <v>200</v>
      </c>
      <c r="E55" s="4">
        <f t="shared" si="0"/>
        <v>9.1273206625808569</v>
      </c>
    </row>
    <row r="56" spans="2:5" x14ac:dyDescent="0.3">
      <c r="B56" s="4">
        <v>0.36799999999999999</v>
      </c>
      <c r="D56" s="4">
        <v>1000</v>
      </c>
      <c r="E56" s="4">
        <f t="shared" si="0"/>
        <v>11.316956373470353</v>
      </c>
    </row>
    <row r="57" spans="2:5" x14ac:dyDescent="0.3">
      <c r="B57" s="4">
        <v>0.372</v>
      </c>
      <c r="D57" s="4">
        <v>2000</v>
      </c>
      <c r="E57" s="4">
        <f t="shared" si="0"/>
        <v>11.41085879763795</v>
      </c>
    </row>
    <row r="58" spans="2:5" x14ac:dyDescent="0.3">
      <c r="B58" s="4">
        <v>0.37</v>
      </c>
      <c r="D58" s="4">
        <v>5000</v>
      </c>
      <c r="E58" s="4">
        <f t="shared" si="0"/>
        <v>11.3640344813399</v>
      </c>
    </row>
    <row r="59" spans="2:5" x14ac:dyDescent="0.3">
      <c r="B59" s="4">
        <v>0.372</v>
      </c>
      <c r="D59" s="4">
        <v>10000</v>
      </c>
      <c r="E59" s="4">
        <f t="shared" si="0"/>
        <v>11.41085879763795</v>
      </c>
    </row>
    <row r="60" spans="2:5" x14ac:dyDescent="0.3">
      <c r="B60" s="4">
        <v>0.372</v>
      </c>
      <c r="D60" s="4">
        <v>15000</v>
      </c>
      <c r="E60" s="4">
        <f t="shared" si="0"/>
        <v>11.41085879763795</v>
      </c>
    </row>
    <row r="61" spans="2:5" x14ac:dyDescent="0.3">
      <c r="B61" s="4">
        <v>0.371</v>
      </c>
      <c r="D61" s="4">
        <v>20000</v>
      </c>
      <c r="E61" s="4">
        <f t="shared" si="0"/>
        <v>11.387478192300918</v>
      </c>
    </row>
    <row r="62" spans="2:5" x14ac:dyDescent="0.3">
      <c r="B62" s="4">
        <v>0.36299999999999999</v>
      </c>
      <c r="D62" s="4">
        <v>50000</v>
      </c>
      <c r="E62" s="4">
        <f t="shared" si="0"/>
        <v>11.198132500722251</v>
      </c>
    </row>
    <row r="63" spans="2:5" x14ac:dyDescent="0.3">
      <c r="B63" s="4">
        <v>0.35199999999999998</v>
      </c>
      <c r="D63" s="4">
        <v>75000</v>
      </c>
      <c r="E63" s="4">
        <f t="shared" si="0"/>
        <v>10.930853269562618</v>
      </c>
    </row>
    <row r="64" spans="2:5" x14ac:dyDescent="0.3">
      <c r="B64" s="4">
        <v>0.33800000000000002</v>
      </c>
      <c r="D64" s="4">
        <v>100000</v>
      </c>
      <c r="E64" s="4">
        <f t="shared" si="0"/>
        <v>10.578334005553094</v>
      </c>
    </row>
    <row r="65" spans="2:5" x14ac:dyDescent="0.3">
      <c r="B65" s="4">
        <v>0.30499999999999999</v>
      </c>
      <c r="D65" s="4">
        <v>150000</v>
      </c>
      <c r="E65" s="4">
        <f t="shared" si="0"/>
        <v>9.685996786935716</v>
      </c>
    </row>
    <row r="66" spans="2:5" x14ac:dyDescent="0.3">
      <c r="B66" s="4">
        <v>0.27100000000000002</v>
      </c>
      <c r="D66" s="4">
        <v>200000</v>
      </c>
      <c r="E66" s="4">
        <f t="shared" si="0"/>
        <v>8.6593858174881149</v>
      </c>
    </row>
    <row r="67" spans="2:5" x14ac:dyDescent="0.3">
      <c r="B67" s="4">
        <v>0.14499999999999999</v>
      </c>
      <c r="D67" s="4">
        <v>500000</v>
      </c>
      <c r="E67" s="4">
        <f t="shared" si="0"/>
        <v>3.2273600446994961</v>
      </c>
    </row>
    <row r="68" spans="2:5" x14ac:dyDescent="0.3">
      <c r="B68" s="4">
        <v>0.10199999999999999</v>
      </c>
      <c r="D68" s="4">
        <v>750000</v>
      </c>
      <c r="E68" s="4">
        <f t="shared" si="0"/>
        <v>0.17200343523834949</v>
      </c>
    </row>
    <row r="69" spans="2:5" x14ac:dyDescent="0.3">
      <c r="B69" s="4">
        <v>7.7890000000000001E-2</v>
      </c>
      <c r="D69" s="4">
        <v>1000000</v>
      </c>
      <c r="E69" s="4">
        <f t="shared" si="0"/>
        <v>-2.1703659232096006</v>
      </c>
    </row>
    <row r="70" spans="2:5" x14ac:dyDescent="0.3">
      <c r="B70" s="4">
        <v>5.3400000000000003E-2</v>
      </c>
      <c r="D70" s="4">
        <v>1500000</v>
      </c>
      <c r="E70" s="4">
        <f t="shared" si="0"/>
        <v>-5.4491748594288714</v>
      </c>
    </row>
    <row r="71" spans="2:5" x14ac:dyDescent="0.3">
      <c r="B71" s="4">
        <v>4.2950000000000002E-2</v>
      </c>
      <c r="D71" s="4">
        <v>2000000</v>
      </c>
      <c r="E71" s="4">
        <f t="shared" si="0"/>
        <v>-7.3407366366547775</v>
      </c>
    </row>
    <row r="72" spans="2:5" x14ac:dyDescent="0.3">
      <c r="B72" s="4">
        <v>2.9520000000000001E-2</v>
      </c>
      <c r="D72" s="4">
        <v>3000000</v>
      </c>
      <c r="E72" s="4">
        <f t="shared" si="0"/>
        <v>-10.597672936979921</v>
      </c>
    </row>
  </sheetData>
  <mergeCells count="4">
    <mergeCell ref="A1:C1"/>
    <mergeCell ref="D1:F1"/>
    <mergeCell ref="G1:I1"/>
    <mergeCell ref="J1:L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</vt:lpstr>
      <vt:lpstr>Experiment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Jaiden Gann</dc:creator>
  <cp:lastModifiedBy>Jaiden Gann</cp:lastModifiedBy>
  <dcterms:created xsi:type="dcterms:W3CDTF">2022-07-19T11:58:47Z</dcterms:created>
  <dcterms:modified xsi:type="dcterms:W3CDTF">2022-07-28T20:15:45Z</dcterms:modified>
</cp:coreProperties>
</file>